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5.xml" ContentType="application/vnd.openxmlformats-officedocument.drawing+xml"/>
  <Override PartName="/xl/slicers/slicer2.xml" ContentType="application/vnd.ms-excel.slicer+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0" yWindow="0" windowWidth="20490" windowHeight="7425" firstSheet="2" activeTab="2"/>
  </bookViews>
  <sheets>
    <sheet name="Info" sheetId="19" state="hidden" r:id="rId1"/>
    <sheet name="Data-1" sheetId="17" state="hidden" r:id="rId2"/>
    <sheet name="Code" sheetId="18" r:id="rId3"/>
    <sheet name="Sales" sheetId="8" r:id="rId4"/>
    <sheet name="Dashboard Sample" sheetId="11" state="hidden" r:id="rId5"/>
    <sheet name="Dashboard Sample (2)" sheetId="16" state="hidden" r:id="rId6"/>
    <sheet name="pivot tables" sheetId="21" r:id="rId7"/>
    <sheet name="Dashboared" sheetId="20" r:id="rId8"/>
  </sheets>
  <externalReferences>
    <externalReference r:id="rId9"/>
  </externalReferences>
  <definedNames>
    <definedName name="GRADES">[1]Sheet1!$H$18:$I$25</definedName>
    <definedName name="GRADES2" localSheetId="5">[1]Sheet1!#REF!</definedName>
    <definedName name="GRADES2" localSheetId="1">[1]Sheet1!#REF!</definedName>
    <definedName name="GRADES2">[1]Sheet1!#REF!</definedName>
    <definedName name="Order_Month" localSheetId="5">[1]Orders!#REF!</definedName>
    <definedName name="Order_Month" localSheetId="1">[1]Orders!#REF!</definedName>
    <definedName name="Order_Month">[1]Orders!#REF!</definedName>
    <definedName name="Order_No">[1]Orders!$A$6:$A$1044</definedName>
    <definedName name="Order_Priority">[1]Orders!$J$6:$J$1044</definedName>
    <definedName name="_xlnm.Print_Area" localSheetId="0">Info!$A$1:$O$29</definedName>
    <definedName name="Ship_Date">[1]Orders!$O$6:$O$1044</definedName>
    <definedName name="Ship_Time" localSheetId="5">[1]Orders!#REF!</definedName>
    <definedName name="Ship_Time" localSheetId="1">[1]Orders!#REF!</definedName>
    <definedName name="Ship_Time">[1]Orders!#REF!</definedName>
    <definedName name="Slicer_Class">#N/A</definedName>
    <definedName name="Slicer_Date">#N/A</definedName>
    <definedName name="Slicer_month">#N/A</definedName>
    <definedName name="Slicer_Year">#N/A</definedName>
  </definedNames>
  <calcPr calcId="144525"/>
  <pivotCaches>
    <pivotCache cacheId="0" r:id="rId10"/>
    <pivotCache cacheId="1" r:id="rId11"/>
    <pivotCache cacheId="2"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8" l="1"/>
  <c r="H4" i="8"/>
  <c r="H5" i="8"/>
  <c r="H6"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205" i="8"/>
  <c r="H206" i="8"/>
  <c r="H207" i="8"/>
  <c r="H208" i="8"/>
  <c r="H209" i="8"/>
  <c r="H210" i="8"/>
  <c r="H211" i="8"/>
  <c r="H212" i="8"/>
  <c r="H213" i="8"/>
  <c r="H214" i="8"/>
  <c r="H215" i="8"/>
  <c r="H216" i="8"/>
  <c r="H217" i="8"/>
  <c r="H218" i="8"/>
  <c r="H219" i="8"/>
  <c r="H220" i="8"/>
  <c r="H221" i="8"/>
  <c r="H222" i="8"/>
  <c r="H223" i="8"/>
  <c r="H224" i="8"/>
  <c r="H225" i="8"/>
  <c r="H226" i="8"/>
  <c r="H227" i="8"/>
  <c r="H228" i="8"/>
  <c r="H229" i="8"/>
  <c r="H230" i="8"/>
  <c r="H231" i="8"/>
  <c r="H232" i="8"/>
  <c r="H233" i="8"/>
  <c r="H234" i="8"/>
  <c r="H235" i="8"/>
  <c r="H236" i="8"/>
  <c r="H237" i="8"/>
  <c r="H238" i="8"/>
  <c r="H239" i="8"/>
  <c r="H240" i="8"/>
  <c r="H241" i="8"/>
  <c r="H242" i="8"/>
  <c r="H243" i="8"/>
  <c r="H244" i="8"/>
  <c r="H245" i="8"/>
  <c r="H246" i="8"/>
  <c r="H247" i="8"/>
  <c r="H248" i="8"/>
  <c r="H249" i="8"/>
  <c r="H250" i="8"/>
  <c r="H251" i="8"/>
  <c r="H252" i="8"/>
  <c r="H253" i="8"/>
  <c r="H254" i="8"/>
  <c r="H255" i="8"/>
  <c r="H256" i="8"/>
  <c r="H257" i="8"/>
  <c r="H258" i="8"/>
  <c r="H259" i="8"/>
  <c r="H260" i="8"/>
  <c r="H261" i="8"/>
  <c r="H262" i="8"/>
  <c r="H263" i="8"/>
  <c r="H264" i="8"/>
  <c r="H265" i="8"/>
  <c r="H266" i="8"/>
  <c r="H267" i="8"/>
  <c r="H268" i="8"/>
  <c r="H269" i="8"/>
  <c r="H270" i="8"/>
  <c r="H271" i="8"/>
  <c r="H272" i="8"/>
  <c r="H273" i="8"/>
  <c r="H274" i="8"/>
  <c r="H275" i="8"/>
  <c r="H276" i="8"/>
  <c r="H277" i="8"/>
  <c r="H278" i="8"/>
  <c r="H279" i="8"/>
  <c r="H280" i="8"/>
  <c r="H281" i="8"/>
  <c r="H282" i="8"/>
  <c r="H283" i="8"/>
  <c r="H284" i="8"/>
  <c r="H285" i="8"/>
  <c r="H286" i="8"/>
  <c r="H287" i="8"/>
  <c r="H288" i="8"/>
  <c r="H289" i="8"/>
  <c r="H290" i="8"/>
  <c r="H291" i="8"/>
  <c r="H292" i="8"/>
  <c r="H293" i="8"/>
  <c r="H294" i="8"/>
  <c r="H295" i="8"/>
  <c r="H296" i="8"/>
  <c r="H297" i="8"/>
  <c r="H298" i="8"/>
  <c r="H299" i="8"/>
  <c r="H300" i="8"/>
  <c r="H301" i="8"/>
  <c r="H302" i="8"/>
  <c r="H303" i="8"/>
  <c r="H304" i="8"/>
  <c r="H305" i="8"/>
  <c r="H306" i="8"/>
  <c r="H307" i="8"/>
  <c r="H308" i="8"/>
  <c r="H309" i="8"/>
  <c r="H310" i="8"/>
  <c r="H311" i="8"/>
  <c r="H312" i="8"/>
  <c r="H313" i="8"/>
  <c r="H314" i="8"/>
  <c r="H315" i="8"/>
  <c r="H316" i="8"/>
  <c r="H317" i="8"/>
  <c r="H318" i="8"/>
  <c r="H319" i="8"/>
  <c r="H320" i="8"/>
  <c r="H321" i="8"/>
  <c r="H322" i="8"/>
  <c r="H323" i="8"/>
  <c r="H324" i="8"/>
  <c r="H325" i="8"/>
  <c r="H326" i="8"/>
  <c r="H327" i="8"/>
  <c r="H328" i="8"/>
  <c r="H329" i="8"/>
  <c r="H330" i="8"/>
  <c r="H331" i="8"/>
  <c r="H332" i="8"/>
  <c r="H333" i="8"/>
  <c r="H334" i="8"/>
  <c r="H335" i="8"/>
  <c r="H336" i="8"/>
  <c r="H337" i="8"/>
  <c r="H338" i="8"/>
  <c r="H339" i="8"/>
  <c r="H340" i="8"/>
  <c r="H341" i="8"/>
  <c r="H342" i="8"/>
  <c r="H343" i="8"/>
  <c r="H344" i="8"/>
  <c r="H345" i="8"/>
  <c r="H346" i="8"/>
  <c r="H347" i="8"/>
  <c r="H348" i="8"/>
  <c r="H349" i="8"/>
  <c r="H350" i="8"/>
  <c r="H351" i="8"/>
  <c r="H352" i="8"/>
  <c r="H353" i="8"/>
  <c r="H354" i="8"/>
  <c r="H355" i="8"/>
  <c r="H356" i="8"/>
  <c r="H357" i="8"/>
  <c r="H358" i="8"/>
  <c r="H359" i="8"/>
  <c r="H360" i="8"/>
  <c r="H361" i="8"/>
  <c r="H362" i="8"/>
  <c r="H363" i="8"/>
  <c r="H364" i="8"/>
  <c r="H365" i="8"/>
  <c r="H366" i="8"/>
  <c r="H367" i="8"/>
  <c r="H368" i="8"/>
  <c r="H369" i="8"/>
  <c r="H370" i="8"/>
  <c r="H371" i="8"/>
  <c r="H372" i="8"/>
  <c r="H373" i="8"/>
  <c r="H374" i="8"/>
  <c r="H375" i="8"/>
  <c r="H376" i="8"/>
  <c r="H377" i="8"/>
  <c r="H378" i="8"/>
  <c r="H379" i="8"/>
  <c r="H380" i="8"/>
  <c r="H381" i="8"/>
  <c r="H382" i="8"/>
  <c r="H383" i="8"/>
  <c r="H384" i="8"/>
  <c r="H385" i="8"/>
  <c r="H386" i="8"/>
  <c r="H387" i="8"/>
  <c r="H388" i="8"/>
  <c r="H389" i="8"/>
  <c r="H390" i="8"/>
  <c r="H391" i="8"/>
  <c r="H392" i="8"/>
  <c r="H393" i="8"/>
  <c r="H394" i="8"/>
  <c r="H395" i="8"/>
  <c r="H396" i="8"/>
  <c r="H397" i="8"/>
  <c r="H398" i="8"/>
  <c r="H399" i="8"/>
  <c r="H400" i="8"/>
  <c r="H401" i="8"/>
  <c r="H402" i="8"/>
  <c r="H403" i="8"/>
  <c r="H404" i="8"/>
  <c r="H405" i="8"/>
  <c r="H406" i="8"/>
  <c r="H407" i="8"/>
  <c r="H408" i="8"/>
  <c r="H409" i="8"/>
  <c r="H410" i="8"/>
  <c r="H411" i="8"/>
  <c r="H412" i="8"/>
  <c r="H413" i="8"/>
  <c r="H414" i="8"/>
  <c r="H415" i="8"/>
  <c r="H416" i="8"/>
  <c r="H417" i="8"/>
  <c r="H418" i="8"/>
  <c r="H419" i="8"/>
  <c r="H420" i="8"/>
  <c r="H421" i="8"/>
  <c r="H422" i="8"/>
  <c r="H423" i="8"/>
  <c r="H424" i="8"/>
  <c r="H425" i="8"/>
  <c r="H426" i="8"/>
  <c r="H427" i="8"/>
  <c r="H428" i="8"/>
  <c r="H429" i="8"/>
  <c r="H430" i="8"/>
  <c r="H431" i="8"/>
  <c r="H432" i="8"/>
  <c r="H433" i="8"/>
  <c r="H434" i="8"/>
  <c r="H435" i="8"/>
  <c r="H436" i="8"/>
  <c r="H437" i="8"/>
  <c r="H438" i="8"/>
  <c r="H439" i="8"/>
  <c r="H440" i="8"/>
  <c r="H441" i="8"/>
  <c r="H442" i="8"/>
  <c r="H443" i="8"/>
  <c r="H444" i="8"/>
  <c r="H445" i="8"/>
  <c r="H446" i="8"/>
  <c r="H447" i="8"/>
  <c r="H448" i="8"/>
  <c r="H449" i="8"/>
  <c r="H450" i="8"/>
  <c r="H451" i="8"/>
  <c r="H452" i="8"/>
  <c r="H453" i="8"/>
  <c r="H454" i="8"/>
  <c r="H455" i="8"/>
  <c r="H456" i="8"/>
  <c r="H457" i="8"/>
  <c r="H458" i="8"/>
  <c r="H459" i="8"/>
  <c r="H460" i="8"/>
  <c r="H461" i="8"/>
  <c r="H462" i="8"/>
  <c r="H463" i="8"/>
  <c r="H464" i="8"/>
  <c r="H465" i="8"/>
  <c r="H466" i="8"/>
  <c r="H467" i="8"/>
  <c r="H468" i="8"/>
  <c r="H469" i="8"/>
  <c r="H470" i="8"/>
  <c r="H471" i="8"/>
  <c r="H472" i="8"/>
  <c r="H473" i="8"/>
  <c r="H474" i="8"/>
  <c r="H475" i="8"/>
  <c r="H476" i="8"/>
  <c r="H477" i="8"/>
  <c r="H478" i="8"/>
  <c r="H479" i="8"/>
  <c r="H480" i="8"/>
  <c r="H481" i="8"/>
  <c r="H482" i="8"/>
  <c r="H483" i="8"/>
  <c r="H484" i="8"/>
  <c r="H485" i="8"/>
  <c r="H486" i="8"/>
  <c r="H487" i="8"/>
  <c r="H488" i="8"/>
  <c r="H489" i="8"/>
  <c r="H490" i="8"/>
  <c r="H491" i="8"/>
  <c r="H492" i="8"/>
  <c r="H493" i="8"/>
  <c r="H494" i="8"/>
  <c r="H495" i="8"/>
  <c r="H496" i="8"/>
  <c r="H497" i="8"/>
  <c r="H498" i="8"/>
  <c r="H499" i="8"/>
  <c r="H500" i="8"/>
  <c r="H501" i="8"/>
  <c r="H502" i="8"/>
  <c r="H503" i="8"/>
  <c r="H504" i="8"/>
  <c r="H505" i="8"/>
  <c r="H506" i="8"/>
  <c r="H507" i="8"/>
  <c r="H508" i="8"/>
  <c r="H509" i="8"/>
  <c r="H510" i="8"/>
  <c r="H511" i="8"/>
  <c r="H512" i="8"/>
  <c r="H513" i="8"/>
  <c r="H514" i="8"/>
  <c r="H515" i="8"/>
  <c r="H516" i="8"/>
  <c r="H517" i="8"/>
  <c r="H518" i="8"/>
  <c r="H519" i="8"/>
  <c r="H520" i="8"/>
  <c r="H521" i="8"/>
  <c r="H522" i="8"/>
  <c r="H523" i="8"/>
  <c r="H524" i="8"/>
  <c r="H525" i="8"/>
  <c r="H526" i="8"/>
  <c r="H527" i="8"/>
  <c r="H528" i="8"/>
  <c r="H529" i="8"/>
  <c r="H530" i="8"/>
  <c r="H531" i="8"/>
  <c r="H532" i="8"/>
  <c r="H533" i="8"/>
  <c r="H534" i="8"/>
  <c r="H535" i="8"/>
  <c r="H536" i="8"/>
  <c r="H537" i="8"/>
  <c r="H538" i="8"/>
  <c r="H539" i="8"/>
  <c r="H540" i="8"/>
  <c r="H541" i="8"/>
  <c r="H542" i="8"/>
  <c r="H543" i="8"/>
  <c r="H544" i="8"/>
  <c r="H545" i="8"/>
  <c r="H546" i="8"/>
  <c r="H547" i="8"/>
  <c r="H548" i="8"/>
  <c r="H549" i="8"/>
  <c r="H550" i="8"/>
  <c r="H551" i="8"/>
  <c r="H552" i="8"/>
  <c r="H553" i="8"/>
  <c r="H554" i="8"/>
  <c r="H555" i="8"/>
  <c r="H556" i="8"/>
  <c r="H557" i="8"/>
  <c r="H558" i="8"/>
  <c r="H559" i="8"/>
  <c r="H560" i="8"/>
  <c r="H561" i="8"/>
  <c r="H562" i="8"/>
  <c r="H563" i="8"/>
  <c r="H564" i="8"/>
  <c r="H565" i="8"/>
  <c r="H566" i="8"/>
  <c r="H567" i="8"/>
  <c r="H568" i="8"/>
  <c r="H569" i="8"/>
  <c r="H570" i="8"/>
  <c r="H571" i="8"/>
  <c r="H572" i="8"/>
  <c r="H573" i="8"/>
  <c r="H574" i="8"/>
  <c r="H575" i="8"/>
  <c r="H576" i="8"/>
  <c r="H577" i="8"/>
  <c r="H578" i="8"/>
  <c r="H579" i="8"/>
  <c r="H580" i="8"/>
  <c r="H581" i="8"/>
  <c r="H582" i="8"/>
  <c r="H583" i="8"/>
  <c r="H584" i="8"/>
  <c r="H585" i="8"/>
  <c r="H586" i="8"/>
  <c r="H587" i="8"/>
  <c r="H588" i="8"/>
  <c r="H589" i="8"/>
  <c r="H590" i="8"/>
  <c r="H591" i="8"/>
  <c r="H592" i="8"/>
  <c r="H593" i="8"/>
  <c r="H594" i="8"/>
  <c r="H595" i="8"/>
  <c r="H596" i="8"/>
  <c r="H597" i="8"/>
  <c r="H598" i="8"/>
  <c r="H599" i="8"/>
  <c r="H600" i="8"/>
  <c r="H601" i="8"/>
  <c r="H602" i="8"/>
  <c r="H603" i="8"/>
  <c r="H604" i="8"/>
  <c r="H605" i="8"/>
  <c r="H606" i="8"/>
  <c r="H607" i="8"/>
  <c r="H608" i="8"/>
  <c r="H609" i="8"/>
  <c r="H610" i="8"/>
  <c r="H611" i="8"/>
  <c r="H612" i="8"/>
  <c r="H613" i="8"/>
  <c r="H614" i="8"/>
  <c r="H615" i="8"/>
  <c r="H616" i="8"/>
  <c r="H617" i="8"/>
  <c r="H618" i="8"/>
  <c r="H619" i="8"/>
  <c r="H620" i="8"/>
  <c r="H621" i="8"/>
  <c r="H622" i="8"/>
  <c r="H623" i="8"/>
  <c r="H624" i="8"/>
  <c r="H625" i="8"/>
  <c r="H626" i="8"/>
  <c r="H627" i="8"/>
  <c r="H628" i="8"/>
  <c r="H629" i="8"/>
  <c r="H630" i="8"/>
  <c r="H631" i="8"/>
  <c r="H632" i="8"/>
  <c r="H633" i="8"/>
  <c r="H634" i="8"/>
  <c r="H635" i="8"/>
  <c r="H636" i="8"/>
  <c r="H637" i="8"/>
  <c r="H638" i="8"/>
  <c r="H639" i="8"/>
  <c r="H640" i="8"/>
  <c r="H641" i="8"/>
  <c r="H642" i="8"/>
  <c r="H643" i="8"/>
  <c r="H644" i="8"/>
  <c r="H645" i="8"/>
  <c r="H646" i="8"/>
  <c r="H647" i="8"/>
  <c r="H648" i="8"/>
  <c r="H649" i="8"/>
  <c r="H650" i="8"/>
  <c r="H651" i="8"/>
  <c r="H652" i="8"/>
  <c r="H653" i="8"/>
  <c r="H654" i="8"/>
  <c r="H655" i="8"/>
  <c r="H656" i="8"/>
  <c r="H657" i="8"/>
  <c r="H658" i="8"/>
  <c r="H659" i="8"/>
  <c r="H660" i="8"/>
  <c r="H661" i="8"/>
  <c r="H662" i="8"/>
  <c r="H663" i="8"/>
  <c r="H664" i="8"/>
  <c r="H665" i="8"/>
  <c r="H666" i="8"/>
  <c r="H667" i="8"/>
  <c r="H668" i="8"/>
  <c r="H669" i="8"/>
  <c r="H670" i="8"/>
  <c r="H671" i="8"/>
  <c r="H672" i="8"/>
  <c r="H673" i="8"/>
  <c r="H674" i="8"/>
  <c r="H675" i="8"/>
  <c r="H676" i="8"/>
  <c r="H677" i="8"/>
  <c r="H678" i="8"/>
  <c r="H679" i="8"/>
  <c r="H680" i="8"/>
  <c r="H681" i="8"/>
  <c r="H682" i="8"/>
  <c r="H683" i="8"/>
  <c r="H684" i="8"/>
  <c r="H685" i="8"/>
  <c r="H686" i="8"/>
  <c r="H687" i="8"/>
  <c r="H688" i="8"/>
  <c r="H689" i="8"/>
  <c r="H690" i="8"/>
  <c r="H691" i="8"/>
  <c r="H692" i="8"/>
  <c r="H693" i="8"/>
  <c r="H694" i="8"/>
  <c r="H695" i="8"/>
  <c r="H696" i="8"/>
  <c r="H697" i="8"/>
  <c r="H698" i="8"/>
  <c r="H699" i="8"/>
  <c r="H700" i="8"/>
  <c r="H701" i="8"/>
  <c r="H702" i="8"/>
  <c r="H703" i="8"/>
  <c r="H704" i="8"/>
  <c r="H705" i="8"/>
  <c r="H706" i="8"/>
  <c r="H707" i="8"/>
  <c r="H708" i="8"/>
  <c r="H709" i="8"/>
  <c r="H710" i="8"/>
  <c r="H711" i="8"/>
  <c r="H712" i="8"/>
  <c r="H713" i="8"/>
  <c r="H714" i="8"/>
  <c r="H715" i="8"/>
  <c r="H716" i="8"/>
  <c r="H717" i="8"/>
  <c r="H718" i="8"/>
  <c r="H719" i="8"/>
  <c r="H720" i="8"/>
  <c r="H721" i="8"/>
  <c r="H722" i="8"/>
  <c r="H723" i="8"/>
  <c r="H724" i="8"/>
  <c r="H725" i="8"/>
  <c r="H726" i="8"/>
  <c r="H727" i="8"/>
  <c r="H728" i="8"/>
  <c r="H729" i="8"/>
  <c r="H730" i="8"/>
  <c r="H731" i="8"/>
  <c r="H732" i="8"/>
  <c r="H733" i="8"/>
  <c r="H734" i="8"/>
  <c r="H735" i="8"/>
  <c r="H736" i="8"/>
  <c r="H737" i="8"/>
  <c r="H738" i="8"/>
  <c r="H739" i="8"/>
  <c r="H740" i="8"/>
  <c r="H741" i="8"/>
  <c r="H742" i="8"/>
  <c r="H743" i="8"/>
  <c r="H744" i="8"/>
  <c r="H745" i="8"/>
  <c r="H746" i="8"/>
  <c r="H747" i="8"/>
  <c r="H748" i="8"/>
  <c r="H749" i="8"/>
  <c r="H750" i="8"/>
  <c r="H751" i="8"/>
  <c r="H752" i="8"/>
  <c r="H753" i="8"/>
  <c r="H754" i="8"/>
  <c r="H755" i="8"/>
  <c r="H756" i="8"/>
  <c r="H757" i="8"/>
  <c r="H758" i="8"/>
  <c r="H759" i="8"/>
  <c r="H760" i="8"/>
  <c r="H761" i="8"/>
  <c r="H762" i="8"/>
  <c r="H763" i="8"/>
  <c r="H764" i="8"/>
  <c r="H765" i="8"/>
  <c r="H766" i="8"/>
  <c r="H767" i="8"/>
  <c r="H768" i="8"/>
  <c r="H769" i="8"/>
  <c r="H770" i="8"/>
  <c r="H771" i="8"/>
  <c r="H772" i="8"/>
  <c r="H773" i="8"/>
  <c r="H774" i="8"/>
  <c r="H775" i="8"/>
  <c r="H776" i="8"/>
  <c r="H777" i="8"/>
  <c r="H778" i="8"/>
  <c r="H779" i="8"/>
  <c r="H780" i="8"/>
  <c r="H781" i="8"/>
  <c r="H782" i="8"/>
  <c r="H783" i="8"/>
  <c r="H784" i="8"/>
  <c r="H785" i="8"/>
  <c r="H786" i="8"/>
  <c r="H787" i="8"/>
  <c r="H788" i="8"/>
  <c r="H789" i="8"/>
  <c r="H790" i="8"/>
  <c r="H791" i="8"/>
  <c r="H792" i="8"/>
  <c r="H793" i="8"/>
  <c r="H794" i="8"/>
  <c r="H795" i="8"/>
  <c r="H796" i="8"/>
  <c r="H797" i="8"/>
  <c r="H798" i="8"/>
  <c r="H799" i="8"/>
  <c r="H800" i="8"/>
  <c r="H801" i="8"/>
  <c r="H802" i="8"/>
  <c r="H803" i="8"/>
  <c r="H804" i="8"/>
  <c r="H805" i="8"/>
  <c r="H806" i="8"/>
  <c r="H807" i="8"/>
  <c r="H808" i="8"/>
  <c r="H809" i="8"/>
  <c r="H810" i="8"/>
  <c r="H811" i="8"/>
  <c r="H812" i="8"/>
  <c r="H813" i="8"/>
  <c r="H814" i="8"/>
  <c r="H815" i="8"/>
  <c r="H816" i="8"/>
  <c r="H817" i="8"/>
  <c r="H818" i="8"/>
  <c r="H819" i="8"/>
  <c r="H820" i="8"/>
  <c r="H821" i="8"/>
  <c r="H822" i="8"/>
  <c r="H823" i="8"/>
  <c r="H824" i="8"/>
  <c r="H825" i="8"/>
  <c r="H826" i="8"/>
  <c r="H827" i="8"/>
  <c r="H828" i="8"/>
  <c r="H829" i="8"/>
  <c r="H830" i="8"/>
  <c r="H831" i="8"/>
  <c r="H832" i="8"/>
  <c r="H833" i="8"/>
  <c r="H834" i="8"/>
  <c r="H835" i="8"/>
  <c r="H836" i="8"/>
  <c r="H837" i="8"/>
  <c r="H838" i="8"/>
  <c r="H839" i="8"/>
  <c r="H840" i="8"/>
  <c r="H841" i="8"/>
  <c r="H842" i="8"/>
  <c r="H843" i="8"/>
  <c r="H844" i="8"/>
  <c r="H845" i="8"/>
  <c r="H846" i="8"/>
  <c r="H847" i="8"/>
  <c r="H848" i="8"/>
  <c r="H849" i="8"/>
  <c r="H850" i="8"/>
  <c r="H851" i="8"/>
  <c r="H852" i="8"/>
  <c r="H853" i="8"/>
  <c r="H854" i="8"/>
  <c r="H855" i="8"/>
  <c r="H856" i="8"/>
  <c r="H857" i="8"/>
  <c r="H858" i="8"/>
  <c r="H859" i="8"/>
  <c r="H860" i="8"/>
  <c r="H861" i="8"/>
  <c r="H862" i="8"/>
  <c r="H863" i="8"/>
  <c r="H864" i="8"/>
  <c r="H865" i="8"/>
  <c r="H866" i="8"/>
  <c r="H867" i="8"/>
  <c r="H868" i="8"/>
  <c r="H869" i="8"/>
  <c r="H870" i="8"/>
  <c r="H871" i="8"/>
  <c r="H872" i="8"/>
  <c r="H873" i="8"/>
  <c r="H874" i="8"/>
  <c r="H875" i="8"/>
  <c r="H876" i="8"/>
  <c r="H877" i="8"/>
  <c r="H878" i="8"/>
  <c r="H879" i="8"/>
  <c r="H880" i="8"/>
  <c r="H881" i="8"/>
  <c r="H882" i="8"/>
  <c r="H883" i="8"/>
  <c r="H884" i="8"/>
  <c r="H885" i="8"/>
  <c r="H886" i="8"/>
  <c r="H887" i="8"/>
  <c r="H888" i="8"/>
  <c r="H889" i="8"/>
  <c r="H890" i="8"/>
  <c r="H891" i="8"/>
  <c r="H892" i="8"/>
  <c r="H893" i="8"/>
  <c r="H894" i="8"/>
  <c r="H895" i="8"/>
  <c r="H896" i="8"/>
  <c r="H897" i="8"/>
  <c r="H898" i="8"/>
  <c r="H899" i="8"/>
  <c r="H900" i="8"/>
  <c r="H901" i="8"/>
  <c r="H902" i="8"/>
  <c r="H903" i="8"/>
  <c r="H904" i="8"/>
  <c r="H905" i="8"/>
  <c r="H906" i="8"/>
  <c r="H907" i="8"/>
  <c r="H908" i="8"/>
  <c r="H909" i="8"/>
  <c r="H910" i="8"/>
  <c r="H911" i="8"/>
  <c r="H912" i="8"/>
  <c r="H913" i="8"/>
  <c r="H914" i="8"/>
  <c r="H915" i="8"/>
  <c r="H916" i="8"/>
  <c r="H917" i="8"/>
  <c r="H918" i="8"/>
  <c r="H919" i="8"/>
  <c r="H920" i="8"/>
  <c r="H921" i="8"/>
  <c r="H922" i="8"/>
  <c r="H923" i="8"/>
  <c r="H924" i="8"/>
  <c r="H925" i="8"/>
  <c r="H926" i="8"/>
  <c r="H927" i="8"/>
  <c r="H928" i="8"/>
  <c r="H929" i="8"/>
  <c r="H930" i="8"/>
  <c r="H931" i="8"/>
  <c r="H932" i="8"/>
  <c r="H933" i="8"/>
  <c r="H934" i="8"/>
  <c r="H935" i="8"/>
  <c r="H936" i="8"/>
  <c r="H937" i="8"/>
  <c r="H938" i="8"/>
  <c r="H939" i="8"/>
  <c r="H940" i="8"/>
  <c r="H941" i="8"/>
  <c r="H942" i="8"/>
  <c r="H943" i="8"/>
  <c r="H944" i="8"/>
  <c r="H945" i="8"/>
  <c r="H946" i="8"/>
  <c r="H947" i="8"/>
  <c r="H948" i="8"/>
  <c r="H949" i="8"/>
  <c r="H950" i="8"/>
  <c r="H951" i="8"/>
  <c r="H952" i="8"/>
  <c r="H953" i="8"/>
  <c r="H954" i="8"/>
  <c r="H955" i="8"/>
  <c r="H956" i="8"/>
  <c r="H957" i="8"/>
  <c r="H958" i="8"/>
  <c r="H959" i="8"/>
  <c r="H960" i="8"/>
  <c r="H961" i="8"/>
  <c r="H962" i="8"/>
  <c r="H963" i="8"/>
  <c r="H964" i="8"/>
  <c r="H965" i="8"/>
  <c r="H966" i="8"/>
  <c r="H967" i="8"/>
  <c r="H968" i="8"/>
  <c r="H969" i="8"/>
  <c r="H970" i="8"/>
  <c r="H971" i="8"/>
  <c r="H972" i="8"/>
  <c r="H973" i="8"/>
  <c r="H974" i="8"/>
  <c r="H975" i="8"/>
  <c r="H976" i="8"/>
  <c r="H977" i="8"/>
  <c r="H978" i="8"/>
  <c r="H979" i="8"/>
  <c r="H980" i="8"/>
  <c r="H981" i="8"/>
  <c r="H982" i="8"/>
  <c r="H983" i="8"/>
  <c r="H984" i="8"/>
  <c r="H985" i="8"/>
  <c r="H986" i="8"/>
  <c r="H987" i="8"/>
  <c r="H988" i="8"/>
  <c r="H989" i="8"/>
  <c r="H990" i="8"/>
  <c r="H991" i="8"/>
  <c r="H992" i="8"/>
  <c r="H993" i="8"/>
  <c r="H994" i="8"/>
  <c r="H995" i="8"/>
  <c r="H996" i="8"/>
  <c r="H997" i="8"/>
  <c r="H998" i="8"/>
  <c r="H999" i="8"/>
  <c r="H1000" i="8"/>
  <c r="H1001" i="8"/>
  <c r="H1002" i="8"/>
  <c r="H1003" i="8"/>
  <c r="H1004" i="8"/>
  <c r="H1005" i="8"/>
  <c r="H1006" i="8"/>
  <c r="H1007" i="8"/>
  <c r="H1008" i="8"/>
  <c r="H1009" i="8"/>
  <c r="H1010" i="8"/>
  <c r="H1011" i="8"/>
  <c r="H1012" i="8"/>
  <c r="H1013" i="8"/>
  <c r="H1014" i="8"/>
  <c r="H1015" i="8"/>
  <c r="H1016" i="8"/>
  <c r="H1017" i="8"/>
  <c r="H1018" i="8"/>
  <c r="H1019" i="8"/>
  <c r="H1020" i="8"/>
  <c r="H1021" i="8"/>
  <c r="H1022" i="8"/>
  <c r="H1023" i="8"/>
  <c r="H1024" i="8"/>
  <c r="H1025" i="8"/>
  <c r="H1026" i="8"/>
  <c r="H1027" i="8"/>
  <c r="H1028" i="8"/>
  <c r="H1029" i="8"/>
  <c r="H1030" i="8"/>
  <c r="H1031" i="8"/>
  <c r="H1032" i="8"/>
  <c r="H1033" i="8"/>
  <c r="H1034" i="8"/>
  <c r="H1035" i="8"/>
  <c r="H1036" i="8"/>
  <c r="H1037" i="8"/>
  <c r="H1038" i="8"/>
  <c r="H1039" i="8"/>
  <c r="H1040" i="8"/>
  <c r="H1041" i="8"/>
  <c r="H1042" i="8"/>
  <c r="H1043" i="8"/>
  <c r="H1044" i="8"/>
  <c r="H1045" i="8"/>
  <c r="H1046" i="8"/>
  <c r="H1047" i="8"/>
  <c r="H1048" i="8"/>
  <c r="H1049" i="8"/>
  <c r="H1050" i="8"/>
  <c r="H1051" i="8"/>
  <c r="H1052" i="8"/>
  <c r="H1053" i="8"/>
  <c r="H1054" i="8"/>
  <c r="H1055" i="8"/>
  <c r="H1056" i="8"/>
  <c r="H1057" i="8"/>
  <c r="H1058" i="8"/>
  <c r="H1059" i="8"/>
  <c r="H1060" i="8"/>
  <c r="H1061" i="8"/>
  <c r="H1062" i="8"/>
  <c r="H1063" i="8"/>
  <c r="H1064" i="8"/>
  <c r="H1065" i="8"/>
  <c r="H1066" i="8"/>
  <c r="H1067" i="8"/>
  <c r="H1068" i="8"/>
  <c r="H1069" i="8"/>
  <c r="H1070" i="8"/>
  <c r="H1071" i="8"/>
  <c r="H1072" i="8"/>
  <c r="H1073" i="8"/>
  <c r="H1074" i="8"/>
  <c r="H1075" i="8"/>
  <c r="H1076" i="8"/>
  <c r="H1077" i="8"/>
  <c r="H1078" i="8"/>
  <c r="H1079" i="8"/>
  <c r="H1080" i="8"/>
  <c r="H1081" i="8"/>
  <c r="H1082" i="8"/>
  <c r="H1083" i="8"/>
  <c r="H1084" i="8"/>
  <c r="H1085" i="8"/>
  <c r="H1086" i="8"/>
  <c r="H1087" i="8"/>
  <c r="H1088" i="8"/>
  <c r="H1089" i="8"/>
  <c r="H1090" i="8"/>
  <c r="H1091" i="8"/>
  <c r="H1092" i="8"/>
  <c r="H1093" i="8"/>
  <c r="H1094" i="8"/>
  <c r="H1095" i="8"/>
  <c r="H1096" i="8"/>
  <c r="H1097" i="8"/>
  <c r="H1098" i="8"/>
  <c r="H1099" i="8"/>
  <c r="H1100" i="8"/>
  <c r="H1101" i="8"/>
  <c r="H1102" i="8"/>
  <c r="H1103" i="8"/>
  <c r="H1104" i="8"/>
  <c r="H1105" i="8"/>
  <c r="H1106" i="8"/>
  <c r="H1107" i="8"/>
  <c r="H1108" i="8"/>
  <c r="H1109" i="8"/>
  <c r="H1110" i="8"/>
  <c r="H1111" i="8"/>
  <c r="H1112" i="8"/>
  <c r="H1113" i="8"/>
  <c r="H1114" i="8"/>
  <c r="H1115" i="8"/>
  <c r="H1116" i="8"/>
  <c r="H1117" i="8"/>
  <c r="H1118" i="8"/>
  <c r="H1119" i="8"/>
  <c r="H1120" i="8"/>
  <c r="H1121" i="8"/>
  <c r="H1122" i="8"/>
  <c r="H1123" i="8"/>
  <c r="H1124" i="8"/>
  <c r="H1125" i="8"/>
  <c r="H1126" i="8"/>
  <c r="H1127" i="8"/>
  <c r="H1128" i="8"/>
  <c r="H1129" i="8"/>
  <c r="H1130" i="8"/>
  <c r="H1131" i="8"/>
  <c r="H1132" i="8"/>
  <c r="H1133" i="8"/>
  <c r="H1134" i="8"/>
  <c r="H1135" i="8"/>
  <c r="H1136" i="8"/>
  <c r="H1137" i="8"/>
  <c r="H1138" i="8"/>
  <c r="H1139" i="8"/>
  <c r="H1140" i="8"/>
  <c r="H1141" i="8"/>
  <c r="H1142" i="8"/>
  <c r="H1143" i="8"/>
  <c r="H1144" i="8"/>
  <c r="H1145" i="8"/>
  <c r="H1146" i="8"/>
  <c r="H1147" i="8"/>
  <c r="H1148" i="8"/>
  <c r="H1149" i="8"/>
  <c r="H1150" i="8"/>
  <c r="H1151" i="8"/>
  <c r="H1152" i="8"/>
  <c r="H1153" i="8"/>
  <c r="H1154" i="8"/>
  <c r="H1155" i="8"/>
  <c r="H1156" i="8"/>
  <c r="H1157" i="8"/>
  <c r="H1158" i="8"/>
  <c r="H1159" i="8"/>
  <c r="H1160" i="8"/>
  <c r="H1161" i="8"/>
  <c r="H1162" i="8"/>
  <c r="H1163" i="8"/>
  <c r="H1164" i="8"/>
  <c r="H1165" i="8"/>
  <c r="H1166" i="8"/>
  <c r="H1167" i="8"/>
  <c r="H1168" i="8"/>
  <c r="H1169" i="8"/>
  <c r="H1170" i="8"/>
  <c r="H1171" i="8"/>
  <c r="H1172" i="8"/>
  <c r="H1173" i="8"/>
  <c r="H1174" i="8"/>
  <c r="H1175" i="8"/>
  <c r="H1176" i="8"/>
  <c r="H1177" i="8"/>
  <c r="H1178" i="8"/>
  <c r="H1179" i="8"/>
  <c r="H1180" i="8"/>
  <c r="H1181" i="8"/>
  <c r="H1182" i="8"/>
  <c r="H1183" i="8"/>
  <c r="H1184" i="8"/>
  <c r="H1185" i="8"/>
  <c r="H1186" i="8"/>
  <c r="H1187" i="8"/>
  <c r="H1188" i="8"/>
  <c r="H1189" i="8"/>
  <c r="H1190" i="8"/>
  <c r="H1191" i="8"/>
  <c r="H1192" i="8"/>
  <c r="H1193" i="8"/>
  <c r="H1194" i="8"/>
  <c r="H1195" i="8"/>
  <c r="H1196" i="8"/>
  <c r="H1197" i="8"/>
  <c r="H1198" i="8"/>
  <c r="H1199" i="8"/>
  <c r="H1200" i="8"/>
  <c r="H1201" i="8"/>
  <c r="H1202" i="8"/>
  <c r="H1203" i="8"/>
  <c r="H1204" i="8"/>
  <c r="H1205" i="8"/>
  <c r="H1206" i="8"/>
  <c r="H1207" i="8"/>
  <c r="H1208" i="8"/>
  <c r="H1209" i="8"/>
  <c r="H1210" i="8"/>
  <c r="H1211" i="8"/>
  <c r="H1212" i="8"/>
  <c r="H1213" i="8"/>
  <c r="H1214" i="8"/>
  <c r="H1215" i="8"/>
  <c r="H1216" i="8"/>
  <c r="H1217" i="8"/>
  <c r="H1218" i="8"/>
  <c r="H1219" i="8"/>
  <c r="H1220" i="8"/>
  <c r="H1221" i="8"/>
  <c r="H1222" i="8"/>
  <c r="H1223" i="8"/>
  <c r="H1224" i="8"/>
  <c r="H1225" i="8"/>
  <c r="H1226" i="8"/>
  <c r="H1227" i="8"/>
  <c r="H1228" i="8"/>
  <c r="H1229" i="8"/>
  <c r="H1230" i="8"/>
  <c r="H1231" i="8"/>
  <c r="H1232" i="8"/>
  <c r="H1233" i="8"/>
  <c r="H1234" i="8"/>
  <c r="H1235" i="8"/>
  <c r="H1236" i="8"/>
  <c r="H1237" i="8"/>
  <c r="H1238" i="8"/>
  <c r="H1239" i="8"/>
  <c r="H1240" i="8"/>
  <c r="H1241" i="8"/>
  <c r="H1242" i="8"/>
  <c r="H1243" i="8"/>
  <c r="H1244" i="8"/>
  <c r="H1245" i="8"/>
  <c r="H1246" i="8"/>
  <c r="H1247" i="8"/>
  <c r="H1248" i="8"/>
  <c r="H1249" i="8"/>
  <c r="H1250" i="8"/>
  <c r="H1251" i="8"/>
  <c r="H1252" i="8"/>
  <c r="H1253" i="8"/>
  <c r="H1254" i="8"/>
  <c r="H1255" i="8"/>
  <c r="H1256" i="8"/>
  <c r="H1257" i="8"/>
  <c r="H1258" i="8"/>
  <c r="H1259" i="8"/>
  <c r="H1260" i="8"/>
  <c r="H1261" i="8"/>
  <c r="H1262" i="8"/>
  <c r="H1263" i="8"/>
  <c r="H1264" i="8"/>
  <c r="H1265" i="8"/>
  <c r="H1266" i="8"/>
  <c r="H1267" i="8"/>
  <c r="H1268" i="8"/>
  <c r="H1269" i="8"/>
  <c r="H1270" i="8"/>
  <c r="H1271" i="8"/>
  <c r="H1272" i="8"/>
  <c r="H1273" i="8"/>
  <c r="H1274" i="8"/>
  <c r="H1275" i="8"/>
  <c r="H1276" i="8"/>
  <c r="H1277" i="8"/>
  <c r="H1278" i="8"/>
  <c r="H1279" i="8"/>
  <c r="H1280" i="8"/>
  <c r="H1281" i="8"/>
  <c r="H1282" i="8"/>
  <c r="H1283" i="8"/>
  <c r="H1284" i="8"/>
  <c r="H1285" i="8"/>
  <c r="H1286" i="8"/>
  <c r="H1287" i="8"/>
  <c r="H1288" i="8"/>
  <c r="H1289" i="8"/>
  <c r="H1290" i="8"/>
  <c r="H1291" i="8"/>
  <c r="H1292" i="8"/>
  <c r="H1293" i="8"/>
  <c r="H1294" i="8"/>
  <c r="H1295" i="8"/>
  <c r="H1296" i="8"/>
  <c r="H1297" i="8"/>
  <c r="H1298" i="8"/>
  <c r="H1299" i="8"/>
  <c r="H1300" i="8"/>
  <c r="H1301" i="8"/>
  <c r="H1302" i="8"/>
  <c r="H1303" i="8"/>
  <c r="H1304" i="8"/>
  <c r="H1305" i="8"/>
  <c r="H1306" i="8"/>
  <c r="H1307" i="8"/>
  <c r="H1308" i="8"/>
  <c r="H1309" i="8"/>
  <c r="H1310" i="8"/>
  <c r="H1311" i="8"/>
  <c r="H1312" i="8"/>
  <c r="H1313" i="8"/>
  <c r="H1314" i="8"/>
  <c r="H1315" i="8"/>
  <c r="H1316" i="8"/>
  <c r="H1317" i="8"/>
  <c r="H1318" i="8"/>
  <c r="H1319" i="8"/>
  <c r="H1320" i="8"/>
  <c r="H1321" i="8"/>
  <c r="H1322" i="8"/>
  <c r="H1323" i="8"/>
  <c r="H1324" i="8"/>
  <c r="H1325" i="8"/>
  <c r="H1326" i="8"/>
  <c r="H1327" i="8"/>
  <c r="H1328" i="8"/>
  <c r="H1329" i="8"/>
  <c r="H1330" i="8"/>
  <c r="H1331" i="8"/>
  <c r="H1332" i="8"/>
  <c r="H1333" i="8"/>
  <c r="H1334" i="8"/>
  <c r="H1335" i="8"/>
  <c r="H1336" i="8"/>
  <c r="H1337" i="8"/>
  <c r="H1338" i="8"/>
  <c r="H1339" i="8"/>
  <c r="H1340" i="8"/>
  <c r="H1341" i="8"/>
  <c r="H1342" i="8"/>
  <c r="H1343" i="8"/>
  <c r="H1344" i="8"/>
  <c r="H1345" i="8"/>
  <c r="H1346" i="8"/>
  <c r="H1347" i="8"/>
  <c r="H1348" i="8"/>
  <c r="H1349" i="8"/>
  <c r="H1350" i="8"/>
  <c r="H1351" i="8"/>
  <c r="H1352" i="8"/>
  <c r="H1353" i="8"/>
  <c r="H1354" i="8"/>
  <c r="H1355" i="8"/>
  <c r="H1356" i="8"/>
  <c r="H1357" i="8"/>
  <c r="H1358" i="8"/>
  <c r="H1359" i="8"/>
  <c r="H1360" i="8"/>
  <c r="H1361" i="8"/>
  <c r="H1362" i="8"/>
  <c r="H1363" i="8"/>
  <c r="H1364" i="8"/>
  <c r="H1365" i="8"/>
  <c r="H1366" i="8"/>
  <c r="H1367" i="8"/>
  <c r="H1368" i="8"/>
  <c r="H1369" i="8"/>
  <c r="H1370" i="8"/>
  <c r="H1371" i="8"/>
  <c r="H1372" i="8"/>
  <c r="H1373" i="8"/>
  <c r="H1374" i="8"/>
  <c r="H1375" i="8"/>
  <c r="H1376" i="8"/>
  <c r="H1377" i="8"/>
  <c r="H1378" i="8"/>
  <c r="H1379" i="8"/>
  <c r="H1380" i="8"/>
  <c r="H1381" i="8"/>
  <c r="H1382" i="8"/>
  <c r="H1383" i="8"/>
  <c r="H1384" i="8"/>
  <c r="H1385" i="8"/>
  <c r="H1386" i="8"/>
  <c r="H1387" i="8"/>
  <c r="H1388" i="8"/>
  <c r="H1389" i="8"/>
  <c r="H1390" i="8"/>
  <c r="H1391" i="8"/>
  <c r="H1392" i="8"/>
  <c r="H1393" i="8"/>
  <c r="H1394" i="8"/>
  <c r="H1395" i="8"/>
  <c r="H1396" i="8"/>
  <c r="H1397" i="8"/>
  <c r="H1398" i="8"/>
  <c r="H1399" i="8"/>
  <c r="H1400" i="8"/>
  <c r="H1401" i="8"/>
  <c r="H1402" i="8"/>
  <c r="H1403" i="8"/>
  <c r="H1404" i="8"/>
  <c r="H1405" i="8"/>
  <c r="H1406" i="8"/>
  <c r="H1407" i="8"/>
  <c r="H1408" i="8"/>
  <c r="H1409" i="8"/>
  <c r="H1410" i="8"/>
  <c r="H1411" i="8"/>
  <c r="H1412" i="8"/>
  <c r="H1413" i="8"/>
  <c r="H1414" i="8"/>
  <c r="H1415" i="8"/>
  <c r="H1416" i="8"/>
  <c r="H1417" i="8"/>
  <c r="H1418" i="8"/>
  <c r="H1419" i="8"/>
  <c r="H1420" i="8"/>
  <c r="H1421" i="8"/>
  <c r="H1422" i="8"/>
  <c r="H1423" i="8"/>
  <c r="H1424" i="8"/>
  <c r="H1425" i="8"/>
  <c r="H1426" i="8"/>
  <c r="H1427" i="8"/>
  <c r="H1428" i="8"/>
  <c r="H1429" i="8"/>
  <c r="H1430" i="8"/>
  <c r="H1431" i="8"/>
  <c r="H1432" i="8"/>
  <c r="H1433" i="8"/>
  <c r="H1434" i="8"/>
  <c r="H1435" i="8"/>
  <c r="H1436" i="8"/>
  <c r="H1437" i="8"/>
  <c r="H1438" i="8"/>
  <c r="H1439" i="8"/>
  <c r="H1440" i="8"/>
  <c r="H1441" i="8"/>
  <c r="H1442" i="8"/>
  <c r="H1443" i="8"/>
  <c r="H1444" i="8"/>
  <c r="H1445" i="8"/>
  <c r="H1446" i="8"/>
  <c r="H1447" i="8"/>
  <c r="H1448" i="8"/>
  <c r="H1449" i="8"/>
  <c r="H1450" i="8"/>
  <c r="H1451" i="8"/>
  <c r="H1452" i="8"/>
  <c r="H1453" i="8"/>
  <c r="H1454" i="8"/>
  <c r="H1455" i="8"/>
  <c r="H1456" i="8"/>
  <c r="H1457" i="8"/>
  <c r="H1458" i="8"/>
  <c r="H1459" i="8"/>
  <c r="H1460" i="8"/>
  <c r="H1461" i="8"/>
  <c r="H1462" i="8"/>
  <c r="H1463" i="8"/>
  <c r="H1464" i="8"/>
  <c r="H1465" i="8"/>
  <c r="H1466" i="8"/>
  <c r="H1467" i="8"/>
  <c r="H1468" i="8"/>
  <c r="H1469" i="8"/>
  <c r="H1470" i="8"/>
  <c r="H1471" i="8"/>
  <c r="H1472" i="8"/>
  <c r="H1473" i="8"/>
  <c r="H1474" i="8"/>
  <c r="H1475" i="8"/>
  <c r="H1476" i="8"/>
  <c r="H1477" i="8"/>
  <c r="H1478" i="8"/>
  <c r="H1479" i="8"/>
  <c r="H1480" i="8"/>
  <c r="H1481" i="8"/>
  <c r="H1482" i="8"/>
  <c r="H1483" i="8"/>
  <c r="H1484" i="8"/>
  <c r="H1485" i="8"/>
  <c r="H1486" i="8"/>
  <c r="H1487" i="8"/>
  <c r="H1488" i="8"/>
  <c r="H1489" i="8"/>
  <c r="H1490" i="8"/>
  <c r="H1491" i="8"/>
  <c r="H1492" i="8"/>
  <c r="H1493" i="8"/>
  <c r="H1494" i="8"/>
  <c r="H1495" i="8"/>
  <c r="H1496" i="8"/>
  <c r="H1497" i="8"/>
  <c r="H1498" i="8"/>
  <c r="H1499" i="8"/>
  <c r="H1500" i="8"/>
  <c r="H1501" i="8"/>
  <c r="H1502" i="8"/>
  <c r="H1503" i="8"/>
  <c r="H1504" i="8"/>
  <c r="H1505" i="8"/>
  <c r="H1506" i="8"/>
  <c r="H1507" i="8"/>
  <c r="H1508" i="8"/>
  <c r="H1509" i="8"/>
  <c r="H1510" i="8"/>
  <c r="H1511" i="8"/>
  <c r="H1512" i="8"/>
  <c r="H1513" i="8"/>
  <c r="H1514" i="8"/>
  <c r="H1515" i="8"/>
  <c r="H1516" i="8"/>
  <c r="H1517" i="8"/>
  <c r="H1518" i="8"/>
  <c r="H1519" i="8"/>
  <c r="H1520" i="8"/>
  <c r="H1521" i="8"/>
  <c r="H1522" i="8"/>
  <c r="H1523" i="8"/>
  <c r="H1524" i="8"/>
  <c r="H1525" i="8"/>
  <c r="H1526" i="8"/>
  <c r="H1527" i="8"/>
  <c r="H1528" i="8"/>
  <c r="H1529" i="8"/>
  <c r="H1530" i="8"/>
  <c r="H1531" i="8"/>
  <c r="H1532" i="8"/>
  <c r="H1533" i="8"/>
  <c r="H1534" i="8"/>
  <c r="H1535" i="8"/>
  <c r="H1536" i="8"/>
  <c r="H1537" i="8"/>
  <c r="H1538" i="8"/>
  <c r="H1539" i="8"/>
  <c r="H1540" i="8"/>
  <c r="H1541" i="8"/>
  <c r="H1542" i="8"/>
  <c r="H1543" i="8"/>
  <c r="H1544" i="8"/>
  <c r="H1545" i="8"/>
  <c r="H1546" i="8"/>
  <c r="H1547" i="8"/>
  <c r="H1548" i="8"/>
  <c r="H1549" i="8"/>
  <c r="H1550" i="8"/>
  <c r="H1551" i="8"/>
  <c r="H1552" i="8"/>
  <c r="H1553" i="8"/>
  <c r="H1554" i="8"/>
  <c r="H1555" i="8"/>
  <c r="H1556" i="8"/>
  <c r="H1557" i="8"/>
  <c r="H1558" i="8"/>
  <c r="H1559" i="8"/>
  <c r="H1560" i="8"/>
  <c r="H1561" i="8"/>
  <c r="H1562" i="8"/>
  <c r="H1563" i="8"/>
  <c r="H1564" i="8"/>
  <c r="H1565" i="8"/>
  <c r="H1566" i="8"/>
  <c r="H1567" i="8"/>
  <c r="H1568" i="8"/>
  <c r="H1569" i="8"/>
  <c r="H1570" i="8"/>
  <c r="H1571" i="8"/>
  <c r="H1572" i="8"/>
  <c r="H1573" i="8"/>
  <c r="H1574" i="8"/>
  <c r="H1575" i="8"/>
  <c r="H1576" i="8"/>
  <c r="H1577" i="8"/>
  <c r="H1578" i="8"/>
  <c r="H1579" i="8"/>
  <c r="H1580" i="8"/>
  <c r="H1581" i="8"/>
  <c r="H1582" i="8"/>
  <c r="H1583" i="8"/>
  <c r="H1584" i="8"/>
  <c r="H1585" i="8"/>
  <c r="H1586" i="8"/>
  <c r="H1587" i="8"/>
  <c r="H1588" i="8"/>
  <c r="H1589" i="8"/>
  <c r="H1590" i="8"/>
  <c r="H1591" i="8"/>
  <c r="H1592" i="8"/>
  <c r="H1593" i="8"/>
  <c r="H1594" i="8"/>
  <c r="H1595" i="8"/>
  <c r="H1596" i="8"/>
  <c r="H1597" i="8"/>
  <c r="H1598" i="8"/>
  <c r="H1599" i="8"/>
  <c r="H1600" i="8"/>
  <c r="H1601" i="8"/>
  <c r="H1602" i="8"/>
  <c r="H1603" i="8"/>
  <c r="H1604" i="8"/>
  <c r="H1605" i="8"/>
  <c r="H1606" i="8"/>
  <c r="H1607" i="8"/>
  <c r="H1608" i="8"/>
  <c r="H1609" i="8"/>
  <c r="H1610" i="8"/>
  <c r="H1611" i="8"/>
  <c r="H1612" i="8"/>
  <c r="H1613" i="8"/>
  <c r="H1614" i="8"/>
  <c r="H1615" i="8"/>
  <c r="H1616" i="8"/>
  <c r="H1617" i="8"/>
  <c r="H1618" i="8"/>
  <c r="H1619" i="8"/>
  <c r="H1620" i="8"/>
  <c r="H1621" i="8"/>
  <c r="H1622" i="8"/>
  <c r="H1623" i="8"/>
  <c r="H1624" i="8"/>
  <c r="H1625" i="8"/>
  <c r="H1626" i="8"/>
  <c r="H1627" i="8"/>
  <c r="H1628" i="8"/>
  <c r="H1629" i="8"/>
  <c r="H1630" i="8"/>
  <c r="H1631" i="8"/>
  <c r="H1632" i="8"/>
  <c r="H1633" i="8"/>
  <c r="H1634" i="8"/>
  <c r="H1635" i="8"/>
  <c r="H1636" i="8"/>
  <c r="H1637" i="8"/>
  <c r="H1638" i="8"/>
  <c r="H1639" i="8"/>
  <c r="H1640" i="8"/>
  <c r="H1641" i="8"/>
  <c r="H1642" i="8"/>
  <c r="H1643" i="8"/>
  <c r="H1644" i="8"/>
  <c r="H1645" i="8"/>
  <c r="H1646" i="8"/>
  <c r="H1647" i="8"/>
  <c r="H1648" i="8"/>
  <c r="H1649" i="8"/>
  <c r="H1650" i="8"/>
  <c r="H1651" i="8"/>
  <c r="H1652" i="8"/>
  <c r="H1653" i="8"/>
  <c r="H1654" i="8"/>
  <c r="H1655" i="8"/>
  <c r="H1656" i="8"/>
  <c r="H1657" i="8"/>
  <c r="H1658" i="8"/>
  <c r="H1659" i="8"/>
  <c r="H1660" i="8"/>
  <c r="H1661" i="8"/>
  <c r="H1662" i="8"/>
  <c r="H1663" i="8"/>
  <c r="H1664" i="8"/>
  <c r="H1665" i="8"/>
  <c r="H1666" i="8"/>
  <c r="H1667" i="8"/>
  <c r="H1668" i="8"/>
  <c r="H1669" i="8"/>
  <c r="H1670" i="8"/>
  <c r="H1671" i="8"/>
  <c r="H1672" i="8"/>
  <c r="H1673" i="8"/>
  <c r="H1674" i="8"/>
  <c r="H1675" i="8"/>
  <c r="H1676" i="8"/>
  <c r="H1677" i="8"/>
  <c r="H1678" i="8"/>
  <c r="H1679" i="8"/>
  <c r="H1680" i="8"/>
  <c r="H1681" i="8"/>
  <c r="H1682" i="8"/>
  <c r="H1683" i="8"/>
  <c r="H1684" i="8"/>
  <c r="H1685" i="8"/>
  <c r="H1686" i="8"/>
  <c r="H1687" i="8"/>
  <c r="H1688" i="8"/>
  <c r="H1689" i="8"/>
  <c r="H1690" i="8"/>
  <c r="H1691" i="8"/>
  <c r="H1692" i="8"/>
  <c r="H1693" i="8"/>
  <c r="H1694" i="8"/>
  <c r="H1695" i="8"/>
  <c r="H1696" i="8"/>
  <c r="H1697" i="8"/>
  <c r="H1698" i="8"/>
  <c r="H1699" i="8"/>
  <c r="H1700" i="8"/>
  <c r="H1701" i="8"/>
  <c r="H1702" i="8"/>
  <c r="H1703" i="8"/>
  <c r="H1704" i="8"/>
  <c r="H1705" i="8"/>
  <c r="H1706" i="8"/>
  <c r="H1707" i="8"/>
  <c r="H1708" i="8"/>
  <c r="H1709" i="8"/>
  <c r="H1710" i="8"/>
  <c r="H1711" i="8"/>
  <c r="H1712" i="8"/>
  <c r="H1713" i="8"/>
  <c r="H1714" i="8"/>
  <c r="H1715" i="8"/>
  <c r="H1716" i="8"/>
  <c r="H1717" i="8"/>
  <c r="H1718" i="8"/>
  <c r="H1719" i="8"/>
  <c r="H1720" i="8"/>
  <c r="H1721" i="8"/>
  <c r="H1722" i="8"/>
  <c r="H1723" i="8"/>
  <c r="H1724" i="8"/>
  <c r="H1725" i="8"/>
  <c r="H1726" i="8"/>
  <c r="H1727" i="8"/>
  <c r="H1728" i="8"/>
  <c r="H1729" i="8"/>
  <c r="H1730" i="8"/>
  <c r="H1731" i="8"/>
  <c r="H1732" i="8"/>
  <c r="H1733" i="8"/>
  <c r="H1734" i="8"/>
  <c r="H1735" i="8"/>
  <c r="H1736" i="8"/>
  <c r="H1737" i="8"/>
  <c r="H1738" i="8"/>
  <c r="H1739" i="8"/>
  <c r="H1740" i="8"/>
  <c r="H1741" i="8"/>
  <c r="H1742" i="8"/>
  <c r="H1743" i="8"/>
  <c r="H1744" i="8"/>
  <c r="H1745" i="8"/>
  <c r="H1746" i="8"/>
  <c r="H1747" i="8"/>
  <c r="H1748" i="8"/>
  <c r="H1749" i="8"/>
  <c r="H1750" i="8"/>
  <c r="H1751" i="8"/>
  <c r="H1752" i="8"/>
  <c r="H1753" i="8"/>
  <c r="H1754" i="8"/>
  <c r="H1755" i="8"/>
  <c r="H1756" i="8"/>
  <c r="H1757" i="8"/>
  <c r="H1758" i="8"/>
  <c r="H1759" i="8"/>
  <c r="H1760" i="8"/>
  <c r="H1761" i="8"/>
  <c r="H1762" i="8"/>
  <c r="H1763" i="8"/>
  <c r="H1764" i="8"/>
  <c r="H1765" i="8"/>
  <c r="H1766" i="8"/>
  <c r="H1767" i="8"/>
  <c r="H1768" i="8"/>
  <c r="H1769" i="8"/>
  <c r="H1770" i="8"/>
  <c r="H1771" i="8"/>
  <c r="H1772" i="8"/>
  <c r="H1773" i="8"/>
  <c r="H1774" i="8"/>
  <c r="H1775" i="8"/>
  <c r="H1776" i="8"/>
  <c r="H1777" i="8"/>
  <c r="H1778" i="8"/>
  <c r="H1779" i="8"/>
  <c r="H1780" i="8"/>
  <c r="H1781" i="8"/>
  <c r="H1782" i="8"/>
  <c r="H1783" i="8"/>
  <c r="H1784" i="8"/>
  <c r="H1785" i="8"/>
  <c r="H1786" i="8"/>
  <c r="H1787" i="8"/>
  <c r="H1788" i="8"/>
  <c r="H1789" i="8"/>
  <c r="H1790" i="8"/>
  <c r="H1791" i="8"/>
  <c r="H1792" i="8"/>
  <c r="H1793" i="8"/>
  <c r="H1794" i="8"/>
  <c r="H1795" i="8"/>
  <c r="H1796" i="8"/>
  <c r="H1797" i="8"/>
  <c r="H1798" i="8"/>
  <c r="H1799" i="8"/>
  <c r="H1800" i="8"/>
  <c r="H1801" i="8"/>
  <c r="H1802" i="8"/>
  <c r="H1803" i="8"/>
  <c r="H1804" i="8"/>
  <c r="H1805" i="8"/>
  <c r="H1806" i="8"/>
  <c r="H1807" i="8"/>
  <c r="H1808" i="8"/>
  <c r="H1809" i="8"/>
  <c r="H1810" i="8"/>
  <c r="H1811" i="8"/>
  <c r="H1812" i="8"/>
  <c r="H1813" i="8"/>
  <c r="H1814" i="8"/>
  <c r="H1815" i="8"/>
  <c r="H1816" i="8"/>
  <c r="H1817" i="8"/>
  <c r="H1818" i="8"/>
  <c r="H1819" i="8"/>
  <c r="H1820" i="8"/>
  <c r="H1821" i="8"/>
  <c r="H1822" i="8"/>
  <c r="H1823" i="8"/>
  <c r="H1824" i="8"/>
  <c r="H1825" i="8"/>
  <c r="H1826" i="8"/>
  <c r="H1827" i="8"/>
  <c r="H1828" i="8"/>
  <c r="H1829" i="8"/>
  <c r="H1830" i="8"/>
  <c r="H1831" i="8"/>
  <c r="H1832" i="8"/>
  <c r="H1833" i="8"/>
  <c r="H1834" i="8"/>
  <c r="H1835" i="8"/>
  <c r="H1836" i="8"/>
  <c r="H1837" i="8"/>
  <c r="H1838" i="8"/>
  <c r="H1839" i="8"/>
  <c r="H1840" i="8"/>
  <c r="H1841" i="8"/>
  <c r="H1842" i="8"/>
  <c r="H1843" i="8"/>
  <c r="H1844" i="8"/>
  <c r="H1845" i="8"/>
  <c r="H1846" i="8"/>
  <c r="H1847" i="8"/>
  <c r="H1848" i="8"/>
  <c r="H1849" i="8"/>
  <c r="H1850" i="8"/>
  <c r="H1851" i="8"/>
  <c r="H1852" i="8"/>
  <c r="H1853" i="8"/>
  <c r="H1854" i="8"/>
  <c r="H1855" i="8"/>
  <c r="H1856" i="8"/>
  <c r="H1857" i="8"/>
  <c r="H1858" i="8"/>
  <c r="H1859" i="8"/>
  <c r="H1860" i="8"/>
  <c r="H1861" i="8"/>
  <c r="H1862" i="8"/>
  <c r="H1863" i="8"/>
  <c r="H1864" i="8"/>
  <c r="H1865" i="8"/>
  <c r="H1866" i="8"/>
  <c r="H1867" i="8"/>
  <c r="H1868" i="8"/>
  <c r="H1869" i="8"/>
  <c r="H1870" i="8"/>
  <c r="H1871" i="8"/>
  <c r="H1872" i="8"/>
  <c r="H1873" i="8"/>
  <c r="H1874" i="8"/>
  <c r="H1875" i="8"/>
  <c r="H1876" i="8"/>
  <c r="H1877" i="8"/>
  <c r="H1878" i="8"/>
  <c r="H1879" i="8"/>
  <c r="H1880" i="8"/>
  <c r="H1881" i="8"/>
  <c r="H1882" i="8"/>
  <c r="H1883" i="8"/>
  <c r="H1884" i="8"/>
  <c r="H1885" i="8"/>
  <c r="H1886" i="8"/>
  <c r="H1887" i="8"/>
  <c r="H1888" i="8"/>
  <c r="H1889" i="8"/>
  <c r="H1890" i="8"/>
  <c r="H1891" i="8"/>
  <c r="H1892" i="8"/>
  <c r="H1893" i="8"/>
  <c r="H1894" i="8"/>
  <c r="H1895" i="8"/>
  <c r="H1896" i="8"/>
  <c r="H1897" i="8"/>
  <c r="H1898" i="8"/>
  <c r="H1899" i="8"/>
  <c r="H1900" i="8"/>
  <c r="H1901" i="8"/>
  <c r="H1902" i="8"/>
  <c r="H1903" i="8"/>
  <c r="H1904" i="8"/>
  <c r="H1905" i="8"/>
  <c r="H1906" i="8"/>
  <c r="H1907" i="8"/>
  <c r="H1908" i="8"/>
  <c r="H1909" i="8"/>
  <c r="H1910" i="8"/>
  <c r="H1911" i="8"/>
  <c r="H1912" i="8"/>
  <c r="H1913" i="8"/>
  <c r="H1914" i="8"/>
  <c r="H1915" i="8"/>
  <c r="H1916" i="8"/>
  <c r="H1917" i="8"/>
  <c r="H1918" i="8"/>
  <c r="H1919" i="8"/>
  <c r="H1920" i="8"/>
  <c r="H1921" i="8"/>
  <c r="H1922" i="8"/>
  <c r="H1923" i="8"/>
  <c r="H1924" i="8"/>
  <c r="H1925" i="8"/>
  <c r="H1926" i="8"/>
  <c r="H1927" i="8"/>
  <c r="H1928" i="8"/>
  <c r="H1929" i="8"/>
  <c r="H1930" i="8"/>
  <c r="H1931" i="8"/>
  <c r="H1932" i="8"/>
  <c r="H1933" i="8"/>
  <c r="H1934" i="8"/>
  <c r="H1935" i="8"/>
  <c r="H1936" i="8"/>
  <c r="H1937" i="8"/>
  <c r="H1938" i="8"/>
  <c r="H1939" i="8"/>
  <c r="H1940" i="8"/>
  <c r="H1941" i="8"/>
  <c r="H1942" i="8"/>
  <c r="H1943" i="8"/>
  <c r="H1944" i="8"/>
  <c r="H1945" i="8"/>
  <c r="H1946" i="8"/>
  <c r="H1947" i="8"/>
  <c r="H1948" i="8"/>
  <c r="H1949" i="8"/>
  <c r="H1950" i="8"/>
  <c r="H1951" i="8"/>
  <c r="H1952" i="8"/>
  <c r="H1953" i="8"/>
  <c r="H1954" i="8"/>
  <c r="H1955" i="8"/>
  <c r="H1956" i="8"/>
  <c r="H1957" i="8"/>
  <c r="H1958" i="8"/>
  <c r="H1959" i="8"/>
  <c r="H1960" i="8"/>
  <c r="H1961" i="8"/>
  <c r="H1962" i="8"/>
  <c r="H1963" i="8"/>
  <c r="H1964" i="8"/>
  <c r="H1965" i="8"/>
  <c r="H1966" i="8"/>
  <c r="H1967" i="8"/>
  <c r="H1968" i="8"/>
  <c r="H1969" i="8"/>
  <c r="H1970" i="8"/>
  <c r="H1971" i="8"/>
  <c r="H1972" i="8"/>
  <c r="H1973" i="8"/>
  <c r="H1974" i="8"/>
  <c r="H1975" i="8"/>
  <c r="H1976" i="8"/>
  <c r="H1977" i="8"/>
  <c r="H1978" i="8"/>
  <c r="H1979" i="8"/>
  <c r="H1980" i="8"/>
  <c r="H1981" i="8"/>
  <c r="H1982" i="8"/>
  <c r="H1983" i="8"/>
  <c r="H1984" i="8"/>
  <c r="H1985" i="8"/>
  <c r="H1986" i="8"/>
  <c r="H1987" i="8"/>
  <c r="H1988" i="8"/>
  <c r="H1989" i="8"/>
  <c r="H1990" i="8"/>
  <c r="H1991" i="8"/>
  <c r="H1992" i="8"/>
  <c r="H1993" i="8"/>
  <c r="H1994" i="8"/>
  <c r="H1995" i="8"/>
  <c r="H1996" i="8"/>
  <c r="H1997" i="8"/>
  <c r="H1998" i="8"/>
  <c r="H1999" i="8"/>
  <c r="H2000" i="8"/>
  <c r="H2001" i="8"/>
  <c r="H2002" i="8"/>
  <c r="H2003" i="8"/>
  <c r="H2004" i="8"/>
  <c r="H2005" i="8"/>
  <c r="H2006" i="8"/>
  <c r="H2007" i="8"/>
  <c r="H2008" i="8"/>
  <c r="H2009" i="8"/>
  <c r="H2010" i="8"/>
  <c r="H2011" i="8"/>
  <c r="H2012" i="8"/>
  <c r="H2013" i="8"/>
  <c r="H2014" i="8"/>
  <c r="H2015" i="8"/>
  <c r="H2016" i="8"/>
  <c r="H2017" i="8"/>
  <c r="H2018" i="8"/>
  <c r="H2019" i="8"/>
  <c r="H2020" i="8"/>
  <c r="H2021" i="8"/>
  <c r="H2022" i="8"/>
  <c r="H2023" i="8"/>
  <c r="H2024" i="8"/>
  <c r="H2025" i="8"/>
  <c r="H2026" i="8"/>
  <c r="H2027" i="8"/>
  <c r="H2028" i="8"/>
  <c r="H2029" i="8"/>
  <c r="H2030" i="8"/>
  <c r="H2031" i="8"/>
  <c r="H2032" i="8"/>
  <c r="H2033" i="8"/>
  <c r="H2034" i="8"/>
  <c r="H2035" i="8"/>
  <c r="H2036" i="8"/>
  <c r="H2037" i="8"/>
  <c r="H2038" i="8"/>
  <c r="H2039" i="8"/>
  <c r="H2040" i="8"/>
  <c r="H2041" i="8"/>
  <c r="H2042" i="8"/>
  <c r="H2043" i="8"/>
  <c r="H2044" i="8"/>
  <c r="H2045" i="8"/>
  <c r="H2046" i="8"/>
  <c r="H2047" i="8"/>
  <c r="H2048" i="8"/>
  <c r="H2049" i="8"/>
  <c r="H2050" i="8"/>
  <c r="H2051" i="8"/>
  <c r="H2052" i="8"/>
  <c r="H2053" i="8"/>
  <c r="H2054" i="8"/>
  <c r="H2055" i="8"/>
  <c r="H2056" i="8"/>
  <c r="H2057" i="8"/>
  <c r="H2058" i="8"/>
  <c r="H2059" i="8"/>
  <c r="H2060" i="8"/>
  <c r="H2061" i="8"/>
  <c r="H2062" i="8"/>
  <c r="H2063" i="8"/>
  <c r="H2064" i="8"/>
  <c r="H2065" i="8"/>
  <c r="H2066" i="8"/>
  <c r="H2067" i="8"/>
  <c r="H2068" i="8"/>
  <c r="H2069" i="8"/>
  <c r="H2070" i="8"/>
  <c r="H2071" i="8"/>
  <c r="H2072" i="8"/>
  <c r="H2073" i="8"/>
  <c r="H2074" i="8"/>
  <c r="H2075" i="8"/>
  <c r="H2076" i="8"/>
  <c r="H2077" i="8"/>
  <c r="H2078" i="8"/>
  <c r="H2079" i="8"/>
  <c r="H2080" i="8"/>
  <c r="H2081" i="8"/>
  <c r="H2082" i="8"/>
  <c r="H2083" i="8"/>
  <c r="H2084" i="8"/>
  <c r="H2085" i="8"/>
  <c r="H2086" i="8"/>
  <c r="H2087" i="8"/>
  <c r="H2088" i="8"/>
  <c r="H2089" i="8"/>
  <c r="H2090" i="8"/>
  <c r="H2091" i="8"/>
  <c r="H2092" i="8"/>
  <c r="H2093" i="8"/>
  <c r="H2094" i="8"/>
  <c r="H2095" i="8"/>
  <c r="H2096" i="8"/>
  <c r="H2097" i="8"/>
  <c r="H2098" i="8"/>
  <c r="H2099" i="8"/>
  <c r="H2100" i="8"/>
  <c r="H2101" i="8"/>
  <c r="H2102" i="8"/>
  <c r="H2103" i="8"/>
  <c r="H2104" i="8"/>
  <c r="H2105" i="8"/>
  <c r="H2106" i="8"/>
  <c r="H2107" i="8"/>
  <c r="H2108" i="8"/>
  <c r="H2109" i="8"/>
  <c r="H2110" i="8"/>
  <c r="H2111" i="8"/>
  <c r="H2112" i="8"/>
  <c r="H2113" i="8"/>
  <c r="H2114" i="8"/>
  <c r="H2115" i="8"/>
  <c r="H2116" i="8"/>
  <c r="H2117" i="8"/>
  <c r="H2118" i="8"/>
  <c r="H2119" i="8"/>
  <c r="H2120" i="8"/>
  <c r="H2121" i="8"/>
  <c r="H2122" i="8"/>
  <c r="H2123" i="8"/>
  <c r="H2124" i="8"/>
  <c r="H2125" i="8"/>
  <c r="H2126" i="8"/>
  <c r="H2127" i="8"/>
  <c r="H2128" i="8"/>
  <c r="H2129" i="8"/>
  <c r="H2130" i="8"/>
  <c r="H2131" i="8"/>
  <c r="H2132" i="8"/>
  <c r="H2133" i="8"/>
  <c r="H2134" i="8"/>
  <c r="H2135" i="8"/>
  <c r="H2136" i="8"/>
  <c r="H2137" i="8"/>
  <c r="H2138" i="8"/>
  <c r="H2139" i="8"/>
  <c r="H2140" i="8"/>
  <c r="H2141" i="8"/>
  <c r="H2142" i="8"/>
  <c r="H2143" i="8"/>
  <c r="H2144" i="8"/>
  <c r="H2145" i="8"/>
  <c r="H2146" i="8"/>
  <c r="H2147" i="8"/>
  <c r="H2148" i="8"/>
  <c r="H2149" i="8"/>
  <c r="H2150" i="8"/>
  <c r="H2151" i="8"/>
  <c r="H2152" i="8"/>
  <c r="H2153" i="8"/>
  <c r="H2154" i="8"/>
  <c r="H2155" i="8"/>
  <c r="H2156" i="8"/>
  <c r="H2157" i="8"/>
  <c r="H2158" i="8"/>
  <c r="H2159" i="8"/>
  <c r="H2160" i="8"/>
  <c r="H2161" i="8"/>
  <c r="H2162" i="8"/>
  <c r="H2163" i="8"/>
  <c r="H2164" i="8"/>
  <c r="H2165" i="8"/>
  <c r="H2166" i="8"/>
  <c r="H2167" i="8"/>
  <c r="H2168" i="8"/>
  <c r="H2169" i="8"/>
  <c r="H2170" i="8"/>
  <c r="H2171" i="8"/>
  <c r="H2172" i="8"/>
  <c r="H2173" i="8"/>
  <c r="H2174" i="8"/>
  <c r="H2175" i="8"/>
  <c r="H2176" i="8"/>
  <c r="H2177" i="8"/>
  <c r="H2178" i="8"/>
  <c r="H2179" i="8"/>
  <c r="H2180" i="8"/>
  <c r="H2181" i="8"/>
  <c r="H2182" i="8"/>
  <c r="H2183" i="8"/>
  <c r="H2184" i="8"/>
  <c r="H2185" i="8"/>
  <c r="H2186" i="8"/>
  <c r="H2187" i="8"/>
  <c r="H2188" i="8"/>
  <c r="H2189" i="8"/>
  <c r="H2190" i="8"/>
  <c r="H2191" i="8"/>
  <c r="H2192" i="8"/>
  <c r="H2193" i="8"/>
  <c r="H2194" i="8"/>
  <c r="H2195" i="8"/>
  <c r="H2196" i="8"/>
  <c r="H2197" i="8"/>
  <c r="H2198" i="8"/>
  <c r="H2199" i="8"/>
  <c r="H2200" i="8"/>
  <c r="H2201" i="8"/>
  <c r="H2202" i="8"/>
  <c r="H2203" i="8"/>
  <c r="H2204" i="8"/>
  <c r="H2205" i="8"/>
  <c r="H2206" i="8"/>
  <c r="H2207" i="8"/>
  <c r="H2208" i="8"/>
  <c r="H2209" i="8"/>
  <c r="H2210" i="8"/>
  <c r="H2211" i="8"/>
  <c r="H2212" i="8"/>
  <c r="H2213" i="8"/>
  <c r="H2214" i="8"/>
  <c r="H2215" i="8"/>
  <c r="H2216" i="8"/>
  <c r="H2217" i="8"/>
  <c r="H2218" i="8"/>
  <c r="H2219" i="8"/>
  <c r="H2220" i="8"/>
  <c r="H2221" i="8"/>
  <c r="H2222" i="8"/>
  <c r="H2223" i="8"/>
  <c r="H2224" i="8"/>
  <c r="H2225" i="8"/>
  <c r="H2226" i="8"/>
  <c r="H2227" i="8"/>
  <c r="H2228" i="8"/>
  <c r="H2229" i="8"/>
  <c r="H2230" i="8"/>
  <c r="H2231" i="8"/>
  <c r="H2232" i="8"/>
  <c r="H2233" i="8"/>
  <c r="H2234" i="8"/>
  <c r="H2235" i="8"/>
  <c r="H2236" i="8"/>
  <c r="H2237" i="8"/>
  <c r="H2238" i="8"/>
  <c r="H2239" i="8"/>
  <c r="H2240" i="8"/>
  <c r="H2241" i="8"/>
  <c r="H2242" i="8"/>
  <c r="H2243" i="8"/>
  <c r="H2244" i="8"/>
  <c r="H2245" i="8"/>
  <c r="H2246" i="8"/>
  <c r="H2247" i="8"/>
  <c r="H2248" i="8"/>
  <c r="H2249" i="8"/>
  <c r="H2250" i="8"/>
  <c r="H2251" i="8"/>
  <c r="H2252" i="8"/>
  <c r="H2253" i="8"/>
  <c r="H2254" i="8"/>
  <c r="H2255" i="8"/>
  <c r="H2256" i="8"/>
  <c r="H2257" i="8"/>
  <c r="H2258" i="8"/>
  <c r="H2259" i="8"/>
  <c r="H2260" i="8"/>
  <c r="H2261" i="8"/>
  <c r="H2262" i="8"/>
  <c r="H2263" i="8"/>
  <c r="H2264" i="8"/>
  <c r="H2265" i="8"/>
  <c r="H2266" i="8"/>
  <c r="H2267" i="8"/>
  <c r="H2268" i="8"/>
  <c r="H2269" i="8"/>
  <c r="H2270" i="8"/>
  <c r="H2271" i="8"/>
  <c r="H2272" i="8"/>
  <c r="H2273" i="8"/>
  <c r="H2274" i="8"/>
  <c r="H2275" i="8"/>
  <c r="H2276" i="8"/>
  <c r="H2277" i="8"/>
  <c r="H2278" i="8"/>
  <c r="H2279" i="8"/>
  <c r="H2280" i="8"/>
  <c r="H2281" i="8"/>
  <c r="H2282" i="8"/>
  <c r="H2283" i="8"/>
  <c r="H2284" i="8"/>
  <c r="H2285" i="8"/>
  <c r="H2286" i="8"/>
  <c r="H2287" i="8"/>
  <c r="H2288" i="8"/>
  <c r="H2289" i="8"/>
  <c r="H2290" i="8"/>
  <c r="H2291" i="8"/>
  <c r="H2292" i="8"/>
  <c r="H2293" i="8"/>
  <c r="H2294" i="8"/>
  <c r="H2295" i="8"/>
  <c r="H2296" i="8"/>
  <c r="H2297" i="8"/>
  <c r="H2298" i="8"/>
  <c r="H2299" i="8"/>
  <c r="H2300" i="8"/>
  <c r="H2301" i="8"/>
  <c r="H2302" i="8"/>
  <c r="H2303" i="8"/>
  <c r="H2304" i="8"/>
  <c r="H2305" i="8"/>
  <c r="H2306" i="8"/>
  <c r="H2307" i="8"/>
  <c r="H2308" i="8"/>
  <c r="H2309" i="8"/>
  <c r="H2310" i="8"/>
  <c r="H2311" i="8"/>
  <c r="H2312" i="8"/>
  <c r="H2313" i="8"/>
  <c r="H2314" i="8"/>
  <c r="H2315" i="8"/>
  <c r="H2316" i="8"/>
  <c r="H2317" i="8"/>
  <c r="H2318" i="8"/>
  <c r="H2319" i="8"/>
  <c r="H2320" i="8"/>
  <c r="H2321" i="8"/>
  <c r="H2322" i="8"/>
  <c r="H2323" i="8"/>
  <c r="H2324" i="8"/>
  <c r="H2325" i="8"/>
  <c r="H2326" i="8"/>
  <c r="H2327" i="8"/>
  <c r="H2328" i="8"/>
  <c r="H2329" i="8"/>
  <c r="H2330" i="8"/>
  <c r="H2331" i="8"/>
  <c r="H2332" i="8"/>
  <c r="H2333" i="8"/>
  <c r="H2334" i="8"/>
  <c r="H2335" i="8"/>
  <c r="H2336" i="8"/>
  <c r="H2337" i="8"/>
  <c r="H2338" i="8"/>
  <c r="H2339" i="8"/>
  <c r="H2340" i="8"/>
  <c r="H2341" i="8"/>
  <c r="H2342" i="8"/>
  <c r="H2343" i="8"/>
  <c r="H2344" i="8"/>
  <c r="H2345" i="8"/>
  <c r="H2346" i="8"/>
  <c r="H2347" i="8"/>
  <c r="H2348" i="8"/>
  <c r="H2349" i="8"/>
  <c r="H2350" i="8"/>
  <c r="H2351" i="8"/>
  <c r="H2352" i="8"/>
  <c r="H2353" i="8"/>
  <c r="H2354" i="8"/>
  <c r="H2355" i="8"/>
  <c r="H2356" i="8"/>
  <c r="H2357" i="8"/>
  <c r="H2358" i="8"/>
  <c r="H2359" i="8"/>
  <c r="H2360" i="8"/>
  <c r="H2361" i="8"/>
  <c r="H2362" i="8"/>
  <c r="H2363" i="8"/>
  <c r="H2364" i="8"/>
  <c r="H2365" i="8"/>
  <c r="H2366" i="8"/>
  <c r="H2367" i="8"/>
  <c r="H2368" i="8"/>
  <c r="H2369" i="8"/>
  <c r="H2370" i="8"/>
  <c r="H2371" i="8"/>
  <c r="H2372" i="8"/>
  <c r="H2373" i="8"/>
  <c r="H2374" i="8"/>
  <c r="H2375" i="8"/>
  <c r="H2376" i="8"/>
  <c r="H2377" i="8"/>
  <c r="H2378" i="8"/>
  <c r="H2379" i="8"/>
  <c r="H2380" i="8"/>
  <c r="H2381" i="8"/>
  <c r="H2382" i="8"/>
  <c r="H2383" i="8"/>
  <c r="H2384" i="8"/>
  <c r="H2385" i="8"/>
  <c r="H2386" i="8"/>
  <c r="H2387" i="8"/>
  <c r="H2388" i="8"/>
  <c r="H2389" i="8"/>
  <c r="H2390" i="8"/>
  <c r="H2391" i="8"/>
  <c r="H2392" i="8"/>
  <c r="H2393" i="8"/>
  <c r="H2394" i="8"/>
  <c r="H2395" i="8"/>
  <c r="H2396" i="8"/>
  <c r="H2397" i="8"/>
  <c r="H2398" i="8"/>
  <c r="H2399" i="8"/>
  <c r="H2400" i="8"/>
  <c r="H2401" i="8"/>
  <c r="H2402" i="8"/>
  <c r="H2403" i="8"/>
  <c r="H2404" i="8"/>
  <c r="H2405" i="8"/>
  <c r="H2406" i="8"/>
  <c r="H2407" i="8"/>
  <c r="H2408" i="8"/>
  <c r="H2409" i="8"/>
  <c r="H2410" i="8"/>
  <c r="H2411" i="8"/>
  <c r="H2412" i="8"/>
  <c r="H2413" i="8"/>
  <c r="H2414" i="8"/>
  <c r="H2415" i="8"/>
  <c r="H2416" i="8"/>
  <c r="H2417" i="8"/>
  <c r="H2418" i="8"/>
  <c r="H2419" i="8"/>
  <c r="H2420" i="8"/>
  <c r="H2421" i="8"/>
  <c r="H2422" i="8"/>
  <c r="H2423" i="8"/>
  <c r="H2424" i="8"/>
  <c r="H2425" i="8"/>
  <c r="H2426" i="8"/>
  <c r="H2427" i="8"/>
  <c r="H2428" i="8"/>
  <c r="H2429" i="8"/>
  <c r="H2430" i="8"/>
  <c r="H2431" i="8"/>
  <c r="H2432" i="8"/>
  <c r="H2433" i="8"/>
  <c r="H2434" i="8"/>
  <c r="H2435" i="8"/>
  <c r="H2436" i="8"/>
  <c r="H2437" i="8"/>
  <c r="H2438" i="8"/>
  <c r="H2439" i="8"/>
  <c r="H2440" i="8"/>
  <c r="H2441" i="8"/>
  <c r="H2442" i="8"/>
  <c r="H2443" i="8"/>
  <c r="H2444" i="8"/>
  <c r="H2445" i="8"/>
  <c r="H2446" i="8"/>
  <c r="H2447" i="8"/>
  <c r="H2448" i="8"/>
  <c r="H2449" i="8"/>
  <c r="H2450" i="8"/>
  <c r="H2451" i="8"/>
  <c r="H2452" i="8"/>
  <c r="H2453" i="8"/>
  <c r="H2454" i="8"/>
  <c r="H2455" i="8"/>
  <c r="H2456" i="8"/>
  <c r="H2457" i="8"/>
  <c r="H2458" i="8"/>
  <c r="H2459" i="8"/>
  <c r="H2460" i="8"/>
  <c r="H2461" i="8"/>
  <c r="H2462" i="8"/>
  <c r="H2463" i="8"/>
  <c r="H2464" i="8"/>
  <c r="H2465" i="8"/>
  <c r="H2466" i="8"/>
  <c r="H2467" i="8"/>
  <c r="H2468" i="8"/>
  <c r="H2469" i="8"/>
  <c r="H2470" i="8"/>
  <c r="H2471" i="8"/>
  <c r="H2472" i="8"/>
  <c r="H2473" i="8"/>
  <c r="H2474" i="8"/>
  <c r="H2475" i="8"/>
  <c r="H2476" i="8"/>
  <c r="H2477" i="8"/>
  <c r="H2478" i="8"/>
  <c r="H2479" i="8"/>
  <c r="H2480" i="8"/>
  <c r="H2481" i="8"/>
  <c r="H2482" i="8"/>
  <c r="H2483" i="8"/>
  <c r="H2484" i="8"/>
  <c r="H2485" i="8"/>
  <c r="H2486" i="8"/>
  <c r="H2487" i="8"/>
  <c r="H2488" i="8"/>
  <c r="H2489" i="8"/>
  <c r="H2490" i="8"/>
  <c r="H2491" i="8"/>
  <c r="H2492" i="8"/>
  <c r="H2493" i="8"/>
  <c r="H2494" i="8"/>
  <c r="H2495" i="8"/>
  <c r="H2496" i="8"/>
  <c r="H2497" i="8"/>
  <c r="H2498" i="8"/>
  <c r="H2499" i="8"/>
  <c r="H2500" i="8"/>
  <c r="H2501" i="8"/>
  <c r="H2502" i="8"/>
  <c r="H2503" i="8"/>
  <c r="H2504" i="8"/>
  <c r="H2505" i="8"/>
  <c r="H2506" i="8"/>
  <c r="H2507" i="8"/>
  <c r="H2508" i="8"/>
  <c r="H2509" i="8"/>
  <c r="H2510" i="8"/>
  <c r="H2511" i="8"/>
  <c r="H2512" i="8"/>
  <c r="H2513" i="8"/>
  <c r="H2514" i="8"/>
  <c r="H2515" i="8"/>
  <c r="H2516" i="8"/>
  <c r="H2517" i="8"/>
  <c r="H2518" i="8"/>
  <c r="H2519" i="8"/>
  <c r="H2520" i="8"/>
  <c r="H2521" i="8"/>
  <c r="H2522" i="8"/>
  <c r="H2523" i="8"/>
  <c r="H2524" i="8"/>
  <c r="H2525" i="8"/>
  <c r="H2526" i="8"/>
  <c r="H2527" i="8"/>
  <c r="H2528" i="8"/>
  <c r="H2529" i="8"/>
  <c r="H2530" i="8"/>
  <c r="H2531" i="8"/>
  <c r="H2532" i="8"/>
  <c r="H2533" i="8"/>
  <c r="H2534" i="8"/>
  <c r="H2535" i="8"/>
  <c r="H2536" i="8"/>
  <c r="H2537" i="8"/>
  <c r="H2538" i="8"/>
  <c r="H2539" i="8"/>
  <c r="H2540" i="8"/>
  <c r="H2541" i="8"/>
  <c r="H2542" i="8"/>
  <c r="H2543" i="8"/>
  <c r="H2544" i="8"/>
  <c r="H2545" i="8"/>
  <c r="H2546" i="8"/>
  <c r="H2547" i="8"/>
  <c r="H2548" i="8"/>
  <c r="H2549" i="8"/>
  <c r="H2550" i="8"/>
  <c r="H2551" i="8"/>
  <c r="H2552" i="8"/>
  <c r="H2553" i="8"/>
  <c r="H2554" i="8"/>
  <c r="H2555" i="8"/>
  <c r="H2556" i="8"/>
  <c r="H2557" i="8"/>
  <c r="H2558" i="8"/>
  <c r="H2559" i="8"/>
  <c r="H2560" i="8"/>
  <c r="H2561" i="8"/>
  <c r="H2562" i="8"/>
  <c r="H2563" i="8"/>
  <c r="H2564" i="8"/>
  <c r="H2565" i="8"/>
  <c r="H2566" i="8"/>
  <c r="H2567" i="8"/>
  <c r="H2568" i="8"/>
  <c r="H2569" i="8"/>
  <c r="H2570" i="8"/>
  <c r="H2571" i="8"/>
  <c r="H2572" i="8"/>
  <c r="H2573" i="8"/>
  <c r="H2574" i="8"/>
  <c r="H2575" i="8"/>
  <c r="H2576" i="8"/>
  <c r="H2577" i="8"/>
  <c r="H2578" i="8"/>
  <c r="H2579" i="8"/>
  <c r="H2580" i="8"/>
  <c r="H2581" i="8"/>
  <c r="H2582" i="8"/>
  <c r="H2583" i="8"/>
  <c r="H2584" i="8"/>
  <c r="H2585" i="8"/>
  <c r="H2586" i="8"/>
  <c r="H2587" i="8"/>
  <c r="H2588" i="8"/>
  <c r="H2589" i="8"/>
  <c r="H2590" i="8"/>
  <c r="H2591" i="8"/>
  <c r="H2592" i="8"/>
  <c r="H2593" i="8"/>
  <c r="H2594" i="8"/>
  <c r="H2595" i="8"/>
  <c r="H2596" i="8"/>
  <c r="H2597" i="8"/>
  <c r="H2598" i="8"/>
  <c r="H2599" i="8"/>
  <c r="H2600" i="8"/>
  <c r="H2601" i="8"/>
  <c r="H2602" i="8"/>
  <c r="H2603" i="8"/>
  <c r="H2604" i="8"/>
  <c r="H2605" i="8"/>
  <c r="H2606" i="8"/>
  <c r="H2607" i="8"/>
  <c r="H2608" i="8"/>
  <c r="H2609" i="8"/>
  <c r="H2610" i="8"/>
  <c r="H2611" i="8"/>
  <c r="H2612" i="8"/>
  <c r="H2613" i="8"/>
  <c r="H2614" i="8"/>
  <c r="H2615" i="8"/>
  <c r="H2616" i="8"/>
  <c r="H2617" i="8"/>
  <c r="H2618" i="8"/>
  <c r="H2619" i="8"/>
  <c r="H2620" i="8"/>
  <c r="H2621" i="8"/>
  <c r="H2622" i="8"/>
  <c r="H2623" i="8"/>
  <c r="H2624" i="8"/>
  <c r="H2625" i="8"/>
  <c r="H2626" i="8"/>
  <c r="H2627" i="8"/>
  <c r="H2628" i="8"/>
  <c r="H2629" i="8"/>
  <c r="H2630" i="8"/>
  <c r="H2631" i="8"/>
  <c r="H2632" i="8"/>
  <c r="H2633" i="8"/>
  <c r="H2634" i="8"/>
  <c r="H2635" i="8"/>
  <c r="H2636" i="8"/>
  <c r="H2637" i="8"/>
  <c r="H2638" i="8"/>
  <c r="H2639" i="8"/>
  <c r="H2640" i="8"/>
  <c r="H2641" i="8"/>
  <c r="H2642" i="8"/>
  <c r="H2643" i="8"/>
  <c r="H2644" i="8"/>
  <c r="H2645" i="8"/>
  <c r="H2646" i="8"/>
  <c r="H2647" i="8"/>
  <c r="H2648" i="8"/>
  <c r="H2649" i="8"/>
  <c r="H2650" i="8"/>
  <c r="H2651" i="8"/>
  <c r="H2652" i="8"/>
  <c r="H2653" i="8"/>
  <c r="H2654" i="8"/>
  <c r="H2655" i="8"/>
  <c r="H2656" i="8"/>
  <c r="H2657" i="8"/>
  <c r="H2658" i="8"/>
  <c r="H2659" i="8"/>
  <c r="H2660" i="8"/>
  <c r="H2661" i="8"/>
  <c r="H2662" i="8"/>
  <c r="H2663" i="8"/>
  <c r="H2664" i="8"/>
  <c r="H2665" i="8"/>
  <c r="H2666" i="8"/>
  <c r="H2667" i="8"/>
  <c r="H2668" i="8"/>
  <c r="H2669" i="8"/>
  <c r="H2670" i="8"/>
  <c r="H2671" i="8"/>
  <c r="H2672" i="8"/>
  <c r="H2673" i="8"/>
  <c r="H2674" i="8"/>
  <c r="H2675" i="8"/>
  <c r="H2676" i="8"/>
  <c r="H2677" i="8"/>
  <c r="H2678" i="8"/>
  <c r="H2679" i="8"/>
  <c r="H2680" i="8"/>
  <c r="H2681" i="8"/>
  <c r="H2682" i="8"/>
  <c r="H2683" i="8"/>
  <c r="H2684" i="8"/>
  <c r="H2685" i="8"/>
  <c r="H2686" i="8"/>
  <c r="H2687" i="8"/>
  <c r="H2688" i="8"/>
  <c r="H2689" i="8"/>
  <c r="H2690" i="8"/>
  <c r="H2691" i="8"/>
  <c r="H2692" i="8"/>
  <c r="H2693" i="8"/>
  <c r="H2694" i="8"/>
  <c r="H2695" i="8"/>
  <c r="H2696" i="8"/>
  <c r="H2697" i="8"/>
  <c r="H2698" i="8"/>
  <c r="H2699" i="8"/>
  <c r="H2700" i="8"/>
  <c r="H2701" i="8"/>
  <c r="H2702" i="8"/>
  <c r="H2703" i="8"/>
  <c r="H2704" i="8"/>
  <c r="H2705" i="8"/>
  <c r="H2706" i="8"/>
  <c r="H2707" i="8"/>
  <c r="H2708" i="8"/>
  <c r="H2709" i="8"/>
  <c r="H2710" i="8"/>
  <c r="H2711" i="8"/>
  <c r="H2712" i="8"/>
  <c r="H2713" i="8"/>
  <c r="H2714" i="8"/>
  <c r="H2715" i="8"/>
  <c r="H2716" i="8"/>
  <c r="H2717" i="8"/>
  <c r="H2718" i="8"/>
  <c r="H2719" i="8"/>
  <c r="H2720" i="8"/>
  <c r="H2721" i="8"/>
  <c r="H2722" i="8"/>
  <c r="H2723" i="8"/>
  <c r="H2724" i="8"/>
  <c r="H2725" i="8"/>
  <c r="H2726" i="8"/>
  <c r="H2727" i="8"/>
  <c r="H2728" i="8"/>
  <c r="H2729" i="8"/>
  <c r="H2730" i="8"/>
  <c r="H2731" i="8"/>
  <c r="H2732" i="8"/>
  <c r="H2733" i="8"/>
  <c r="H2734" i="8"/>
  <c r="H2735" i="8"/>
  <c r="H2736" i="8"/>
  <c r="H2737" i="8"/>
  <c r="H2738" i="8"/>
  <c r="H2739" i="8"/>
  <c r="H2740" i="8"/>
  <c r="H2741" i="8"/>
  <c r="H2742" i="8"/>
  <c r="H2743" i="8"/>
  <c r="H2744" i="8"/>
  <c r="H2745" i="8"/>
  <c r="H2746" i="8"/>
  <c r="H2747" i="8"/>
  <c r="H2748" i="8"/>
  <c r="H2749" i="8"/>
  <c r="H2750" i="8"/>
  <c r="H2751" i="8"/>
  <c r="H2752" i="8"/>
  <c r="H2753" i="8"/>
  <c r="H2754" i="8"/>
  <c r="H2755" i="8"/>
  <c r="H2756" i="8"/>
  <c r="H2757" i="8"/>
  <c r="H2758" i="8"/>
  <c r="H2759" i="8"/>
  <c r="H2760" i="8"/>
  <c r="H2761" i="8"/>
  <c r="H2762" i="8"/>
  <c r="H2763" i="8"/>
  <c r="H2764" i="8"/>
  <c r="H2765" i="8"/>
  <c r="H2766" i="8"/>
  <c r="H2767" i="8"/>
  <c r="H2768" i="8"/>
  <c r="H2769" i="8"/>
  <c r="H2770" i="8"/>
  <c r="H2771" i="8"/>
  <c r="H2772" i="8"/>
  <c r="H2773" i="8"/>
  <c r="H2774" i="8"/>
  <c r="H2775" i="8"/>
  <c r="H2776" i="8"/>
  <c r="H2777" i="8"/>
  <c r="H2778" i="8"/>
  <c r="H2779" i="8"/>
  <c r="H2780" i="8"/>
  <c r="H2781" i="8"/>
  <c r="H2782" i="8"/>
  <c r="H2783" i="8"/>
  <c r="H2784" i="8"/>
  <c r="H2785" i="8"/>
  <c r="H2786" i="8"/>
  <c r="H2787" i="8"/>
  <c r="H2788" i="8"/>
  <c r="H2789" i="8"/>
  <c r="H2790" i="8"/>
  <c r="H2791" i="8"/>
  <c r="H2792" i="8"/>
  <c r="H2793" i="8"/>
  <c r="H2794" i="8"/>
  <c r="H2795" i="8"/>
  <c r="H2796" i="8"/>
  <c r="H2797" i="8"/>
  <c r="H2798" i="8"/>
  <c r="H2799" i="8"/>
  <c r="H2800" i="8"/>
  <c r="H2801" i="8"/>
  <c r="H2802" i="8"/>
  <c r="H2803" i="8"/>
  <c r="H2804" i="8"/>
  <c r="H2805" i="8"/>
  <c r="H2806" i="8"/>
  <c r="H2807" i="8"/>
  <c r="H2808" i="8"/>
  <c r="H2809" i="8"/>
  <c r="H2810" i="8"/>
  <c r="H2811" i="8"/>
  <c r="H2812" i="8"/>
  <c r="H2813" i="8"/>
  <c r="H2814" i="8"/>
  <c r="H2815" i="8"/>
  <c r="H2816" i="8"/>
  <c r="H2817" i="8"/>
  <c r="H2818" i="8"/>
  <c r="H2819" i="8"/>
  <c r="H2820" i="8"/>
  <c r="H2821" i="8"/>
  <c r="H2822" i="8"/>
  <c r="H2823" i="8"/>
  <c r="H2824" i="8"/>
  <c r="H2825" i="8"/>
  <c r="H2826" i="8"/>
  <c r="H2827" i="8"/>
  <c r="H2828" i="8"/>
  <c r="H2829" i="8"/>
  <c r="H2830" i="8"/>
  <c r="H2831" i="8"/>
  <c r="H2832" i="8"/>
  <c r="H2833" i="8"/>
  <c r="H2834" i="8"/>
  <c r="H2835" i="8"/>
  <c r="H2836" i="8"/>
  <c r="H2837" i="8"/>
  <c r="H2838" i="8"/>
  <c r="H2839" i="8"/>
  <c r="H2840" i="8"/>
  <c r="H2841" i="8"/>
  <c r="H2842" i="8"/>
  <c r="H2843" i="8"/>
  <c r="H2844" i="8"/>
  <c r="H2845" i="8"/>
  <c r="H2846" i="8"/>
  <c r="H2847" i="8"/>
  <c r="H2848" i="8"/>
  <c r="H2849" i="8"/>
  <c r="H2850" i="8"/>
  <c r="H2851" i="8"/>
  <c r="H2852" i="8"/>
  <c r="H2853" i="8"/>
  <c r="H2854" i="8"/>
  <c r="H2855" i="8"/>
  <c r="H2856" i="8"/>
  <c r="H2857" i="8"/>
  <c r="H2858" i="8"/>
  <c r="H2859" i="8"/>
  <c r="H2860" i="8"/>
  <c r="H2861" i="8"/>
  <c r="H2862" i="8"/>
  <c r="H2863" i="8"/>
  <c r="H2864" i="8"/>
  <c r="H2865" i="8"/>
  <c r="H2866" i="8"/>
  <c r="H2867" i="8"/>
  <c r="H2868" i="8"/>
  <c r="H2869" i="8"/>
  <c r="H2870" i="8"/>
  <c r="H2871" i="8"/>
  <c r="H2872" i="8"/>
  <c r="H2873" i="8"/>
  <c r="H2874" i="8"/>
  <c r="H2875" i="8"/>
  <c r="H2876" i="8"/>
  <c r="H2877" i="8"/>
  <c r="H2878" i="8"/>
  <c r="H2879" i="8"/>
  <c r="H2880" i="8"/>
  <c r="H2881" i="8"/>
  <c r="H2882" i="8"/>
  <c r="H2883" i="8"/>
  <c r="H2884" i="8"/>
  <c r="H2885" i="8"/>
  <c r="H2886" i="8"/>
  <c r="H2887" i="8"/>
  <c r="H2888" i="8"/>
  <c r="H2889" i="8"/>
  <c r="H2890" i="8"/>
  <c r="H2891" i="8"/>
  <c r="H2892" i="8"/>
  <c r="H2893" i="8"/>
  <c r="H2894" i="8"/>
  <c r="H2895" i="8"/>
  <c r="H2896" i="8"/>
  <c r="H2897" i="8"/>
  <c r="H2898" i="8"/>
  <c r="H2899" i="8"/>
  <c r="H2900" i="8"/>
  <c r="H2901" i="8"/>
  <c r="H2902" i="8"/>
  <c r="H2903" i="8"/>
  <c r="H2904" i="8"/>
  <c r="H2905" i="8"/>
  <c r="H2906" i="8"/>
  <c r="H2907" i="8"/>
  <c r="H2908" i="8"/>
  <c r="H2909" i="8"/>
  <c r="H2910" i="8"/>
  <c r="H2911" i="8"/>
  <c r="H2912" i="8"/>
  <c r="H2913" i="8"/>
  <c r="H2914" i="8"/>
  <c r="H2915" i="8"/>
  <c r="H2916" i="8"/>
  <c r="H2917" i="8"/>
  <c r="H2918" i="8"/>
  <c r="H2919" i="8"/>
  <c r="H2920" i="8"/>
  <c r="H2921" i="8"/>
  <c r="H2922" i="8"/>
  <c r="H2923" i="8"/>
  <c r="H2924" i="8"/>
  <c r="H2925" i="8"/>
  <c r="H2926" i="8"/>
  <c r="H2927" i="8"/>
  <c r="H2928" i="8"/>
  <c r="H2929" i="8"/>
  <c r="H2930" i="8"/>
  <c r="H2931" i="8"/>
  <c r="H2932" i="8"/>
  <c r="H2933" i="8"/>
  <c r="H2934" i="8"/>
  <c r="H2935" i="8"/>
  <c r="H2936" i="8"/>
  <c r="H2937" i="8"/>
  <c r="H2938" i="8"/>
  <c r="H2939" i="8"/>
  <c r="H2940" i="8"/>
  <c r="H2941" i="8"/>
  <c r="H2942" i="8"/>
  <c r="H2943" i="8"/>
  <c r="H2944" i="8"/>
  <c r="H2945" i="8"/>
  <c r="H2946" i="8"/>
  <c r="H2947" i="8"/>
  <c r="H2948" i="8"/>
  <c r="H2949" i="8"/>
  <c r="H2950" i="8"/>
  <c r="H2951" i="8"/>
  <c r="H2952" i="8"/>
  <c r="H2953" i="8"/>
  <c r="H2954" i="8"/>
  <c r="H2955" i="8"/>
  <c r="H2956" i="8"/>
  <c r="H2957" i="8"/>
  <c r="H2958" i="8"/>
  <c r="H2959" i="8"/>
  <c r="H2960" i="8"/>
  <c r="H2961" i="8"/>
  <c r="H2962" i="8"/>
  <c r="H2963" i="8"/>
  <c r="H2964" i="8"/>
  <c r="H2965" i="8"/>
  <c r="H2966" i="8"/>
  <c r="H2967" i="8"/>
  <c r="H2968" i="8"/>
  <c r="H2969" i="8"/>
  <c r="H2970" i="8"/>
  <c r="H2971" i="8"/>
  <c r="H2972" i="8"/>
  <c r="H2973" i="8"/>
  <c r="H2974" i="8"/>
  <c r="H2975" i="8"/>
  <c r="H2976" i="8"/>
  <c r="H2977" i="8"/>
  <c r="H2978" i="8"/>
  <c r="H2979" i="8"/>
  <c r="H2980" i="8"/>
  <c r="H2981" i="8"/>
  <c r="H2982" i="8"/>
  <c r="H2983" i="8"/>
  <c r="H2984" i="8"/>
  <c r="H2985" i="8"/>
  <c r="H2986" i="8"/>
  <c r="H2987" i="8"/>
  <c r="H2988" i="8"/>
  <c r="H2989" i="8"/>
  <c r="H2990" i="8"/>
  <c r="H2991" i="8"/>
  <c r="H2992" i="8"/>
  <c r="H2993" i="8"/>
  <c r="H2994" i="8"/>
  <c r="H2995" i="8"/>
  <c r="H2996" i="8"/>
  <c r="H2997" i="8"/>
  <c r="H2998" i="8"/>
  <c r="H2999" i="8"/>
  <c r="H3000" i="8"/>
  <c r="H3001" i="8"/>
  <c r="H2" i="8"/>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0" i="8"/>
  <c r="G401" i="8"/>
  <c r="G402" i="8"/>
  <c r="G403" i="8"/>
  <c r="G404" i="8"/>
  <c r="G405" i="8"/>
  <c r="G406" i="8"/>
  <c r="G407" i="8"/>
  <c r="G408" i="8"/>
  <c r="G409" i="8"/>
  <c r="G410" i="8"/>
  <c r="G411" i="8"/>
  <c r="G412" i="8"/>
  <c r="G413" i="8"/>
  <c r="G414" i="8"/>
  <c r="G415" i="8"/>
  <c r="G416" i="8"/>
  <c r="G417" i="8"/>
  <c r="G418" i="8"/>
  <c r="G419" i="8"/>
  <c r="G420" i="8"/>
  <c r="G421" i="8"/>
  <c r="G422" i="8"/>
  <c r="G423" i="8"/>
  <c r="G424" i="8"/>
  <c r="G425" i="8"/>
  <c r="G426" i="8"/>
  <c r="G427" i="8"/>
  <c r="G428" i="8"/>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G461" i="8"/>
  <c r="G462" i="8"/>
  <c r="G463" i="8"/>
  <c r="G464" i="8"/>
  <c r="G465" i="8"/>
  <c r="G466" i="8"/>
  <c r="G467" i="8"/>
  <c r="G468" i="8"/>
  <c r="G469" i="8"/>
  <c r="G470" i="8"/>
  <c r="G471" i="8"/>
  <c r="G472" i="8"/>
  <c r="G473" i="8"/>
  <c r="G474" i="8"/>
  <c r="G475" i="8"/>
  <c r="G476" i="8"/>
  <c r="G477" i="8"/>
  <c r="G478" i="8"/>
  <c r="G479" i="8"/>
  <c r="G480" i="8"/>
  <c r="G481" i="8"/>
  <c r="G482" i="8"/>
  <c r="G483" i="8"/>
  <c r="G484" i="8"/>
  <c r="G485" i="8"/>
  <c r="G486" i="8"/>
  <c r="G487" i="8"/>
  <c r="G488" i="8"/>
  <c r="G489" i="8"/>
  <c r="G490" i="8"/>
  <c r="G491" i="8"/>
  <c r="G492" i="8"/>
  <c r="G493" i="8"/>
  <c r="G494" i="8"/>
  <c r="G495" i="8"/>
  <c r="G496" i="8"/>
  <c r="G497" i="8"/>
  <c r="G498" i="8"/>
  <c r="G499" i="8"/>
  <c r="G500" i="8"/>
  <c r="G501" i="8"/>
  <c r="G502" i="8"/>
  <c r="G503" i="8"/>
  <c r="G504" i="8"/>
  <c r="G505" i="8"/>
  <c r="G506" i="8"/>
  <c r="G507" i="8"/>
  <c r="G508" i="8"/>
  <c r="G509" i="8"/>
  <c r="G510" i="8"/>
  <c r="G511" i="8"/>
  <c r="G512" i="8"/>
  <c r="G513" i="8"/>
  <c r="G514" i="8"/>
  <c r="G515" i="8"/>
  <c r="G516" i="8"/>
  <c r="G517" i="8"/>
  <c r="G518" i="8"/>
  <c r="G519" i="8"/>
  <c r="G520" i="8"/>
  <c r="G521" i="8"/>
  <c r="G522" i="8"/>
  <c r="G523" i="8"/>
  <c r="G524" i="8"/>
  <c r="G525" i="8"/>
  <c r="G526" i="8"/>
  <c r="G527" i="8"/>
  <c r="G528" i="8"/>
  <c r="G529" i="8"/>
  <c r="G530" i="8"/>
  <c r="G531" i="8"/>
  <c r="G532" i="8"/>
  <c r="G533" i="8"/>
  <c r="G534" i="8"/>
  <c r="G535" i="8"/>
  <c r="G536" i="8"/>
  <c r="G537" i="8"/>
  <c r="G538" i="8"/>
  <c r="G539" i="8"/>
  <c r="G540" i="8"/>
  <c r="G541" i="8"/>
  <c r="G542" i="8"/>
  <c r="G543" i="8"/>
  <c r="G544" i="8"/>
  <c r="G545" i="8"/>
  <c r="G546" i="8"/>
  <c r="G547" i="8"/>
  <c r="G548" i="8"/>
  <c r="G549" i="8"/>
  <c r="G550" i="8"/>
  <c r="G551" i="8"/>
  <c r="G552" i="8"/>
  <c r="G553" i="8"/>
  <c r="G554" i="8"/>
  <c r="G555" i="8"/>
  <c r="G556" i="8"/>
  <c r="G557" i="8"/>
  <c r="G558" i="8"/>
  <c r="G559" i="8"/>
  <c r="G560" i="8"/>
  <c r="G561" i="8"/>
  <c r="G562" i="8"/>
  <c r="G563" i="8"/>
  <c r="G564" i="8"/>
  <c r="G565" i="8"/>
  <c r="G566" i="8"/>
  <c r="G567" i="8"/>
  <c r="G568" i="8"/>
  <c r="G569" i="8"/>
  <c r="G570" i="8"/>
  <c r="G571" i="8"/>
  <c r="G572" i="8"/>
  <c r="G573" i="8"/>
  <c r="G574" i="8"/>
  <c r="G575" i="8"/>
  <c r="G576" i="8"/>
  <c r="G577" i="8"/>
  <c r="G578" i="8"/>
  <c r="G579" i="8"/>
  <c r="G580" i="8"/>
  <c r="G581" i="8"/>
  <c r="G582" i="8"/>
  <c r="G583" i="8"/>
  <c r="G584" i="8"/>
  <c r="G585" i="8"/>
  <c r="G586" i="8"/>
  <c r="G587" i="8"/>
  <c r="G588" i="8"/>
  <c r="G589" i="8"/>
  <c r="G590" i="8"/>
  <c r="G591" i="8"/>
  <c r="G592" i="8"/>
  <c r="G593" i="8"/>
  <c r="G594" i="8"/>
  <c r="G595" i="8"/>
  <c r="G596" i="8"/>
  <c r="G597" i="8"/>
  <c r="G598" i="8"/>
  <c r="G599" i="8"/>
  <c r="G600" i="8"/>
  <c r="G601" i="8"/>
  <c r="G602" i="8"/>
  <c r="G603" i="8"/>
  <c r="G604" i="8"/>
  <c r="G605" i="8"/>
  <c r="G606" i="8"/>
  <c r="G607" i="8"/>
  <c r="G608" i="8"/>
  <c r="G609" i="8"/>
  <c r="G610" i="8"/>
  <c r="G611" i="8"/>
  <c r="G612" i="8"/>
  <c r="G613" i="8"/>
  <c r="G614" i="8"/>
  <c r="G615" i="8"/>
  <c r="G616" i="8"/>
  <c r="G617" i="8"/>
  <c r="G618" i="8"/>
  <c r="G619" i="8"/>
  <c r="G620" i="8"/>
  <c r="G621" i="8"/>
  <c r="G622" i="8"/>
  <c r="G623" i="8"/>
  <c r="G624" i="8"/>
  <c r="G625" i="8"/>
  <c r="G626" i="8"/>
  <c r="G627" i="8"/>
  <c r="G628" i="8"/>
  <c r="G629" i="8"/>
  <c r="G630" i="8"/>
  <c r="G631" i="8"/>
  <c r="G632" i="8"/>
  <c r="G633" i="8"/>
  <c r="G634" i="8"/>
  <c r="G635" i="8"/>
  <c r="G636" i="8"/>
  <c r="G637" i="8"/>
  <c r="G638" i="8"/>
  <c r="G639" i="8"/>
  <c r="G640" i="8"/>
  <c r="G641" i="8"/>
  <c r="G642" i="8"/>
  <c r="G643" i="8"/>
  <c r="G644" i="8"/>
  <c r="G645" i="8"/>
  <c r="G646" i="8"/>
  <c r="G647" i="8"/>
  <c r="G648" i="8"/>
  <c r="G649" i="8"/>
  <c r="G650" i="8"/>
  <c r="G651" i="8"/>
  <c r="G652" i="8"/>
  <c r="G653" i="8"/>
  <c r="G654" i="8"/>
  <c r="G655" i="8"/>
  <c r="G656" i="8"/>
  <c r="G657" i="8"/>
  <c r="G658" i="8"/>
  <c r="G659" i="8"/>
  <c r="G660" i="8"/>
  <c r="G661" i="8"/>
  <c r="G662" i="8"/>
  <c r="G663" i="8"/>
  <c r="G664" i="8"/>
  <c r="G665" i="8"/>
  <c r="G666" i="8"/>
  <c r="G667" i="8"/>
  <c r="G668" i="8"/>
  <c r="G669" i="8"/>
  <c r="G670" i="8"/>
  <c r="G671" i="8"/>
  <c r="G672" i="8"/>
  <c r="G673" i="8"/>
  <c r="G674" i="8"/>
  <c r="G675" i="8"/>
  <c r="G676" i="8"/>
  <c r="G677" i="8"/>
  <c r="G678" i="8"/>
  <c r="G679" i="8"/>
  <c r="G680" i="8"/>
  <c r="G681" i="8"/>
  <c r="G682" i="8"/>
  <c r="G683" i="8"/>
  <c r="G684" i="8"/>
  <c r="G685" i="8"/>
  <c r="G686" i="8"/>
  <c r="G687" i="8"/>
  <c r="G688" i="8"/>
  <c r="G689" i="8"/>
  <c r="G690" i="8"/>
  <c r="G691" i="8"/>
  <c r="G692" i="8"/>
  <c r="G693" i="8"/>
  <c r="G694" i="8"/>
  <c r="G695" i="8"/>
  <c r="G696" i="8"/>
  <c r="G697" i="8"/>
  <c r="G698" i="8"/>
  <c r="G699" i="8"/>
  <c r="G700" i="8"/>
  <c r="G701" i="8"/>
  <c r="G702" i="8"/>
  <c r="G703" i="8"/>
  <c r="G704" i="8"/>
  <c r="G705" i="8"/>
  <c r="G706" i="8"/>
  <c r="G707" i="8"/>
  <c r="G708" i="8"/>
  <c r="G709" i="8"/>
  <c r="G710" i="8"/>
  <c r="G711" i="8"/>
  <c r="G712" i="8"/>
  <c r="G713" i="8"/>
  <c r="G714" i="8"/>
  <c r="G715" i="8"/>
  <c r="G716" i="8"/>
  <c r="G717" i="8"/>
  <c r="G718" i="8"/>
  <c r="G719" i="8"/>
  <c r="G720" i="8"/>
  <c r="G721" i="8"/>
  <c r="G722" i="8"/>
  <c r="G723" i="8"/>
  <c r="G724" i="8"/>
  <c r="G725" i="8"/>
  <c r="G726" i="8"/>
  <c r="G727" i="8"/>
  <c r="G728" i="8"/>
  <c r="G729" i="8"/>
  <c r="G730" i="8"/>
  <c r="G731" i="8"/>
  <c r="G732" i="8"/>
  <c r="G733" i="8"/>
  <c r="G734" i="8"/>
  <c r="G735" i="8"/>
  <c r="G736" i="8"/>
  <c r="G737" i="8"/>
  <c r="G738" i="8"/>
  <c r="G739" i="8"/>
  <c r="G740" i="8"/>
  <c r="G741" i="8"/>
  <c r="G742" i="8"/>
  <c r="G743" i="8"/>
  <c r="G744" i="8"/>
  <c r="G745" i="8"/>
  <c r="G746" i="8"/>
  <c r="G747" i="8"/>
  <c r="G748" i="8"/>
  <c r="G749" i="8"/>
  <c r="G750" i="8"/>
  <c r="G751" i="8"/>
  <c r="G752" i="8"/>
  <c r="G753" i="8"/>
  <c r="G754" i="8"/>
  <c r="G755" i="8"/>
  <c r="G756" i="8"/>
  <c r="G757" i="8"/>
  <c r="G758" i="8"/>
  <c r="G759" i="8"/>
  <c r="G760" i="8"/>
  <c r="G761" i="8"/>
  <c r="G762" i="8"/>
  <c r="G763" i="8"/>
  <c r="G764" i="8"/>
  <c r="G765" i="8"/>
  <c r="G766" i="8"/>
  <c r="G767" i="8"/>
  <c r="G768" i="8"/>
  <c r="G769" i="8"/>
  <c r="G770" i="8"/>
  <c r="G771" i="8"/>
  <c r="G772" i="8"/>
  <c r="G773" i="8"/>
  <c r="G774" i="8"/>
  <c r="G775" i="8"/>
  <c r="G776" i="8"/>
  <c r="G777" i="8"/>
  <c r="G778" i="8"/>
  <c r="G779" i="8"/>
  <c r="G780" i="8"/>
  <c r="G781" i="8"/>
  <c r="G782" i="8"/>
  <c r="G783" i="8"/>
  <c r="G784" i="8"/>
  <c r="G785" i="8"/>
  <c r="G786" i="8"/>
  <c r="G787" i="8"/>
  <c r="G788" i="8"/>
  <c r="G789" i="8"/>
  <c r="G790" i="8"/>
  <c r="G791" i="8"/>
  <c r="G792" i="8"/>
  <c r="G793" i="8"/>
  <c r="G794" i="8"/>
  <c r="G795" i="8"/>
  <c r="G796" i="8"/>
  <c r="G797" i="8"/>
  <c r="G798" i="8"/>
  <c r="G799" i="8"/>
  <c r="G800" i="8"/>
  <c r="G801" i="8"/>
  <c r="G802" i="8"/>
  <c r="G803" i="8"/>
  <c r="G804" i="8"/>
  <c r="G805" i="8"/>
  <c r="G806" i="8"/>
  <c r="G807" i="8"/>
  <c r="G808" i="8"/>
  <c r="G809" i="8"/>
  <c r="G810" i="8"/>
  <c r="G811" i="8"/>
  <c r="G812" i="8"/>
  <c r="G813" i="8"/>
  <c r="G814" i="8"/>
  <c r="G815" i="8"/>
  <c r="G816" i="8"/>
  <c r="G817" i="8"/>
  <c r="G818" i="8"/>
  <c r="G819" i="8"/>
  <c r="G820" i="8"/>
  <c r="G821" i="8"/>
  <c r="G822" i="8"/>
  <c r="G823" i="8"/>
  <c r="G824" i="8"/>
  <c r="G825" i="8"/>
  <c r="G826" i="8"/>
  <c r="G827" i="8"/>
  <c r="G828" i="8"/>
  <c r="G829" i="8"/>
  <c r="G830" i="8"/>
  <c r="G831" i="8"/>
  <c r="G832" i="8"/>
  <c r="G833" i="8"/>
  <c r="G834" i="8"/>
  <c r="G835" i="8"/>
  <c r="G836" i="8"/>
  <c r="G837" i="8"/>
  <c r="G838" i="8"/>
  <c r="G839" i="8"/>
  <c r="G840" i="8"/>
  <c r="G841" i="8"/>
  <c r="G842" i="8"/>
  <c r="G843" i="8"/>
  <c r="G844" i="8"/>
  <c r="G845" i="8"/>
  <c r="G846" i="8"/>
  <c r="G847" i="8"/>
  <c r="G848" i="8"/>
  <c r="G849" i="8"/>
  <c r="G850" i="8"/>
  <c r="G851" i="8"/>
  <c r="G852" i="8"/>
  <c r="G853" i="8"/>
  <c r="G854" i="8"/>
  <c r="G855" i="8"/>
  <c r="G856" i="8"/>
  <c r="G857" i="8"/>
  <c r="G858" i="8"/>
  <c r="G859" i="8"/>
  <c r="G860" i="8"/>
  <c r="G861" i="8"/>
  <c r="G862" i="8"/>
  <c r="G863" i="8"/>
  <c r="G864" i="8"/>
  <c r="G865" i="8"/>
  <c r="G866" i="8"/>
  <c r="G867" i="8"/>
  <c r="G868" i="8"/>
  <c r="G869" i="8"/>
  <c r="G870" i="8"/>
  <c r="G871" i="8"/>
  <c r="G872" i="8"/>
  <c r="G873" i="8"/>
  <c r="G874" i="8"/>
  <c r="G875" i="8"/>
  <c r="G876" i="8"/>
  <c r="G877" i="8"/>
  <c r="G878" i="8"/>
  <c r="G879" i="8"/>
  <c r="G880" i="8"/>
  <c r="G881" i="8"/>
  <c r="G882" i="8"/>
  <c r="G883" i="8"/>
  <c r="G884" i="8"/>
  <c r="G885" i="8"/>
  <c r="G886" i="8"/>
  <c r="G887" i="8"/>
  <c r="G888" i="8"/>
  <c r="G889" i="8"/>
  <c r="G890" i="8"/>
  <c r="G891" i="8"/>
  <c r="G892" i="8"/>
  <c r="G893" i="8"/>
  <c r="G894" i="8"/>
  <c r="G895" i="8"/>
  <c r="G896" i="8"/>
  <c r="G897" i="8"/>
  <c r="G898" i="8"/>
  <c r="G899" i="8"/>
  <c r="G900" i="8"/>
  <c r="G901" i="8"/>
  <c r="G902" i="8"/>
  <c r="G903" i="8"/>
  <c r="G904" i="8"/>
  <c r="G905" i="8"/>
  <c r="G906" i="8"/>
  <c r="G907" i="8"/>
  <c r="G908" i="8"/>
  <c r="G909" i="8"/>
  <c r="G910" i="8"/>
  <c r="G911" i="8"/>
  <c r="G912" i="8"/>
  <c r="G913" i="8"/>
  <c r="G914" i="8"/>
  <c r="G915" i="8"/>
  <c r="G916" i="8"/>
  <c r="G917" i="8"/>
  <c r="G918" i="8"/>
  <c r="G919" i="8"/>
  <c r="G920" i="8"/>
  <c r="G921" i="8"/>
  <c r="G922" i="8"/>
  <c r="G923" i="8"/>
  <c r="G924" i="8"/>
  <c r="G925" i="8"/>
  <c r="G926" i="8"/>
  <c r="G927" i="8"/>
  <c r="G928" i="8"/>
  <c r="G929" i="8"/>
  <c r="G930" i="8"/>
  <c r="G931" i="8"/>
  <c r="G932" i="8"/>
  <c r="G933" i="8"/>
  <c r="G934" i="8"/>
  <c r="G935" i="8"/>
  <c r="G936" i="8"/>
  <c r="G937" i="8"/>
  <c r="G938" i="8"/>
  <c r="G939" i="8"/>
  <c r="G940" i="8"/>
  <c r="G941" i="8"/>
  <c r="G942" i="8"/>
  <c r="G943" i="8"/>
  <c r="G944" i="8"/>
  <c r="G945" i="8"/>
  <c r="G946" i="8"/>
  <c r="G947" i="8"/>
  <c r="G948" i="8"/>
  <c r="G949" i="8"/>
  <c r="G950" i="8"/>
  <c r="G951" i="8"/>
  <c r="G952" i="8"/>
  <c r="G953" i="8"/>
  <c r="G954" i="8"/>
  <c r="G955" i="8"/>
  <c r="G956" i="8"/>
  <c r="G957" i="8"/>
  <c r="G958" i="8"/>
  <c r="G959" i="8"/>
  <c r="G960" i="8"/>
  <c r="G961" i="8"/>
  <c r="G962" i="8"/>
  <c r="G963" i="8"/>
  <c r="G964" i="8"/>
  <c r="G965" i="8"/>
  <c r="G966" i="8"/>
  <c r="G967" i="8"/>
  <c r="G968" i="8"/>
  <c r="G969" i="8"/>
  <c r="G970" i="8"/>
  <c r="G971" i="8"/>
  <c r="G972" i="8"/>
  <c r="G973" i="8"/>
  <c r="G974" i="8"/>
  <c r="G975" i="8"/>
  <c r="G976" i="8"/>
  <c r="G977" i="8"/>
  <c r="G978" i="8"/>
  <c r="G979" i="8"/>
  <c r="G980" i="8"/>
  <c r="G981" i="8"/>
  <c r="G982" i="8"/>
  <c r="G983" i="8"/>
  <c r="G984" i="8"/>
  <c r="G985" i="8"/>
  <c r="G986" i="8"/>
  <c r="G987" i="8"/>
  <c r="G988" i="8"/>
  <c r="G989" i="8"/>
  <c r="G990" i="8"/>
  <c r="G991" i="8"/>
  <c r="G992" i="8"/>
  <c r="G993" i="8"/>
  <c r="G994" i="8"/>
  <c r="G995" i="8"/>
  <c r="G996" i="8"/>
  <c r="G997" i="8"/>
  <c r="G998" i="8"/>
  <c r="G999" i="8"/>
  <c r="G1000" i="8"/>
  <c r="G1001" i="8"/>
  <c r="G1002" i="8"/>
  <c r="G1003" i="8"/>
  <c r="G1004" i="8"/>
  <c r="G1005" i="8"/>
  <c r="G1006" i="8"/>
  <c r="G1007" i="8"/>
  <c r="G1008" i="8"/>
  <c r="G1009" i="8"/>
  <c r="G1010" i="8"/>
  <c r="G1011" i="8"/>
  <c r="G1012" i="8"/>
  <c r="G1013" i="8"/>
  <c r="G1014" i="8"/>
  <c r="G1015" i="8"/>
  <c r="G1016" i="8"/>
  <c r="G1017" i="8"/>
  <c r="G1018" i="8"/>
  <c r="G1019" i="8"/>
  <c r="G1020" i="8"/>
  <c r="G1021" i="8"/>
  <c r="G1022" i="8"/>
  <c r="G1023" i="8"/>
  <c r="G1024" i="8"/>
  <c r="G1025" i="8"/>
  <c r="G1026" i="8"/>
  <c r="G1027" i="8"/>
  <c r="G1028" i="8"/>
  <c r="G1029" i="8"/>
  <c r="G1030" i="8"/>
  <c r="G1031" i="8"/>
  <c r="G1032" i="8"/>
  <c r="G1033" i="8"/>
  <c r="G1034" i="8"/>
  <c r="G1035" i="8"/>
  <c r="G1036" i="8"/>
  <c r="G1037" i="8"/>
  <c r="G1038" i="8"/>
  <c r="G1039" i="8"/>
  <c r="G1040" i="8"/>
  <c r="G1041" i="8"/>
  <c r="G1042" i="8"/>
  <c r="G1043" i="8"/>
  <c r="G1044" i="8"/>
  <c r="G1045" i="8"/>
  <c r="G1046" i="8"/>
  <c r="G1047" i="8"/>
  <c r="G1048" i="8"/>
  <c r="G1049" i="8"/>
  <c r="G1050" i="8"/>
  <c r="G1051" i="8"/>
  <c r="G1052" i="8"/>
  <c r="G1053" i="8"/>
  <c r="G1054" i="8"/>
  <c r="G1055" i="8"/>
  <c r="G1056" i="8"/>
  <c r="G1057" i="8"/>
  <c r="G1058" i="8"/>
  <c r="G1059" i="8"/>
  <c r="G1060" i="8"/>
  <c r="G1061" i="8"/>
  <c r="G1062" i="8"/>
  <c r="G1063" i="8"/>
  <c r="G1064" i="8"/>
  <c r="G1065" i="8"/>
  <c r="G1066" i="8"/>
  <c r="G1067" i="8"/>
  <c r="G1068" i="8"/>
  <c r="G1069" i="8"/>
  <c r="G1070" i="8"/>
  <c r="G1071" i="8"/>
  <c r="G1072" i="8"/>
  <c r="G1073" i="8"/>
  <c r="G1074" i="8"/>
  <c r="G1075" i="8"/>
  <c r="G1076" i="8"/>
  <c r="G1077" i="8"/>
  <c r="G1078" i="8"/>
  <c r="G1079" i="8"/>
  <c r="G1080" i="8"/>
  <c r="G1081" i="8"/>
  <c r="G1082" i="8"/>
  <c r="G1083" i="8"/>
  <c r="G1084" i="8"/>
  <c r="G1085" i="8"/>
  <c r="G1086" i="8"/>
  <c r="G1087" i="8"/>
  <c r="G1088" i="8"/>
  <c r="G1089" i="8"/>
  <c r="G1090" i="8"/>
  <c r="G1091" i="8"/>
  <c r="G1092" i="8"/>
  <c r="G1093" i="8"/>
  <c r="G1094" i="8"/>
  <c r="G1095" i="8"/>
  <c r="G1096" i="8"/>
  <c r="G1097" i="8"/>
  <c r="G1098" i="8"/>
  <c r="G1099" i="8"/>
  <c r="G1100" i="8"/>
  <c r="G1101" i="8"/>
  <c r="G1102" i="8"/>
  <c r="G1103" i="8"/>
  <c r="G1104" i="8"/>
  <c r="G1105" i="8"/>
  <c r="G1106" i="8"/>
  <c r="G1107" i="8"/>
  <c r="G1108" i="8"/>
  <c r="G1109" i="8"/>
  <c r="G1110" i="8"/>
  <c r="G1111" i="8"/>
  <c r="G1112" i="8"/>
  <c r="G1113" i="8"/>
  <c r="G1114" i="8"/>
  <c r="G1115" i="8"/>
  <c r="G1116" i="8"/>
  <c r="G1117" i="8"/>
  <c r="G1118" i="8"/>
  <c r="G1119" i="8"/>
  <c r="G1120" i="8"/>
  <c r="G1121" i="8"/>
  <c r="G1122" i="8"/>
  <c r="G1123" i="8"/>
  <c r="G1124" i="8"/>
  <c r="G1125" i="8"/>
  <c r="G1126" i="8"/>
  <c r="G1127" i="8"/>
  <c r="G1128" i="8"/>
  <c r="G1129" i="8"/>
  <c r="G1130" i="8"/>
  <c r="G1131" i="8"/>
  <c r="G1132" i="8"/>
  <c r="G1133" i="8"/>
  <c r="G1134" i="8"/>
  <c r="G1135" i="8"/>
  <c r="G1136" i="8"/>
  <c r="G1137" i="8"/>
  <c r="G1138" i="8"/>
  <c r="G1139" i="8"/>
  <c r="G1140" i="8"/>
  <c r="G1141" i="8"/>
  <c r="G1142" i="8"/>
  <c r="G1143" i="8"/>
  <c r="G1144" i="8"/>
  <c r="G1145" i="8"/>
  <c r="G1146" i="8"/>
  <c r="G1147" i="8"/>
  <c r="G1148" i="8"/>
  <c r="G1149" i="8"/>
  <c r="G1150" i="8"/>
  <c r="G1151" i="8"/>
  <c r="G1152" i="8"/>
  <c r="G1153" i="8"/>
  <c r="G1154" i="8"/>
  <c r="G1155" i="8"/>
  <c r="G1156" i="8"/>
  <c r="G1157" i="8"/>
  <c r="G1158" i="8"/>
  <c r="G1159" i="8"/>
  <c r="G1160" i="8"/>
  <c r="G1161" i="8"/>
  <c r="G1162" i="8"/>
  <c r="G1163" i="8"/>
  <c r="G1164" i="8"/>
  <c r="G1165" i="8"/>
  <c r="G1166" i="8"/>
  <c r="G1167" i="8"/>
  <c r="G1168" i="8"/>
  <c r="G1169" i="8"/>
  <c r="G1170" i="8"/>
  <c r="G1171" i="8"/>
  <c r="G1172" i="8"/>
  <c r="G1173" i="8"/>
  <c r="G1174" i="8"/>
  <c r="G1175" i="8"/>
  <c r="G1176" i="8"/>
  <c r="G1177" i="8"/>
  <c r="G1178" i="8"/>
  <c r="G1179" i="8"/>
  <c r="G1180" i="8"/>
  <c r="G1181" i="8"/>
  <c r="G1182" i="8"/>
  <c r="G1183" i="8"/>
  <c r="G1184" i="8"/>
  <c r="G1185" i="8"/>
  <c r="G1186" i="8"/>
  <c r="G1187" i="8"/>
  <c r="G1188" i="8"/>
  <c r="G1189" i="8"/>
  <c r="G1190" i="8"/>
  <c r="G1191" i="8"/>
  <c r="G1192" i="8"/>
  <c r="G1193" i="8"/>
  <c r="G1194" i="8"/>
  <c r="G1195" i="8"/>
  <c r="G1196" i="8"/>
  <c r="G1197" i="8"/>
  <c r="G1198" i="8"/>
  <c r="G1199" i="8"/>
  <c r="G1200" i="8"/>
  <c r="G1201" i="8"/>
  <c r="G1202" i="8"/>
  <c r="G1203" i="8"/>
  <c r="G1204" i="8"/>
  <c r="G1205" i="8"/>
  <c r="G1206" i="8"/>
  <c r="G1207" i="8"/>
  <c r="G1208" i="8"/>
  <c r="G1209" i="8"/>
  <c r="G1210" i="8"/>
  <c r="G1211" i="8"/>
  <c r="G1212" i="8"/>
  <c r="G1213" i="8"/>
  <c r="G1214" i="8"/>
  <c r="G1215" i="8"/>
  <c r="G1216" i="8"/>
  <c r="G1217" i="8"/>
  <c r="G1218" i="8"/>
  <c r="G1219" i="8"/>
  <c r="G1220" i="8"/>
  <c r="G1221" i="8"/>
  <c r="G1222" i="8"/>
  <c r="G1223" i="8"/>
  <c r="G1224" i="8"/>
  <c r="G1225" i="8"/>
  <c r="G1226" i="8"/>
  <c r="G1227" i="8"/>
  <c r="G1228" i="8"/>
  <c r="G1229" i="8"/>
  <c r="G1230" i="8"/>
  <c r="G1231" i="8"/>
  <c r="G1232" i="8"/>
  <c r="G1233" i="8"/>
  <c r="G1234" i="8"/>
  <c r="G1235" i="8"/>
  <c r="G1236" i="8"/>
  <c r="G1237" i="8"/>
  <c r="G1238" i="8"/>
  <c r="G1239" i="8"/>
  <c r="G1240" i="8"/>
  <c r="G1241" i="8"/>
  <c r="G1242" i="8"/>
  <c r="G1243" i="8"/>
  <c r="G1244" i="8"/>
  <c r="G1245" i="8"/>
  <c r="G1246" i="8"/>
  <c r="G1247" i="8"/>
  <c r="G1248" i="8"/>
  <c r="G1249" i="8"/>
  <c r="G1250" i="8"/>
  <c r="G1251" i="8"/>
  <c r="G1252" i="8"/>
  <c r="G1253" i="8"/>
  <c r="G1254" i="8"/>
  <c r="G1255" i="8"/>
  <c r="G1256" i="8"/>
  <c r="G1257" i="8"/>
  <c r="G1258" i="8"/>
  <c r="G1259" i="8"/>
  <c r="G1260" i="8"/>
  <c r="G1261" i="8"/>
  <c r="G1262" i="8"/>
  <c r="G1263" i="8"/>
  <c r="G1264" i="8"/>
  <c r="G1265" i="8"/>
  <c r="G1266" i="8"/>
  <c r="G1267" i="8"/>
  <c r="G1268" i="8"/>
  <c r="G1269" i="8"/>
  <c r="G1270" i="8"/>
  <c r="G1271" i="8"/>
  <c r="G1272" i="8"/>
  <c r="G1273" i="8"/>
  <c r="G1274" i="8"/>
  <c r="G1275" i="8"/>
  <c r="G1276" i="8"/>
  <c r="G1277" i="8"/>
  <c r="G1278" i="8"/>
  <c r="G1279" i="8"/>
  <c r="G1280" i="8"/>
  <c r="G1281" i="8"/>
  <c r="G1282" i="8"/>
  <c r="G1283" i="8"/>
  <c r="G1284" i="8"/>
  <c r="G1285" i="8"/>
  <c r="G1286" i="8"/>
  <c r="G1287" i="8"/>
  <c r="G1288" i="8"/>
  <c r="G1289" i="8"/>
  <c r="G1290" i="8"/>
  <c r="G1291" i="8"/>
  <c r="G1292" i="8"/>
  <c r="G1293" i="8"/>
  <c r="G1294" i="8"/>
  <c r="G1295" i="8"/>
  <c r="G1296" i="8"/>
  <c r="G1297" i="8"/>
  <c r="G1298" i="8"/>
  <c r="G1299" i="8"/>
  <c r="G1300" i="8"/>
  <c r="G1301" i="8"/>
  <c r="G1302" i="8"/>
  <c r="G1303" i="8"/>
  <c r="G1304" i="8"/>
  <c r="G1305" i="8"/>
  <c r="G1306" i="8"/>
  <c r="G1307" i="8"/>
  <c r="G1308" i="8"/>
  <c r="G1309" i="8"/>
  <c r="G1310" i="8"/>
  <c r="G1311" i="8"/>
  <c r="G1312" i="8"/>
  <c r="G1313" i="8"/>
  <c r="G1314" i="8"/>
  <c r="G1315" i="8"/>
  <c r="G1316" i="8"/>
  <c r="G1317" i="8"/>
  <c r="G1318" i="8"/>
  <c r="G1319" i="8"/>
  <c r="G1320" i="8"/>
  <c r="G1321" i="8"/>
  <c r="G1322" i="8"/>
  <c r="G1323" i="8"/>
  <c r="G1324" i="8"/>
  <c r="G1325" i="8"/>
  <c r="G1326" i="8"/>
  <c r="G1327" i="8"/>
  <c r="G1328" i="8"/>
  <c r="G1329" i="8"/>
  <c r="G1330" i="8"/>
  <c r="G1331" i="8"/>
  <c r="G1332" i="8"/>
  <c r="G1333" i="8"/>
  <c r="G1334" i="8"/>
  <c r="G1335" i="8"/>
  <c r="G1336" i="8"/>
  <c r="G1337" i="8"/>
  <c r="G1338" i="8"/>
  <c r="G1339" i="8"/>
  <c r="G1340" i="8"/>
  <c r="G1341" i="8"/>
  <c r="G1342" i="8"/>
  <c r="G1343" i="8"/>
  <c r="G1344" i="8"/>
  <c r="G1345" i="8"/>
  <c r="G1346" i="8"/>
  <c r="G1347" i="8"/>
  <c r="G1348" i="8"/>
  <c r="G1349" i="8"/>
  <c r="G1350" i="8"/>
  <c r="G1351" i="8"/>
  <c r="G1352" i="8"/>
  <c r="G1353" i="8"/>
  <c r="G1354" i="8"/>
  <c r="G1355" i="8"/>
  <c r="G1356" i="8"/>
  <c r="G1357" i="8"/>
  <c r="G1358" i="8"/>
  <c r="G1359" i="8"/>
  <c r="G1360" i="8"/>
  <c r="G1361" i="8"/>
  <c r="G1362" i="8"/>
  <c r="G1363" i="8"/>
  <c r="G1364" i="8"/>
  <c r="G1365" i="8"/>
  <c r="G1366" i="8"/>
  <c r="G1367" i="8"/>
  <c r="G1368" i="8"/>
  <c r="G1369" i="8"/>
  <c r="G1370" i="8"/>
  <c r="G1371" i="8"/>
  <c r="G1372" i="8"/>
  <c r="G1373" i="8"/>
  <c r="G1374" i="8"/>
  <c r="G1375" i="8"/>
  <c r="G1376" i="8"/>
  <c r="G1377" i="8"/>
  <c r="G1378" i="8"/>
  <c r="G1379" i="8"/>
  <c r="G1380" i="8"/>
  <c r="G1381" i="8"/>
  <c r="G1382" i="8"/>
  <c r="G1383" i="8"/>
  <c r="G1384" i="8"/>
  <c r="G1385" i="8"/>
  <c r="G1386" i="8"/>
  <c r="G1387" i="8"/>
  <c r="G1388" i="8"/>
  <c r="G1389" i="8"/>
  <c r="G1390" i="8"/>
  <c r="G1391" i="8"/>
  <c r="G1392" i="8"/>
  <c r="G1393" i="8"/>
  <c r="G1394" i="8"/>
  <c r="G1395" i="8"/>
  <c r="G1396" i="8"/>
  <c r="G1397" i="8"/>
  <c r="G1398" i="8"/>
  <c r="G1399" i="8"/>
  <c r="G1400" i="8"/>
  <c r="G1401" i="8"/>
  <c r="G1402" i="8"/>
  <c r="G1403" i="8"/>
  <c r="G1404" i="8"/>
  <c r="G1405" i="8"/>
  <c r="G1406" i="8"/>
  <c r="G1407" i="8"/>
  <c r="G1408" i="8"/>
  <c r="G1409" i="8"/>
  <c r="G1410" i="8"/>
  <c r="G1411" i="8"/>
  <c r="G1412" i="8"/>
  <c r="G1413" i="8"/>
  <c r="G1414" i="8"/>
  <c r="G1415" i="8"/>
  <c r="G1416" i="8"/>
  <c r="G1417" i="8"/>
  <c r="G1418" i="8"/>
  <c r="G1419" i="8"/>
  <c r="G1420" i="8"/>
  <c r="G1421" i="8"/>
  <c r="G1422" i="8"/>
  <c r="G1423" i="8"/>
  <c r="G1424" i="8"/>
  <c r="G1425" i="8"/>
  <c r="G1426" i="8"/>
  <c r="G1427" i="8"/>
  <c r="G1428" i="8"/>
  <c r="G1429" i="8"/>
  <c r="G1430" i="8"/>
  <c r="G1431" i="8"/>
  <c r="G1432" i="8"/>
  <c r="G1433" i="8"/>
  <c r="G1434" i="8"/>
  <c r="G1435" i="8"/>
  <c r="G1436" i="8"/>
  <c r="G1437" i="8"/>
  <c r="G1438" i="8"/>
  <c r="G1439" i="8"/>
  <c r="G1440" i="8"/>
  <c r="G1441" i="8"/>
  <c r="G1442" i="8"/>
  <c r="G1443" i="8"/>
  <c r="G1444" i="8"/>
  <c r="G1445" i="8"/>
  <c r="G1446" i="8"/>
  <c r="G1447" i="8"/>
  <c r="G1448" i="8"/>
  <c r="G1449" i="8"/>
  <c r="G1450" i="8"/>
  <c r="G1451" i="8"/>
  <c r="G1452" i="8"/>
  <c r="G1453" i="8"/>
  <c r="G1454" i="8"/>
  <c r="G1455" i="8"/>
  <c r="G1456" i="8"/>
  <c r="G1457" i="8"/>
  <c r="G1458" i="8"/>
  <c r="G1459" i="8"/>
  <c r="G1460" i="8"/>
  <c r="G1461" i="8"/>
  <c r="G1462" i="8"/>
  <c r="G1463" i="8"/>
  <c r="G1464" i="8"/>
  <c r="G1465" i="8"/>
  <c r="G1466" i="8"/>
  <c r="G1467" i="8"/>
  <c r="G1468" i="8"/>
  <c r="G1469" i="8"/>
  <c r="G1470" i="8"/>
  <c r="G1471" i="8"/>
  <c r="G1472" i="8"/>
  <c r="G1473" i="8"/>
  <c r="G1474" i="8"/>
  <c r="G1475" i="8"/>
  <c r="G1476" i="8"/>
  <c r="G1477" i="8"/>
  <c r="G1478" i="8"/>
  <c r="G1479" i="8"/>
  <c r="G1480" i="8"/>
  <c r="G1481" i="8"/>
  <c r="G1482" i="8"/>
  <c r="G1483" i="8"/>
  <c r="G1484" i="8"/>
  <c r="G1485" i="8"/>
  <c r="G1486" i="8"/>
  <c r="G1487" i="8"/>
  <c r="G1488" i="8"/>
  <c r="G1489" i="8"/>
  <c r="G1490" i="8"/>
  <c r="G1491" i="8"/>
  <c r="G1492" i="8"/>
  <c r="G1493" i="8"/>
  <c r="G1494" i="8"/>
  <c r="G1495" i="8"/>
  <c r="G1496" i="8"/>
  <c r="G1497" i="8"/>
  <c r="G1498" i="8"/>
  <c r="G1499" i="8"/>
  <c r="G1500" i="8"/>
  <c r="G1501" i="8"/>
  <c r="G1502" i="8"/>
  <c r="G1503" i="8"/>
  <c r="G1504" i="8"/>
  <c r="G1505" i="8"/>
  <c r="G1506" i="8"/>
  <c r="G1507" i="8"/>
  <c r="G1508" i="8"/>
  <c r="G1509" i="8"/>
  <c r="G1510" i="8"/>
  <c r="G1511" i="8"/>
  <c r="G1512" i="8"/>
  <c r="G1513" i="8"/>
  <c r="G1514" i="8"/>
  <c r="G1515" i="8"/>
  <c r="G1516" i="8"/>
  <c r="G1517" i="8"/>
  <c r="G1518" i="8"/>
  <c r="G1519" i="8"/>
  <c r="G1520" i="8"/>
  <c r="G1521" i="8"/>
  <c r="G1522" i="8"/>
  <c r="G1523" i="8"/>
  <c r="G1524" i="8"/>
  <c r="G1525" i="8"/>
  <c r="G1526" i="8"/>
  <c r="G1527" i="8"/>
  <c r="G1528" i="8"/>
  <c r="G1529" i="8"/>
  <c r="G1530" i="8"/>
  <c r="G1531" i="8"/>
  <c r="G1532" i="8"/>
  <c r="G1533" i="8"/>
  <c r="G1534" i="8"/>
  <c r="G1535" i="8"/>
  <c r="G1536" i="8"/>
  <c r="G1537" i="8"/>
  <c r="G1538" i="8"/>
  <c r="G1539" i="8"/>
  <c r="G1540" i="8"/>
  <c r="G1541" i="8"/>
  <c r="G1542" i="8"/>
  <c r="G1543" i="8"/>
  <c r="G1544" i="8"/>
  <c r="G1545" i="8"/>
  <c r="G1546" i="8"/>
  <c r="G1547" i="8"/>
  <c r="G1548" i="8"/>
  <c r="G1549" i="8"/>
  <c r="G1550" i="8"/>
  <c r="G1551" i="8"/>
  <c r="G1552" i="8"/>
  <c r="G1553" i="8"/>
  <c r="G1554" i="8"/>
  <c r="G1555" i="8"/>
  <c r="G1556" i="8"/>
  <c r="G1557" i="8"/>
  <c r="G1558" i="8"/>
  <c r="G1559" i="8"/>
  <c r="G1560" i="8"/>
  <c r="G1561" i="8"/>
  <c r="G1562" i="8"/>
  <c r="G1563" i="8"/>
  <c r="G1564" i="8"/>
  <c r="G1565" i="8"/>
  <c r="G1566" i="8"/>
  <c r="G1567" i="8"/>
  <c r="G1568" i="8"/>
  <c r="G1569" i="8"/>
  <c r="G1570" i="8"/>
  <c r="G1571" i="8"/>
  <c r="G1572" i="8"/>
  <c r="G1573" i="8"/>
  <c r="G1574" i="8"/>
  <c r="G1575" i="8"/>
  <c r="G1576" i="8"/>
  <c r="G1577" i="8"/>
  <c r="G1578" i="8"/>
  <c r="G1579" i="8"/>
  <c r="G1580" i="8"/>
  <c r="G1581" i="8"/>
  <c r="G1582" i="8"/>
  <c r="G1583" i="8"/>
  <c r="G1584" i="8"/>
  <c r="G1585" i="8"/>
  <c r="G1586" i="8"/>
  <c r="G1587" i="8"/>
  <c r="G1588" i="8"/>
  <c r="G1589" i="8"/>
  <c r="G1590" i="8"/>
  <c r="G1591" i="8"/>
  <c r="G1592" i="8"/>
  <c r="G1593" i="8"/>
  <c r="G1594" i="8"/>
  <c r="G1595" i="8"/>
  <c r="G1596" i="8"/>
  <c r="G1597" i="8"/>
  <c r="G1598" i="8"/>
  <c r="G1599" i="8"/>
  <c r="G1600" i="8"/>
  <c r="G1601" i="8"/>
  <c r="G1602" i="8"/>
  <c r="G1603" i="8"/>
  <c r="G1604" i="8"/>
  <c r="G1605" i="8"/>
  <c r="G1606" i="8"/>
  <c r="G1607" i="8"/>
  <c r="G1608" i="8"/>
  <c r="G1609" i="8"/>
  <c r="G1610" i="8"/>
  <c r="G1611" i="8"/>
  <c r="G1612" i="8"/>
  <c r="G1613" i="8"/>
  <c r="G1614" i="8"/>
  <c r="G1615" i="8"/>
  <c r="G1616" i="8"/>
  <c r="G1617" i="8"/>
  <c r="G1618" i="8"/>
  <c r="G1619" i="8"/>
  <c r="G1620" i="8"/>
  <c r="G1621" i="8"/>
  <c r="G1622" i="8"/>
  <c r="G1623" i="8"/>
  <c r="G1624" i="8"/>
  <c r="G1625" i="8"/>
  <c r="G1626" i="8"/>
  <c r="G1627" i="8"/>
  <c r="G1628" i="8"/>
  <c r="G1629" i="8"/>
  <c r="G1630" i="8"/>
  <c r="G1631" i="8"/>
  <c r="G1632" i="8"/>
  <c r="G1633" i="8"/>
  <c r="G1634" i="8"/>
  <c r="G1635" i="8"/>
  <c r="G1636" i="8"/>
  <c r="G1637" i="8"/>
  <c r="G1638" i="8"/>
  <c r="G1639" i="8"/>
  <c r="G1640" i="8"/>
  <c r="G1641" i="8"/>
  <c r="G1642" i="8"/>
  <c r="G1643" i="8"/>
  <c r="G1644" i="8"/>
  <c r="G1645" i="8"/>
  <c r="G1646" i="8"/>
  <c r="G1647" i="8"/>
  <c r="G1648" i="8"/>
  <c r="G1649" i="8"/>
  <c r="G1650" i="8"/>
  <c r="G1651" i="8"/>
  <c r="G1652" i="8"/>
  <c r="G1653" i="8"/>
  <c r="G1654" i="8"/>
  <c r="G1655" i="8"/>
  <c r="G1656" i="8"/>
  <c r="G1657" i="8"/>
  <c r="G1658" i="8"/>
  <c r="G1659" i="8"/>
  <c r="G1660" i="8"/>
  <c r="G1661" i="8"/>
  <c r="G1662" i="8"/>
  <c r="G1663" i="8"/>
  <c r="G1664" i="8"/>
  <c r="G1665" i="8"/>
  <c r="G1666" i="8"/>
  <c r="G1667" i="8"/>
  <c r="G1668" i="8"/>
  <c r="G1669" i="8"/>
  <c r="G1670" i="8"/>
  <c r="G1671" i="8"/>
  <c r="G1672" i="8"/>
  <c r="G1673" i="8"/>
  <c r="G1674" i="8"/>
  <c r="G1675" i="8"/>
  <c r="G1676" i="8"/>
  <c r="G1677" i="8"/>
  <c r="G1678" i="8"/>
  <c r="G1679" i="8"/>
  <c r="G1680" i="8"/>
  <c r="G1681" i="8"/>
  <c r="G1682" i="8"/>
  <c r="G1683" i="8"/>
  <c r="G1684" i="8"/>
  <c r="G1685" i="8"/>
  <c r="G1686" i="8"/>
  <c r="G1687" i="8"/>
  <c r="G1688" i="8"/>
  <c r="G1689" i="8"/>
  <c r="G1690" i="8"/>
  <c r="G1691" i="8"/>
  <c r="G1692" i="8"/>
  <c r="G1693" i="8"/>
  <c r="G1694" i="8"/>
  <c r="G1695" i="8"/>
  <c r="G1696" i="8"/>
  <c r="G1697" i="8"/>
  <c r="G1698" i="8"/>
  <c r="G1699" i="8"/>
  <c r="G1700" i="8"/>
  <c r="G1701" i="8"/>
  <c r="G1702" i="8"/>
  <c r="G1703" i="8"/>
  <c r="G1704" i="8"/>
  <c r="G1705" i="8"/>
  <c r="G1706" i="8"/>
  <c r="G1707" i="8"/>
  <c r="G1708" i="8"/>
  <c r="G1709" i="8"/>
  <c r="G1710" i="8"/>
  <c r="G1711" i="8"/>
  <c r="G1712" i="8"/>
  <c r="G1713" i="8"/>
  <c r="G1714" i="8"/>
  <c r="G1715" i="8"/>
  <c r="G1716" i="8"/>
  <c r="G1717" i="8"/>
  <c r="G1718" i="8"/>
  <c r="G1719" i="8"/>
  <c r="G1720" i="8"/>
  <c r="G1721" i="8"/>
  <c r="G1722" i="8"/>
  <c r="G1723" i="8"/>
  <c r="G1724" i="8"/>
  <c r="G1725" i="8"/>
  <c r="G1726" i="8"/>
  <c r="G1727" i="8"/>
  <c r="G1728" i="8"/>
  <c r="G1729" i="8"/>
  <c r="G1730" i="8"/>
  <c r="G1731" i="8"/>
  <c r="G1732" i="8"/>
  <c r="G1733" i="8"/>
  <c r="G1734" i="8"/>
  <c r="G1735" i="8"/>
  <c r="G1736" i="8"/>
  <c r="G1737" i="8"/>
  <c r="G1738" i="8"/>
  <c r="G1739" i="8"/>
  <c r="G1740" i="8"/>
  <c r="G1741" i="8"/>
  <c r="G1742" i="8"/>
  <c r="G1743" i="8"/>
  <c r="G1744" i="8"/>
  <c r="G1745" i="8"/>
  <c r="G1746" i="8"/>
  <c r="G1747" i="8"/>
  <c r="G1748" i="8"/>
  <c r="G1749" i="8"/>
  <c r="G1750" i="8"/>
  <c r="G1751" i="8"/>
  <c r="G1752" i="8"/>
  <c r="G1753" i="8"/>
  <c r="G1754" i="8"/>
  <c r="G1755" i="8"/>
  <c r="G1756" i="8"/>
  <c r="G1757" i="8"/>
  <c r="G1758" i="8"/>
  <c r="G1759" i="8"/>
  <c r="G1760" i="8"/>
  <c r="G1761" i="8"/>
  <c r="G1762" i="8"/>
  <c r="G1763" i="8"/>
  <c r="G1764" i="8"/>
  <c r="G1765" i="8"/>
  <c r="G1766" i="8"/>
  <c r="G1767" i="8"/>
  <c r="G1768" i="8"/>
  <c r="G1769" i="8"/>
  <c r="G1770" i="8"/>
  <c r="G1771" i="8"/>
  <c r="G1772" i="8"/>
  <c r="G1773" i="8"/>
  <c r="G1774" i="8"/>
  <c r="G1775" i="8"/>
  <c r="G1776" i="8"/>
  <c r="G1777" i="8"/>
  <c r="G1778" i="8"/>
  <c r="G1779" i="8"/>
  <c r="G1780" i="8"/>
  <c r="G1781" i="8"/>
  <c r="G1782" i="8"/>
  <c r="G1783" i="8"/>
  <c r="G1784" i="8"/>
  <c r="G1785" i="8"/>
  <c r="G1786" i="8"/>
  <c r="G1787" i="8"/>
  <c r="G1788" i="8"/>
  <c r="G1789" i="8"/>
  <c r="G1790" i="8"/>
  <c r="G1791" i="8"/>
  <c r="G1792" i="8"/>
  <c r="G1793" i="8"/>
  <c r="G1794" i="8"/>
  <c r="G1795" i="8"/>
  <c r="G1796" i="8"/>
  <c r="G1797" i="8"/>
  <c r="G1798" i="8"/>
  <c r="G1799" i="8"/>
  <c r="G1800" i="8"/>
  <c r="G1801" i="8"/>
  <c r="G1802" i="8"/>
  <c r="G1803" i="8"/>
  <c r="G1804" i="8"/>
  <c r="G1805" i="8"/>
  <c r="G1806" i="8"/>
  <c r="G1807" i="8"/>
  <c r="G1808" i="8"/>
  <c r="G1809" i="8"/>
  <c r="G1810" i="8"/>
  <c r="G1811" i="8"/>
  <c r="G1812" i="8"/>
  <c r="G1813" i="8"/>
  <c r="G1814" i="8"/>
  <c r="G1815" i="8"/>
  <c r="G1816" i="8"/>
  <c r="G1817" i="8"/>
  <c r="G1818" i="8"/>
  <c r="G1819" i="8"/>
  <c r="G1820" i="8"/>
  <c r="G1821" i="8"/>
  <c r="G1822" i="8"/>
  <c r="G1823" i="8"/>
  <c r="G1824" i="8"/>
  <c r="G1825" i="8"/>
  <c r="G1826" i="8"/>
  <c r="G1827" i="8"/>
  <c r="G1828" i="8"/>
  <c r="G1829" i="8"/>
  <c r="G1830" i="8"/>
  <c r="G1831" i="8"/>
  <c r="G1832" i="8"/>
  <c r="G1833" i="8"/>
  <c r="G1834" i="8"/>
  <c r="G1835" i="8"/>
  <c r="G1836" i="8"/>
  <c r="G1837" i="8"/>
  <c r="G1838" i="8"/>
  <c r="G1839" i="8"/>
  <c r="G1840" i="8"/>
  <c r="G1841" i="8"/>
  <c r="G1842" i="8"/>
  <c r="G1843" i="8"/>
  <c r="G1844" i="8"/>
  <c r="G1845" i="8"/>
  <c r="G1846" i="8"/>
  <c r="G1847" i="8"/>
  <c r="G1848" i="8"/>
  <c r="G1849" i="8"/>
  <c r="G1850" i="8"/>
  <c r="G1851" i="8"/>
  <c r="G1852" i="8"/>
  <c r="G1853" i="8"/>
  <c r="G1854" i="8"/>
  <c r="G1855" i="8"/>
  <c r="G1856" i="8"/>
  <c r="G1857" i="8"/>
  <c r="G1858" i="8"/>
  <c r="G1859" i="8"/>
  <c r="G1860" i="8"/>
  <c r="G1861" i="8"/>
  <c r="G1862" i="8"/>
  <c r="G1863" i="8"/>
  <c r="G1864" i="8"/>
  <c r="G1865" i="8"/>
  <c r="G1866" i="8"/>
  <c r="G1867" i="8"/>
  <c r="G1868" i="8"/>
  <c r="G1869" i="8"/>
  <c r="G1870" i="8"/>
  <c r="G1871" i="8"/>
  <c r="G1872" i="8"/>
  <c r="G1873" i="8"/>
  <c r="G1874" i="8"/>
  <c r="G1875" i="8"/>
  <c r="G1876" i="8"/>
  <c r="G1877" i="8"/>
  <c r="G1878" i="8"/>
  <c r="G1879" i="8"/>
  <c r="G1880" i="8"/>
  <c r="G1881" i="8"/>
  <c r="G1882" i="8"/>
  <c r="G1883" i="8"/>
  <c r="G1884" i="8"/>
  <c r="G1885" i="8"/>
  <c r="G1886" i="8"/>
  <c r="G1887" i="8"/>
  <c r="G1888" i="8"/>
  <c r="G1889" i="8"/>
  <c r="G1890" i="8"/>
  <c r="G1891" i="8"/>
  <c r="G1892" i="8"/>
  <c r="G1893" i="8"/>
  <c r="G1894" i="8"/>
  <c r="G1895" i="8"/>
  <c r="G1896" i="8"/>
  <c r="G1897" i="8"/>
  <c r="G1898" i="8"/>
  <c r="G1899" i="8"/>
  <c r="G1900" i="8"/>
  <c r="G1901" i="8"/>
  <c r="G1902" i="8"/>
  <c r="G1903" i="8"/>
  <c r="G1904" i="8"/>
  <c r="G1905" i="8"/>
  <c r="G1906" i="8"/>
  <c r="G1907" i="8"/>
  <c r="G1908" i="8"/>
  <c r="G1909" i="8"/>
  <c r="G1910" i="8"/>
  <c r="G1911" i="8"/>
  <c r="G1912" i="8"/>
  <c r="G1913" i="8"/>
  <c r="G1914" i="8"/>
  <c r="G1915" i="8"/>
  <c r="G1916" i="8"/>
  <c r="G1917" i="8"/>
  <c r="G1918" i="8"/>
  <c r="G1919" i="8"/>
  <c r="G1920" i="8"/>
  <c r="G1921" i="8"/>
  <c r="G1922" i="8"/>
  <c r="G1923" i="8"/>
  <c r="G1924" i="8"/>
  <c r="G1925" i="8"/>
  <c r="G1926" i="8"/>
  <c r="G1927" i="8"/>
  <c r="G1928" i="8"/>
  <c r="G1929" i="8"/>
  <c r="G1930" i="8"/>
  <c r="G1931" i="8"/>
  <c r="G1932" i="8"/>
  <c r="G1933" i="8"/>
  <c r="G1934" i="8"/>
  <c r="G1935" i="8"/>
  <c r="G1936" i="8"/>
  <c r="G1937" i="8"/>
  <c r="G1938" i="8"/>
  <c r="G1939" i="8"/>
  <c r="G1940" i="8"/>
  <c r="G1941" i="8"/>
  <c r="G1942" i="8"/>
  <c r="G1943" i="8"/>
  <c r="G1944" i="8"/>
  <c r="G1945" i="8"/>
  <c r="G1946" i="8"/>
  <c r="G1947" i="8"/>
  <c r="G1948" i="8"/>
  <c r="G1949" i="8"/>
  <c r="G1950" i="8"/>
  <c r="G1951" i="8"/>
  <c r="G1952" i="8"/>
  <c r="G1953" i="8"/>
  <c r="G1954" i="8"/>
  <c r="G1955" i="8"/>
  <c r="G1956" i="8"/>
  <c r="G1957" i="8"/>
  <c r="G1958" i="8"/>
  <c r="G1959" i="8"/>
  <c r="G1960" i="8"/>
  <c r="G1961" i="8"/>
  <c r="G1962" i="8"/>
  <c r="G1963" i="8"/>
  <c r="G1964" i="8"/>
  <c r="G1965" i="8"/>
  <c r="G1966" i="8"/>
  <c r="G1967" i="8"/>
  <c r="G1968" i="8"/>
  <c r="G1969" i="8"/>
  <c r="G1970" i="8"/>
  <c r="G1971" i="8"/>
  <c r="G1972" i="8"/>
  <c r="G1973" i="8"/>
  <c r="G1974" i="8"/>
  <c r="G1975" i="8"/>
  <c r="G1976" i="8"/>
  <c r="G1977" i="8"/>
  <c r="G1978" i="8"/>
  <c r="G1979" i="8"/>
  <c r="G1980" i="8"/>
  <c r="G1981" i="8"/>
  <c r="G1982" i="8"/>
  <c r="G1983" i="8"/>
  <c r="G1984" i="8"/>
  <c r="G1985" i="8"/>
  <c r="G1986" i="8"/>
  <c r="G1987" i="8"/>
  <c r="G1988" i="8"/>
  <c r="G1989" i="8"/>
  <c r="G1990" i="8"/>
  <c r="G1991" i="8"/>
  <c r="G1992" i="8"/>
  <c r="G1993" i="8"/>
  <c r="G1994" i="8"/>
  <c r="G1995" i="8"/>
  <c r="G1996" i="8"/>
  <c r="G1997" i="8"/>
  <c r="G1998" i="8"/>
  <c r="G1999" i="8"/>
  <c r="G2000" i="8"/>
  <c r="G2001" i="8"/>
  <c r="G2002" i="8"/>
  <c r="G2003" i="8"/>
  <c r="G2004" i="8"/>
  <c r="G2005" i="8"/>
  <c r="G2006" i="8"/>
  <c r="G2007" i="8"/>
  <c r="G2008" i="8"/>
  <c r="G2009" i="8"/>
  <c r="G2010" i="8"/>
  <c r="G2011" i="8"/>
  <c r="G2012" i="8"/>
  <c r="G2013" i="8"/>
  <c r="G2014" i="8"/>
  <c r="G2015" i="8"/>
  <c r="G2016" i="8"/>
  <c r="G2017" i="8"/>
  <c r="G2018" i="8"/>
  <c r="G2019" i="8"/>
  <c r="G2020" i="8"/>
  <c r="G2021" i="8"/>
  <c r="G2022" i="8"/>
  <c r="G2023" i="8"/>
  <c r="G2024" i="8"/>
  <c r="G2025" i="8"/>
  <c r="G2026" i="8"/>
  <c r="G2027" i="8"/>
  <c r="G2028" i="8"/>
  <c r="G2029" i="8"/>
  <c r="G2030" i="8"/>
  <c r="G2031" i="8"/>
  <c r="G2032" i="8"/>
  <c r="G2033" i="8"/>
  <c r="G2034" i="8"/>
  <c r="G2035" i="8"/>
  <c r="G2036" i="8"/>
  <c r="G2037" i="8"/>
  <c r="G2038" i="8"/>
  <c r="G2039" i="8"/>
  <c r="G2040" i="8"/>
  <c r="G2041" i="8"/>
  <c r="G2042" i="8"/>
  <c r="G2043" i="8"/>
  <c r="G2044" i="8"/>
  <c r="G2045" i="8"/>
  <c r="G2046" i="8"/>
  <c r="G2047" i="8"/>
  <c r="G2048" i="8"/>
  <c r="G2049" i="8"/>
  <c r="G2050" i="8"/>
  <c r="G2051" i="8"/>
  <c r="G2052" i="8"/>
  <c r="G2053" i="8"/>
  <c r="G2054" i="8"/>
  <c r="G2055" i="8"/>
  <c r="G2056" i="8"/>
  <c r="G2057" i="8"/>
  <c r="G2058" i="8"/>
  <c r="G2059" i="8"/>
  <c r="G2060" i="8"/>
  <c r="G2061" i="8"/>
  <c r="G2062" i="8"/>
  <c r="G2063" i="8"/>
  <c r="G2064" i="8"/>
  <c r="G2065" i="8"/>
  <c r="G2066" i="8"/>
  <c r="G2067" i="8"/>
  <c r="G2068" i="8"/>
  <c r="G2069" i="8"/>
  <c r="G2070" i="8"/>
  <c r="G2071" i="8"/>
  <c r="G2072" i="8"/>
  <c r="G2073" i="8"/>
  <c r="G2074" i="8"/>
  <c r="G2075" i="8"/>
  <c r="G2076" i="8"/>
  <c r="G2077" i="8"/>
  <c r="G2078" i="8"/>
  <c r="G2079" i="8"/>
  <c r="G2080" i="8"/>
  <c r="G2081" i="8"/>
  <c r="G2082" i="8"/>
  <c r="G2083" i="8"/>
  <c r="G2084" i="8"/>
  <c r="G2085" i="8"/>
  <c r="G2086" i="8"/>
  <c r="G2087" i="8"/>
  <c r="G2088" i="8"/>
  <c r="G2089" i="8"/>
  <c r="G2090" i="8"/>
  <c r="G2091" i="8"/>
  <c r="G2092" i="8"/>
  <c r="G2093" i="8"/>
  <c r="G2094" i="8"/>
  <c r="G2095" i="8"/>
  <c r="G2096" i="8"/>
  <c r="G2097" i="8"/>
  <c r="G2098" i="8"/>
  <c r="G2099" i="8"/>
  <c r="G2100" i="8"/>
  <c r="G2101" i="8"/>
  <c r="G2102" i="8"/>
  <c r="G2103" i="8"/>
  <c r="G2104" i="8"/>
  <c r="G2105" i="8"/>
  <c r="G2106" i="8"/>
  <c r="G2107" i="8"/>
  <c r="G2108" i="8"/>
  <c r="G2109" i="8"/>
  <c r="G2110" i="8"/>
  <c r="G2111" i="8"/>
  <c r="G2112" i="8"/>
  <c r="G2113" i="8"/>
  <c r="G2114" i="8"/>
  <c r="G2115" i="8"/>
  <c r="G2116" i="8"/>
  <c r="G2117" i="8"/>
  <c r="G2118" i="8"/>
  <c r="G2119" i="8"/>
  <c r="G2120" i="8"/>
  <c r="G2121" i="8"/>
  <c r="G2122" i="8"/>
  <c r="G2123" i="8"/>
  <c r="G2124" i="8"/>
  <c r="G2125" i="8"/>
  <c r="G2126" i="8"/>
  <c r="G2127" i="8"/>
  <c r="G2128" i="8"/>
  <c r="G2129" i="8"/>
  <c r="G2130" i="8"/>
  <c r="G2131" i="8"/>
  <c r="G2132" i="8"/>
  <c r="G2133" i="8"/>
  <c r="G2134" i="8"/>
  <c r="G2135" i="8"/>
  <c r="G2136" i="8"/>
  <c r="G2137" i="8"/>
  <c r="G2138" i="8"/>
  <c r="G2139" i="8"/>
  <c r="G2140" i="8"/>
  <c r="G2141" i="8"/>
  <c r="G2142" i="8"/>
  <c r="G2143" i="8"/>
  <c r="G2144" i="8"/>
  <c r="G2145" i="8"/>
  <c r="G2146" i="8"/>
  <c r="G2147" i="8"/>
  <c r="G2148" i="8"/>
  <c r="G2149" i="8"/>
  <c r="G2150" i="8"/>
  <c r="G2151" i="8"/>
  <c r="G2152" i="8"/>
  <c r="G2153" i="8"/>
  <c r="G2154" i="8"/>
  <c r="G2155" i="8"/>
  <c r="G2156" i="8"/>
  <c r="G2157" i="8"/>
  <c r="G2158" i="8"/>
  <c r="G2159" i="8"/>
  <c r="G2160" i="8"/>
  <c r="G2161" i="8"/>
  <c r="G2162" i="8"/>
  <c r="G2163" i="8"/>
  <c r="G2164" i="8"/>
  <c r="G2165" i="8"/>
  <c r="G2166" i="8"/>
  <c r="G2167" i="8"/>
  <c r="G2168" i="8"/>
  <c r="G2169" i="8"/>
  <c r="G2170" i="8"/>
  <c r="G2171" i="8"/>
  <c r="G2172" i="8"/>
  <c r="G2173" i="8"/>
  <c r="G2174" i="8"/>
  <c r="G2175" i="8"/>
  <c r="G2176" i="8"/>
  <c r="G2177" i="8"/>
  <c r="G2178" i="8"/>
  <c r="G2179" i="8"/>
  <c r="G2180" i="8"/>
  <c r="G2181" i="8"/>
  <c r="G2182" i="8"/>
  <c r="G2183" i="8"/>
  <c r="G2184" i="8"/>
  <c r="G2185" i="8"/>
  <c r="G2186" i="8"/>
  <c r="G2187" i="8"/>
  <c r="G2188" i="8"/>
  <c r="G2189" i="8"/>
  <c r="G2190" i="8"/>
  <c r="G2191" i="8"/>
  <c r="G2192" i="8"/>
  <c r="G2193" i="8"/>
  <c r="G2194" i="8"/>
  <c r="G2195" i="8"/>
  <c r="G2196" i="8"/>
  <c r="G2197" i="8"/>
  <c r="G2198" i="8"/>
  <c r="G2199" i="8"/>
  <c r="G2200" i="8"/>
  <c r="G2201" i="8"/>
  <c r="G2202" i="8"/>
  <c r="G2203" i="8"/>
  <c r="G2204" i="8"/>
  <c r="G2205" i="8"/>
  <c r="G2206" i="8"/>
  <c r="G2207" i="8"/>
  <c r="G2208" i="8"/>
  <c r="G2209" i="8"/>
  <c r="G2210" i="8"/>
  <c r="G2211" i="8"/>
  <c r="G2212" i="8"/>
  <c r="G2213" i="8"/>
  <c r="G2214" i="8"/>
  <c r="G2215" i="8"/>
  <c r="G2216" i="8"/>
  <c r="G2217" i="8"/>
  <c r="G2218" i="8"/>
  <c r="G2219" i="8"/>
  <c r="G2220" i="8"/>
  <c r="G2221" i="8"/>
  <c r="G2222" i="8"/>
  <c r="G2223" i="8"/>
  <c r="G2224" i="8"/>
  <c r="G2225" i="8"/>
  <c r="G2226" i="8"/>
  <c r="G2227" i="8"/>
  <c r="G2228" i="8"/>
  <c r="G2229" i="8"/>
  <c r="G2230" i="8"/>
  <c r="G2231" i="8"/>
  <c r="G2232" i="8"/>
  <c r="G2233" i="8"/>
  <c r="G2234" i="8"/>
  <c r="G2235" i="8"/>
  <c r="G2236" i="8"/>
  <c r="G2237" i="8"/>
  <c r="G2238" i="8"/>
  <c r="G2239" i="8"/>
  <c r="G2240" i="8"/>
  <c r="G2241" i="8"/>
  <c r="G2242" i="8"/>
  <c r="G2243" i="8"/>
  <c r="G2244" i="8"/>
  <c r="G2245" i="8"/>
  <c r="G2246" i="8"/>
  <c r="G2247" i="8"/>
  <c r="G2248" i="8"/>
  <c r="G2249" i="8"/>
  <c r="G2250" i="8"/>
  <c r="G2251" i="8"/>
  <c r="G2252" i="8"/>
  <c r="G2253" i="8"/>
  <c r="G2254" i="8"/>
  <c r="G2255" i="8"/>
  <c r="G2256" i="8"/>
  <c r="G2257" i="8"/>
  <c r="G2258" i="8"/>
  <c r="G2259" i="8"/>
  <c r="G2260" i="8"/>
  <c r="G2261" i="8"/>
  <c r="G2262" i="8"/>
  <c r="G2263" i="8"/>
  <c r="G2264" i="8"/>
  <c r="G2265" i="8"/>
  <c r="G2266" i="8"/>
  <c r="G2267" i="8"/>
  <c r="G2268" i="8"/>
  <c r="G2269" i="8"/>
  <c r="G2270" i="8"/>
  <c r="G2271" i="8"/>
  <c r="G2272" i="8"/>
  <c r="G2273" i="8"/>
  <c r="G2274" i="8"/>
  <c r="G2275" i="8"/>
  <c r="G2276" i="8"/>
  <c r="G2277" i="8"/>
  <c r="G2278" i="8"/>
  <c r="G2279" i="8"/>
  <c r="G2280" i="8"/>
  <c r="G2281" i="8"/>
  <c r="G2282" i="8"/>
  <c r="G2283" i="8"/>
  <c r="G2284" i="8"/>
  <c r="G2285" i="8"/>
  <c r="G2286" i="8"/>
  <c r="G2287" i="8"/>
  <c r="G2288" i="8"/>
  <c r="G2289" i="8"/>
  <c r="G2290" i="8"/>
  <c r="G2291" i="8"/>
  <c r="G2292" i="8"/>
  <c r="G2293" i="8"/>
  <c r="G2294" i="8"/>
  <c r="G2295" i="8"/>
  <c r="G2296" i="8"/>
  <c r="G2297" i="8"/>
  <c r="G2298" i="8"/>
  <c r="G2299" i="8"/>
  <c r="G2300" i="8"/>
  <c r="G2301" i="8"/>
  <c r="G2302" i="8"/>
  <c r="G2303" i="8"/>
  <c r="G2304" i="8"/>
  <c r="G2305" i="8"/>
  <c r="G2306" i="8"/>
  <c r="G2307" i="8"/>
  <c r="G2308" i="8"/>
  <c r="G2309" i="8"/>
  <c r="G2310" i="8"/>
  <c r="G2311" i="8"/>
  <c r="G2312" i="8"/>
  <c r="G2313" i="8"/>
  <c r="G2314" i="8"/>
  <c r="G2315" i="8"/>
  <c r="G2316" i="8"/>
  <c r="G2317" i="8"/>
  <c r="G2318" i="8"/>
  <c r="G2319" i="8"/>
  <c r="G2320" i="8"/>
  <c r="G2321" i="8"/>
  <c r="G2322" i="8"/>
  <c r="G2323" i="8"/>
  <c r="G2324" i="8"/>
  <c r="G2325" i="8"/>
  <c r="G2326" i="8"/>
  <c r="G2327" i="8"/>
  <c r="G2328" i="8"/>
  <c r="G2329" i="8"/>
  <c r="G2330" i="8"/>
  <c r="G2331" i="8"/>
  <c r="G2332" i="8"/>
  <c r="G2333" i="8"/>
  <c r="G2334" i="8"/>
  <c r="G2335" i="8"/>
  <c r="G2336" i="8"/>
  <c r="G2337" i="8"/>
  <c r="G2338" i="8"/>
  <c r="G2339" i="8"/>
  <c r="G2340" i="8"/>
  <c r="G2341" i="8"/>
  <c r="G2342" i="8"/>
  <c r="G2343" i="8"/>
  <c r="G2344" i="8"/>
  <c r="G2345" i="8"/>
  <c r="G2346" i="8"/>
  <c r="G2347" i="8"/>
  <c r="G2348" i="8"/>
  <c r="G2349" i="8"/>
  <c r="G2350" i="8"/>
  <c r="G2351" i="8"/>
  <c r="G2352" i="8"/>
  <c r="G2353" i="8"/>
  <c r="G2354" i="8"/>
  <c r="G2355" i="8"/>
  <c r="G2356" i="8"/>
  <c r="G2357" i="8"/>
  <c r="G2358" i="8"/>
  <c r="G2359" i="8"/>
  <c r="G2360" i="8"/>
  <c r="G2361" i="8"/>
  <c r="G2362" i="8"/>
  <c r="G2363" i="8"/>
  <c r="G2364" i="8"/>
  <c r="G2365" i="8"/>
  <c r="G2366" i="8"/>
  <c r="G2367" i="8"/>
  <c r="G2368" i="8"/>
  <c r="G2369" i="8"/>
  <c r="G2370" i="8"/>
  <c r="G2371" i="8"/>
  <c r="G2372" i="8"/>
  <c r="G2373" i="8"/>
  <c r="G2374" i="8"/>
  <c r="G2375" i="8"/>
  <c r="G2376" i="8"/>
  <c r="G2377" i="8"/>
  <c r="G2378" i="8"/>
  <c r="G2379" i="8"/>
  <c r="G2380" i="8"/>
  <c r="G2381" i="8"/>
  <c r="G2382" i="8"/>
  <c r="G2383" i="8"/>
  <c r="G2384" i="8"/>
  <c r="G2385" i="8"/>
  <c r="G2386" i="8"/>
  <c r="G2387" i="8"/>
  <c r="G2388" i="8"/>
  <c r="G2389" i="8"/>
  <c r="G2390" i="8"/>
  <c r="G2391" i="8"/>
  <c r="G2392" i="8"/>
  <c r="G2393" i="8"/>
  <c r="G2394" i="8"/>
  <c r="G2395" i="8"/>
  <c r="G2396" i="8"/>
  <c r="G2397" i="8"/>
  <c r="G2398" i="8"/>
  <c r="G2399" i="8"/>
  <c r="G2400" i="8"/>
  <c r="G2401" i="8"/>
  <c r="G2402" i="8"/>
  <c r="G2403" i="8"/>
  <c r="G2404" i="8"/>
  <c r="G2405" i="8"/>
  <c r="G2406" i="8"/>
  <c r="G2407" i="8"/>
  <c r="G2408" i="8"/>
  <c r="G2409" i="8"/>
  <c r="G2410" i="8"/>
  <c r="G2411" i="8"/>
  <c r="G2412" i="8"/>
  <c r="G2413" i="8"/>
  <c r="G2414" i="8"/>
  <c r="G2415" i="8"/>
  <c r="G2416" i="8"/>
  <c r="G2417" i="8"/>
  <c r="G2418" i="8"/>
  <c r="G2419" i="8"/>
  <c r="G2420" i="8"/>
  <c r="G2421" i="8"/>
  <c r="G2422" i="8"/>
  <c r="G2423" i="8"/>
  <c r="G2424" i="8"/>
  <c r="G2425" i="8"/>
  <c r="G2426" i="8"/>
  <c r="G2427" i="8"/>
  <c r="G2428" i="8"/>
  <c r="G2429" i="8"/>
  <c r="G2430" i="8"/>
  <c r="G2431" i="8"/>
  <c r="G2432" i="8"/>
  <c r="G2433" i="8"/>
  <c r="G2434" i="8"/>
  <c r="G2435" i="8"/>
  <c r="G2436" i="8"/>
  <c r="G2437" i="8"/>
  <c r="G2438" i="8"/>
  <c r="G2439" i="8"/>
  <c r="G2440" i="8"/>
  <c r="G2441" i="8"/>
  <c r="G2442" i="8"/>
  <c r="G2443" i="8"/>
  <c r="G2444" i="8"/>
  <c r="G2445" i="8"/>
  <c r="G2446" i="8"/>
  <c r="G2447" i="8"/>
  <c r="G2448" i="8"/>
  <c r="G2449" i="8"/>
  <c r="G2450" i="8"/>
  <c r="G2451" i="8"/>
  <c r="G2452" i="8"/>
  <c r="G2453" i="8"/>
  <c r="G2454" i="8"/>
  <c r="G2455" i="8"/>
  <c r="G2456" i="8"/>
  <c r="G2457" i="8"/>
  <c r="G2458" i="8"/>
  <c r="G2459" i="8"/>
  <c r="G2460" i="8"/>
  <c r="G2461" i="8"/>
  <c r="G2462" i="8"/>
  <c r="G2463" i="8"/>
  <c r="G2464" i="8"/>
  <c r="G2465" i="8"/>
  <c r="G2466" i="8"/>
  <c r="G2467" i="8"/>
  <c r="G2468" i="8"/>
  <c r="G2469" i="8"/>
  <c r="G2470" i="8"/>
  <c r="G2471" i="8"/>
  <c r="G2472" i="8"/>
  <c r="G2473" i="8"/>
  <c r="G2474" i="8"/>
  <c r="G2475" i="8"/>
  <c r="G2476" i="8"/>
  <c r="G2477" i="8"/>
  <c r="G2478" i="8"/>
  <c r="G2479" i="8"/>
  <c r="G2480" i="8"/>
  <c r="G2481" i="8"/>
  <c r="G2482" i="8"/>
  <c r="G2483" i="8"/>
  <c r="G2484" i="8"/>
  <c r="G2485" i="8"/>
  <c r="G2486" i="8"/>
  <c r="G2487" i="8"/>
  <c r="G2488" i="8"/>
  <c r="G2489" i="8"/>
  <c r="G2490" i="8"/>
  <c r="G2491" i="8"/>
  <c r="G2492" i="8"/>
  <c r="G2493" i="8"/>
  <c r="G2494" i="8"/>
  <c r="G2495" i="8"/>
  <c r="G2496" i="8"/>
  <c r="G2497" i="8"/>
  <c r="G2498" i="8"/>
  <c r="G2499" i="8"/>
  <c r="G2500" i="8"/>
  <c r="G2501" i="8"/>
  <c r="G2502" i="8"/>
  <c r="G2503" i="8"/>
  <c r="G2504" i="8"/>
  <c r="G2505" i="8"/>
  <c r="G2506" i="8"/>
  <c r="G2507" i="8"/>
  <c r="G2508" i="8"/>
  <c r="G2509" i="8"/>
  <c r="G2510" i="8"/>
  <c r="G2511" i="8"/>
  <c r="G2512" i="8"/>
  <c r="G2513" i="8"/>
  <c r="G2514" i="8"/>
  <c r="G2515" i="8"/>
  <c r="G2516" i="8"/>
  <c r="G2517" i="8"/>
  <c r="G2518" i="8"/>
  <c r="G2519" i="8"/>
  <c r="G2520" i="8"/>
  <c r="G2521" i="8"/>
  <c r="G2522" i="8"/>
  <c r="G2523" i="8"/>
  <c r="G2524" i="8"/>
  <c r="G2525" i="8"/>
  <c r="G2526" i="8"/>
  <c r="G2527" i="8"/>
  <c r="G2528" i="8"/>
  <c r="G2529" i="8"/>
  <c r="G2530" i="8"/>
  <c r="G2531" i="8"/>
  <c r="G2532" i="8"/>
  <c r="G2533" i="8"/>
  <c r="G2534" i="8"/>
  <c r="G2535" i="8"/>
  <c r="G2536" i="8"/>
  <c r="G2537" i="8"/>
  <c r="G2538" i="8"/>
  <c r="G2539" i="8"/>
  <c r="G2540" i="8"/>
  <c r="G2541" i="8"/>
  <c r="G2542" i="8"/>
  <c r="G2543" i="8"/>
  <c r="G2544" i="8"/>
  <c r="G2545" i="8"/>
  <c r="G2546" i="8"/>
  <c r="G2547" i="8"/>
  <c r="G2548" i="8"/>
  <c r="G2549" i="8"/>
  <c r="G2550" i="8"/>
  <c r="G2551" i="8"/>
  <c r="G2552" i="8"/>
  <c r="G2553" i="8"/>
  <c r="G2554" i="8"/>
  <c r="G2555" i="8"/>
  <c r="G2556" i="8"/>
  <c r="G2557" i="8"/>
  <c r="G2558" i="8"/>
  <c r="G2559" i="8"/>
  <c r="G2560" i="8"/>
  <c r="G2561" i="8"/>
  <c r="G2562" i="8"/>
  <c r="G2563" i="8"/>
  <c r="G2564" i="8"/>
  <c r="G2565" i="8"/>
  <c r="G2566" i="8"/>
  <c r="G2567" i="8"/>
  <c r="G2568" i="8"/>
  <c r="G2569" i="8"/>
  <c r="G2570" i="8"/>
  <c r="G2571" i="8"/>
  <c r="G2572" i="8"/>
  <c r="G2573" i="8"/>
  <c r="G2574" i="8"/>
  <c r="G2575" i="8"/>
  <c r="G2576" i="8"/>
  <c r="G2577" i="8"/>
  <c r="G2578" i="8"/>
  <c r="G2579" i="8"/>
  <c r="G2580" i="8"/>
  <c r="G2581" i="8"/>
  <c r="G2582" i="8"/>
  <c r="G2583" i="8"/>
  <c r="G2584" i="8"/>
  <c r="G2585" i="8"/>
  <c r="G2586" i="8"/>
  <c r="G2587" i="8"/>
  <c r="G2588" i="8"/>
  <c r="G2589" i="8"/>
  <c r="G2590" i="8"/>
  <c r="G2591" i="8"/>
  <c r="G2592" i="8"/>
  <c r="G2593" i="8"/>
  <c r="G2594" i="8"/>
  <c r="G2595" i="8"/>
  <c r="G2596" i="8"/>
  <c r="G2597" i="8"/>
  <c r="G2598" i="8"/>
  <c r="G2599" i="8"/>
  <c r="G2600" i="8"/>
  <c r="G2601" i="8"/>
  <c r="G2602" i="8"/>
  <c r="G2603" i="8"/>
  <c r="G2604" i="8"/>
  <c r="G2605" i="8"/>
  <c r="G2606" i="8"/>
  <c r="G2607" i="8"/>
  <c r="G2608" i="8"/>
  <c r="G2609" i="8"/>
  <c r="G2610" i="8"/>
  <c r="G2611" i="8"/>
  <c r="G2612" i="8"/>
  <c r="G2613" i="8"/>
  <c r="G2614" i="8"/>
  <c r="G2615" i="8"/>
  <c r="G2616" i="8"/>
  <c r="G2617" i="8"/>
  <c r="G2618" i="8"/>
  <c r="G2619" i="8"/>
  <c r="G2620" i="8"/>
  <c r="G2621" i="8"/>
  <c r="G2622" i="8"/>
  <c r="G2623" i="8"/>
  <c r="G2624" i="8"/>
  <c r="G2625" i="8"/>
  <c r="G2626" i="8"/>
  <c r="G2627" i="8"/>
  <c r="G2628" i="8"/>
  <c r="G2629" i="8"/>
  <c r="G2630" i="8"/>
  <c r="G2631" i="8"/>
  <c r="G2632" i="8"/>
  <c r="G2633" i="8"/>
  <c r="G2634" i="8"/>
  <c r="G2635" i="8"/>
  <c r="G2636" i="8"/>
  <c r="G2637" i="8"/>
  <c r="G2638" i="8"/>
  <c r="G2639" i="8"/>
  <c r="G2640" i="8"/>
  <c r="G2641" i="8"/>
  <c r="G2642" i="8"/>
  <c r="G2643" i="8"/>
  <c r="G2644" i="8"/>
  <c r="G2645" i="8"/>
  <c r="G2646" i="8"/>
  <c r="G2647" i="8"/>
  <c r="G2648" i="8"/>
  <c r="G2649" i="8"/>
  <c r="G2650" i="8"/>
  <c r="G2651" i="8"/>
  <c r="G2652" i="8"/>
  <c r="G2653" i="8"/>
  <c r="G2654" i="8"/>
  <c r="G2655" i="8"/>
  <c r="G2656" i="8"/>
  <c r="G2657" i="8"/>
  <c r="G2658" i="8"/>
  <c r="G2659" i="8"/>
  <c r="G2660" i="8"/>
  <c r="G2661" i="8"/>
  <c r="G2662" i="8"/>
  <c r="G2663" i="8"/>
  <c r="G2664" i="8"/>
  <c r="G2665" i="8"/>
  <c r="G2666" i="8"/>
  <c r="G2667" i="8"/>
  <c r="G2668" i="8"/>
  <c r="G2669" i="8"/>
  <c r="G2670" i="8"/>
  <c r="G2671" i="8"/>
  <c r="G2672" i="8"/>
  <c r="G2673" i="8"/>
  <c r="G2674" i="8"/>
  <c r="G2675" i="8"/>
  <c r="G2676" i="8"/>
  <c r="G2677" i="8"/>
  <c r="G2678" i="8"/>
  <c r="G2679" i="8"/>
  <c r="G2680" i="8"/>
  <c r="G2681" i="8"/>
  <c r="G2682" i="8"/>
  <c r="G2683" i="8"/>
  <c r="G2684" i="8"/>
  <c r="G2685" i="8"/>
  <c r="G2686" i="8"/>
  <c r="G2687" i="8"/>
  <c r="G2688" i="8"/>
  <c r="G2689" i="8"/>
  <c r="G2690" i="8"/>
  <c r="G2691" i="8"/>
  <c r="G2692" i="8"/>
  <c r="G2693" i="8"/>
  <c r="G2694" i="8"/>
  <c r="G2695" i="8"/>
  <c r="G2696" i="8"/>
  <c r="G2697" i="8"/>
  <c r="G2698" i="8"/>
  <c r="G2699" i="8"/>
  <c r="G2700" i="8"/>
  <c r="G2701" i="8"/>
  <c r="G2702" i="8"/>
  <c r="G2703" i="8"/>
  <c r="G2704" i="8"/>
  <c r="G2705" i="8"/>
  <c r="G2706" i="8"/>
  <c r="G2707" i="8"/>
  <c r="G2708" i="8"/>
  <c r="G2709" i="8"/>
  <c r="G2710" i="8"/>
  <c r="G2711" i="8"/>
  <c r="G2712" i="8"/>
  <c r="G2713" i="8"/>
  <c r="G2714" i="8"/>
  <c r="G2715" i="8"/>
  <c r="G2716" i="8"/>
  <c r="G2717" i="8"/>
  <c r="G2718" i="8"/>
  <c r="G2719" i="8"/>
  <c r="G2720" i="8"/>
  <c r="G2721" i="8"/>
  <c r="G2722" i="8"/>
  <c r="G2723" i="8"/>
  <c r="G2724" i="8"/>
  <c r="G2725" i="8"/>
  <c r="G2726" i="8"/>
  <c r="G2727" i="8"/>
  <c r="G2728" i="8"/>
  <c r="G2729" i="8"/>
  <c r="G2730" i="8"/>
  <c r="G2731" i="8"/>
  <c r="G2732" i="8"/>
  <c r="G2733" i="8"/>
  <c r="G2734" i="8"/>
  <c r="G2735" i="8"/>
  <c r="G2736" i="8"/>
  <c r="G2737" i="8"/>
  <c r="G2738" i="8"/>
  <c r="G2739" i="8"/>
  <c r="G2740" i="8"/>
  <c r="G2741" i="8"/>
  <c r="G2742" i="8"/>
  <c r="G2743" i="8"/>
  <c r="G2744" i="8"/>
  <c r="G2745" i="8"/>
  <c r="G2746" i="8"/>
  <c r="G2747" i="8"/>
  <c r="G2748" i="8"/>
  <c r="G2749" i="8"/>
  <c r="G2750" i="8"/>
  <c r="G2751" i="8"/>
  <c r="G2752" i="8"/>
  <c r="G2753" i="8"/>
  <c r="G2754" i="8"/>
  <c r="G2755" i="8"/>
  <c r="G2756" i="8"/>
  <c r="G2757" i="8"/>
  <c r="G2758" i="8"/>
  <c r="G2759" i="8"/>
  <c r="G2760" i="8"/>
  <c r="G2761" i="8"/>
  <c r="G2762" i="8"/>
  <c r="G2763" i="8"/>
  <c r="G2764" i="8"/>
  <c r="G2765" i="8"/>
  <c r="G2766" i="8"/>
  <c r="G2767" i="8"/>
  <c r="G2768" i="8"/>
  <c r="G2769" i="8"/>
  <c r="G2770" i="8"/>
  <c r="G2771" i="8"/>
  <c r="G2772" i="8"/>
  <c r="G2773" i="8"/>
  <c r="G2774" i="8"/>
  <c r="G2775" i="8"/>
  <c r="G2776" i="8"/>
  <c r="G2777" i="8"/>
  <c r="G2778" i="8"/>
  <c r="G2779" i="8"/>
  <c r="G2780" i="8"/>
  <c r="G2781" i="8"/>
  <c r="G2782" i="8"/>
  <c r="G2783" i="8"/>
  <c r="G2784" i="8"/>
  <c r="G2785" i="8"/>
  <c r="G2786" i="8"/>
  <c r="G2787" i="8"/>
  <c r="G2788" i="8"/>
  <c r="G2789" i="8"/>
  <c r="G2790" i="8"/>
  <c r="G2791" i="8"/>
  <c r="G2792" i="8"/>
  <c r="G2793" i="8"/>
  <c r="G2794" i="8"/>
  <c r="G2795" i="8"/>
  <c r="G2796" i="8"/>
  <c r="G2797" i="8"/>
  <c r="G2798" i="8"/>
  <c r="G2799" i="8"/>
  <c r="G2800" i="8"/>
  <c r="G2801" i="8"/>
  <c r="G2802" i="8"/>
  <c r="G2803" i="8"/>
  <c r="G2804" i="8"/>
  <c r="G2805" i="8"/>
  <c r="G2806" i="8"/>
  <c r="G2807" i="8"/>
  <c r="G2808" i="8"/>
  <c r="G2809" i="8"/>
  <c r="G2810" i="8"/>
  <c r="G2811" i="8"/>
  <c r="G2812" i="8"/>
  <c r="G2813" i="8"/>
  <c r="G2814" i="8"/>
  <c r="G2815" i="8"/>
  <c r="G2816" i="8"/>
  <c r="G2817" i="8"/>
  <c r="G2818" i="8"/>
  <c r="G2819" i="8"/>
  <c r="G2820" i="8"/>
  <c r="G2821" i="8"/>
  <c r="G2822" i="8"/>
  <c r="G2823" i="8"/>
  <c r="G2824" i="8"/>
  <c r="G2825" i="8"/>
  <c r="G2826" i="8"/>
  <c r="G2827" i="8"/>
  <c r="G2828" i="8"/>
  <c r="G2829" i="8"/>
  <c r="G2830" i="8"/>
  <c r="G2831" i="8"/>
  <c r="G2832" i="8"/>
  <c r="G2833" i="8"/>
  <c r="G2834" i="8"/>
  <c r="G2835" i="8"/>
  <c r="G2836" i="8"/>
  <c r="G2837" i="8"/>
  <c r="G2838" i="8"/>
  <c r="G2839" i="8"/>
  <c r="G2840" i="8"/>
  <c r="G2841" i="8"/>
  <c r="G2842" i="8"/>
  <c r="G2843" i="8"/>
  <c r="G2844" i="8"/>
  <c r="G2845" i="8"/>
  <c r="G2846" i="8"/>
  <c r="G2847" i="8"/>
  <c r="G2848" i="8"/>
  <c r="G2849" i="8"/>
  <c r="G2850" i="8"/>
  <c r="G2851" i="8"/>
  <c r="G2852" i="8"/>
  <c r="G2853" i="8"/>
  <c r="G2854" i="8"/>
  <c r="G2855" i="8"/>
  <c r="G2856" i="8"/>
  <c r="G2857" i="8"/>
  <c r="G2858" i="8"/>
  <c r="G2859" i="8"/>
  <c r="G2860" i="8"/>
  <c r="G2861" i="8"/>
  <c r="G2862" i="8"/>
  <c r="G2863" i="8"/>
  <c r="G2864" i="8"/>
  <c r="G2865" i="8"/>
  <c r="G2866" i="8"/>
  <c r="G2867" i="8"/>
  <c r="G2868" i="8"/>
  <c r="G2869" i="8"/>
  <c r="G2870" i="8"/>
  <c r="G2871" i="8"/>
  <c r="G2872" i="8"/>
  <c r="G2873" i="8"/>
  <c r="G2874" i="8"/>
  <c r="G2875" i="8"/>
  <c r="G2876" i="8"/>
  <c r="G2877" i="8"/>
  <c r="G2878" i="8"/>
  <c r="G2879" i="8"/>
  <c r="G2880" i="8"/>
  <c r="G2881" i="8"/>
  <c r="G2882" i="8"/>
  <c r="G2883" i="8"/>
  <c r="G2884" i="8"/>
  <c r="G2885" i="8"/>
  <c r="G2886" i="8"/>
  <c r="G2887" i="8"/>
  <c r="G2888" i="8"/>
  <c r="G2889" i="8"/>
  <c r="G2890" i="8"/>
  <c r="G2891" i="8"/>
  <c r="G2892" i="8"/>
  <c r="G2893" i="8"/>
  <c r="G2894" i="8"/>
  <c r="G2895" i="8"/>
  <c r="G2896" i="8"/>
  <c r="G2897" i="8"/>
  <c r="G2898" i="8"/>
  <c r="G2899" i="8"/>
  <c r="G2900" i="8"/>
  <c r="G2901" i="8"/>
  <c r="G2902" i="8"/>
  <c r="G2903" i="8"/>
  <c r="G2904" i="8"/>
  <c r="G2905" i="8"/>
  <c r="G2906" i="8"/>
  <c r="G2907" i="8"/>
  <c r="G2908" i="8"/>
  <c r="G2909" i="8"/>
  <c r="G2910" i="8"/>
  <c r="G2911" i="8"/>
  <c r="G2912" i="8"/>
  <c r="G2913" i="8"/>
  <c r="G2914" i="8"/>
  <c r="G2915" i="8"/>
  <c r="G2916" i="8"/>
  <c r="G2917" i="8"/>
  <c r="G2918" i="8"/>
  <c r="G2919" i="8"/>
  <c r="G2920" i="8"/>
  <c r="G2921" i="8"/>
  <c r="G2922" i="8"/>
  <c r="G2923" i="8"/>
  <c r="G2924" i="8"/>
  <c r="G2925" i="8"/>
  <c r="G2926" i="8"/>
  <c r="G2927" i="8"/>
  <c r="G2928" i="8"/>
  <c r="G2929" i="8"/>
  <c r="G2930" i="8"/>
  <c r="G2931" i="8"/>
  <c r="G2932" i="8"/>
  <c r="G2933" i="8"/>
  <c r="G2934" i="8"/>
  <c r="G2935" i="8"/>
  <c r="G2936" i="8"/>
  <c r="G2937" i="8"/>
  <c r="G2938" i="8"/>
  <c r="G2939" i="8"/>
  <c r="G2940" i="8"/>
  <c r="G2941" i="8"/>
  <c r="G2942" i="8"/>
  <c r="G2943" i="8"/>
  <c r="G2944" i="8"/>
  <c r="G2945" i="8"/>
  <c r="G2946" i="8"/>
  <c r="G2947" i="8"/>
  <c r="G2948" i="8"/>
  <c r="G2949" i="8"/>
  <c r="G2950" i="8"/>
  <c r="G2951" i="8"/>
  <c r="G2952" i="8"/>
  <c r="G2953" i="8"/>
  <c r="G2954" i="8"/>
  <c r="G2955" i="8"/>
  <c r="G2956" i="8"/>
  <c r="G2957" i="8"/>
  <c r="G2958" i="8"/>
  <c r="G2959" i="8"/>
  <c r="G2960" i="8"/>
  <c r="G2961" i="8"/>
  <c r="G2962" i="8"/>
  <c r="G2963" i="8"/>
  <c r="G2964" i="8"/>
  <c r="G2965" i="8"/>
  <c r="G2966" i="8"/>
  <c r="G2967" i="8"/>
  <c r="G2968" i="8"/>
  <c r="G2969" i="8"/>
  <c r="G2970" i="8"/>
  <c r="G2971" i="8"/>
  <c r="G2972" i="8"/>
  <c r="G2973" i="8"/>
  <c r="G2974" i="8"/>
  <c r="G2975" i="8"/>
  <c r="G2976" i="8"/>
  <c r="G2977" i="8"/>
  <c r="G2978" i="8"/>
  <c r="G2979" i="8"/>
  <c r="G2980" i="8"/>
  <c r="G2981" i="8"/>
  <c r="G2982" i="8"/>
  <c r="G2983" i="8"/>
  <c r="G2984" i="8"/>
  <c r="G2985" i="8"/>
  <c r="G2986" i="8"/>
  <c r="G2987" i="8"/>
  <c r="G2988" i="8"/>
  <c r="G2989" i="8"/>
  <c r="G2990" i="8"/>
  <c r="G2991" i="8"/>
  <c r="G2992" i="8"/>
  <c r="G2993" i="8"/>
  <c r="G2994" i="8"/>
  <c r="G2995" i="8"/>
  <c r="G2996" i="8"/>
  <c r="G2997" i="8"/>
  <c r="G2998" i="8"/>
  <c r="G2999" i="8"/>
  <c r="G3000" i="8"/>
  <c r="G3001" i="8"/>
  <c r="G2" i="8"/>
  <c r="K2" i="8"/>
  <c r="D7" i="21" l="1"/>
  <c r="D6" i="21"/>
  <c r="K3" i="8"/>
  <c r="K4" i="8"/>
  <c r="K5" i="8"/>
  <c r="K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K508" i="8"/>
  <c r="K509" i="8"/>
  <c r="K510" i="8"/>
  <c r="K511" i="8"/>
  <c r="K512" i="8"/>
  <c r="K513" i="8"/>
  <c r="K514" i="8"/>
  <c r="K515" i="8"/>
  <c r="K516" i="8"/>
  <c r="K517" i="8"/>
  <c r="K518" i="8"/>
  <c r="K519" i="8"/>
  <c r="K520" i="8"/>
  <c r="K521" i="8"/>
  <c r="K522" i="8"/>
  <c r="K523" i="8"/>
  <c r="K524" i="8"/>
  <c r="K525" i="8"/>
  <c r="K526" i="8"/>
  <c r="K527" i="8"/>
  <c r="K528" i="8"/>
  <c r="K529" i="8"/>
  <c r="K530" i="8"/>
  <c r="K531" i="8"/>
  <c r="K532" i="8"/>
  <c r="K533" i="8"/>
  <c r="K534" i="8"/>
  <c r="K535" i="8"/>
  <c r="K536" i="8"/>
  <c r="K537" i="8"/>
  <c r="K538" i="8"/>
  <c r="K539" i="8"/>
  <c r="K540" i="8"/>
  <c r="K541" i="8"/>
  <c r="K542" i="8"/>
  <c r="K543" i="8"/>
  <c r="K544" i="8"/>
  <c r="K545" i="8"/>
  <c r="K546" i="8"/>
  <c r="K547" i="8"/>
  <c r="K548" i="8"/>
  <c r="K549" i="8"/>
  <c r="K550" i="8"/>
  <c r="K551" i="8"/>
  <c r="K552" i="8"/>
  <c r="K553" i="8"/>
  <c r="K554" i="8"/>
  <c r="K555" i="8"/>
  <c r="K556" i="8"/>
  <c r="K557" i="8"/>
  <c r="K558" i="8"/>
  <c r="K559" i="8"/>
  <c r="K560" i="8"/>
  <c r="K561" i="8"/>
  <c r="K562" i="8"/>
  <c r="K563" i="8"/>
  <c r="K564" i="8"/>
  <c r="K565" i="8"/>
  <c r="K566" i="8"/>
  <c r="K567" i="8"/>
  <c r="K568" i="8"/>
  <c r="K569" i="8"/>
  <c r="K570" i="8"/>
  <c r="K571" i="8"/>
  <c r="K572" i="8"/>
  <c r="K573" i="8"/>
  <c r="K574" i="8"/>
  <c r="K575" i="8"/>
  <c r="K576" i="8"/>
  <c r="K577" i="8"/>
  <c r="K578" i="8"/>
  <c r="K579" i="8"/>
  <c r="K580" i="8"/>
  <c r="K581" i="8"/>
  <c r="K582" i="8"/>
  <c r="K583" i="8"/>
  <c r="K584" i="8"/>
  <c r="K585" i="8"/>
  <c r="K586" i="8"/>
  <c r="K587" i="8"/>
  <c r="K588" i="8"/>
  <c r="K589" i="8"/>
  <c r="K590" i="8"/>
  <c r="K591" i="8"/>
  <c r="K592" i="8"/>
  <c r="K593" i="8"/>
  <c r="K594" i="8"/>
  <c r="K595" i="8"/>
  <c r="K596" i="8"/>
  <c r="K597" i="8"/>
  <c r="K598" i="8"/>
  <c r="K599" i="8"/>
  <c r="K600" i="8"/>
  <c r="K601" i="8"/>
  <c r="K602" i="8"/>
  <c r="K603" i="8"/>
  <c r="K604" i="8"/>
  <c r="K605" i="8"/>
  <c r="K606" i="8"/>
  <c r="K607" i="8"/>
  <c r="K608" i="8"/>
  <c r="K609" i="8"/>
  <c r="K610" i="8"/>
  <c r="K611" i="8"/>
  <c r="K612" i="8"/>
  <c r="K613" i="8"/>
  <c r="K614" i="8"/>
  <c r="K615" i="8"/>
  <c r="K616" i="8"/>
  <c r="K617" i="8"/>
  <c r="K618" i="8"/>
  <c r="K619" i="8"/>
  <c r="K620" i="8"/>
  <c r="K621" i="8"/>
  <c r="K622" i="8"/>
  <c r="K623" i="8"/>
  <c r="K624" i="8"/>
  <c r="K625" i="8"/>
  <c r="K626" i="8"/>
  <c r="K627" i="8"/>
  <c r="K628" i="8"/>
  <c r="K629" i="8"/>
  <c r="K630" i="8"/>
  <c r="K631" i="8"/>
  <c r="K632" i="8"/>
  <c r="K633" i="8"/>
  <c r="K634" i="8"/>
  <c r="K635" i="8"/>
  <c r="K636" i="8"/>
  <c r="K637" i="8"/>
  <c r="K638" i="8"/>
  <c r="K639" i="8"/>
  <c r="K640" i="8"/>
  <c r="K641" i="8"/>
  <c r="K642" i="8"/>
  <c r="K643" i="8"/>
  <c r="K644" i="8"/>
  <c r="K645" i="8"/>
  <c r="K646" i="8"/>
  <c r="K647" i="8"/>
  <c r="K648" i="8"/>
  <c r="K649" i="8"/>
  <c r="K650" i="8"/>
  <c r="K651" i="8"/>
  <c r="K652" i="8"/>
  <c r="K653" i="8"/>
  <c r="K654" i="8"/>
  <c r="K655" i="8"/>
  <c r="K656" i="8"/>
  <c r="K657" i="8"/>
  <c r="K658" i="8"/>
  <c r="K659" i="8"/>
  <c r="K660" i="8"/>
  <c r="K661" i="8"/>
  <c r="K662" i="8"/>
  <c r="K663" i="8"/>
  <c r="K664" i="8"/>
  <c r="K665" i="8"/>
  <c r="K666" i="8"/>
  <c r="K667" i="8"/>
  <c r="K668" i="8"/>
  <c r="K669" i="8"/>
  <c r="K670" i="8"/>
  <c r="K671" i="8"/>
  <c r="K672" i="8"/>
  <c r="K673" i="8"/>
  <c r="K674" i="8"/>
  <c r="K675" i="8"/>
  <c r="K676" i="8"/>
  <c r="K677" i="8"/>
  <c r="K678" i="8"/>
  <c r="K679" i="8"/>
  <c r="K680" i="8"/>
  <c r="K681" i="8"/>
  <c r="K682" i="8"/>
  <c r="K683" i="8"/>
  <c r="K684" i="8"/>
  <c r="K685" i="8"/>
  <c r="K686" i="8"/>
  <c r="K687" i="8"/>
  <c r="K688" i="8"/>
  <c r="K689" i="8"/>
  <c r="K690" i="8"/>
  <c r="K691" i="8"/>
  <c r="K692" i="8"/>
  <c r="K693" i="8"/>
  <c r="K694" i="8"/>
  <c r="K695" i="8"/>
  <c r="K696" i="8"/>
  <c r="K697" i="8"/>
  <c r="K698" i="8"/>
  <c r="K699" i="8"/>
  <c r="K700" i="8"/>
  <c r="K701" i="8"/>
  <c r="K702" i="8"/>
  <c r="K703" i="8"/>
  <c r="K704" i="8"/>
  <c r="K705" i="8"/>
  <c r="K706" i="8"/>
  <c r="K707" i="8"/>
  <c r="K708" i="8"/>
  <c r="K709" i="8"/>
  <c r="K710" i="8"/>
  <c r="K711" i="8"/>
  <c r="K712" i="8"/>
  <c r="K713" i="8"/>
  <c r="K714" i="8"/>
  <c r="K715" i="8"/>
  <c r="K716" i="8"/>
  <c r="K717" i="8"/>
  <c r="K718" i="8"/>
  <c r="K719" i="8"/>
  <c r="K720" i="8"/>
  <c r="K721" i="8"/>
  <c r="K722" i="8"/>
  <c r="K723" i="8"/>
  <c r="K724" i="8"/>
  <c r="K725" i="8"/>
  <c r="K726" i="8"/>
  <c r="K727" i="8"/>
  <c r="K728" i="8"/>
  <c r="K729" i="8"/>
  <c r="K730" i="8"/>
  <c r="K731" i="8"/>
  <c r="K732" i="8"/>
  <c r="K733" i="8"/>
  <c r="K734" i="8"/>
  <c r="K735" i="8"/>
  <c r="K736" i="8"/>
  <c r="K737" i="8"/>
  <c r="K738" i="8"/>
  <c r="K739" i="8"/>
  <c r="K740" i="8"/>
  <c r="K741" i="8"/>
  <c r="K742" i="8"/>
  <c r="K743" i="8"/>
  <c r="K744" i="8"/>
  <c r="K745" i="8"/>
  <c r="K746" i="8"/>
  <c r="K747" i="8"/>
  <c r="K748" i="8"/>
  <c r="K749" i="8"/>
  <c r="K750" i="8"/>
  <c r="K751" i="8"/>
  <c r="K752" i="8"/>
  <c r="K753" i="8"/>
  <c r="K754" i="8"/>
  <c r="K755" i="8"/>
  <c r="K756" i="8"/>
  <c r="K757" i="8"/>
  <c r="K758" i="8"/>
  <c r="K759" i="8"/>
  <c r="K760" i="8"/>
  <c r="K761" i="8"/>
  <c r="K762" i="8"/>
  <c r="K763" i="8"/>
  <c r="K764" i="8"/>
  <c r="K765" i="8"/>
  <c r="K766" i="8"/>
  <c r="K767" i="8"/>
  <c r="K768" i="8"/>
  <c r="K769" i="8"/>
  <c r="K770" i="8"/>
  <c r="K771" i="8"/>
  <c r="K772" i="8"/>
  <c r="K773" i="8"/>
  <c r="K774" i="8"/>
  <c r="K775" i="8"/>
  <c r="K776" i="8"/>
  <c r="K777" i="8"/>
  <c r="K778" i="8"/>
  <c r="K779" i="8"/>
  <c r="K780" i="8"/>
  <c r="K781" i="8"/>
  <c r="K782" i="8"/>
  <c r="K783" i="8"/>
  <c r="K784" i="8"/>
  <c r="K785" i="8"/>
  <c r="K786" i="8"/>
  <c r="K787" i="8"/>
  <c r="K788" i="8"/>
  <c r="K789" i="8"/>
  <c r="K790" i="8"/>
  <c r="K791" i="8"/>
  <c r="K792" i="8"/>
  <c r="K793" i="8"/>
  <c r="K794" i="8"/>
  <c r="K795" i="8"/>
  <c r="K796" i="8"/>
  <c r="K797" i="8"/>
  <c r="K798" i="8"/>
  <c r="K799" i="8"/>
  <c r="K800" i="8"/>
  <c r="K801" i="8"/>
  <c r="K802" i="8"/>
  <c r="K803" i="8"/>
  <c r="K804" i="8"/>
  <c r="K805" i="8"/>
  <c r="K806" i="8"/>
  <c r="K807" i="8"/>
  <c r="K808" i="8"/>
  <c r="K809" i="8"/>
  <c r="K810" i="8"/>
  <c r="K811" i="8"/>
  <c r="K812" i="8"/>
  <c r="K813" i="8"/>
  <c r="K814" i="8"/>
  <c r="K815" i="8"/>
  <c r="K816" i="8"/>
  <c r="K817" i="8"/>
  <c r="K818" i="8"/>
  <c r="K819" i="8"/>
  <c r="K820" i="8"/>
  <c r="K821" i="8"/>
  <c r="K822" i="8"/>
  <c r="K823" i="8"/>
  <c r="K824" i="8"/>
  <c r="K825" i="8"/>
  <c r="K826" i="8"/>
  <c r="K827" i="8"/>
  <c r="K828" i="8"/>
  <c r="K829" i="8"/>
  <c r="K830" i="8"/>
  <c r="K831" i="8"/>
  <c r="K832" i="8"/>
  <c r="K833" i="8"/>
  <c r="K834" i="8"/>
  <c r="K835" i="8"/>
  <c r="K836" i="8"/>
  <c r="K837" i="8"/>
  <c r="K838" i="8"/>
  <c r="K839" i="8"/>
  <c r="K840" i="8"/>
  <c r="K841" i="8"/>
  <c r="K842" i="8"/>
  <c r="K843" i="8"/>
  <c r="K844" i="8"/>
  <c r="K845" i="8"/>
  <c r="K846" i="8"/>
  <c r="K847" i="8"/>
  <c r="K848" i="8"/>
  <c r="K849" i="8"/>
  <c r="K850" i="8"/>
  <c r="K851" i="8"/>
  <c r="K852" i="8"/>
  <c r="K853" i="8"/>
  <c r="K854" i="8"/>
  <c r="K855" i="8"/>
  <c r="K856" i="8"/>
  <c r="K857" i="8"/>
  <c r="K858" i="8"/>
  <c r="K859" i="8"/>
  <c r="K860" i="8"/>
  <c r="K861" i="8"/>
  <c r="K862" i="8"/>
  <c r="K863" i="8"/>
  <c r="K864" i="8"/>
  <c r="K865" i="8"/>
  <c r="K866" i="8"/>
  <c r="K867" i="8"/>
  <c r="K868" i="8"/>
  <c r="K869" i="8"/>
  <c r="K870" i="8"/>
  <c r="K871" i="8"/>
  <c r="K872" i="8"/>
  <c r="K873" i="8"/>
  <c r="K874" i="8"/>
  <c r="K875" i="8"/>
  <c r="K876" i="8"/>
  <c r="K877" i="8"/>
  <c r="K878" i="8"/>
  <c r="K879" i="8"/>
  <c r="K880" i="8"/>
  <c r="K881" i="8"/>
  <c r="K882" i="8"/>
  <c r="K883" i="8"/>
  <c r="K884" i="8"/>
  <c r="K885" i="8"/>
  <c r="K886" i="8"/>
  <c r="K887" i="8"/>
  <c r="K888" i="8"/>
  <c r="K889" i="8"/>
  <c r="K890" i="8"/>
  <c r="K891" i="8"/>
  <c r="K892" i="8"/>
  <c r="K893" i="8"/>
  <c r="K894" i="8"/>
  <c r="K895" i="8"/>
  <c r="K896" i="8"/>
  <c r="K897" i="8"/>
  <c r="K898" i="8"/>
  <c r="K899" i="8"/>
  <c r="K900" i="8"/>
  <c r="K901" i="8"/>
  <c r="K902" i="8"/>
  <c r="K903" i="8"/>
  <c r="K904" i="8"/>
  <c r="K905" i="8"/>
  <c r="K906" i="8"/>
  <c r="K907" i="8"/>
  <c r="K908" i="8"/>
  <c r="K909" i="8"/>
  <c r="K910" i="8"/>
  <c r="K911" i="8"/>
  <c r="K912" i="8"/>
  <c r="K913" i="8"/>
  <c r="K914" i="8"/>
  <c r="K915" i="8"/>
  <c r="K916" i="8"/>
  <c r="K917" i="8"/>
  <c r="K918" i="8"/>
  <c r="K919" i="8"/>
  <c r="K920" i="8"/>
  <c r="K921" i="8"/>
  <c r="K922" i="8"/>
  <c r="K923" i="8"/>
  <c r="K924" i="8"/>
  <c r="K925" i="8"/>
  <c r="K926" i="8"/>
  <c r="K927" i="8"/>
  <c r="K928" i="8"/>
  <c r="K929" i="8"/>
  <c r="K930" i="8"/>
  <c r="K931" i="8"/>
  <c r="K932" i="8"/>
  <c r="K933" i="8"/>
  <c r="K934" i="8"/>
  <c r="K935" i="8"/>
  <c r="K936" i="8"/>
  <c r="K937" i="8"/>
  <c r="K938" i="8"/>
  <c r="K939" i="8"/>
  <c r="K940" i="8"/>
  <c r="K941" i="8"/>
  <c r="K942" i="8"/>
  <c r="K943" i="8"/>
  <c r="K944" i="8"/>
  <c r="K945" i="8"/>
  <c r="K946" i="8"/>
  <c r="K947" i="8"/>
  <c r="K948" i="8"/>
  <c r="K949" i="8"/>
  <c r="K950" i="8"/>
  <c r="K951" i="8"/>
  <c r="K952" i="8"/>
  <c r="K953" i="8"/>
  <c r="K954" i="8"/>
  <c r="K955" i="8"/>
  <c r="K956" i="8"/>
  <c r="K957" i="8"/>
  <c r="K958" i="8"/>
  <c r="K959" i="8"/>
  <c r="K960" i="8"/>
  <c r="K961" i="8"/>
  <c r="K962" i="8"/>
  <c r="K963" i="8"/>
  <c r="K964" i="8"/>
  <c r="K965" i="8"/>
  <c r="K966" i="8"/>
  <c r="K967" i="8"/>
  <c r="K968" i="8"/>
  <c r="K969" i="8"/>
  <c r="K970" i="8"/>
  <c r="K971" i="8"/>
  <c r="K972" i="8"/>
  <c r="K973" i="8"/>
  <c r="K974" i="8"/>
  <c r="K975" i="8"/>
  <c r="K976" i="8"/>
  <c r="K977" i="8"/>
  <c r="K978" i="8"/>
  <c r="K979" i="8"/>
  <c r="K980" i="8"/>
  <c r="K981" i="8"/>
  <c r="K982" i="8"/>
  <c r="K983" i="8"/>
  <c r="K984" i="8"/>
  <c r="K985" i="8"/>
  <c r="K986" i="8"/>
  <c r="K987" i="8"/>
  <c r="K988" i="8"/>
  <c r="K989" i="8"/>
  <c r="K990" i="8"/>
  <c r="K991" i="8"/>
  <c r="K992" i="8"/>
  <c r="K993" i="8"/>
  <c r="K994" i="8"/>
  <c r="K995" i="8"/>
  <c r="K996" i="8"/>
  <c r="K997" i="8"/>
  <c r="K998" i="8"/>
  <c r="K999" i="8"/>
  <c r="K1000" i="8"/>
  <c r="K1001" i="8"/>
  <c r="K1002" i="8"/>
  <c r="K1003" i="8"/>
  <c r="K1004" i="8"/>
  <c r="K1005" i="8"/>
  <c r="K1006" i="8"/>
  <c r="K1007" i="8"/>
  <c r="K1008" i="8"/>
  <c r="K1009" i="8"/>
  <c r="K1010" i="8"/>
  <c r="K1011" i="8"/>
  <c r="K1012" i="8"/>
  <c r="K1013" i="8"/>
  <c r="K1014" i="8"/>
  <c r="K1015" i="8"/>
  <c r="K1016" i="8"/>
  <c r="K1017" i="8"/>
  <c r="K1018" i="8"/>
  <c r="K1019" i="8"/>
  <c r="K1020" i="8"/>
  <c r="K1021" i="8"/>
  <c r="K1022" i="8"/>
  <c r="K1023" i="8"/>
  <c r="K1024" i="8"/>
  <c r="K1025" i="8"/>
  <c r="K1026" i="8"/>
  <c r="K1027" i="8"/>
  <c r="K1028" i="8"/>
  <c r="K1029" i="8"/>
  <c r="K1030" i="8"/>
  <c r="K1031" i="8"/>
  <c r="K1032" i="8"/>
  <c r="K1033" i="8"/>
  <c r="K1034" i="8"/>
  <c r="K1035" i="8"/>
  <c r="K1036" i="8"/>
  <c r="K1037" i="8"/>
  <c r="K1038" i="8"/>
  <c r="K1039" i="8"/>
  <c r="K1040" i="8"/>
  <c r="K1041" i="8"/>
  <c r="K1042" i="8"/>
  <c r="K1043" i="8"/>
  <c r="K1044" i="8"/>
  <c r="K1045" i="8"/>
  <c r="K1046" i="8"/>
  <c r="K1047" i="8"/>
  <c r="K1048" i="8"/>
  <c r="K1049" i="8"/>
  <c r="K1050" i="8"/>
  <c r="K1051" i="8"/>
  <c r="K1052" i="8"/>
  <c r="K1053" i="8"/>
  <c r="K1054" i="8"/>
  <c r="K1055" i="8"/>
  <c r="K1056" i="8"/>
  <c r="K1057" i="8"/>
  <c r="K1058" i="8"/>
  <c r="K1059" i="8"/>
  <c r="K1060" i="8"/>
  <c r="K1061" i="8"/>
  <c r="K1062" i="8"/>
  <c r="K1063" i="8"/>
  <c r="K1064" i="8"/>
  <c r="K1065" i="8"/>
  <c r="K1066" i="8"/>
  <c r="K1067" i="8"/>
  <c r="K1068" i="8"/>
  <c r="K1069" i="8"/>
  <c r="K1070" i="8"/>
  <c r="K1071" i="8"/>
  <c r="K1072" i="8"/>
  <c r="K1073" i="8"/>
  <c r="K1074" i="8"/>
  <c r="K1075" i="8"/>
  <c r="K1076" i="8"/>
  <c r="K1077" i="8"/>
  <c r="K1078" i="8"/>
  <c r="K1079" i="8"/>
  <c r="K1080" i="8"/>
  <c r="K1081" i="8"/>
  <c r="K1082" i="8"/>
  <c r="K1083" i="8"/>
  <c r="K1084" i="8"/>
  <c r="K1085" i="8"/>
  <c r="K1086" i="8"/>
  <c r="K1087" i="8"/>
  <c r="K1088" i="8"/>
  <c r="K1089" i="8"/>
  <c r="K1090" i="8"/>
  <c r="K1091" i="8"/>
  <c r="K1092" i="8"/>
  <c r="K1093" i="8"/>
  <c r="K1094" i="8"/>
  <c r="K1095" i="8"/>
  <c r="K1096" i="8"/>
  <c r="K1097" i="8"/>
  <c r="K1098" i="8"/>
  <c r="K1099" i="8"/>
  <c r="K1100" i="8"/>
  <c r="K1101" i="8"/>
  <c r="K1102" i="8"/>
  <c r="K1103" i="8"/>
  <c r="K1104" i="8"/>
  <c r="K1105" i="8"/>
  <c r="K1106" i="8"/>
  <c r="K1107" i="8"/>
  <c r="K1108" i="8"/>
  <c r="K1109" i="8"/>
  <c r="K1110" i="8"/>
  <c r="K1111" i="8"/>
  <c r="K1112" i="8"/>
  <c r="K1113" i="8"/>
  <c r="K1114" i="8"/>
  <c r="K1115" i="8"/>
  <c r="K1116" i="8"/>
  <c r="K1117" i="8"/>
  <c r="K1118" i="8"/>
  <c r="K1119" i="8"/>
  <c r="K1120" i="8"/>
  <c r="K1121" i="8"/>
  <c r="K1122" i="8"/>
  <c r="K1123" i="8"/>
  <c r="K1124" i="8"/>
  <c r="K1125" i="8"/>
  <c r="K1126" i="8"/>
  <c r="K1127" i="8"/>
  <c r="K1128" i="8"/>
  <c r="K1129" i="8"/>
  <c r="K1130" i="8"/>
  <c r="K1131" i="8"/>
  <c r="K1132" i="8"/>
  <c r="K1133" i="8"/>
  <c r="K1134" i="8"/>
  <c r="K1135" i="8"/>
  <c r="K1136" i="8"/>
  <c r="K1137" i="8"/>
  <c r="K1138" i="8"/>
  <c r="K1139" i="8"/>
  <c r="K1140" i="8"/>
  <c r="K1141" i="8"/>
  <c r="K1142" i="8"/>
  <c r="K1143" i="8"/>
  <c r="K1144" i="8"/>
  <c r="K1145" i="8"/>
  <c r="K1146" i="8"/>
  <c r="K1147" i="8"/>
  <c r="K1148" i="8"/>
  <c r="K1149" i="8"/>
  <c r="K1150" i="8"/>
  <c r="K1151" i="8"/>
  <c r="K1152" i="8"/>
  <c r="K1153" i="8"/>
  <c r="K1154" i="8"/>
  <c r="K1155" i="8"/>
  <c r="K1156" i="8"/>
  <c r="K1157" i="8"/>
  <c r="K1158" i="8"/>
  <c r="K1159" i="8"/>
  <c r="K1160" i="8"/>
  <c r="K1161" i="8"/>
  <c r="K1162" i="8"/>
  <c r="K1163" i="8"/>
  <c r="K1164" i="8"/>
  <c r="K1165" i="8"/>
  <c r="K1166" i="8"/>
  <c r="K1167" i="8"/>
  <c r="K1168" i="8"/>
  <c r="K1169" i="8"/>
  <c r="K1170" i="8"/>
  <c r="K1171" i="8"/>
  <c r="K1172" i="8"/>
  <c r="K1173" i="8"/>
  <c r="K1174" i="8"/>
  <c r="K1175" i="8"/>
  <c r="K1176" i="8"/>
  <c r="K1177" i="8"/>
  <c r="K1178" i="8"/>
  <c r="K1179" i="8"/>
  <c r="K1180" i="8"/>
  <c r="K1181" i="8"/>
  <c r="K1182" i="8"/>
  <c r="K1183" i="8"/>
  <c r="K1184" i="8"/>
  <c r="K1185" i="8"/>
  <c r="K1186" i="8"/>
  <c r="K1187" i="8"/>
  <c r="K1188" i="8"/>
  <c r="K1189" i="8"/>
  <c r="K1190" i="8"/>
  <c r="K1191" i="8"/>
  <c r="K1192" i="8"/>
  <c r="K1193" i="8"/>
  <c r="K1194" i="8"/>
  <c r="K1195" i="8"/>
  <c r="K1196" i="8"/>
  <c r="K1197" i="8"/>
  <c r="K1198" i="8"/>
  <c r="K1199" i="8"/>
  <c r="K1200" i="8"/>
  <c r="K1201" i="8"/>
  <c r="K1202" i="8"/>
  <c r="K1203" i="8"/>
  <c r="K1204" i="8"/>
  <c r="K1205" i="8"/>
  <c r="K1206" i="8"/>
  <c r="K1207" i="8"/>
  <c r="K1208" i="8"/>
  <c r="K1209" i="8"/>
  <c r="K1210" i="8"/>
  <c r="K1211" i="8"/>
  <c r="K1212" i="8"/>
  <c r="K1213" i="8"/>
  <c r="K1214" i="8"/>
  <c r="K1215" i="8"/>
  <c r="K1216" i="8"/>
  <c r="K1217" i="8"/>
  <c r="K1218" i="8"/>
  <c r="K1219" i="8"/>
  <c r="K1220" i="8"/>
  <c r="K1221" i="8"/>
  <c r="K1222" i="8"/>
  <c r="K1223" i="8"/>
  <c r="K1224" i="8"/>
  <c r="K1225" i="8"/>
  <c r="K1226" i="8"/>
  <c r="K1227" i="8"/>
  <c r="K1228" i="8"/>
  <c r="K1229" i="8"/>
  <c r="K1230" i="8"/>
  <c r="K1231" i="8"/>
  <c r="K1232" i="8"/>
  <c r="K1233" i="8"/>
  <c r="K1234" i="8"/>
  <c r="K1235" i="8"/>
  <c r="K1236" i="8"/>
  <c r="K1237" i="8"/>
  <c r="K1238" i="8"/>
  <c r="K1239" i="8"/>
  <c r="K1240" i="8"/>
  <c r="K1241" i="8"/>
  <c r="K1242" i="8"/>
  <c r="K1243" i="8"/>
  <c r="K1244" i="8"/>
  <c r="K1245" i="8"/>
  <c r="K1246" i="8"/>
  <c r="K1247" i="8"/>
  <c r="K1248" i="8"/>
  <c r="K1249" i="8"/>
  <c r="K1250" i="8"/>
  <c r="K1251" i="8"/>
  <c r="K1252" i="8"/>
  <c r="K1253" i="8"/>
  <c r="K1254" i="8"/>
  <c r="K1255" i="8"/>
  <c r="K1256" i="8"/>
  <c r="K1257" i="8"/>
  <c r="K1258" i="8"/>
  <c r="K1259" i="8"/>
  <c r="K1260" i="8"/>
  <c r="K1261" i="8"/>
  <c r="K1262" i="8"/>
  <c r="K1263" i="8"/>
  <c r="K1264" i="8"/>
  <c r="K1265" i="8"/>
  <c r="K1266" i="8"/>
  <c r="K1267" i="8"/>
  <c r="K1268" i="8"/>
  <c r="K1269" i="8"/>
  <c r="K1270" i="8"/>
  <c r="K1271" i="8"/>
  <c r="K1272" i="8"/>
  <c r="K1273" i="8"/>
  <c r="K1274" i="8"/>
  <c r="K1275" i="8"/>
  <c r="K1276" i="8"/>
  <c r="K1277" i="8"/>
  <c r="K1278" i="8"/>
  <c r="K1279" i="8"/>
  <c r="K1280" i="8"/>
  <c r="K1281" i="8"/>
  <c r="K1282" i="8"/>
  <c r="K1283" i="8"/>
  <c r="K1284" i="8"/>
  <c r="K1285" i="8"/>
  <c r="K1286" i="8"/>
  <c r="K1287" i="8"/>
  <c r="K1288" i="8"/>
  <c r="K1289" i="8"/>
  <c r="K1290" i="8"/>
  <c r="K1291" i="8"/>
  <c r="K1292" i="8"/>
  <c r="K1293" i="8"/>
  <c r="K1294" i="8"/>
  <c r="K1295" i="8"/>
  <c r="K1296" i="8"/>
  <c r="K1297" i="8"/>
  <c r="K1298" i="8"/>
  <c r="K1299" i="8"/>
  <c r="K1300" i="8"/>
  <c r="K1301" i="8"/>
  <c r="K1302" i="8"/>
  <c r="K1303" i="8"/>
  <c r="K1304" i="8"/>
  <c r="K1305" i="8"/>
  <c r="K1306" i="8"/>
  <c r="K1307" i="8"/>
  <c r="K1308" i="8"/>
  <c r="K1309" i="8"/>
  <c r="K1310" i="8"/>
  <c r="K1311" i="8"/>
  <c r="K1312" i="8"/>
  <c r="K1313" i="8"/>
  <c r="K1314" i="8"/>
  <c r="K1315" i="8"/>
  <c r="K1316" i="8"/>
  <c r="K1317" i="8"/>
  <c r="K1318" i="8"/>
  <c r="K1319" i="8"/>
  <c r="K1320" i="8"/>
  <c r="K1321" i="8"/>
  <c r="K1322" i="8"/>
  <c r="K1323" i="8"/>
  <c r="K1324" i="8"/>
  <c r="K1325" i="8"/>
  <c r="K1326" i="8"/>
  <c r="K1327" i="8"/>
  <c r="K1328" i="8"/>
  <c r="K1329" i="8"/>
  <c r="K1330" i="8"/>
  <c r="K1331" i="8"/>
  <c r="K1332" i="8"/>
  <c r="K1333" i="8"/>
  <c r="K1334" i="8"/>
  <c r="K1335" i="8"/>
  <c r="K1336" i="8"/>
  <c r="K1337" i="8"/>
  <c r="K1338" i="8"/>
  <c r="K1339" i="8"/>
  <c r="K1340" i="8"/>
  <c r="K1341" i="8"/>
  <c r="K1342" i="8"/>
  <c r="K1343" i="8"/>
  <c r="K1344" i="8"/>
  <c r="K1345" i="8"/>
  <c r="K1346" i="8"/>
  <c r="K1347" i="8"/>
  <c r="K1348" i="8"/>
  <c r="K1349" i="8"/>
  <c r="K1350" i="8"/>
  <c r="K1351" i="8"/>
  <c r="K1352" i="8"/>
  <c r="K1353" i="8"/>
  <c r="K1354" i="8"/>
  <c r="K1355" i="8"/>
  <c r="K1356" i="8"/>
  <c r="K1357" i="8"/>
  <c r="K1358" i="8"/>
  <c r="K1359" i="8"/>
  <c r="K1360" i="8"/>
  <c r="K1361" i="8"/>
  <c r="K1362" i="8"/>
  <c r="K1363" i="8"/>
  <c r="K1364" i="8"/>
  <c r="K1365" i="8"/>
  <c r="K1366" i="8"/>
  <c r="K1367" i="8"/>
  <c r="K1368" i="8"/>
  <c r="K1369" i="8"/>
  <c r="K1370" i="8"/>
  <c r="K1371" i="8"/>
  <c r="K1372" i="8"/>
  <c r="K1373" i="8"/>
  <c r="K1374" i="8"/>
  <c r="K1375" i="8"/>
  <c r="K1376" i="8"/>
  <c r="K1377" i="8"/>
  <c r="K1378" i="8"/>
  <c r="K1379" i="8"/>
  <c r="K1380" i="8"/>
  <c r="K1381" i="8"/>
  <c r="K1382" i="8"/>
  <c r="K1383" i="8"/>
  <c r="K1384" i="8"/>
  <c r="K1385" i="8"/>
  <c r="K1386" i="8"/>
  <c r="K1387" i="8"/>
  <c r="K1388" i="8"/>
  <c r="K1389" i="8"/>
  <c r="K1390" i="8"/>
  <c r="K1391" i="8"/>
  <c r="K1392" i="8"/>
  <c r="K1393" i="8"/>
  <c r="K1394" i="8"/>
  <c r="K1395" i="8"/>
  <c r="K1396" i="8"/>
  <c r="K1397" i="8"/>
  <c r="K1398" i="8"/>
  <c r="K1399" i="8"/>
  <c r="K1400" i="8"/>
  <c r="K1401" i="8"/>
  <c r="K1402" i="8"/>
  <c r="K1403" i="8"/>
  <c r="K1404" i="8"/>
  <c r="K1405" i="8"/>
  <c r="K1406" i="8"/>
  <c r="K1407" i="8"/>
  <c r="K1408" i="8"/>
  <c r="K1409" i="8"/>
  <c r="K1410" i="8"/>
  <c r="K1411" i="8"/>
  <c r="K1412" i="8"/>
  <c r="K1413" i="8"/>
  <c r="K1414" i="8"/>
  <c r="K1415" i="8"/>
  <c r="K1416" i="8"/>
  <c r="K1417" i="8"/>
  <c r="K1418" i="8"/>
  <c r="K1419" i="8"/>
  <c r="K1420" i="8"/>
  <c r="K1421" i="8"/>
  <c r="K1422" i="8"/>
  <c r="K1423" i="8"/>
  <c r="K1424" i="8"/>
  <c r="K1425" i="8"/>
  <c r="K1426" i="8"/>
  <c r="K1427" i="8"/>
  <c r="K1428" i="8"/>
  <c r="K1429" i="8"/>
  <c r="K1430" i="8"/>
  <c r="K1431" i="8"/>
  <c r="K1432" i="8"/>
  <c r="K1433" i="8"/>
  <c r="K1434" i="8"/>
  <c r="K1435" i="8"/>
  <c r="K1436" i="8"/>
  <c r="K1437" i="8"/>
  <c r="K1438" i="8"/>
  <c r="K1439" i="8"/>
  <c r="K1440" i="8"/>
  <c r="K1441" i="8"/>
  <c r="K1442" i="8"/>
  <c r="K1443" i="8"/>
  <c r="K1444" i="8"/>
  <c r="K1445" i="8"/>
  <c r="K1446" i="8"/>
  <c r="K1447" i="8"/>
  <c r="K1448" i="8"/>
  <c r="K1449" i="8"/>
  <c r="K1450" i="8"/>
  <c r="K1451" i="8"/>
  <c r="K1452" i="8"/>
  <c r="K1453" i="8"/>
  <c r="K1454" i="8"/>
  <c r="K1455" i="8"/>
  <c r="K1456" i="8"/>
  <c r="K1457" i="8"/>
  <c r="K1458" i="8"/>
  <c r="K1459" i="8"/>
  <c r="K1460" i="8"/>
  <c r="K1461" i="8"/>
  <c r="K1462" i="8"/>
  <c r="K1463" i="8"/>
  <c r="K1464" i="8"/>
  <c r="K1465" i="8"/>
  <c r="K1466" i="8"/>
  <c r="K1467" i="8"/>
  <c r="K1468" i="8"/>
  <c r="K1469" i="8"/>
  <c r="K1470" i="8"/>
  <c r="K1471" i="8"/>
  <c r="K1472" i="8"/>
  <c r="K1473" i="8"/>
  <c r="K1474" i="8"/>
  <c r="K1475" i="8"/>
  <c r="K1476" i="8"/>
  <c r="K1477" i="8"/>
  <c r="K1478" i="8"/>
  <c r="K1479" i="8"/>
  <c r="K1480" i="8"/>
  <c r="K1481" i="8"/>
  <c r="K1482" i="8"/>
  <c r="K1483" i="8"/>
  <c r="K1484" i="8"/>
  <c r="K1485" i="8"/>
  <c r="K1486" i="8"/>
  <c r="K1487" i="8"/>
  <c r="K1488" i="8"/>
  <c r="K1489" i="8"/>
  <c r="K1490" i="8"/>
  <c r="K1491" i="8"/>
  <c r="K1492" i="8"/>
  <c r="K1493" i="8"/>
  <c r="K1494" i="8"/>
  <c r="K1495" i="8"/>
  <c r="K1496" i="8"/>
  <c r="K1497" i="8"/>
  <c r="K1498" i="8"/>
  <c r="K1499" i="8"/>
  <c r="K1500" i="8"/>
  <c r="K1501" i="8"/>
  <c r="K1502" i="8"/>
  <c r="K1503" i="8"/>
  <c r="K1504" i="8"/>
  <c r="K1505" i="8"/>
  <c r="K1506" i="8"/>
  <c r="K1507" i="8"/>
  <c r="K1508" i="8"/>
  <c r="K1509" i="8"/>
  <c r="K1510" i="8"/>
  <c r="K1511" i="8"/>
  <c r="K1512" i="8"/>
  <c r="K1513" i="8"/>
  <c r="K1514" i="8"/>
  <c r="K1515" i="8"/>
  <c r="K1516" i="8"/>
  <c r="K1517" i="8"/>
  <c r="K1518" i="8"/>
  <c r="K1519" i="8"/>
  <c r="K1520" i="8"/>
  <c r="K1521" i="8"/>
  <c r="K1522" i="8"/>
  <c r="K1523" i="8"/>
  <c r="K1524" i="8"/>
  <c r="K1525" i="8"/>
  <c r="K1526" i="8"/>
  <c r="K1527" i="8"/>
  <c r="K1528" i="8"/>
  <c r="K1529" i="8"/>
  <c r="K1530" i="8"/>
  <c r="K1531" i="8"/>
  <c r="K1532" i="8"/>
  <c r="K1533" i="8"/>
  <c r="K1534" i="8"/>
  <c r="K1535" i="8"/>
  <c r="K1536" i="8"/>
  <c r="K1537" i="8"/>
  <c r="K1538" i="8"/>
  <c r="K1539" i="8"/>
  <c r="K1540" i="8"/>
  <c r="K1541" i="8"/>
  <c r="K1542" i="8"/>
  <c r="K1543" i="8"/>
  <c r="K1544" i="8"/>
  <c r="K1545" i="8"/>
  <c r="K1546" i="8"/>
  <c r="K1547" i="8"/>
  <c r="K1548" i="8"/>
  <c r="K1549" i="8"/>
  <c r="K1550" i="8"/>
  <c r="K1551" i="8"/>
  <c r="K1552" i="8"/>
  <c r="K1553" i="8"/>
  <c r="K1554" i="8"/>
  <c r="K1555" i="8"/>
  <c r="K1556" i="8"/>
  <c r="K1557" i="8"/>
  <c r="K1558" i="8"/>
  <c r="K1559" i="8"/>
  <c r="K1560" i="8"/>
  <c r="K1561" i="8"/>
  <c r="K1562" i="8"/>
  <c r="K1563" i="8"/>
  <c r="K1564" i="8"/>
  <c r="K1565" i="8"/>
  <c r="K1566" i="8"/>
  <c r="K1567" i="8"/>
  <c r="K1568" i="8"/>
  <c r="K1569" i="8"/>
  <c r="K1570" i="8"/>
  <c r="K1571" i="8"/>
  <c r="K1572" i="8"/>
  <c r="K1573" i="8"/>
  <c r="K1574" i="8"/>
  <c r="K1575" i="8"/>
  <c r="K1576" i="8"/>
  <c r="K1577" i="8"/>
  <c r="K1578" i="8"/>
  <c r="K1579" i="8"/>
  <c r="K1580" i="8"/>
  <c r="K1581" i="8"/>
  <c r="K1582" i="8"/>
  <c r="K1583" i="8"/>
  <c r="K1584" i="8"/>
  <c r="K1585" i="8"/>
  <c r="K1586" i="8"/>
  <c r="K1587" i="8"/>
  <c r="K1588" i="8"/>
  <c r="K1589" i="8"/>
  <c r="K1590" i="8"/>
  <c r="K1591" i="8"/>
  <c r="K1592" i="8"/>
  <c r="K1593" i="8"/>
  <c r="K1594" i="8"/>
  <c r="K1595" i="8"/>
  <c r="K1596" i="8"/>
  <c r="K1597" i="8"/>
  <c r="K1598" i="8"/>
  <c r="K1599" i="8"/>
  <c r="K1600" i="8"/>
  <c r="K1601" i="8"/>
  <c r="K1602" i="8"/>
  <c r="K1603" i="8"/>
  <c r="K1604" i="8"/>
  <c r="K1605" i="8"/>
  <c r="K1606" i="8"/>
  <c r="K1607" i="8"/>
  <c r="K1608" i="8"/>
  <c r="K1609" i="8"/>
  <c r="K1610" i="8"/>
  <c r="K1611" i="8"/>
  <c r="K1612" i="8"/>
  <c r="K1613" i="8"/>
  <c r="K1614" i="8"/>
  <c r="K1615" i="8"/>
  <c r="K1616" i="8"/>
  <c r="K1617" i="8"/>
  <c r="K1618" i="8"/>
  <c r="K1619" i="8"/>
  <c r="K1620" i="8"/>
  <c r="K1621" i="8"/>
  <c r="K1622" i="8"/>
  <c r="K1623" i="8"/>
  <c r="K1624" i="8"/>
  <c r="K1625" i="8"/>
  <c r="K1626" i="8"/>
  <c r="K1627" i="8"/>
  <c r="K1628" i="8"/>
  <c r="K1629" i="8"/>
  <c r="K1630" i="8"/>
  <c r="K1631" i="8"/>
  <c r="K1632" i="8"/>
  <c r="K1633" i="8"/>
  <c r="K1634" i="8"/>
  <c r="K1635" i="8"/>
  <c r="K1636" i="8"/>
  <c r="K1637" i="8"/>
  <c r="K1638" i="8"/>
  <c r="K1639" i="8"/>
  <c r="K1640" i="8"/>
  <c r="K1641" i="8"/>
  <c r="K1642" i="8"/>
  <c r="K1643" i="8"/>
  <c r="K1644" i="8"/>
  <c r="K1645" i="8"/>
  <c r="K1646" i="8"/>
  <c r="K1647" i="8"/>
  <c r="K1648" i="8"/>
  <c r="K1649" i="8"/>
  <c r="K1650" i="8"/>
  <c r="K1651" i="8"/>
  <c r="K1652" i="8"/>
  <c r="K1653" i="8"/>
  <c r="K1654" i="8"/>
  <c r="K1655" i="8"/>
  <c r="K1656" i="8"/>
  <c r="K1657" i="8"/>
  <c r="K1658" i="8"/>
  <c r="K1659" i="8"/>
  <c r="K1660" i="8"/>
  <c r="K1661" i="8"/>
  <c r="K1662" i="8"/>
  <c r="K1663" i="8"/>
  <c r="K1664" i="8"/>
  <c r="K1665" i="8"/>
  <c r="K1666" i="8"/>
  <c r="K1667" i="8"/>
  <c r="K1668" i="8"/>
  <c r="K1669" i="8"/>
  <c r="K1670" i="8"/>
  <c r="K1671" i="8"/>
  <c r="K1672" i="8"/>
  <c r="K1673" i="8"/>
  <c r="K1674" i="8"/>
  <c r="K1675" i="8"/>
  <c r="K1676" i="8"/>
  <c r="K1677" i="8"/>
  <c r="K1678" i="8"/>
  <c r="K1679" i="8"/>
  <c r="K1680" i="8"/>
  <c r="K1681" i="8"/>
  <c r="K1682" i="8"/>
  <c r="K1683" i="8"/>
  <c r="K1684" i="8"/>
  <c r="K1685" i="8"/>
  <c r="K1686" i="8"/>
  <c r="K1687" i="8"/>
  <c r="K1688" i="8"/>
  <c r="K1689" i="8"/>
  <c r="K1690" i="8"/>
  <c r="K1691" i="8"/>
  <c r="K1692" i="8"/>
  <c r="K1693" i="8"/>
  <c r="K1694" i="8"/>
  <c r="K1695" i="8"/>
  <c r="K1696" i="8"/>
  <c r="K1697" i="8"/>
  <c r="K1698" i="8"/>
  <c r="K1699" i="8"/>
  <c r="K1700" i="8"/>
  <c r="K1701" i="8"/>
  <c r="K1702" i="8"/>
  <c r="K1703" i="8"/>
  <c r="K1704" i="8"/>
  <c r="K1705" i="8"/>
  <c r="K1706" i="8"/>
  <c r="K1707" i="8"/>
  <c r="K1708" i="8"/>
  <c r="K1709" i="8"/>
  <c r="K1710" i="8"/>
  <c r="K1711" i="8"/>
  <c r="K1712" i="8"/>
  <c r="K1713" i="8"/>
  <c r="K1714" i="8"/>
  <c r="K1715" i="8"/>
  <c r="K1716" i="8"/>
  <c r="K1717" i="8"/>
  <c r="K1718" i="8"/>
  <c r="K1719" i="8"/>
  <c r="K1720" i="8"/>
  <c r="K1721" i="8"/>
  <c r="K1722" i="8"/>
  <c r="K1723" i="8"/>
  <c r="K1724" i="8"/>
  <c r="K1725" i="8"/>
  <c r="K1726" i="8"/>
  <c r="K1727" i="8"/>
  <c r="K1728" i="8"/>
  <c r="K1729" i="8"/>
  <c r="K1730" i="8"/>
  <c r="K1731" i="8"/>
  <c r="K1732" i="8"/>
  <c r="K1733" i="8"/>
  <c r="K1734" i="8"/>
  <c r="K1735" i="8"/>
  <c r="K1736" i="8"/>
  <c r="K1737" i="8"/>
  <c r="K1738" i="8"/>
  <c r="K1739" i="8"/>
  <c r="K1740" i="8"/>
  <c r="K1741" i="8"/>
  <c r="K1742" i="8"/>
  <c r="K1743" i="8"/>
  <c r="K1744" i="8"/>
  <c r="K1745" i="8"/>
  <c r="K1746" i="8"/>
  <c r="K1747" i="8"/>
  <c r="K1748" i="8"/>
  <c r="K1749" i="8"/>
  <c r="K1750" i="8"/>
  <c r="K1751" i="8"/>
  <c r="K1752" i="8"/>
  <c r="K1753" i="8"/>
  <c r="K1754" i="8"/>
  <c r="K1755" i="8"/>
  <c r="K1756" i="8"/>
  <c r="K1757" i="8"/>
  <c r="K1758" i="8"/>
  <c r="K1759" i="8"/>
  <c r="K1760" i="8"/>
  <c r="K1761" i="8"/>
  <c r="K1762" i="8"/>
  <c r="K1763" i="8"/>
  <c r="K1764" i="8"/>
  <c r="K1765" i="8"/>
  <c r="K1766" i="8"/>
  <c r="K1767" i="8"/>
  <c r="K1768" i="8"/>
  <c r="K1769" i="8"/>
  <c r="K1770" i="8"/>
  <c r="K1771" i="8"/>
  <c r="K1772" i="8"/>
  <c r="K1773" i="8"/>
  <c r="K1774" i="8"/>
  <c r="K1775" i="8"/>
  <c r="K1776" i="8"/>
  <c r="K1777" i="8"/>
  <c r="K1778" i="8"/>
  <c r="K1779" i="8"/>
  <c r="K1780" i="8"/>
  <c r="K1781" i="8"/>
  <c r="K1782" i="8"/>
  <c r="K1783" i="8"/>
  <c r="K1784" i="8"/>
  <c r="K1785" i="8"/>
  <c r="K1786" i="8"/>
  <c r="K1787" i="8"/>
  <c r="K1788" i="8"/>
  <c r="K1789" i="8"/>
  <c r="K1790" i="8"/>
  <c r="K1791" i="8"/>
  <c r="K1792" i="8"/>
  <c r="K1793" i="8"/>
  <c r="K1794" i="8"/>
  <c r="K1795" i="8"/>
  <c r="K1796" i="8"/>
  <c r="K1797" i="8"/>
  <c r="K1798" i="8"/>
  <c r="K1799" i="8"/>
  <c r="K1800" i="8"/>
  <c r="K1801" i="8"/>
  <c r="K1802" i="8"/>
  <c r="K1803" i="8"/>
  <c r="K1804" i="8"/>
  <c r="K1805" i="8"/>
  <c r="K1806" i="8"/>
  <c r="K1807" i="8"/>
  <c r="K1808" i="8"/>
  <c r="K1809" i="8"/>
  <c r="K1810" i="8"/>
  <c r="K1811" i="8"/>
  <c r="K1812" i="8"/>
  <c r="K1813" i="8"/>
  <c r="K1814" i="8"/>
  <c r="K1815" i="8"/>
  <c r="K1816" i="8"/>
  <c r="K1817" i="8"/>
  <c r="K1818" i="8"/>
  <c r="K1819" i="8"/>
  <c r="K1820" i="8"/>
  <c r="K1821" i="8"/>
  <c r="K1822" i="8"/>
  <c r="K1823" i="8"/>
  <c r="K1824" i="8"/>
  <c r="K1825" i="8"/>
  <c r="K1826" i="8"/>
  <c r="K1827" i="8"/>
  <c r="K1828" i="8"/>
  <c r="K1829" i="8"/>
  <c r="K1830" i="8"/>
  <c r="K1831" i="8"/>
  <c r="K1832" i="8"/>
  <c r="K1833" i="8"/>
  <c r="K1834" i="8"/>
  <c r="K1835" i="8"/>
  <c r="K1836" i="8"/>
  <c r="K1837" i="8"/>
  <c r="K1838" i="8"/>
  <c r="K1839" i="8"/>
  <c r="K1840" i="8"/>
  <c r="K1841" i="8"/>
  <c r="K1842" i="8"/>
  <c r="K1843" i="8"/>
  <c r="K1844" i="8"/>
  <c r="K1845" i="8"/>
  <c r="K1846" i="8"/>
  <c r="K1847" i="8"/>
  <c r="K1848" i="8"/>
  <c r="K1849" i="8"/>
  <c r="K1850" i="8"/>
  <c r="K1851" i="8"/>
  <c r="K1852" i="8"/>
  <c r="K1853" i="8"/>
  <c r="K1854" i="8"/>
  <c r="K1855" i="8"/>
  <c r="K1856" i="8"/>
  <c r="K1857" i="8"/>
  <c r="K1858" i="8"/>
  <c r="K1859" i="8"/>
  <c r="K1860" i="8"/>
  <c r="K1861" i="8"/>
  <c r="K1862" i="8"/>
  <c r="K1863" i="8"/>
  <c r="K1864" i="8"/>
  <c r="K1865" i="8"/>
  <c r="K1866" i="8"/>
  <c r="K1867" i="8"/>
  <c r="K1868" i="8"/>
  <c r="K1869" i="8"/>
  <c r="K1870" i="8"/>
  <c r="K1871" i="8"/>
  <c r="K1872" i="8"/>
  <c r="K1873" i="8"/>
  <c r="K1874" i="8"/>
  <c r="K1875" i="8"/>
  <c r="K1876" i="8"/>
  <c r="K1877" i="8"/>
  <c r="K1878" i="8"/>
  <c r="K1879" i="8"/>
  <c r="K1880" i="8"/>
  <c r="K1881" i="8"/>
  <c r="K1882" i="8"/>
  <c r="K1883" i="8"/>
  <c r="K1884" i="8"/>
  <c r="K1885" i="8"/>
  <c r="K1886" i="8"/>
  <c r="K1887" i="8"/>
  <c r="K1888" i="8"/>
  <c r="K1889" i="8"/>
  <c r="K1890" i="8"/>
  <c r="K1891" i="8"/>
  <c r="K1892" i="8"/>
  <c r="K1893" i="8"/>
  <c r="K1894" i="8"/>
  <c r="K1895" i="8"/>
  <c r="K1896" i="8"/>
  <c r="K1897" i="8"/>
  <c r="K1898" i="8"/>
  <c r="K1899" i="8"/>
  <c r="K1900" i="8"/>
  <c r="K1901" i="8"/>
  <c r="K1902" i="8"/>
  <c r="K1903" i="8"/>
  <c r="K1904" i="8"/>
  <c r="K1905" i="8"/>
  <c r="K1906" i="8"/>
  <c r="K1907" i="8"/>
  <c r="K1908" i="8"/>
  <c r="K1909" i="8"/>
  <c r="K1910" i="8"/>
  <c r="K1911" i="8"/>
  <c r="K1912" i="8"/>
  <c r="K1913" i="8"/>
  <c r="K1914" i="8"/>
  <c r="K1915" i="8"/>
  <c r="K1916" i="8"/>
  <c r="K1917" i="8"/>
  <c r="K1918" i="8"/>
  <c r="K1919" i="8"/>
  <c r="K1920" i="8"/>
  <c r="K1921" i="8"/>
  <c r="K1922" i="8"/>
  <c r="K1923" i="8"/>
  <c r="K1924" i="8"/>
  <c r="K1925" i="8"/>
  <c r="K1926" i="8"/>
  <c r="K1927" i="8"/>
  <c r="K1928" i="8"/>
  <c r="K1929" i="8"/>
  <c r="K1930" i="8"/>
  <c r="K1931" i="8"/>
  <c r="K1932" i="8"/>
  <c r="K1933" i="8"/>
  <c r="K1934" i="8"/>
  <c r="K1935" i="8"/>
  <c r="K1936" i="8"/>
  <c r="K1937" i="8"/>
  <c r="K1938" i="8"/>
  <c r="K1939" i="8"/>
  <c r="K1940" i="8"/>
  <c r="K1941" i="8"/>
  <c r="K1942" i="8"/>
  <c r="K1943" i="8"/>
  <c r="K1944" i="8"/>
  <c r="K1945" i="8"/>
  <c r="K1946" i="8"/>
  <c r="K1947" i="8"/>
  <c r="K1948" i="8"/>
  <c r="K1949" i="8"/>
  <c r="K1950" i="8"/>
  <c r="K1951" i="8"/>
  <c r="K1952" i="8"/>
  <c r="K1953" i="8"/>
  <c r="K1954" i="8"/>
  <c r="K1955" i="8"/>
  <c r="K1956" i="8"/>
  <c r="K1957" i="8"/>
  <c r="K1958" i="8"/>
  <c r="K1959" i="8"/>
  <c r="K1960" i="8"/>
  <c r="K1961" i="8"/>
  <c r="K1962" i="8"/>
  <c r="K1963" i="8"/>
  <c r="K1964" i="8"/>
  <c r="K1965" i="8"/>
  <c r="K1966" i="8"/>
  <c r="K1967" i="8"/>
  <c r="K1968" i="8"/>
  <c r="K1969" i="8"/>
  <c r="K1970" i="8"/>
  <c r="K1971" i="8"/>
  <c r="K1972" i="8"/>
  <c r="K1973" i="8"/>
  <c r="K1974" i="8"/>
  <c r="K1975" i="8"/>
  <c r="K1976" i="8"/>
  <c r="K1977" i="8"/>
  <c r="K1978" i="8"/>
  <c r="K1979" i="8"/>
  <c r="K1980" i="8"/>
  <c r="K1981" i="8"/>
  <c r="K1982" i="8"/>
  <c r="K1983" i="8"/>
  <c r="K1984" i="8"/>
  <c r="K1985" i="8"/>
  <c r="K1986" i="8"/>
  <c r="K1987" i="8"/>
  <c r="K1988" i="8"/>
  <c r="K1989" i="8"/>
  <c r="K1990" i="8"/>
  <c r="K1991" i="8"/>
  <c r="K1992" i="8"/>
  <c r="K1993" i="8"/>
  <c r="K1994" i="8"/>
  <c r="K1995" i="8"/>
  <c r="K1996" i="8"/>
  <c r="K1997" i="8"/>
  <c r="K1998" i="8"/>
  <c r="K1999" i="8"/>
  <c r="K2000" i="8"/>
  <c r="K2001" i="8"/>
  <c r="K2002" i="8"/>
  <c r="K2003" i="8"/>
  <c r="K2004" i="8"/>
  <c r="K2005" i="8"/>
  <c r="K2006" i="8"/>
  <c r="K2007" i="8"/>
  <c r="K2008" i="8"/>
  <c r="K2009" i="8"/>
  <c r="K2010" i="8"/>
  <c r="K2011" i="8"/>
  <c r="K2012" i="8"/>
  <c r="K2013" i="8"/>
  <c r="K2014" i="8"/>
  <c r="K2015" i="8"/>
  <c r="K2016" i="8"/>
  <c r="K2017" i="8"/>
  <c r="K2018" i="8"/>
  <c r="K2019" i="8"/>
  <c r="K2020" i="8"/>
  <c r="K2021" i="8"/>
  <c r="K2022" i="8"/>
  <c r="K2023" i="8"/>
  <c r="K2024" i="8"/>
  <c r="K2025" i="8"/>
  <c r="K2026" i="8"/>
  <c r="K2027" i="8"/>
  <c r="K2028" i="8"/>
  <c r="K2029" i="8"/>
  <c r="K2030" i="8"/>
  <c r="K2031" i="8"/>
  <c r="K2032" i="8"/>
  <c r="K2033" i="8"/>
  <c r="K2034" i="8"/>
  <c r="K2035" i="8"/>
  <c r="K2036" i="8"/>
  <c r="K2037" i="8"/>
  <c r="K2038" i="8"/>
  <c r="K2039" i="8"/>
  <c r="K2040" i="8"/>
  <c r="K2041" i="8"/>
  <c r="K2042" i="8"/>
  <c r="K2043" i="8"/>
  <c r="K2044" i="8"/>
  <c r="K2045" i="8"/>
  <c r="K2046" i="8"/>
  <c r="K2047" i="8"/>
  <c r="K2048" i="8"/>
  <c r="K2049" i="8"/>
  <c r="K2050" i="8"/>
  <c r="K2051" i="8"/>
  <c r="K2052" i="8"/>
  <c r="K2053" i="8"/>
  <c r="K2054" i="8"/>
  <c r="K2055" i="8"/>
  <c r="K2056" i="8"/>
  <c r="K2057" i="8"/>
  <c r="K2058" i="8"/>
  <c r="K2059" i="8"/>
  <c r="K2060" i="8"/>
  <c r="K2061" i="8"/>
  <c r="K2062" i="8"/>
  <c r="K2063" i="8"/>
  <c r="K2064" i="8"/>
  <c r="K2065" i="8"/>
  <c r="K2066" i="8"/>
  <c r="K2067" i="8"/>
  <c r="K2068" i="8"/>
  <c r="K2069" i="8"/>
  <c r="K2070" i="8"/>
  <c r="K2071" i="8"/>
  <c r="K2072" i="8"/>
  <c r="K2073" i="8"/>
  <c r="K2074" i="8"/>
  <c r="K2075" i="8"/>
  <c r="K2076" i="8"/>
  <c r="K2077" i="8"/>
  <c r="K2078" i="8"/>
  <c r="K2079" i="8"/>
  <c r="K2080" i="8"/>
  <c r="K2081" i="8"/>
  <c r="K2082" i="8"/>
  <c r="K2083" i="8"/>
  <c r="K2084" i="8"/>
  <c r="K2085" i="8"/>
  <c r="K2086" i="8"/>
  <c r="K2087" i="8"/>
  <c r="K2088" i="8"/>
  <c r="K2089" i="8"/>
  <c r="K2090" i="8"/>
  <c r="K2091" i="8"/>
  <c r="K2092" i="8"/>
  <c r="K2093" i="8"/>
  <c r="K2094" i="8"/>
  <c r="K2095" i="8"/>
  <c r="K2096" i="8"/>
  <c r="K2097" i="8"/>
  <c r="K2098" i="8"/>
  <c r="K2099" i="8"/>
  <c r="K2100" i="8"/>
  <c r="K2101" i="8"/>
  <c r="K2102" i="8"/>
  <c r="K2103" i="8"/>
  <c r="K2104" i="8"/>
  <c r="K2105" i="8"/>
  <c r="K2106" i="8"/>
  <c r="K2107" i="8"/>
  <c r="K2108" i="8"/>
  <c r="K2109" i="8"/>
  <c r="K2110" i="8"/>
  <c r="K2111" i="8"/>
  <c r="K2112" i="8"/>
  <c r="K2113" i="8"/>
  <c r="K2114" i="8"/>
  <c r="K2115" i="8"/>
  <c r="K2116" i="8"/>
  <c r="K2117" i="8"/>
  <c r="K2118" i="8"/>
  <c r="K2119" i="8"/>
  <c r="K2120" i="8"/>
  <c r="K2121" i="8"/>
  <c r="K2122" i="8"/>
  <c r="K2123" i="8"/>
  <c r="K2124" i="8"/>
  <c r="K2125" i="8"/>
  <c r="K2126" i="8"/>
  <c r="K2127" i="8"/>
  <c r="K2128" i="8"/>
  <c r="K2129" i="8"/>
  <c r="K2130" i="8"/>
  <c r="K2131" i="8"/>
  <c r="K2132" i="8"/>
  <c r="K2133" i="8"/>
  <c r="K2134" i="8"/>
  <c r="K2135" i="8"/>
  <c r="K2136" i="8"/>
  <c r="K2137" i="8"/>
  <c r="K2138" i="8"/>
  <c r="K2139" i="8"/>
  <c r="K2140" i="8"/>
  <c r="K2141" i="8"/>
  <c r="K2142" i="8"/>
  <c r="K2143" i="8"/>
  <c r="K2144" i="8"/>
  <c r="K2145" i="8"/>
  <c r="K2146" i="8"/>
  <c r="K2147" i="8"/>
  <c r="K2148" i="8"/>
  <c r="K2149" i="8"/>
  <c r="K2150" i="8"/>
  <c r="K2151" i="8"/>
  <c r="K2152" i="8"/>
  <c r="K2153" i="8"/>
  <c r="K2154" i="8"/>
  <c r="K2155" i="8"/>
  <c r="K2156" i="8"/>
  <c r="K2157" i="8"/>
  <c r="K2158" i="8"/>
  <c r="K2159" i="8"/>
  <c r="K2160" i="8"/>
  <c r="K2161" i="8"/>
  <c r="K2162" i="8"/>
  <c r="K2163" i="8"/>
  <c r="K2164" i="8"/>
  <c r="K2165" i="8"/>
  <c r="K2166" i="8"/>
  <c r="K2167" i="8"/>
  <c r="K2168" i="8"/>
  <c r="K2169" i="8"/>
  <c r="K2170" i="8"/>
  <c r="K2171" i="8"/>
  <c r="K2172" i="8"/>
  <c r="K2173" i="8"/>
  <c r="K2174" i="8"/>
  <c r="K2175" i="8"/>
  <c r="K2176" i="8"/>
  <c r="K2177" i="8"/>
  <c r="K2178" i="8"/>
  <c r="K2179" i="8"/>
  <c r="K2180" i="8"/>
  <c r="K2181" i="8"/>
  <c r="K2182" i="8"/>
  <c r="K2183" i="8"/>
  <c r="K2184" i="8"/>
  <c r="K2185" i="8"/>
  <c r="K2186" i="8"/>
  <c r="K2187" i="8"/>
  <c r="K2188" i="8"/>
  <c r="K2189" i="8"/>
  <c r="K2190" i="8"/>
  <c r="K2191" i="8"/>
  <c r="K2192" i="8"/>
  <c r="K2193" i="8"/>
  <c r="K2194" i="8"/>
  <c r="K2195" i="8"/>
  <c r="K2196" i="8"/>
  <c r="K2197" i="8"/>
  <c r="K2198" i="8"/>
  <c r="K2199" i="8"/>
  <c r="K2200" i="8"/>
  <c r="K2201" i="8"/>
  <c r="K2202" i="8"/>
  <c r="K2203" i="8"/>
  <c r="K2204" i="8"/>
  <c r="K2205" i="8"/>
  <c r="K2206" i="8"/>
  <c r="K2207" i="8"/>
  <c r="K2208" i="8"/>
  <c r="K2209" i="8"/>
  <c r="K2210" i="8"/>
  <c r="K2211" i="8"/>
  <c r="K2212" i="8"/>
  <c r="K2213" i="8"/>
  <c r="K2214" i="8"/>
  <c r="K2215" i="8"/>
  <c r="K2216" i="8"/>
  <c r="K2217" i="8"/>
  <c r="K2218" i="8"/>
  <c r="K2219" i="8"/>
  <c r="K2220" i="8"/>
  <c r="K2221" i="8"/>
  <c r="K2222" i="8"/>
  <c r="K2223" i="8"/>
  <c r="K2224" i="8"/>
  <c r="K2225" i="8"/>
  <c r="K2226" i="8"/>
  <c r="K2227" i="8"/>
  <c r="K2228" i="8"/>
  <c r="K2229" i="8"/>
  <c r="K2230" i="8"/>
  <c r="K2231" i="8"/>
  <c r="K2232" i="8"/>
  <c r="K2233" i="8"/>
  <c r="K2234" i="8"/>
  <c r="K2235" i="8"/>
  <c r="K2236" i="8"/>
  <c r="K2237" i="8"/>
  <c r="K2238" i="8"/>
  <c r="K2239" i="8"/>
  <c r="K2240" i="8"/>
  <c r="K2241" i="8"/>
  <c r="K2242" i="8"/>
  <c r="K2243" i="8"/>
  <c r="K2244" i="8"/>
  <c r="K2245" i="8"/>
  <c r="K2246" i="8"/>
  <c r="K2247" i="8"/>
  <c r="K2248" i="8"/>
  <c r="K2249" i="8"/>
  <c r="K2250" i="8"/>
  <c r="K2251" i="8"/>
  <c r="K2252" i="8"/>
  <c r="K2253" i="8"/>
  <c r="K2254" i="8"/>
  <c r="K2255" i="8"/>
  <c r="K2256" i="8"/>
  <c r="K2257" i="8"/>
  <c r="K2258" i="8"/>
  <c r="K2259" i="8"/>
  <c r="K2260" i="8"/>
  <c r="K2261" i="8"/>
  <c r="K2262" i="8"/>
  <c r="K2263" i="8"/>
  <c r="K2264" i="8"/>
  <c r="K2265" i="8"/>
  <c r="K2266" i="8"/>
  <c r="K2267" i="8"/>
  <c r="K2268" i="8"/>
  <c r="K2269" i="8"/>
  <c r="K2270" i="8"/>
  <c r="K2271" i="8"/>
  <c r="K2272" i="8"/>
  <c r="K2273" i="8"/>
  <c r="K2274" i="8"/>
  <c r="K2275" i="8"/>
  <c r="K2276" i="8"/>
  <c r="K2277" i="8"/>
  <c r="K2278" i="8"/>
  <c r="K2279" i="8"/>
  <c r="K2280" i="8"/>
  <c r="K2281" i="8"/>
  <c r="K2282" i="8"/>
  <c r="K2283" i="8"/>
  <c r="K2284" i="8"/>
  <c r="K2285" i="8"/>
  <c r="K2286" i="8"/>
  <c r="K2287" i="8"/>
  <c r="K2288" i="8"/>
  <c r="K2289" i="8"/>
  <c r="K2290" i="8"/>
  <c r="K2291" i="8"/>
  <c r="K2292" i="8"/>
  <c r="K2293" i="8"/>
  <c r="K2294" i="8"/>
  <c r="K2295" i="8"/>
  <c r="K2296" i="8"/>
  <c r="K2297" i="8"/>
  <c r="K2298" i="8"/>
  <c r="K2299" i="8"/>
  <c r="K2300" i="8"/>
  <c r="K2301" i="8"/>
  <c r="K2302" i="8"/>
  <c r="K2303" i="8"/>
  <c r="K2304" i="8"/>
  <c r="K2305" i="8"/>
  <c r="K2306" i="8"/>
  <c r="K2307" i="8"/>
  <c r="K2308" i="8"/>
  <c r="K2309" i="8"/>
  <c r="K2310" i="8"/>
  <c r="K2311" i="8"/>
  <c r="K2312" i="8"/>
  <c r="K2313" i="8"/>
  <c r="K2314" i="8"/>
  <c r="K2315" i="8"/>
  <c r="K2316" i="8"/>
  <c r="K2317" i="8"/>
  <c r="K2318" i="8"/>
  <c r="K2319" i="8"/>
  <c r="K2320" i="8"/>
  <c r="K2321" i="8"/>
  <c r="K2322" i="8"/>
  <c r="K2323" i="8"/>
  <c r="K2324" i="8"/>
  <c r="K2325" i="8"/>
  <c r="K2326" i="8"/>
  <c r="K2327" i="8"/>
  <c r="K2328" i="8"/>
  <c r="K2329" i="8"/>
  <c r="K2330" i="8"/>
  <c r="K2331" i="8"/>
  <c r="K2332" i="8"/>
  <c r="K2333" i="8"/>
  <c r="K2334" i="8"/>
  <c r="K2335" i="8"/>
  <c r="K2336" i="8"/>
  <c r="K2337" i="8"/>
  <c r="K2338" i="8"/>
  <c r="K2339" i="8"/>
  <c r="K2340" i="8"/>
  <c r="K2341" i="8"/>
  <c r="K2342" i="8"/>
  <c r="K2343" i="8"/>
  <c r="K2344" i="8"/>
  <c r="K2345" i="8"/>
  <c r="K2346" i="8"/>
  <c r="K2347" i="8"/>
  <c r="K2348" i="8"/>
  <c r="K2349" i="8"/>
  <c r="K2350" i="8"/>
  <c r="K2351" i="8"/>
  <c r="K2352" i="8"/>
  <c r="K2353" i="8"/>
  <c r="K2354" i="8"/>
  <c r="K2355" i="8"/>
  <c r="K2356" i="8"/>
  <c r="K2357" i="8"/>
  <c r="K2358" i="8"/>
  <c r="K2359" i="8"/>
  <c r="K2360" i="8"/>
  <c r="K2361" i="8"/>
  <c r="K2362" i="8"/>
  <c r="K2363" i="8"/>
  <c r="K2364" i="8"/>
  <c r="K2365" i="8"/>
  <c r="K2366" i="8"/>
  <c r="K2367" i="8"/>
  <c r="K2368" i="8"/>
  <c r="K2369" i="8"/>
  <c r="K2370" i="8"/>
  <c r="K2371" i="8"/>
  <c r="K2372" i="8"/>
  <c r="K2373" i="8"/>
  <c r="K2374" i="8"/>
  <c r="K2375" i="8"/>
  <c r="K2376" i="8"/>
  <c r="K2377" i="8"/>
  <c r="K2378" i="8"/>
  <c r="K2379" i="8"/>
  <c r="K2380" i="8"/>
  <c r="K2381" i="8"/>
  <c r="K2382" i="8"/>
  <c r="K2383" i="8"/>
  <c r="K2384" i="8"/>
  <c r="K2385" i="8"/>
  <c r="K2386" i="8"/>
  <c r="K2387" i="8"/>
  <c r="K2388" i="8"/>
  <c r="K2389" i="8"/>
  <c r="K2390" i="8"/>
  <c r="K2391" i="8"/>
  <c r="K2392" i="8"/>
  <c r="K2393" i="8"/>
  <c r="K2394" i="8"/>
  <c r="K2395" i="8"/>
  <c r="K2396" i="8"/>
  <c r="K2397" i="8"/>
  <c r="K2398" i="8"/>
  <c r="K2399" i="8"/>
  <c r="K2400" i="8"/>
  <c r="K2401" i="8"/>
  <c r="K2402" i="8"/>
  <c r="K2403" i="8"/>
  <c r="K2404" i="8"/>
  <c r="K2405" i="8"/>
  <c r="K2406" i="8"/>
  <c r="K2407" i="8"/>
  <c r="K2408" i="8"/>
  <c r="K2409" i="8"/>
  <c r="K2410" i="8"/>
  <c r="K2411" i="8"/>
  <c r="K2412" i="8"/>
  <c r="K2413" i="8"/>
  <c r="K2414" i="8"/>
  <c r="K2415" i="8"/>
  <c r="K2416" i="8"/>
  <c r="K2417" i="8"/>
  <c r="K2418" i="8"/>
  <c r="K2419" i="8"/>
  <c r="K2420" i="8"/>
  <c r="K2421" i="8"/>
  <c r="K2422" i="8"/>
  <c r="K2423" i="8"/>
  <c r="K2424" i="8"/>
  <c r="K2425" i="8"/>
  <c r="K2426" i="8"/>
  <c r="K2427" i="8"/>
  <c r="K2428" i="8"/>
  <c r="K2429" i="8"/>
  <c r="K2430" i="8"/>
  <c r="K2431" i="8"/>
  <c r="K2432" i="8"/>
  <c r="K2433" i="8"/>
  <c r="K2434" i="8"/>
  <c r="K2435" i="8"/>
  <c r="K2436" i="8"/>
  <c r="K2437" i="8"/>
  <c r="K2438" i="8"/>
  <c r="K2439" i="8"/>
  <c r="K2440" i="8"/>
  <c r="K2441" i="8"/>
  <c r="K2442" i="8"/>
  <c r="K2443" i="8"/>
  <c r="K2444" i="8"/>
  <c r="K2445" i="8"/>
  <c r="K2446" i="8"/>
  <c r="K2447" i="8"/>
  <c r="K2448" i="8"/>
  <c r="K2449" i="8"/>
  <c r="K2450" i="8"/>
  <c r="K2451" i="8"/>
  <c r="K2452" i="8"/>
  <c r="K2453" i="8"/>
  <c r="K2454" i="8"/>
  <c r="K2455" i="8"/>
  <c r="K2456" i="8"/>
  <c r="K2457" i="8"/>
  <c r="K2458" i="8"/>
  <c r="K2459" i="8"/>
  <c r="K2460" i="8"/>
  <c r="K2461" i="8"/>
  <c r="K2462" i="8"/>
  <c r="K2463" i="8"/>
  <c r="K2464" i="8"/>
  <c r="K2465" i="8"/>
  <c r="K2466" i="8"/>
  <c r="K2467" i="8"/>
  <c r="K2468" i="8"/>
  <c r="K2469" i="8"/>
  <c r="K2470" i="8"/>
  <c r="K2471" i="8"/>
  <c r="K2472" i="8"/>
  <c r="K2473" i="8"/>
  <c r="K2474" i="8"/>
  <c r="K2475" i="8"/>
  <c r="K2476" i="8"/>
  <c r="K2477" i="8"/>
  <c r="K2478" i="8"/>
  <c r="K2479" i="8"/>
  <c r="K2480" i="8"/>
  <c r="K2481" i="8"/>
  <c r="K2482" i="8"/>
  <c r="K2483" i="8"/>
  <c r="K2484" i="8"/>
  <c r="K2485" i="8"/>
  <c r="K2486" i="8"/>
  <c r="K2487" i="8"/>
  <c r="K2488" i="8"/>
  <c r="K2489" i="8"/>
  <c r="K2490" i="8"/>
  <c r="K2491" i="8"/>
  <c r="K2492" i="8"/>
  <c r="K2493" i="8"/>
  <c r="K2494" i="8"/>
  <c r="K2495" i="8"/>
  <c r="K2496" i="8"/>
  <c r="K2497" i="8"/>
  <c r="K2498" i="8"/>
  <c r="K2499" i="8"/>
  <c r="K2500" i="8"/>
  <c r="K2501" i="8"/>
  <c r="K2502" i="8"/>
  <c r="K2503" i="8"/>
  <c r="K2504" i="8"/>
  <c r="K2505" i="8"/>
  <c r="K2506" i="8"/>
  <c r="K2507" i="8"/>
  <c r="K2508" i="8"/>
  <c r="K2509" i="8"/>
  <c r="K2510" i="8"/>
  <c r="K2511" i="8"/>
  <c r="K2512" i="8"/>
  <c r="K2513" i="8"/>
  <c r="K2514" i="8"/>
  <c r="K2515" i="8"/>
  <c r="K2516" i="8"/>
  <c r="K2517" i="8"/>
  <c r="K2518" i="8"/>
  <c r="K2519" i="8"/>
  <c r="K2520" i="8"/>
  <c r="K2521" i="8"/>
  <c r="K2522" i="8"/>
  <c r="K2523" i="8"/>
  <c r="K2524" i="8"/>
  <c r="K2525" i="8"/>
  <c r="K2526" i="8"/>
  <c r="K2527" i="8"/>
  <c r="K2528" i="8"/>
  <c r="K2529" i="8"/>
  <c r="K2530" i="8"/>
  <c r="K2531" i="8"/>
  <c r="K2532" i="8"/>
  <c r="K2533" i="8"/>
  <c r="K2534" i="8"/>
  <c r="K2535" i="8"/>
  <c r="K2536" i="8"/>
  <c r="K2537" i="8"/>
  <c r="K2538" i="8"/>
  <c r="K2539" i="8"/>
  <c r="K2540" i="8"/>
  <c r="K2541" i="8"/>
  <c r="K2542" i="8"/>
  <c r="K2543" i="8"/>
  <c r="K2544" i="8"/>
  <c r="K2545" i="8"/>
  <c r="K2546" i="8"/>
  <c r="K2547" i="8"/>
  <c r="K2548" i="8"/>
  <c r="K2549" i="8"/>
  <c r="K2550" i="8"/>
  <c r="K2551" i="8"/>
  <c r="K2552" i="8"/>
  <c r="K2553" i="8"/>
  <c r="K2554" i="8"/>
  <c r="K2555" i="8"/>
  <c r="K2556" i="8"/>
  <c r="K2557" i="8"/>
  <c r="K2558" i="8"/>
  <c r="K2559" i="8"/>
  <c r="K2560" i="8"/>
  <c r="K2561" i="8"/>
  <c r="K2562" i="8"/>
  <c r="K2563" i="8"/>
  <c r="K2564" i="8"/>
  <c r="K2565" i="8"/>
  <c r="K2566" i="8"/>
  <c r="K2567" i="8"/>
  <c r="K2568" i="8"/>
  <c r="K2569" i="8"/>
  <c r="K2570" i="8"/>
  <c r="K2571" i="8"/>
  <c r="K2572" i="8"/>
  <c r="K2573" i="8"/>
  <c r="K2574" i="8"/>
  <c r="K2575" i="8"/>
  <c r="K2576" i="8"/>
  <c r="K2577" i="8"/>
  <c r="K2578" i="8"/>
  <c r="K2579" i="8"/>
  <c r="K2580" i="8"/>
  <c r="K2581" i="8"/>
  <c r="K2582" i="8"/>
  <c r="K2583" i="8"/>
  <c r="K2584" i="8"/>
  <c r="K2585" i="8"/>
  <c r="K2586" i="8"/>
  <c r="K2587" i="8"/>
  <c r="K2588" i="8"/>
  <c r="K2589" i="8"/>
  <c r="K2590" i="8"/>
  <c r="K2591" i="8"/>
  <c r="K2592" i="8"/>
  <c r="K2593" i="8"/>
  <c r="K2594" i="8"/>
  <c r="K2595" i="8"/>
  <c r="K2596" i="8"/>
  <c r="K2597" i="8"/>
  <c r="K2598" i="8"/>
  <c r="K2599" i="8"/>
  <c r="K2600" i="8"/>
  <c r="K2601" i="8"/>
  <c r="K2602" i="8"/>
  <c r="K2603" i="8"/>
  <c r="K2604" i="8"/>
  <c r="K2605" i="8"/>
  <c r="K2606" i="8"/>
  <c r="K2607" i="8"/>
  <c r="K2608" i="8"/>
  <c r="K2609" i="8"/>
  <c r="K2610" i="8"/>
  <c r="K2611" i="8"/>
  <c r="K2612" i="8"/>
  <c r="K2613" i="8"/>
  <c r="K2614" i="8"/>
  <c r="K2615" i="8"/>
  <c r="K2616" i="8"/>
  <c r="K2617" i="8"/>
  <c r="K2618" i="8"/>
  <c r="K2619" i="8"/>
  <c r="K2620" i="8"/>
  <c r="K2621" i="8"/>
  <c r="K2622" i="8"/>
  <c r="K2623" i="8"/>
  <c r="K2624" i="8"/>
  <c r="K2625" i="8"/>
  <c r="K2626" i="8"/>
  <c r="K2627" i="8"/>
  <c r="K2628" i="8"/>
  <c r="K2629" i="8"/>
  <c r="K2630" i="8"/>
  <c r="K2631" i="8"/>
  <c r="K2632" i="8"/>
  <c r="K2633" i="8"/>
  <c r="K2634" i="8"/>
  <c r="K2635" i="8"/>
  <c r="K2636" i="8"/>
  <c r="K2637" i="8"/>
  <c r="K2638" i="8"/>
  <c r="K2639" i="8"/>
  <c r="K2640" i="8"/>
  <c r="K2641" i="8"/>
  <c r="K2642" i="8"/>
  <c r="K2643" i="8"/>
  <c r="K2644" i="8"/>
  <c r="K2645" i="8"/>
  <c r="K2646" i="8"/>
  <c r="K2647" i="8"/>
  <c r="K2648" i="8"/>
  <c r="K2649" i="8"/>
  <c r="K2650" i="8"/>
  <c r="K2651" i="8"/>
  <c r="K2652" i="8"/>
  <c r="K2653" i="8"/>
  <c r="K2654" i="8"/>
  <c r="K2655" i="8"/>
  <c r="K2656" i="8"/>
  <c r="K2657" i="8"/>
  <c r="K2658" i="8"/>
  <c r="K2659" i="8"/>
  <c r="K2660" i="8"/>
  <c r="K2661" i="8"/>
  <c r="K2662" i="8"/>
  <c r="K2663" i="8"/>
  <c r="K2664" i="8"/>
  <c r="K2665" i="8"/>
  <c r="K2666" i="8"/>
  <c r="K2667" i="8"/>
  <c r="K2668" i="8"/>
  <c r="K2669" i="8"/>
  <c r="K2670" i="8"/>
  <c r="K2671" i="8"/>
  <c r="K2672" i="8"/>
  <c r="K2673" i="8"/>
  <c r="K2674" i="8"/>
  <c r="K2675" i="8"/>
  <c r="K2676" i="8"/>
  <c r="K2677" i="8"/>
  <c r="K2678" i="8"/>
  <c r="K2679" i="8"/>
  <c r="K2680" i="8"/>
  <c r="K2681" i="8"/>
  <c r="K2682" i="8"/>
  <c r="K2683" i="8"/>
  <c r="K2684" i="8"/>
  <c r="K2685" i="8"/>
  <c r="K2686" i="8"/>
  <c r="K2687" i="8"/>
  <c r="K2688" i="8"/>
  <c r="K2689" i="8"/>
  <c r="K2690" i="8"/>
  <c r="K2691" i="8"/>
  <c r="K2692" i="8"/>
  <c r="K2693" i="8"/>
  <c r="K2694" i="8"/>
  <c r="K2695" i="8"/>
  <c r="K2696" i="8"/>
  <c r="K2697" i="8"/>
  <c r="K2698" i="8"/>
  <c r="K2699" i="8"/>
  <c r="K2700" i="8"/>
  <c r="K2701" i="8"/>
  <c r="K2702" i="8"/>
  <c r="K2703" i="8"/>
  <c r="K2704" i="8"/>
  <c r="K2705" i="8"/>
  <c r="K2706" i="8"/>
  <c r="K2707" i="8"/>
  <c r="K2708" i="8"/>
  <c r="K2709" i="8"/>
  <c r="K2710" i="8"/>
  <c r="K2711" i="8"/>
  <c r="K2712" i="8"/>
  <c r="K2713" i="8"/>
  <c r="K2714" i="8"/>
  <c r="K2715" i="8"/>
  <c r="K2716" i="8"/>
  <c r="K2717" i="8"/>
  <c r="K2718" i="8"/>
  <c r="K2719" i="8"/>
  <c r="K2720" i="8"/>
  <c r="K2721" i="8"/>
  <c r="K2722" i="8"/>
  <c r="K2723" i="8"/>
  <c r="K2724" i="8"/>
  <c r="K2725" i="8"/>
  <c r="K2726" i="8"/>
  <c r="K2727" i="8"/>
  <c r="K2728" i="8"/>
  <c r="K2729" i="8"/>
  <c r="K2730" i="8"/>
  <c r="K2731" i="8"/>
  <c r="K2732" i="8"/>
  <c r="K2733" i="8"/>
  <c r="K2734" i="8"/>
  <c r="K2735" i="8"/>
  <c r="K2736" i="8"/>
  <c r="K2737" i="8"/>
  <c r="K2738" i="8"/>
  <c r="K2739" i="8"/>
  <c r="K2740" i="8"/>
  <c r="K2741" i="8"/>
  <c r="K2742" i="8"/>
  <c r="K2743" i="8"/>
  <c r="K2744" i="8"/>
  <c r="K2745" i="8"/>
  <c r="K2746" i="8"/>
  <c r="K2747" i="8"/>
  <c r="K2748" i="8"/>
  <c r="K2749" i="8"/>
  <c r="K2750" i="8"/>
  <c r="K2751" i="8"/>
  <c r="K2752" i="8"/>
  <c r="K2753" i="8"/>
  <c r="K2754" i="8"/>
  <c r="K2755" i="8"/>
  <c r="K2756" i="8"/>
  <c r="K2757" i="8"/>
  <c r="K2758" i="8"/>
  <c r="K2759" i="8"/>
  <c r="K2760" i="8"/>
  <c r="K2761" i="8"/>
  <c r="K2762" i="8"/>
  <c r="K2763" i="8"/>
  <c r="K2764" i="8"/>
  <c r="K2765" i="8"/>
  <c r="K2766" i="8"/>
  <c r="K2767" i="8"/>
  <c r="K2768" i="8"/>
  <c r="K2769" i="8"/>
  <c r="K2770" i="8"/>
  <c r="K2771" i="8"/>
  <c r="K2772" i="8"/>
  <c r="K2773" i="8"/>
  <c r="K2774" i="8"/>
  <c r="K2775" i="8"/>
  <c r="K2776" i="8"/>
  <c r="K2777" i="8"/>
  <c r="K2778" i="8"/>
  <c r="K2779" i="8"/>
  <c r="K2780" i="8"/>
  <c r="K2781" i="8"/>
  <c r="K2782" i="8"/>
  <c r="K2783" i="8"/>
  <c r="K2784" i="8"/>
  <c r="K2785" i="8"/>
  <c r="K2786" i="8"/>
  <c r="K2787" i="8"/>
  <c r="K2788" i="8"/>
  <c r="K2789" i="8"/>
  <c r="K2790" i="8"/>
  <c r="K2791" i="8"/>
  <c r="K2792" i="8"/>
  <c r="K2793" i="8"/>
  <c r="K2794" i="8"/>
  <c r="K2795" i="8"/>
  <c r="K2796" i="8"/>
  <c r="K2797" i="8"/>
  <c r="K2798" i="8"/>
  <c r="K2799" i="8"/>
  <c r="K2800" i="8"/>
  <c r="K2801" i="8"/>
  <c r="K2802" i="8"/>
  <c r="K2803" i="8"/>
  <c r="K2804" i="8"/>
  <c r="K2805" i="8"/>
  <c r="K2806" i="8"/>
  <c r="K2807" i="8"/>
  <c r="K2808" i="8"/>
  <c r="K2809" i="8"/>
  <c r="K2810" i="8"/>
  <c r="K2811" i="8"/>
  <c r="K2812" i="8"/>
  <c r="K2813" i="8"/>
  <c r="K2814" i="8"/>
  <c r="K2815" i="8"/>
  <c r="K2816" i="8"/>
  <c r="K2817" i="8"/>
  <c r="K2818" i="8"/>
  <c r="K2819" i="8"/>
  <c r="K2820" i="8"/>
  <c r="K2821" i="8"/>
  <c r="K2822" i="8"/>
  <c r="K2823" i="8"/>
  <c r="K2824" i="8"/>
  <c r="K2825" i="8"/>
  <c r="K2826" i="8"/>
  <c r="K2827" i="8"/>
  <c r="K2828" i="8"/>
  <c r="K2829" i="8"/>
  <c r="K2830" i="8"/>
  <c r="K2831" i="8"/>
  <c r="K2832" i="8"/>
  <c r="K2833" i="8"/>
  <c r="K2834" i="8"/>
  <c r="K2835" i="8"/>
  <c r="K2836" i="8"/>
  <c r="K2837" i="8"/>
  <c r="K2838" i="8"/>
  <c r="K2839" i="8"/>
  <c r="K2840" i="8"/>
  <c r="K2841" i="8"/>
  <c r="K2842" i="8"/>
  <c r="K2843" i="8"/>
  <c r="K2844" i="8"/>
  <c r="K2845" i="8"/>
  <c r="K2846" i="8"/>
  <c r="K2847" i="8"/>
  <c r="K2848" i="8"/>
  <c r="K2849" i="8"/>
  <c r="K2850" i="8"/>
  <c r="K2851" i="8"/>
  <c r="K2852" i="8"/>
  <c r="K2853" i="8"/>
  <c r="K2854" i="8"/>
  <c r="K2855" i="8"/>
  <c r="K2856" i="8"/>
  <c r="K2857" i="8"/>
  <c r="K2858" i="8"/>
  <c r="K2859" i="8"/>
  <c r="K2860" i="8"/>
  <c r="K2861" i="8"/>
  <c r="K2862" i="8"/>
  <c r="K2863" i="8"/>
  <c r="K2864" i="8"/>
  <c r="K2865" i="8"/>
  <c r="K2866" i="8"/>
  <c r="K2867" i="8"/>
  <c r="K2868" i="8"/>
  <c r="K2869" i="8"/>
  <c r="K2870" i="8"/>
  <c r="K2871" i="8"/>
  <c r="K2872" i="8"/>
  <c r="K2873" i="8"/>
  <c r="K2874" i="8"/>
  <c r="K2875" i="8"/>
  <c r="K2876" i="8"/>
  <c r="K2877" i="8"/>
  <c r="K2878" i="8"/>
  <c r="K2879" i="8"/>
  <c r="K2880" i="8"/>
  <c r="K2881" i="8"/>
  <c r="K2882" i="8"/>
  <c r="K2883" i="8"/>
  <c r="K2884" i="8"/>
  <c r="K2885" i="8"/>
  <c r="K2886" i="8"/>
  <c r="K2887" i="8"/>
  <c r="K2888" i="8"/>
  <c r="K2889" i="8"/>
  <c r="K2890" i="8"/>
  <c r="K2891" i="8"/>
  <c r="K2892" i="8"/>
  <c r="K2893" i="8"/>
  <c r="K2894" i="8"/>
  <c r="K2895" i="8"/>
  <c r="K2896" i="8"/>
  <c r="K2897" i="8"/>
  <c r="K2898" i="8"/>
  <c r="K2899" i="8"/>
  <c r="K2900" i="8"/>
  <c r="K2901" i="8"/>
  <c r="K2902" i="8"/>
  <c r="K2903" i="8"/>
  <c r="K2904" i="8"/>
  <c r="K2905" i="8"/>
  <c r="K2906" i="8"/>
  <c r="K2907" i="8"/>
  <c r="K2908" i="8"/>
  <c r="K2909" i="8"/>
  <c r="K2910" i="8"/>
  <c r="K2911" i="8"/>
  <c r="K2912" i="8"/>
  <c r="K2913" i="8"/>
  <c r="K2914" i="8"/>
  <c r="K2915" i="8"/>
  <c r="K2916" i="8"/>
  <c r="K2917" i="8"/>
  <c r="K2918" i="8"/>
  <c r="K2919" i="8"/>
  <c r="K2920" i="8"/>
  <c r="K2921" i="8"/>
  <c r="K2922" i="8"/>
  <c r="K2923" i="8"/>
  <c r="K2924" i="8"/>
  <c r="K2925" i="8"/>
  <c r="K2926" i="8"/>
  <c r="K2927" i="8"/>
  <c r="K2928" i="8"/>
  <c r="K2929" i="8"/>
  <c r="K2930" i="8"/>
  <c r="K2931" i="8"/>
  <c r="K2932" i="8"/>
  <c r="K2933" i="8"/>
  <c r="K2934" i="8"/>
  <c r="K2935" i="8"/>
  <c r="K2936" i="8"/>
  <c r="K2937" i="8"/>
  <c r="K2938" i="8"/>
  <c r="K2939" i="8"/>
  <c r="K2940" i="8"/>
  <c r="K2941" i="8"/>
  <c r="K2942" i="8"/>
  <c r="K2943" i="8"/>
  <c r="K2944" i="8"/>
  <c r="K2945" i="8"/>
  <c r="K2946" i="8"/>
  <c r="K2947" i="8"/>
  <c r="K2948" i="8"/>
  <c r="K2949" i="8"/>
  <c r="K2950" i="8"/>
  <c r="K2951" i="8"/>
  <c r="K2952" i="8"/>
  <c r="K2953" i="8"/>
  <c r="K2954" i="8"/>
  <c r="K2955" i="8"/>
  <c r="K2956" i="8"/>
  <c r="K2957" i="8"/>
  <c r="K2958" i="8"/>
  <c r="K2959" i="8"/>
  <c r="K2960" i="8"/>
  <c r="K2961" i="8"/>
  <c r="K2962" i="8"/>
  <c r="K2963" i="8"/>
  <c r="K2964" i="8"/>
  <c r="K2965" i="8"/>
  <c r="K2966" i="8"/>
  <c r="K2967" i="8"/>
  <c r="K2968" i="8"/>
  <c r="K2969" i="8"/>
  <c r="K2970" i="8"/>
  <c r="K2971" i="8"/>
  <c r="K2972" i="8"/>
  <c r="K2973" i="8"/>
  <c r="K2974" i="8"/>
  <c r="K2975" i="8"/>
  <c r="K2976" i="8"/>
  <c r="K2977" i="8"/>
  <c r="K2978" i="8"/>
  <c r="K2979" i="8"/>
  <c r="K2980" i="8"/>
  <c r="K2981" i="8"/>
  <c r="K2982" i="8"/>
  <c r="K2983" i="8"/>
  <c r="K2984" i="8"/>
  <c r="K2985" i="8"/>
  <c r="K2986" i="8"/>
  <c r="K2987" i="8"/>
  <c r="K2988" i="8"/>
  <c r="K2989" i="8"/>
  <c r="K2990" i="8"/>
  <c r="K2991" i="8"/>
  <c r="K2992" i="8"/>
  <c r="K2993" i="8"/>
  <c r="K2994" i="8"/>
  <c r="K2995" i="8"/>
  <c r="K2996" i="8"/>
  <c r="K2997" i="8"/>
  <c r="K2998" i="8"/>
  <c r="K2999" i="8"/>
  <c r="K3000" i="8"/>
  <c r="K3001" i="8"/>
  <c r="S2000" i="17"/>
  <c r="S1999" i="17"/>
  <c r="S1998" i="17"/>
  <c r="S1997" i="17"/>
  <c r="S1996" i="17"/>
  <c r="S1995" i="17"/>
  <c r="S1994" i="17"/>
  <c r="S1993" i="17"/>
  <c r="S1992" i="17"/>
  <c r="S1991" i="17"/>
  <c r="S1990" i="17"/>
  <c r="S1989" i="17"/>
  <c r="S1988" i="17"/>
  <c r="S1987" i="17"/>
  <c r="S1986" i="17"/>
  <c r="S1985" i="17"/>
  <c r="S1984" i="17"/>
  <c r="S1983" i="17"/>
  <c r="S1982" i="17"/>
  <c r="S1981" i="17"/>
  <c r="S1980" i="17"/>
  <c r="S1979" i="17"/>
  <c r="S1978" i="17"/>
  <c r="S1977" i="17"/>
  <c r="S1976" i="17"/>
  <c r="S1975" i="17"/>
  <c r="S1974" i="17"/>
  <c r="S1973" i="17"/>
  <c r="S1972" i="17"/>
  <c r="S1971" i="17"/>
  <c r="S1970" i="17"/>
  <c r="S1969" i="17"/>
  <c r="S1968" i="17"/>
  <c r="S1967" i="17"/>
  <c r="S1966" i="17"/>
  <c r="S1965" i="17"/>
  <c r="S1964" i="17"/>
  <c r="S1963" i="17"/>
  <c r="S1962" i="17"/>
  <c r="S1961" i="17"/>
  <c r="S1960" i="17"/>
  <c r="S1959" i="17"/>
  <c r="S1958" i="17"/>
  <c r="S1957" i="17"/>
  <c r="S1956" i="17"/>
  <c r="S1955" i="17"/>
  <c r="S1954" i="17"/>
  <c r="S1953" i="17"/>
  <c r="S1952" i="17"/>
  <c r="S1951" i="17"/>
  <c r="S1950" i="17"/>
  <c r="S1949" i="17"/>
  <c r="S1948" i="17"/>
  <c r="S1947" i="17"/>
  <c r="S1946" i="17"/>
  <c r="S1945" i="17"/>
  <c r="S1944" i="17"/>
  <c r="S1943" i="17"/>
  <c r="S1942" i="17"/>
  <c r="S1941" i="17"/>
  <c r="S1940" i="17"/>
  <c r="S1939" i="17"/>
  <c r="S1938" i="17"/>
  <c r="S1937" i="17"/>
  <c r="S1936" i="17"/>
  <c r="S1935" i="17"/>
  <c r="S1934" i="17"/>
  <c r="S1933" i="17"/>
  <c r="S1932" i="17"/>
  <c r="S1931" i="17"/>
  <c r="S1930" i="17"/>
  <c r="S1929" i="17"/>
  <c r="S1928" i="17"/>
  <c r="S1927" i="17"/>
  <c r="S1926" i="17"/>
  <c r="S1925" i="17"/>
  <c r="S1924" i="17"/>
  <c r="S1923" i="17"/>
  <c r="S1922" i="17"/>
  <c r="S1921" i="17"/>
  <c r="S1920" i="17"/>
  <c r="S1919" i="17"/>
  <c r="S1918" i="17"/>
  <c r="S1917" i="17"/>
  <c r="S1916" i="17"/>
  <c r="S1915" i="17"/>
  <c r="S1914" i="17"/>
  <c r="S1913" i="17"/>
  <c r="S1912" i="17"/>
  <c r="S1911" i="17"/>
  <c r="S1910" i="17"/>
  <c r="S1909" i="17"/>
  <c r="S1908" i="17"/>
  <c r="S1907" i="17"/>
  <c r="S1906" i="17"/>
  <c r="S1905" i="17"/>
  <c r="S1904" i="17"/>
  <c r="S1903" i="17"/>
  <c r="S1902" i="17"/>
  <c r="S1901" i="17"/>
  <c r="S1900" i="17"/>
  <c r="S1899" i="17"/>
  <c r="S1898" i="17"/>
  <c r="S1897" i="17"/>
  <c r="S1896" i="17"/>
  <c r="S1895" i="17"/>
  <c r="S1894" i="17"/>
  <c r="S1893" i="17"/>
  <c r="S1892" i="17"/>
  <c r="S1891" i="17"/>
  <c r="S1890" i="17"/>
  <c r="S1889" i="17"/>
  <c r="S1888" i="17"/>
  <c r="S1887" i="17"/>
  <c r="S1886" i="17"/>
  <c r="S1885" i="17"/>
  <c r="S1884" i="17"/>
  <c r="S1883" i="17"/>
  <c r="S1882" i="17"/>
  <c r="S1881" i="17"/>
  <c r="S1880" i="17"/>
  <c r="S1879" i="17"/>
  <c r="S1878" i="17"/>
  <c r="S1877" i="17"/>
  <c r="S1876" i="17"/>
  <c r="S1875" i="17"/>
  <c r="S1874" i="17"/>
  <c r="S1873" i="17"/>
  <c r="S1872" i="17"/>
  <c r="S1871" i="17"/>
  <c r="S1870" i="17"/>
  <c r="S1869" i="17"/>
  <c r="S1868" i="17"/>
  <c r="S1867" i="17"/>
  <c r="S1866" i="17"/>
  <c r="S1865" i="17"/>
  <c r="S1864" i="17"/>
  <c r="S1863" i="17"/>
  <c r="S1862" i="17"/>
  <c r="S1861" i="17"/>
  <c r="S1860" i="17"/>
  <c r="S1859" i="17"/>
  <c r="S1858" i="17"/>
  <c r="S1857" i="17"/>
  <c r="S1856" i="17"/>
  <c r="S1855" i="17"/>
  <c r="S1854" i="17"/>
  <c r="S1853" i="17"/>
  <c r="S1852" i="17"/>
  <c r="S1851" i="17"/>
  <c r="S1850" i="17"/>
  <c r="S1849" i="17"/>
  <c r="S1848" i="17"/>
  <c r="S1847" i="17"/>
  <c r="S1846" i="17"/>
  <c r="S1845" i="17"/>
  <c r="S1844" i="17"/>
  <c r="S1843" i="17"/>
  <c r="S1842" i="17"/>
  <c r="S1841" i="17"/>
  <c r="S1840" i="17"/>
  <c r="S1839" i="17"/>
  <c r="S1838" i="17"/>
  <c r="S1837" i="17"/>
  <c r="S1836" i="17"/>
  <c r="S1835" i="17"/>
  <c r="S1834" i="17"/>
  <c r="S1833" i="17"/>
  <c r="S1832" i="17"/>
  <c r="S1831" i="17"/>
  <c r="S1830" i="17"/>
  <c r="S1829" i="17"/>
  <c r="S1828" i="17"/>
  <c r="S1827" i="17"/>
  <c r="S1826" i="17"/>
  <c r="S1825" i="17"/>
  <c r="S1824" i="17"/>
  <c r="S1823" i="17"/>
  <c r="S1822" i="17"/>
  <c r="S1821" i="17"/>
  <c r="S1820" i="17"/>
  <c r="S1819" i="17"/>
  <c r="S1818" i="17"/>
  <c r="S1817" i="17"/>
  <c r="S1816" i="17"/>
  <c r="S1815" i="17"/>
  <c r="S1814" i="17"/>
  <c r="S1813" i="17"/>
  <c r="S1812" i="17"/>
  <c r="S1811" i="17"/>
  <c r="S1810" i="17"/>
  <c r="S1809" i="17"/>
  <c r="S1808" i="17"/>
  <c r="S1807" i="17"/>
  <c r="S1806" i="17"/>
  <c r="S1805" i="17"/>
  <c r="S1804" i="17"/>
  <c r="S1803" i="17"/>
  <c r="S1802" i="17"/>
  <c r="S1801" i="17"/>
  <c r="S1800" i="17"/>
  <c r="S1799" i="17"/>
  <c r="S1798" i="17"/>
  <c r="S1797" i="17"/>
  <c r="S1796" i="17"/>
  <c r="S1795" i="17"/>
  <c r="S1794" i="17"/>
  <c r="S1793" i="17"/>
  <c r="S1792" i="17"/>
  <c r="S1791" i="17"/>
  <c r="S1790" i="17"/>
  <c r="S1789" i="17"/>
  <c r="S1788" i="17"/>
  <c r="S1787" i="17"/>
  <c r="S1786" i="17"/>
  <c r="S1785" i="17"/>
  <c r="S1784" i="17"/>
  <c r="S1783" i="17"/>
  <c r="S1782" i="17"/>
  <c r="S1781" i="17"/>
  <c r="S1780" i="17"/>
  <c r="S1779" i="17"/>
  <c r="S1778" i="17"/>
  <c r="S1777" i="17"/>
  <c r="S1776" i="17"/>
  <c r="S1775" i="17"/>
  <c r="S1774" i="17"/>
  <c r="S1773" i="17"/>
  <c r="S1772" i="17"/>
  <c r="S1771" i="17"/>
  <c r="S1770" i="17"/>
  <c r="S1769" i="17"/>
  <c r="S1768" i="17"/>
  <c r="S1767" i="17"/>
  <c r="S1766" i="17"/>
  <c r="S1765" i="17"/>
  <c r="S1764" i="17"/>
  <c r="S1763" i="17"/>
  <c r="S1762" i="17"/>
  <c r="S1761" i="17"/>
  <c r="S1760" i="17"/>
  <c r="S1759" i="17"/>
  <c r="S1758" i="17"/>
  <c r="S1757" i="17"/>
  <c r="S1756" i="17"/>
  <c r="S1755" i="17"/>
  <c r="S1754" i="17"/>
  <c r="S1753" i="17"/>
  <c r="S1752" i="17"/>
  <c r="S1751" i="17"/>
  <c r="S1750" i="17"/>
  <c r="S1749" i="17"/>
  <c r="S1748" i="17"/>
  <c r="S1747" i="17"/>
  <c r="S1746" i="17"/>
  <c r="S1745" i="17"/>
  <c r="S1744" i="17"/>
  <c r="S1743" i="17"/>
  <c r="S1742" i="17"/>
  <c r="S1741" i="17"/>
  <c r="S1740" i="17"/>
  <c r="S1739" i="17"/>
  <c r="S1738" i="17"/>
  <c r="S1737" i="17"/>
  <c r="S1736" i="17"/>
  <c r="S1735" i="17"/>
  <c r="S1734" i="17"/>
  <c r="S1733" i="17"/>
  <c r="S1732" i="17"/>
  <c r="S1731" i="17"/>
  <c r="S1730" i="17"/>
  <c r="S1729" i="17"/>
  <c r="S1728" i="17"/>
  <c r="S1727" i="17"/>
  <c r="S1726" i="17"/>
  <c r="S1725" i="17"/>
  <c r="S1724" i="17"/>
  <c r="S1723" i="17"/>
  <c r="S1722" i="17"/>
  <c r="S1721" i="17"/>
  <c r="S1720" i="17"/>
  <c r="S1719" i="17"/>
  <c r="S1718" i="17"/>
  <c r="S1717" i="17"/>
  <c r="S1716" i="17"/>
  <c r="S1715" i="17"/>
  <c r="S1714" i="17"/>
  <c r="S1713" i="17"/>
  <c r="S1712" i="17"/>
  <c r="S1711" i="17"/>
  <c r="S1710" i="17"/>
  <c r="S1709" i="17"/>
  <c r="S1708" i="17"/>
  <c r="S1707" i="17"/>
  <c r="S1706" i="17"/>
  <c r="S1705" i="17"/>
  <c r="S1704" i="17"/>
  <c r="S1703" i="17"/>
  <c r="S1702" i="17"/>
  <c r="S1701" i="17"/>
  <c r="S1700" i="17"/>
  <c r="S1699" i="17"/>
  <c r="S1698" i="17"/>
  <c r="S1697" i="17"/>
  <c r="S1696" i="17"/>
  <c r="S1695" i="17"/>
  <c r="S1694" i="17"/>
  <c r="S1693" i="17"/>
  <c r="S1692" i="17"/>
  <c r="S1691" i="17"/>
  <c r="S1690" i="17"/>
  <c r="S1689" i="17"/>
  <c r="S1688" i="17"/>
  <c r="S1687" i="17"/>
  <c r="S1686" i="17"/>
  <c r="S1685" i="17"/>
  <c r="S1684" i="17"/>
  <c r="S1683" i="17"/>
  <c r="S1682" i="17"/>
  <c r="S1681" i="17"/>
  <c r="S1680" i="17"/>
  <c r="S1679" i="17"/>
  <c r="S1678" i="17"/>
  <c r="S1677" i="17"/>
  <c r="S1676" i="17"/>
  <c r="S1675" i="17"/>
  <c r="S1674" i="17"/>
  <c r="S1673" i="17"/>
  <c r="S1672" i="17"/>
  <c r="S1671" i="17"/>
  <c r="S1670" i="17"/>
  <c r="S1669" i="17"/>
  <c r="S1668" i="17"/>
  <c r="S1667" i="17"/>
  <c r="S1666" i="17"/>
  <c r="S1665" i="17"/>
  <c r="S1664" i="17"/>
  <c r="S1663" i="17"/>
  <c r="S1662" i="17"/>
  <c r="S1661" i="17"/>
  <c r="S1660" i="17"/>
  <c r="S1659" i="17"/>
  <c r="S1658" i="17"/>
  <c r="S1657" i="17"/>
  <c r="S1656" i="17"/>
  <c r="S1655" i="17"/>
  <c r="S1654" i="17"/>
  <c r="S1653" i="17"/>
  <c r="S1652" i="17"/>
  <c r="S1651" i="17"/>
  <c r="S1650" i="17"/>
  <c r="S1649" i="17"/>
  <c r="S1648" i="17"/>
  <c r="S1647" i="17"/>
  <c r="S1646" i="17"/>
  <c r="S1645" i="17"/>
  <c r="S1644" i="17"/>
  <c r="S1643" i="17"/>
  <c r="S1642" i="17"/>
  <c r="S1641" i="17"/>
  <c r="S1640" i="17"/>
  <c r="S1639" i="17"/>
  <c r="S1638" i="17"/>
  <c r="S1637" i="17"/>
  <c r="S1636" i="17"/>
  <c r="S1635" i="17"/>
  <c r="S1634" i="17"/>
  <c r="S1633" i="17"/>
  <c r="S1632" i="17"/>
  <c r="S1631" i="17"/>
  <c r="S1630" i="17"/>
  <c r="S1629" i="17"/>
  <c r="S1628" i="17"/>
  <c r="S1627" i="17"/>
  <c r="S1626" i="17"/>
  <c r="S1625" i="17"/>
  <c r="S1624" i="17"/>
  <c r="S1623" i="17"/>
  <c r="S1622" i="17"/>
  <c r="S1621" i="17"/>
  <c r="S1620" i="17"/>
  <c r="S1619" i="17"/>
  <c r="S1618" i="17"/>
  <c r="S1617" i="17"/>
  <c r="S1616" i="17"/>
  <c r="S1615" i="17"/>
  <c r="S1614" i="17"/>
  <c r="S1613" i="17"/>
  <c r="S1612" i="17"/>
  <c r="S1611" i="17"/>
  <c r="S1610" i="17"/>
  <c r="S1609" i="17"/>
  <c r="S1608" i="17"/>
  <c r="S1607" i="17"/>
  <c r="S1606" i="17"/>
  <c r="S1605" i="17"/>
  <c r="S1604" i="17"/>
  <c r="S1603" i="17"/>
  <c r="S1602" i="17"/>
  <c r="S1601" i="17"/>
  <c r="S1600" i="17"/>
  <c r="S1599" i="17"/>
  <c r="S1598" i="17"/>
  <c r="S1597" i="17"/>
  <c r="S1596" i="17"/>
  <c r="S1595" i="17"/>
  <c r="S1594" i="17"/>
  <c r="S1593" i="17"/>
  <c r="S1592" i="17"/>
  <c r="S1591" i="17"/>
  <c r="S1590" i="17"/>
  <c r="S1589" i="17"/>
  <c r="S1588" i="17"/>
  <c r="S1587" i="17"/>
  <c r="S1586" i="17"/>
  <c r="S1585" i="17"/>
  <c r="S1584" i="17"/>
  <c r="S1583" i="17"/>
  <c r="S1582" i="17"/>
  <c r="S1581" i="17"/>
  <c r="S1580" i="17"/>
  <c r="S1579" i="17"/>
  <c r="S1578" i="17"/>
  <c r="S1577" i="17"/>
  <c r="S1576" i="17"/>
  <c r="S1575" i="17"/>
  <c r="S1574" i="17"/>
  <c r="S1573" i="17"/>
  <c r="S1572" i="17"/>
  <c r="S1571" i="17"/>
  <c r="S1570" i="17"/>
  <c r="S1569" i="17"/>
  <c r="S1568" i="17"/>
  <c r="S1567" i="17"/>
  <c r="S1566" i="17"/>
  <c r="S1565" i="17"/>
  <c r="S1564" i="17"/>
  <c r="S1563" i="17"/>
  <c r="S1562" i="17"/>
  <c r="S1561" i="17"/>
  <c r="S1560" i="17"/>
  <c r="S1559" i="17"/>
  <c r="S1558" i="17"/>
  <c r="S1557" i="17"/>
  <c r="S1556" i="17"/>
  <c r="S1555" i="17"/>
  <c r="S1554" i="17"/>
  <c r="S1553" i="17"/>
  <c r="S1552" i="17"/>
  <c r="S1551" i="17"/>
  <c r="S1550" i="17"/>
  <c r="S1549" i="17"/>
  <c r="S1548" i="17"/>
  <c r="S1547" i="17"/>
  <c r="S1546" i="17"/>
  <c r="S1545" i="17"/>
  <c r="S1544" i="17"/>
  <c r="S1543" i="17"/>
  <c r="S1542" i="17"/>
  <c r="S1541" i="17"/>
  <c r="S1540" i="17"/>
  <c r="S1539" i="17"/>
  <c r="S1538" i="17"/>
  <c r="S1537" i="17"/>
  <c r="S1536" i="17"/>
  <c r="S1535" i="17"/>
  <c r="S1534" i="17"/>
  <c r="S1533" i="17"/>
  <c r="S1532" i="17"/>
  <c r="S1531" i="17"/>
  <c r="S1530" i="17"/>
  <c r="S1529" i="17"/>
  <c r="S1528" i="17"/>
  <c r="S1527" i="17"/>
  <c r="S1526" i="17"/>
  <c r="S1525" i="17"/>
  <c r="S1524" i="17"/>
  <c r="S1523" i="17"/>
  <c r="S1522" i="17"/>
  <c r="S1521" i="17"/>
  <c r="S1520" i="17"/>
  <c r="S1519" i="17"/>
  <c r="S1518" i="17"/>
  <c r="S1517" i="17"/>
  <c r="S1516" i="17"/>
  <c r="S1515" i="17"/>
  <c r="S1514" i="17"/>
  <c r="S1513" i="17"/>
  <c r="S1512" i="17"/>
  <c r="S1511" i="17"/>
  <c r="S1510" i="17"/>
  <c r="S1509" i="17"/>
  <c r="S1508" i="17"/>
  <c r="S1507" i="17"/>
  <c r="S1506" i="17"/>
  <c r="S1505" i="17"/>
  <c r="S1504" i="17"/>
  <c r="S1503" i="17"/>
  <c r="S1502" i="17"/>
  <c r="S1501" i="17"/>
  <c r="S1500" i="17"/>
  <c r="S1499" i="17"/>
  <c r="S1498" i="17"/>
  <c r="S1497" i="17"/>
  <c r="S1496" i="17"/>
  <c r="S1495" i="17"/>
  <c r="S1494" i="17"/>
  <c r="S1493" i="17"/>
  <c r="S1492" i="17"/>
  <c r="S1491" i="17"/>
  <c r="S1490" i="17"/>
  <c r="S1489" i="17"/>
  <c r="S1488" i="17"/>
  <c r="S1487" i="17"/>
  <c r="S1486" i="17"/>
  <c r="S1485" i="17"/>
  <c r="S1484" i="17"/>
  <c r="S1483" i="17"/>
  <c r="S1482" i="17"/>
  <c r="S1481" i="17"/>
  <c r="S1480" i="17"/>
  <c r="S1479" i="17"/>
  <c r="S1478" i="17"/>
  <c r="S1477" i="17"/>
  <c r="S1476" i="17"/>
  <c r="S1475" i="17"/>
  <c r="S1474" i="17"/>
  <c r="S1473" i="17"/>
  <c r="S1472" i="17"/>
  <c r="S1471" i="17"/>
  <c r="S1470" i="17"/>
  <c r="S1469" i="17"/>
  <c r="S1468" i="17"/>
  <c r="S1467" i="17"/>
  <c r="S1466" i="17"/>
  <c r="S1465" i="17"/>
  <c r="S1464" i="17"/>
  <c r="S1463" i="17"/>
  <c r="S1462" i="17"/>
  <c r="S1461" i="17"/>
  <c r="S1460" i="17"/>
  <c r="S1459" i="17"/>
  <c r="S1458" i="17"/>
  <c r="S1457" i="17"/>
  <c r="S1456" i="17"/>
  <c r="S1455" i="17"/>
  <c r="S1454" i="17"/>
  <c r="S1453" i="17"/>
  <c r="S1452" i="17"/>
  <c r="S1451" i="17"/>
  <c r="S1450" i="17"/>
  <c r="S1449" i="17"/>
  <c r="S1448" i="17"/>
  <c r="S1447" i="17"/>
  <c r="S1446" i="17"/>
  <c r="S1445" i="17"/>
  <c r="S1444" i="17"/>
  <c r="S1443" i="17"/>
  <c r="S1442" i="17"/>
  <c r="S1441" i="17"/>
  <c r="S1440" i="17"/>
  <c r="S1439" i="17"/>
  <c r="S1438" i="17"/>
  <c r="S1437" i="17"/>
  <c r="S1436" i="17"/>
  <c r="S1435" i="17"/>
  <c r="S1434" i="17"/>
  <c r="S1433" i="17"/>
  <c r="S1432" i="17"/>
  <c r="S1431" i="17"/>
  <c r="S1430" i="17"/>
  <c r="S1429" i="17"/>
  <c r="S1428" i="17"/>
  <c r="S1427" i="17"/>
  <c r="S1426" i="17"/>
  <c r="S1425" i="17"/>
  <c r="S1424" i="17"/>
  <c r="S1423" i="17"/>
  <c r="S1422" i="17"/>
  <c r="S1421" i="17"/>
  <c r="S1420" i="17"/>
  <c r="S1419" i="17"/>
  <c r="S1418" i="17"/>
  <c r="S1417" i="17"/>
  <c r="S1416" i="17"/>
  <c r="S1415" i="17"/>
  <c r="S1414" i="17"/>
  <c r="S1413" i="17"/>
  <c r="S1412" i="17"/>
  <c r="S1411" i="17"/>
  <c r="S1410" i="17"/>
  <c r="S1409" i="17"/>
  <c r="S1408" i="17"/>
  <c r="S1407" i="17"/>
  <c r="S1406" i="17"/>
  <c r="S1405" i="17"/>
  <c r="S1404" i="17"/>
  <c r="S1403" i="17"/>
  <c r="S1402" i="17"/>
  <c r="S1401" i="17"/>
  <c r="S1400" i="17"/>
  <c r="S1399" i="17"/>
  <c r="S1398" i="17"/>
  <c r="S1397" i="17"/>
  <c r="S1396" i="17"/>
  <c r="S1395" i="17"/>
  <c r="S1394" i="17"/>
  <c r="S1393" i="17"/>
  <c r="S1392" i="17"/>
  <c r="S1391" i="17"/>
  <c r="S1390" i="17"/>
  <c r="S1389" i="17"/>
  <c r="S1388" i="17"/>
  <c r="S1387" i="17"/>
  <c r="S1386" i="17"/>
  <c r="S1385" i="17"/>
  <c r="S1384" i="17"/>
  <c r="S1383" i="17"/>
  <c r="S1382" i="17"/>
  <c r="S1381" i="17"/>
  <c r="S1380" i="17"/>
  <c r="S1379" i="17"/>
  <c r="S1378" i="17"/>
  <c r="S1377" i="17"/>
  <c r="S1376" i="17"/>
  <c r="S1375" i="17"/>
  <c r="S1374" i="17"/>
  <c r="S1373" i="17"/>
  <c r="S1372" i="17"/>
  <c r="S1371" i="17"/>
  <c r="S1370" i="17"/>
  <c r="S1369" i="17"/>
  <c r="S1368" i="17"/>
  <c r="S1367" i="17"/>
  <c r="S1366" i="17"/>
  <c r="S1365" i="17"/>
  <c r="S1364" i="17"/>
  <c r="S1363" i="17"/>
  <c r="S1362" i="17"/>
  <c r="S1361" i="17"/>
  <c r="S1360" i="17"/>
  <c r="S1359" i="17"/>
  <c r="S1358" i="17"/>
  <c r="S1357" i="17"/>
  <c r="S1356" i="17"/>
  <c r="S1355" i="17"/>
  <c r="S1354" i="17"/>
  <c r="S1353" i="17"/>
  <c r="S1352" i="17"/>
  <c r="S1351" i="17"/>
  <c r="S1350" i="17"/>
  <c r="S1349" i="17"/>
  <c r="S1348" i="17"/>
  <c r="S1347" i="17"/>
  <c r="S1346" i="17"/>
  <c r="S1345" i="17"/>
  <c r="S1344" i="17"/>
  <c r="S1343" i="17"/>
  <c r="S1342" i="17"/>
  <c r="S1341" i="17"/>
  <c r="S1340" i="17"/>
  <c r="S1339" i="17"/>
  <c r="S1338" i="17"/>
  <c r="S1337" i="17"/>
  <c r="S1336" i="17"/>
  <c r="S1335" i="17"/>
  <c r="S1334" i="17"/>
  <c r="S1333" i="17"/>
  <c r="S1332" i="17"/>
  <c r="S1331" i="17"/>
  <c r="S1330" i="17"/>
  <c r="S1329" i="17"/>
  <c r="S1328" i="17"/>
  <c r="S1327" i="17"/>
  <c r="S1326" i="17"/>
  <c r="S1325" i="17"/>
  <c r="S1324" i="17"/>
  <c r="S1323" i="17"/>
  <c r="S1322" i="17"/>
  <c r="S1321" i="17"/>
  <c r="S1320" i="17"/>
  <c r="S1319" i="17"/>
  <c r="S1318" i="17"/>
  <c r="S1317" i="17"/>
  <c r="S1316" i="17"/>
  <c r="S1315" i="17"/>
  <c r="S1314" i="17"/>
  <c r="S1313" i="17"/>
  <c r="S1312" i="17"/>
  <c r="S1311" i="17"/>
  <c r="S1310" i="17"/>
  <c r="S1309" i="17"/>
  <c r="S1308" i="17"/>
  <c r="S1307" i="17"/>
  <c r="S1306" i="17"/>
  <c r="S1305" i="17"/>
  <c r="S1304" i="17"/>
  <c r="S1303" i="17"/>
  <c r="S1302" i="17"/>
  <c r="S1301" i="17"/>
  <c r="S1300" i="17"/>
  <c r="S1299" i="17"/>
  <c r="S1298" i="17"/>
  <c r="S1297" i="17"/>
  <c r="S1296" i="17"/>
  <c r="S1295" i="17"/>
  <c r="S1294" i="17"/>
  <c r="S1293" i="17"/>
  <c r="S1292" i="17"/>
  <c r="S1291" i="17"/>
  <c r="S1290" i="17"/>
  <c r="S1289" i="17"/>
  <c r="S1288" i="17"/>
  <c r="S1287" i="17"/>
  <c r="S1286" i="17"/>
  <c r="S1285" i="17"/>
  <c r="S1284" i="17"/>
  <c r="S1283" i="17"/>
  <c r="S1282" i="17"/>
  <c r="S1281" i="17"/>
  <c r="S1280" i="17"/>
  <c r="S1279" i="17"/>
  <c r="S1278" i="17"/>
  <c r="S1277" i="17"/>
  <c r="S1276" i="17"/>
  <c r="S1275" i="17"/>
  <c r="S1274" i="17"/>
  <c r="S1273" i="17"/>
  <c r="S1272" i="17"/>
  <c r="S1271" i="17"/>
  <c r="S1270" i="17"/>
  <c r="S1269" i="17"/>
  <c r="S1268" i="17"/>
  <c r="S1267" i="17"/>
  <c r="S1266" i="17"/>
  <c r="S1265" i="17"/>
  <c r="S1264" i="17"/>
  <c r="S1263" i="17"/>
  <c r="S1262" i="17"/>
  <c r="S1261" i="17"/>
  <c r="S1260" i="17"/>
  <c r="S1259" i="17"/>
  <c r="S1258" i="17"/>
  <c r="S1257" i="17"/>
  <c r="S1256" i="17"/>
  <c r="S1255" i="17"/>
  <c r="S1254" i="17"/>
  <c r="S1253" i="17"/>
  <c r="S1252" i="17"/>
  <c r="S1251" i="17"/>
  <c r="S1250" i="17"/>
  <c r="S1249" i="17"/>
  <c r="S1248" i="17"/>
  <c r="S1247" i="17"/>
  <c r="S1246" i="17"/>
  <c r="S1245" i="17"/>
  <c r="S1244" i="17"/>
  <c r="S1243" i="17"/>
  <c r="S1242" i="17"/>
  <c r="S1241" i="17"/>
  <c r="S1240" i="17"/>
  <c r="S1239" i="17"/>
  <c r="S1238" i="17"/>
  <c r="S1237" i="17"/>
  <c r="S1236" i="17"/>
  <c r="S1235" i="17"/>
  <c r="S1234" i="17"/>
  <c r="S1233" i="17"/>
  <c r="S1232" i="17"/>
  <c r="S1231" i="17"/>
  <c r="S1230" i="17"/>
  <c r="S1229" i="17"/>
  <c r="S1228" i="17"/>
  <c r="S1227" i="17"/>
  <c r="S1226" i="17"/>
  <c r="S1225" i="17"/>
  <c r="S1224" i="17"/>
  <c r="S1223" i="17"/>
  <c r="S1222" i="17"/>
  <c r="S1221" i="17"/>
  <c r="S1220" i="17"/>
  <c r="S1219" i="17"/>
  <c r="S1218" i="17"/>
  <c r="S1217" i="17"/>
  <c r="S1216" i="17"/>
  <c r="S1215" i="17"/>
  <c r="S1214" i="17"/>
  <c r="S1213" i="17"/>
  <c r="S1212" i="17"/>
  <c r="S1211" i="17"/>
  <c r="S1210" i="17"/>
  <c r="S1209" i="17"/>
  <c r="S1208" i="17"/>
  <c r="S1207" i="17"/>
  <c r="S1206" i="17"/>
  <c r="S1205" i="17"/>
  <c r="S1204" i="17"/>
  <c r="S1203" i="17"/>
  <c r="S1202" i="17"/>
  <c r="S1201" i="17"/>
  <c r="S1200" i="17"/>
  <c r="S1199" i="17"/>
  <c r="S1198" i="17"/>
  <c r="S1197" i="17"/>
  <c r="S1196" i="17"/>
  <c r="S1195" i="17"/>
  <c r="S1194" i="17"/>
  <c r="S1193" i="17"/>
  <c r="S1192" i="17"/>
  <c r="S1191" i="17"/>
  <c r="S1190" i="17"/>
  <c r="S1189" i="17"/>
  <c r="S1188" i="17"/>
  <c r="S1187" i="17"/>
  <c r="S1186" i="17"/>
  <c r="S1185" i="17"/>
  <c r="S1184" i="17"/>
  <c r="S1183" i="17"/>
  <c r="S1182" i="17"/>
  <c r="S1181" i="17"/>
  <c r="S1180" i="17"/>
  <c r="S1179" i="17"/>
  <c r="S1178" i="17"/>
  <c r="S1177" i="17"/>
  <c r="S1176" i="17"/>
  <c r="S1175" i="17"/>
  <c r="S1174" i="17"/>
  <c r="S1173" i="17"/>
  <c r="S1172" i="17"/>
  <c r="S1171" i="17"/>
  <c r="S1170" i="17"/>
  <c r="S1169" i="17"/>
  <c r="S1168" i="17"/>
  <c r="S1167" i="17"/>
  <c r="S1166" i="17"/>
  <c r="S1165" i="17"/>
  <c r="S1164" i="17"/>
  <c r="S1163" i="17"/>
  <c r="S1162" i="17"/>
  <c r="S1161" i="17"/>
  <c r="S1160" i="17"/>
  <c r="S1159" i="17"/>
  <c r="S1158" i="17"/>
  <c r="S1157" i="17"/>
  <c r="S1156" i="17"/>
  <c r="S1155" i="17"/>
  <c r="S1154" i="17"/>
  <c r="S1153" i="17"/>
  <c r="S1152" i="17"/>
  <c r="S1151" i="17"/>
  <c r="S1150" i="17"/>
  <c r="S1149" i="17"/>
  <c r="S1148" i="17"/>
  <c r="S1147" i="17"/>
  <c r="S1146" i="17"/>
  <c r="S1145" i="17"/>
  <c r="S1144" i="17"/>
  <c r="S1143" i="17"/>
  <c r="S1142" i="17"/>
  <c r="S1141" i="17"/>
  <c r="S1140" i="17"/>
  <c r="S1139" i="17"/>
  <c r="S1138" i="17"/>
  <c r="S1137" i="17"/>
  <c r="S1136" i="17"/>
  <c r="S1135" i="17"/>
  <c r="S1134" i="17"/>
  <c r="S1133" i="17"/>
  <c r="S1132" i="17"/>
  <c r="S1131" i="17"/>
  <c r="S1130" i="17"/>
  <c r="S1129" i="17"/>
  <c r="S1128" i="17"/>
  <c r="S1127" i="17"/>
  <c r="S1126" i="17"/>
  <c r="S1125" i="17"/>
  <c r="S1124" i="17"/>
  <c r="S1123" i="17"/>
  <c r="S1122" i="17"/>
  <c r="S1121" i="17"/>
  <c r="S1120" i="17"/>
  <c r="S1119" i="17"/>
  <c r="S1118" i="17"/>
  <c r="S1117" i="17"/>
  <c r="S1116" i="17"/>
  <c r="S1115" i="17"/>
  <c r="S1114" i="17"/>
  <c r="S1113" i="17"/>
  <c r="S1112" i="17"/>
  <c r="S1111" i="17"/>
  <c r="S1110" i="17"/>
  <c r="S1109" i="17"/>
  <c r="S1108" i="17"/>
  <c r="S1107" i="17"/>
  <c r="S1106" i="17"/>
  <c r="S1105" i="17"/>
  <c r="S1104" i="17"/>
  <c r="S1103" i="17"/>
  <c r="S1102" i="17"/>
  <c r="S1101" i="17"/>
  <c r="S1100" i="17"/>
  <c r="S1099" i="17"/>
  <c r="S1098" i="17"/>
  <c r="S1097" i="17"/>
  <c r="S1096" i="17"/>
  <c r="S1095" i="17"/>
  <c r="S1094" i="17"/>
  <c r="S1093" i="17"/>
  <c r="S1092" i="17"/>
  <c r="S1091" i="17"/>
  <c r="S1090" i="17"/>
  <c r="S1089" i="17"/>
  <c r="S1088" i="17"/>
  <c r="S1087" i="17"/>
  <c r="S1086" i="17"/>
  <c r="S1085" i="17"/>
  <c r="S1084" i="17"/>
  <c r="S1083" i="17"/>
  <c r="S1082" i="17"/>
  <c r="S1081" i="17"/>
  <c r="S1080" i="17"/>
  <c r="S1079" i="17"/>
  <c r="S1078" i="17"/>
  <c r="S1077" i="17"/>
  <c r="S1076" i="17"/>
  <c r="S1075" i="17"/>
  <c r="S1074" i="17"/>
  <c r="S1073" i="17"/>
  <c r="S1072" i="17"/>
  <c r="S1071" i="17"/>
  <c r="S1070" i="17"/>
  <c r="S1069" i="17"/>
  <c r="S1068" i="17"/>
  <c r="S1067" i="17"/>
  <c r="S1066" i="17"/>
  <c r="S1065" i="17"/>
  <c r="S1064" i="17"/>
  <c r="S1063" i="17"/>
  <c r="S1062" i="17"/>
  <c r="S1061" i="17"/>
  <c r="S1060" i="17"/>
  <c r="S1059" i="17"/>
  <c r="S1058" i="17"/>
  <c r="S1057" i="17"/>
  <c r="S1056" i="17"/>
  <c r="S1055" i="17"/>
  <c r="S1054" i="17"/>
  <c r="S1053" i="17"/>
  <c r="S1052" i="17"/>
  <c r="S1051" i="17"/>
  <c r="S1050" i="17"/>
  <c r="S1049" i="17"/>
  <c r="S1048" i="17"/>
  <c r="S1047" i="17"/>
  <c r="S1046" i="17"/>
  <c r="S1045" i="17"/>
  <c r="S1044" i="17"/>
  <c r="S1043" i="17"/>
  <c r="S1042" i="17"/>
  <c r="S1041" i="17"/>
  <c r="S1040" i="17"/>
  <c r="S1039" i="17"/>
  <c r="S1038" i="17"/>
  <c r="S1037" i="17"/>
  <c r="S1036" i="17"/>
  <c r="S1035" i="17"/>
  <c r="S1034" i="17"/>
  <c r="S1033" i="17"/>
  <c r="S1032" i="17"/>
  <c r="S1031" i="17"/>
  <c r="S1030" i="17"/>
  <c r="S1029" i="17"/>
  <c r="S1028" i="17"/>
  <c r="S1027" i="17"/>
  <c r="S1026" i="17"/>
  <c r="S1025" i="17"/>
  <c r="S1024" i="17"/>
  <c r="S1023" i="17"/>
  <c r="S1022" i="17"/>
  <c r="S1021" i="17"/>
  <c r="S1020" i="17"/>
  <c r="S1019" i="17"/>
  <c r="S1018" i="17"/>
  <c r="S1017" i="17"/>
  <c r="S1016" i="17"/>
  <c r="S1015" i="17"/>
  <c r="S1014" i="17"/>
  <c r="S1013" i="17"/>
  <c r="S1012" i="17"/>
  <c r="S1011" i="17"/>
  <c r="S1010" i="17"/>
  <c r="S1009" i="17"/>
  <c r="S1008" i="17"/>
  <c r="S1007" i="17"/>
  <c r="S1006" i="17"/>
  <c r="S1005" i="17"/>
  <c r="S1004" i="17"/>
  <c r="S1003" i="17"/>
  <c r="S1002" i="17"/>
  <c r="S1001" i="17"/>
  <c r="S1000" i="17"/>
  <c r="S999" i="17"/>
  <c r="S998" i="17"/>
  <c r="S997" i="17"/>
  <c r="S996" i="17"/>
  <c r="S995" i="17"/>
  <c r="S994" i="17"/>
  <c r="S993" i="17"/>
  <c r="S992" i="17"/>
  <c r="S991" i="17"/>
  <c r="S990" i="17"/>
  <c r="S989" i="17"/>
  <c r="S988" i="17"/>
  <c r="S987" i="17"/>
  <c r="S986" i="17"/>
  <c r="S985" i="17"/>
  <c r="S984" i="17"/>
  <c r="S983" i="17"/>
  <c r="S982" i="17"/>
  <c r="S981" i="17"/>
  <c r="S980" i="17"/>
  <c r="S979" i="17"/>
  <c r="S978" i="17"/>
  <c r="S977" i="17"/>
  <c r="S976" i="17"/>
  <c r="S975" i="17"/>
  <c r="S974" i="17"/>
  <c r="S973" i="17"/>
  <c r="S972" i="17"/>
  <c r="S971" i="17"/>
  <c r="S970" i="17"/>
  <c r="S969" i="17"/>
  <c r="S968" i="17"/>
  <c r="S967" i="17"/>
  <c r="S966" i="17"/>
  <c r="S965" i="17"/>
  <c r="S964" i="17"/>
  <c r="S963" i="17"/>
  <c r="S962" i="17"/>
  <c r="S961" i="17"/>
  <c r="S960" i="17"/>
  <c r="S959" i="17"/>
  <c r="S958" i="17"/>
  <c r="S957" i="17"/>
  <c r="S956" i="17"/>
  <c r="S955" i="17"/>
  <c r="S954" i="17"/>
  <c r="S953" i="17"/>
  <c r="S952" i="17"/>
  <c r="S951" i="17"/>
  <c r="S950" i="17"/>
  <c r="S949" i="17"/>
  <c r="S948" i="17"/>
  <c r="S947" i="17"/>
  <c r="S946" i="17"/>
  <c r="S945" i="17"/>
  <c r="S944" i="17"/>
  <c r="S943" i="17"/>
  <c r="S942" i="17"/>
  <c r="S941" i="17"/>
  <c r="S940" i="17"/>
  <c r="S939" i="17"/>
  <c r="S938" i="17"/>
  <c r="S937" i="17"/>
  <c r="S936" i="17"/>
  <c r="S935" i="17"/>
  <c r="S934" i="17"/>
  <c r="S933" i="17"/>
  <c r="S932" i="17"/>
  <c r="S931" i="17"/>
  <c r="S930" i="17"/>
  <c r="S929" i="17"/>
  <c r="S928" i="17"/>
  <c r="S927" i="17"/>
  <c r="S926" i="17"/>
  <c r="S925" i="17"/>
  <c r="S924" i="17"/>
  <c r="S923" i="17"/>
  <c r="S922" i="17"/>
  <c r="S921" i="17"/>
  <c r="S920" i="17"/>
  <c r="S919" i="17"/>
  <c r="S918" i="17"/>
  <c r="S917" i="17"/>
  <c r="S916" i="17"/>
  <c r="S915" i="17"/>
  <c r="S914" i="17"/>
  <c r="S913" i="17"/>
  <c r="S912" i="17"/>
  <c r="S911" i="17"/>
  <c r="S910" i="17"/>
  <c r="S909" i="17"/>
  <c r="S908" i="17"/>
  <c r="S907" i="17"/>
  <c r="S906" i="17"/>
  <c r="S905" i="17"/>
  <c r="S904" i="17"/>
  <c r="S903" i="17"/>
  <c r="S902" i="17"/>
  <c r="S901" i="17"/>
  <c r="S900" i="17"/>
  <c r="S899" i="17"/>
  <c r="S898" i="17"/>
  <c r="S897" i="17"/>
  <c r="S896" i="17"/>
  <c r="S895" i="17"/>
  <c r="S894" i="17"/>
  <c r="S893" i="17"/>
  <c r="S892" i="17"/>
  <c r="S891" i="17"/>
  <c r="S890" i="17"/>
  <c r="S889" i="17"/>
  <c r="S888" i="17"/>
  <c r="S887" i="17"/>
  <c r="S886" i="17"/>
  <c r="S885" i="17"/>
  <c r="S884" i="17"/>
  <c r="S883" i="17"/>
  <c r="S882" i="17"/>
  <c r="S881" i="17"/>
  <c r="S880" i="17"/>
  <c r="S879" i="17"/>
  <c r="S878" i="17"/>
  <c r="S877" i="17"/>
  <c r="S876" i="17"/>
  <c r="S875" i="17"/>
  <c r="S874" i="17"/>
  <c r="S873" i="17"/>
  <c r="S872" i="17"/>
  <c r="S871" i="17"/>
  <c r="S870" i="17"/>
  <c r="S869" i="17"/>
  <c r="S868" i="17"/>
  <c r="S867" i="17"/>
  <c r="S866" i="17"/>
  <c r="S865" i="17"/>
  <c r="S864" i="17"/>
  <c r="S863" i="17"/>
  <c r="S862" i="17"/>
  <c r="S861" i="17"/>
  <c r="S860" i="17"/>
  <c r="S859" i="17"/>
  <c r="S858" i="17"/>
  <c r="S857" i="17"/>
  <c r="S856" i="17"/>
  <c r="S855" i="17"/>
  <c r="S854" i="17"/>
  <c r="S853" i="17"/>
  <c r="S852" i="17"/>
  <c r="S851" i="17"/>
  <c r="S850" i="17"/>
  <c r="S849" i="17"/>
  <c r="S848" i="17"/>
  <c r="S847" i="17"/>
  <c r="S846" i="17"/>
  <c r="S845" i="17"/>
  <c r="S844" i="17"/>
  <c r="S843" i="17"/>
  <c r="S842" i="17"/>
  <c r="S841" i="17"/>
  <c r="S840" i="17"/>
  <c r="S839" i="17"/>
  <c r="S838" i="17"/>
  <c r="S837" i="17"/>
  <c r="S836" i="17"/>
  <c r="S835" i="17"/>
  <c r="S834" i="17"/>
  <c r="S833" i="17"/>
  <c r="S832" i="17"/>
  <c r="S831" i="17"/>
  <c r="S830" i="17"/>
  <c r="S829" i="17"/>
  <c r="S828" i="17"/>
  <c r="S827" i="17"/>
  <c r="S826" i="17"/>
  <c r="S825" i="17"/>
  <c r="S824" i="17"/>
  <c r="S823" i="17"/>
  <c r="S822" i="17"/>
  <c r="S821" i="17"/>
  <c r="S820" i="17"/>
  <c r="S819" i="17"/>
  <c r="S818" i="17"/>
  <c r="S817" i="17"/>
  <c r="S816" i="17"/>
  <c r="S815" i="17"/>
  <c r="S814" i="17"/>
  <c r="S813" i="17"/>
  <c r="S812" i="17"/>
  <c r="S811" i="17"/>
  <c r="S810" i="17"/>
  <c r="S809" i="17"/>
  <c r="S808" i="17"/>
  <c r="S807" i="17"/>
  <c r="S806" i="17"/>
  <c r="S805" i="17"/>
  <c r="S804" i="17"/>
  <c r="S803" i="17"/>
  <c r="S802" i="17"/>
  <c r="S801" i="17"/>
  <c r="S800" i="17"/>
  <c r="S799" i="17"/>
  <c r="S798" i="17"/>
  <c r="S797" i="17"/>
  <c r="S796" i="17"/>
  <c r="S795" i="17"/>
  <c r="S794" i="17"/>
  <c r="S793" i="17"/>
  <c r="S792" i="17"/>
  <c r="S791" i="17"/>
  <c r="S790" i="17"/>
  <c r="S789" i="17"/>
  <c r="S788" i="17"/>
  <c r="S787" i="17"/>
  <c r="S786" i="17"/>
  <c r="S785" i="17"/>
  <c r="S784" i="17"/>
  <c r="S783" i="17"/>
  <c r="S782" i="17"/>
  <c r="S781" i="17"/>
  <c r="S780" i="17"/>
  <c r="S779" i="17"/>
  <c r="S778" i="17"/>
  <c r="S777" i="17"/>
  <c r="S776" i="17"/>
  <c r="S775" i="17"/>
  <c r="S774" i="17"/>
  <c r="S773" i="17"/>
  <c r="S772" i="17"/>
  <c r="S771" i="17"/>
  <c r="S770" i="17"/>
  <c r="S769" i="17"/>
  <c r="S768" i="17"/>
  <c r="S767" i="17"/>
  <c r="S766" i="17"/>
  <c r="S765" i="17"/>
  <c r="S764" i="17"/>
  <c r="S763" i="17"/>
  <c r="S762" i="17"/>
  <c r="S761" i="17"/>
  <c r="S760" i="17"/>
  <c r="S759" i="17"/>
  <c r="S758" i="17"/>
  <c r="S757" i="17"/>
  <c r="S756" i="17"/>
  <c r="S755" i="17"/>
  <c r="S754" i="17"/>
  <c r="S753" i="17"/>
  <c r="S752" i="17"/>
  <c r="S751" i="17"/>
  <c r="S750" i="17"/>
  <c r="S749" i="17"/>
  <c r="S748" i="17"/>
  <c r="S747" i="17"/>
  <c r="S746" i="17"/>
  <c r="S745" i="17"/>
  <c r="S744" i="17"/>
  <c r="S743" i="17"/>
  <c r="S742" i="17"/>
  <c r="S741" i="17"/>
  <c r="S740" i="17"/>
  <c r="S739" i="17"/>
  <c r="S738" i="17"/>
  <c r="S737" i="17"/>
  <c r="S736" i="17"/>
  <c r="S735" i="17"/>
  <c r="S734" i="17"/>
  <c r="S733" i="17"/>
  <c r="S732" i="17"/>
  <c r="S731" i="17"/>
  <c r="S730" i="17"/>
  <c r="S729" i="17"/>
  <c r="S728" i="17"/>
  <c r="S727" i="17"/>
  <c r="S726" i="17"/>
  <c r="S725" i="17"/>
  <c r="S724" i="17"/>
  <c r="S723" i="17"/>
  <c r="S722" i="17"/>
  <c r="S721" i="17"/>
  <c r="S720" i="17"/>
  <c r="S719" i="17"/>
  <c r="S718" i="17"/>
  <c r="S717" i="17"/>
  <c r="S716" i="17"/>
  <c r="S715" i="17"/>
  <c r="S714" i="17"/>
  <c r="S713" i="17"/>
  <c r="S712" i="17"/>
  <c r="S711" i="17"/>
  <c r="S710" i="17"/>
  <c r="S709" i="17"/>
  <c r="S708" i="17"/>
  <c r="S707" i="17"/>
  <c r="S706" i="17"/>
  <c r="S705" i="17"/>
  <c r="S704" i="17"/>
  <c r="S703" i="17"/>
  <c r="S702" i="17"/>
  <c r="S701" i="17"/>
  <c r="S700" i="17"/>
  <c r="S699" i="17"/>
  <c r="S698" i="17"/>
  <c r="S697" i="17"/>
  <c r="S696" i="17"/>
  <c r="S695" i="17"/>
  <c r="S694" i="17"/>
  <c r="S693" i="17"/>
  <c r="S692" i="17"/>
  <c r="S691" i="17"/>
  <c r="S690" i="17"/>
  <c r="S689" i="17"/>
  <c r="S688" i="17"/>
  <c r="S687" i="17"/>
  <c r="S686" i="17"/>
  <c r="S685" i="17"/>
  <c r="S684" i="17"/>
  <c r="S683" i="17"/>
  <c r="S682" i="17"/>
  <c r="S681" i="17"/>
  <c r="S680" i="17"/>
  <c r="S679" i="17"/>
  <c r="S678" i="17"/>
  <c r="S677" i="17"/>
  <c r="S676" i="17"/>
  <c r="S675" i="17"/>
  <c r="S674" i="17"/>
  <c r="S673" i="17"/>
  <c r="S672" i="17"/>
  <c r="S671" i="17"/>
  <c r="S670" i="17"/>
  <c r="S669" i="17"/>
  <c r="S668" i="17"/>
  <c r="S667" i="17"/>
  <c r="S666" i="17"/>
  <c r="S665" i="17"/>
  <c r="S664" i="17"/>
  <c r="S663" i="17"/>
  <c r="S662" i="17"/>
  <c r="S661" i="17"/>
  <c r="S660" i="17"/>
  <c r="S659" i="17"/>
  <c r="S658" i="17"/>
  <c r="S657" i="17"/>
  <c r="S656" i="17"/>
  <c r="S655" i="17"/>
  <c r="S654" i="17"/>
  <c r="S653" i="17"/>
  <c r="S652" i="17"/>
  <c r="S651" i="17"/>
  <c r="S650" i="17"/>
  <c r="S649" i="17"/>
  <c r="S648" i="17"/>
  <c r="S647" i="17"/>
  <c r="S646" i="17"/>
  <c r="S645" i="17"/>
  <c r="S644" i="17"/>
  <c r="S643" i="17"/>
  <c r="S642" i="17"/>
  <c r="S641" i="17"/>
  <c r="S640" i="17"/>
  <c r="S639" i="17"/>
  <c r="S638" i="17"/>
  <c r="S637" i="17"/>
  <c r="S636" i="17"/>
  <c r="S635" i="17"/>
  <c r="S634" i="17"/>
  <c r="S633" i="17"/>
  <c r="S632" i="17"/>
  <c r="S631" i="17"/>
  <c r="S630" i="17"/>
  <c r="S629" i="17"/>
  <c r="S628" i="17"/>
  <c r="S627" i="17"/>
  <c r="S626" i="17"/>
  <c r="S625" i="17"/>
  <c r="S624" i="17"/>
  <c r="S623" i="17"/>
  <c r="S622" i="17"/>
  <c r="S621" i="17"/>
  <c r="S620" i="17"/>
  <c r="S619" i="17"/>
  <c r="S618" i="17"/>
  <c r="S617" i="17"/>
  <c r="S616" i="17"/>
  <c r="S615" i="17"/>
  <c r="S614" i="17"/>
  <c r="S613" i="17"/>
  <c r="S612" i="17"/>
  <c r="S611" i="17"/>
  <c r="S610" i="17"/>
  <c r="S609" i="17"/>
  <c r="S608" i="17"/>
  <c r="S607" i="17"/>
  <c r="S606" i="17"/>
  <c r="S605" i="17"/>
  <c r="S604" i="17"/>
  <c r="S603" i="17"/>
  <c r="S602" i="17"/>
  <c r="S601" i="17"/>
  <c r="S600" i="17"/>
  <c r="S599" i="17"/>
  <c r="S598" i="17"/>
  <c r="S597" i="17"/>
  <c r="S596" i="17"/>
  <c r="S595" i="17"/>
  <c r="S594" i="17"/>
  <c r="S593" i="17"/>
  <c r="S592" i="17"/>
  <c r="S591" i="17"/>
  <c r="S590" i="17"/>
  <c r="S589" i="17"/>
  <c r="S588" i="17"/>
  <c r="S587" i="17"/>
  <c r="S586" i="17"/>
  <c r="S585" i="17"/>
  <c r="S584" i="17"/>
  <c r="S583" i="17"/>
  <c r="S582" i="17"/>
  <c r="S581" i="17"/>
  <c r="S580" i="17"/>
  <c r="S579" i="17"/>
  <c r="S578" i="17"/>
  <c r="S577" i="17"/>
  <c r="S576" i="17"/>
  <c r="S575" i="17"/>
  <c r="S574" i="17"/>
  <c r="S573" i="17"/>
  <c r="S572" i="17"/>
  <c r="S571" i="17"/>
  <c r="S570" i="17"/>
  <c r="S569" i="17"/>
  <c r="S568" i="17"/>
  <c r="S567" i="17"/>
  <c r="S566" i="17"/>
  <c r="S565" i="17"/>
  <c r="S564" i="17"/>
  <c r="S563" i="17"/>
  <c r="S562" i="17"/>
  <c r="S561" i="17"/>
  <c r="S560" i="17"/>
  <c r="S559" i="17"/>
  <c r="S558" i="17"/>
  <c r="S557" i="17"/>
  <c r="S556" i="17"/>
  <c r="S555" i="17"/>
  <c r="S554" i="17"/>
  <c r="S553" i="17"/>
  <c r="S552" i="17"/>
  <c r="S551" i="17"/>
  <c r="S550" i="17"/>
  <c r="S549" i="17"/>
  <c r="S548" i="17"/>
  <c r="S547" i="17"/>
  <c r="S546" i="17"/>
  <c r="S545" i="17"/>
  <c r="S544" i="17"/>
  <c r="S543" i="17"/>
  <c r="S542" i="17"/>
  <c r="S541" i="17"/>
  <c r="S540" i="17"/>
  <c r="S539" i="17"/>
  <c r="S538" i="17"/>
  <c r="S537" i="17"/>
  <c r="S536" i="17"/>
  <c r="S535" i="17"/>
  <c r="S534" i="17"/>
  <c r="S533" i="17"/>
  <c r="S532" i="17"/>
  <c r="S531" i="17"/>
  <c r="S530" i="17"/>
  <c r="S529" i="17"/>
  <c r="S528" i="17"/>
  <c r="S527" i="17"/>
  <c r="S526" i="17"/>
  <c r="S525" i="17"/>
  <c r="S524" i="17"/>
  <c r="S523" i="17"/>
  <c r="S522" i="17"/>
  <c r="S521" i="17"/>
  <c r="S520" i="17"/>
  <c r="S519" i="17"/>
  <c r="S518" i="17"/>
  <c r="S517" i="17"/>
  <c r="S516" i="17"/>
  <c r="S515" i="17"/>
  <c r="S514" i="17"/>
  <c r="S513" i="17"/>
  <c r="S512" i="17"/>
  <c r="S511" i="17"/>
  <c r="S510" i="17"/>
  <c r="S509" i="17"/>
  <c r="S508" i="17"/>
  <c r="S507" i="17"/>
  <c r="S506" i="17"/>
  <c r="S505" i="17"/>
  <c r="S504" i="17"/>
  <c r="S503" i="17"/>
  <c r="S502" i="17"/>
  <c r="S501" i="17"/>
  <c r="S500" i="17"/>
  <c r="S499" i="17"/>
  <c r="S498" i="17"/>
  <c r="S497" i="17"/>
  <c r="S496" i="17"/>
  <c r="S495" i="17"/>
  <c r="S494" i="17"/>
  <c r="S493" i="17"/>
  <c r="S492" i="17"/>
  <c r="S491" i="17"/>
  <c r="S490" i="17"/>
  <c r="S489" i="17"/>
  <c r="S488" i="17"/>
  <c r="S487" i="17"/>
  <c r="S486" i="17"/>
  <c r="S485" i="17"/>
  <c r="S484" i="17"/>
  <c r="S483" i="17"/>
  <c r="S482" i="17"/>
  <c r="S481" i="17"/>
  <c r="S480" i="17"/>
  <c r="S479" i="17"/>
  <c r="S478" i="17"/>
  <c r="S477" i="17"/>
  <c r="S476" i="17"/>
  <c r="S475" i="17"/>
  <c r="S474" i="17"/>
  <c r="S473" i="17"/>
  <c r="S472" i="17"/>
  <c r="S471" i="17"/>
  <c r="S470" i="17"/>
  <c r="S469" i="17"/>
  <c r="S468" i="17"/>
  <c r="S467" i="17"/>
  <c r="S466" i="17"/>
  <c r="S465" i="17"/>
  <c r="S464" i="17"/>
  <c r="S463" i="17"/>
  <c r="S462" i="17"/>
  <c r="S461" i="17"/>
  <c r="S460" i="17"/>
  <c r="S459" i="17"/>
  <c r="S458" i="17"/>
  <c r="S457" i="17"/>
  <c r="S456" i="17"/>
  <c r="S455" i="17"/>
  <c r="S454" i="17"/>
  <c r="S453" i="17"/>
  <c r="S452" i="17"/>
  <c r="S451" i="17"/>
  <c r="S450" i="17"/>
  <c r="S449" i="17"/>
  <c r="S448" i="17"/>
  <c r="S447" i="17"/>
  <c r="S446" i="17"/>
  <c r="S445" i="17"/>
  <c r="S444" i="17"/>
  <c r="S443" i="17"/>
  <c r="S442" i="17"/>
  <c r="S441" i="17"/>
  <c r="S440" i="17"/>
  <c r="S439" i="17"/>
  <c r="S438" i="17"/>
  <c r="S437" i="17"/>
  <c r="S436" i="17"/>
  <c r="S435" i="17"/>
  <c r="S434" i="17"/>
  <c r="S433" i="17"/>
  <c r="S432" i="17"/>
  <c r="S431" i="17"/>
  <c r="S430" i="17"/>
  <c r="S429" i="17"/>
  <c r="S428" i="17"/>
  <c r="S427" i="17"/>
  <c r="S426" i="17"/>
  <c r="S425" i="17"/>
  <c r="S424" i="17"/>
  <c r="S423" i="17"/>
  <c r="S422" i="17"/>
  <c r="S421" i="17"/>
  <c r="S420" i="17"/>
  <c r="S419" i="17"/>
  <c r="S418" i="17"/>
  <c r="S417" i="17"/>
  <c r="S416" i="17"/>
  <c r="S415" i="17"/>
  <c r="S414" i="17"/>
  <c r="S413" i="17"/>
  <c r="S412" i="17"/>
  <c r="S411" i="17"/>
  <c r="S410" i="17"/>
  <c r="S409" i="17"/>
  <c r="S408" i="17"/>
  <c r="S407" i="17"/>
  <c r="S406" i="17"/>
  <c r="S405" i="17"/>
  <c r="S404" i="17"/>
  <c r="S403" i="17"/>
  <c r="S402" i="17"/>
  <c r="S401" i="17"/>
  <c r="S400" i="17"/>
  <c r="S399" i="17"/>
  <c r="S398" i="17"/>
  <c r="S397" i="17"/>
  <c r="S396" i="17"/>
  <c r="S395" i="17"/>
  <c r="S394" i="17"/>
  <c r="S393" i="17"/>
  <c r="S392" i="17"/>
  <c r="S391" i="17"/>
  <c r="S390" i="17"/>
  <c r="S389" i="17"/>
  <c r="S388" i="17"/>
  <c r="S387" i="17"/>
  <c r="S386" i="17"/>
  <c r="S385" i="17"/>
  <c r="S384" i="17"/>
  <c r="S383" i="17"/>
  <c r="S382" i="17"/>
  <c r="S381" i="17"/>
  <c r="S380" i="17"/>
  <c r="S379" i="17"/>
  <c r="S378" i="17"/>
  <c r="S377" i="17"/>
  <c r="S376" i="17"/>
  <c r="S375" i="17"/>
  <c r="S374" i="17"/>
  <c r="S373" i="17"/>
  <c r="S372" i="17"/>
  <c r="S371" i="17"/>
  <c r="S370" i="17"/>
  <c r="S369" i="17"/>
  <c r="S368" i="17"/>
  <c r="S367" i="17"/>
  <c r="S366" i="17"/>
  <c r="S365" i="17"/>
  <c r="S364" i="17"/>
  <c r="S363" i="17"/>
  <c r="S362" i="17"/>
  <c r="S361" i="17"/>
  <c r="S360" i="17"/>
  <c r="S359" i="17"/>
  <c r="S358" i="17"/>
  <c r="S357" i="17"/>
  <c r="S356" i="17"/>
  <c r="S355" i="17"/>
  <c r="S354" i="17"/>
  <c r="S353" i="17"/>
  <c r="S352" i="17"/>
  <c r="S351" i="17"/>
  <c r="S350" i="17"/>
  <c r="S349" i="17"/>
  <c r="S348" i="17"/>
  <c r="S347" i="17"/>
  <c r="S346" i="17"/>
  <c r="S345" i="17"/>
  <c r="S344" i="17"/>
  <c r="S343" i="17"/>
  <c r="S342" i="17"/>
  <c r="S341" i="17"/>
  <c r="S340" i="17"/>
  <c r="S339" i="17"/>
  <c r="S338" i="17"/>
  <c r="S337" i="17"/>
  <c r="S336" i="17"/>
  <c r="S335" i="17"/>
  <c r="S334" i="17"/>
  <c r="S333" i="17"/>
  <c r="S332" i="17"/>
  <c r="S331" i="17"/>
  <c r="S330" i="17"/>
  <c r="S329" i="17"/>
  <c r="S328" i="17"/>
  <c r="S327" i="17"/>
  <c r="S326" i="17"/>
  <c r="S325" i="17"/>
  <c r="S324" i="17"/>
  <c r="S323" i="17"/>
  <c r="S322" i="17"/>
  <c r="S321" i="17"/>
  <c r="S320" i="17"/>
  <c r="S319" i="17"/>
  <c r="S318" i="17"/>
  <c r="S317" i="17"/>
  <c r="S316" i="17"/>
  <c r="S315" i="17"/>
  <c r="S314" i="17"/>
  <c r="S313" i="17"/>
  <c r="S312" i="17"/>
  <c r="S311" i="17"/>
  <c r="S310" i="17"/>
  <c r="S309" i="17"/>
  <c r="S308" i="17"/>
  <c r="S307" i="17"/>
  <c r="S306" i="17"/>
  <c r="S305" i="17"/>
  <c r="S304" i="17"/>
  <c r="S303" i="17"/>
  <c r="S302" i="17"/>
  <c r="S301" i="17"/>
  <c r="S300" i="17"/>
  <c r="S299" i="17"/>
  <c r="S298" i="17"/>
  <c r="S297" i="17"/>
  <c r="S296" i="17"/>
  <c r="S295" i="17"/>
  <c r="S294" i="17"/>
  <c r="S293" i="17"/>
  <c r="S292" i="17"/>
  <c r="S291" i="17"/>
  <c r="S290" i="17"/>
  <c r="S289" i="17"/>
  <c r="S288" i="17"/>
  <c r="S287" i="17"/>
  <c r="S286" i="17"/>
  <c r="S285" i="17"/>
  <c r="S284" i="17"/>
  <c r="S283" i="17"/>
  <c r="S282" i="17"/>
  <c r="S281" i="17"/>
  <c r="S280" i="17"/>
  <c r="S279" i="17"/>
  <c r="S278" i="17"/>
  <c r="S277" i="17"/>
  <c r="S276" i="17"/>
  <c r="S275" i="17"/>
  <c r="S274" i="17"/>
  <c r="S273" i="17"/>
  <c r="S272" i="17"/>
  <c r="S271" i="17"/>
  <c r="S270" i="17"/>
  <c r="S269" i="17"/>
  <c r="S268" i="17"/>
  <c r="S267" i="17"/>
  <c r="S266" i="17"/>
  <c r="S265" i="17"/>
  <c r="S264" i="17"/>
  <c r="S263" i="17"/>
  <c r="S262" i="17"/>
  <c r="S261" i="17"/>
  <c r="S260" i="17"/>
  <c r="S259" i="17"/>
  <c r="S258" i="17"/>
  <c r="S257" i="17"/>
  <c r="S256" i="17"/>
  <c r="S255" i="17"/>
  <c r="S254" i="17"/>
  <c r="S253" i="17"/>
  <c r="S252" i="17"/>
  <c r="S251" i="17"/>
  <c r="S250" i="17"/>
  <c r="S249" i="17"/>
  <c r="S248" i="17"/>
  <c r="S247" i="17"/>
  <c r="S246" i="17"/>
  <c r="S245" i="17"/>
  <c r="S244" i="17"/>
  <c r="S243" i="17"/>
  <c r="S242" i="17"/>
  <c r="S241" i="17"/>
  <c r="S240" i="17"/>
  <c r="S239" i="17"/>
  <c r="S238" i="17"/>
  <c r="S237" i="17"/>
  <c r="S236" i="17"/>
  <c r="S235" i="17"/>
  <c r="S234" i="17"/>
  <c r="S233" i="17"/>
  <c r="S232" i="17"/>
  <c r="S231" i="17"/>
  <c r="S230" i="17"/>
  <c r="S229" i="17"/>
  <c r="S228" i="17"/>
  <c r="S227" i="17"/>
  <c r="S226" i="17"/>
  <c r="S225" i="17"/>
  <c r="S224" i="17"/>
  <c r="S223" i="17"/>
  <c r="S222" i="17"/>
  <c r="S221" i="17"/>
  <c r="S220" i="17"/>
  <c r="S219" i="17"/>
  <c r="S218" i="17"/>
  <c r="S217" i="17"/>
  <c r="S216" i="17"/>
  <c r="S215" i="17"/>
  <c r="S214" i="17"/>
  <c r="S213" i="17"/>
  <c r="S212" i="17"/>
  <c r="S211" i="17"/>
  <c r="S210" i="17"/>
  <c r="S209" i="17"/>
  <c r="S208" i="17"/>
  <c r="S207" i="17"/>
  <c r="S206" i="17"/>
  <c r="S205" i="17"/>
  <c r="S204" i="17"/>
  <c r="S203" i="17"/>
  <c r="S202" i="17"/>
  <c r="S201" i="17"/>
  <c r="S200" i="17"/>
  <c r="S199" i="17"/>
  <c r="S198" i="17"/>
  <c r="S197" i="17"/>
  <c r="S196" i="17"/>
  <c r="S195" i="17"/>
  <c r="S194" i="17"/>
  <c r="S193" i="17"/>
  <c r="S192" i="17"/>
  <c r="S191" i="17"/>
  <c r="S190" i="17"/>
  <c r="S189" i="17"/>
  <c r="S188" i="17"/>
  <c r="S187" i="17"/>
  <c r="S186" i="17"/>
  <c r="S185" i="17"/>
  <c r="S184" i="17"/>
  <c r="S183" i="17"/>
  <c r="S182" i="17"/>
  <c r="S181" i="17"/>
  <c r="S180" i="17"/>
  <c r="S179" i="17"/>
  <c r="S178" i="17"/>
  <c r="S177" i="17"/>
  <c r="S176" i="17"/>
  <c r="S175" i="17"/>
  <c r="S174" i="17"/>
  <c r="S173" i="17"/>
  <c r="S172" i="17"/>
  <c r="S171" i="17"/>
  <c r="S170" i="17"/>
  <c r="S169" i="17"/>
  <c r="S168" i="17"/>
  <c r="S167" i="17"/>
  <c r="S166" i="17"/>
  <c r="S165" i="17"/>
  <c r="S164" i="17"/>
  <c r="S163" i="17"/>
  <c r="S162" i="17"/>
  <c r="S161" i="17"/>
  <c r="S160" i="17"/>
  <c r="S159" i="17"/>
  <c r="S158" i="17"/>
  <c r="S157" i="17"/>
  <c r="S156" i="17"/>
  <c r="S155" i="17"/>
  <c r="S154" i="17"/>
  <c r="S153" i="17"/>
  <c r="S152" i="17"/>
  <c r="S151" i="17"/>
  <c r="S150" i="17"/>
  <c r="S149" i="17"/>
  <c r="S148" i="17"/>
  <c r="S147" i="17"/>
  <c r="S146" i="17"/>
  <c r="S145" i="17"/>
  <c r="S144" i="17"/>
  <c r="S143" i="17"/>
  <c r="S142" i="17"/>
  <c r="S141" i="17"/>
  <c r="S140" i="17"/>
  <c r="S139" i="17"/>
  <c r="S138" i="17"/>
  <c r="S137" i="17"/>
  <c r="S136" i="17"/>
  <c r="S135" i="17"/>
  <c r="S134" i="17"/>
  <c r="S133" i="17"/>
  <c r="S132" i="17"/>
  <c r="S131" i="17"/>
  <c r="S130" i="17"/>
  <c r="S129" i="17"/>
  <c r="S128" i="17"/>
  <c r="S127" i="17"/>
  <c r="S126" i="17"/>
  <c r="S125" i="17"/>
  <c r="S124" i="17"/>
  <c r="S123" i="17"/>
  <c r="S122" i="17"/>
  <c r="S121" i="17"/>
  <c r="S120" i="17"/>
  <c r="S119" i="17"/>
  <c r="S118" i="17"/>
  <c r="S117" i="17"/>
  <c r="S116" i="17"/>
  <c r="S115" i="17"/>
  <c r="S114" i="17"/>
  <c r="S113" i="17"/>
  <c r="S112" i="17"/>
  <c r="S111" i="17"/>
  <c r="S110" i="17"/>
  <c r="S109" i="17"/>
  <c r="S108" i="17"/>
  <c r="S107" i="17"/>
  <c r="S106" i="17"/>
  <c r="S105" i="17"/>
  <c r="S104" i="17"/>
  <c r="S103" i="17"/>
  <c r="S102" i="17"/>
  <c r="S101" i="17"/>
  <c r="S100" i="17"/>
  <c r="S99" i="17"/>
  <c r="S98" i="17"/>
  <c r="S97" i="17"/>
  <c r="S96" i="17"/>
  <c r="S95" i="17"/>
  <c r="S94" i="17"/>
  <c r="S93" i="17"/>
  <c r="S92" i="17"/>
  <c r="S91" i="17"/>
  <c r="S90" i="17"/>
  <c r="S89" i="17"/>
  <c r="S88" i="17"/>
  <c r="S87" i="17"/>
  <c r="S86" i="17"/>
  <c r="S85" i="17"/>
  <c r="S84" i="17"/>
  <c r="S83" i="17"/>
  <c r="S82" i="17"/>
  <c r="S81" i="17"/>
  <c r="S80" i="17"/>
  <c r="S79" i="17"/>
  <c r="S78" i="17"/>
  <c r="S77" i="17"/>
  <c r="S76" i="17"/>
  <c r="S75" i="17"/>
  <c r="S74" i="17"/>
  <c r="S73" i="17"/>
  <c r="S72" i="17"/>
  <c r="S71" i="17"/>
  <c r="S70" i="17"/>
  <c r="S69" i="17"/>
  <c r="S68" i="17"/>
  <c r="S67" i="17"/>
  <c r="S66" i="17"/>
  <c r="S65" i="17"/>
  <c r="S64" i="17"/>
  <c r="S63" i="17"/>
  <c r="S62" i="17"/>
  <c r="S61" i="17"/>
  <c r="S60" i="17"/>
  <c r="S59" i="17"/>
  <c r="S58" i="17"/>
  <c r="S57" i="17"/>
  <c r="S56" i="17"/>
  <c r="S55" i="17"/>
  <c r="S54" i="17"/>
  <c r="S53" i="17"/>
  <c r="S52" i="17"/>
  <c r="S51" i="17"/>
  <c r="S50" i="17"/>
  <c r="S49" i="17"/>
  <c r="S48" i="17"/>
  <c r="S47" i="17"/>
  <c r="S46" i="17"/>
  <c r="S45" i="17"/>
  <c r="S44" i="17"/>
  <c r="S43" i="17"/>
  <c r="S42" i="17"/>
  <c r="S41" i="17"/>
  <c r="S40" i="17"/>
  <c r="S39" i="17"/>
  <c r="S38" i="17"/>
  <c r="S37" i="17"/>
  <c r="S36" i="17"/>
  <c r="S35" i="17"/>
  <c r="S34" i="17"/>
  <c r="S33" i="17"/>
  <c r="S32" i="17"/>
  <c r="S31" i="17"/>
  <c r="S30" i="17"/>
  <c r="S29" i="17"/>
  <c r="S28" i="17"/>
  <c r="S27" i="17"/>
  <c r="S26" i="17"/>
  <c r="S25" i="17"/>
  <c r="S24" i="17"/>
  <c r="S23" i="17"/>
  <c r="S22" i="17"/>
  <c r="S21" i="17"/>
  <c r="S20" i="17"/>
  <c r="S19" i="17"/>
  <c r="S18" i="17"/>
  <c r="S17" i="17"/>
  <c r="S16" i="17"/>
  <c r="S15" i="17"/>
  <c r="S14" i="17"/>
  <c r="S13" i="17"/>
  <c r="S12" i="17"/>
  <c r="S11" i="17"/>
  <c r="S10" i="17"/>
  <c r="S9" i="17"/>
  <c r="S8" i="17"/>
  <c r="S7" i="17"/>
  <c r="S6" i="17"/>
  <c r="S5" i="17"/>
  <c r="S4" i="17"/>
  <c r="S3" i="17"/>
  <c r="S2" i="17"/>
  <c r="U26" i="17"/>
  <c r="D2" i="21"/>
  <c r="Q3" i="17" l="1"/>
  <c r="R3" i="17" s="1"/>
  <c r="Q4" i="17"/>
  <c r="Q5" i="17"/>
  <c r="R5" i="17" s="1"/>
  <c r="Q6" i="17"/>
  <c r="R6" i="17" s="1"/>
  <c r="Q7" i="17"/>
  <c r="R7" i="17" s="1"/>
  <c r="Q8" i="17"/>
  <c r="R8" i="17" s="1"/>
  <c r="Q9" i="17"/>
  <c r="R9" i="17" s="1"/>
  <c r="Q10" i="17"/>
  <c r="R10" i="17" s="1"/>
  <c r="Q11" i="17"/>
  <c r="R11" i="17" s="1"/>
  <c r="Q12" i="17"/>
  <c r="R12" i="17" s="1"/>
  <c r="Q13" i="17"/>
  <c r="R13" i="17" s="1"/>
  <c r="Q14" i="17"/>
  <c r="R14" i="17" s="1"/>
  <c r="Q15" i="17"/>
  <c r="Q16" i="17"/>
  <c r="R16" i="17" s="1"/>
  <c r="Q17" i="17"/>
  <c r="R17" i="17" s="1"/>
  <c r="Q18" i="17"/>
  <c r="R18" i="17" s="1"/>
  <c r="Q19" i="17"/>
  <c r="R19" i="17" s="1"/>
  <c r="Q20" i="17"/>
  <c r="R20" i="17" s="1"/>
  <c r="Q21" i="17"/>
  <c r="R21" i="17" s="1"/>
  <c r="Q22" i="17"/>
  <c r="R22" i="17" s="1"/>
  <c r="Q23" i="17"/>
  <c r="R23" i="17" s="1"/>
  <c r="Q24" i="17"/>
  <c r="R24" i="17" s="1"/>
  <c r="Q25" i="17"/>
  <c r="R25" i="17" s="1"/>
  <c r="Q26" i="17"/>
  <c r="R26" i="17" s="1"/>
  <c r="Q27" i="17"/>
  <c r="R27" i="17" s="1"/>
  <c r="Q28" i="17"/>
  <c r="R28" i="17" s="1"/>
  <c r="Q29" i="17"/>
  <c r="R29" i="17" s="1"/>
  <c r="Q30" i="17"/>
  <c r="R30" i="17" s="1"/>
  <c r="Q31" i="17"/>
  <c r="R31" i="17" s="1"/>
  <c r="Q32" i="17"/>
  <c r="R32" i="17" s="1"/>
  <c r="Q33" i="17"/>
  <c r="R33" i="17" s="1"/>
  <c r="Q34" i="17"/>
  <c r="R34" i="17" s="1"/>
  <c r="Q35" i="17"/>
  <c r="R35" i="17" s="1"/>
  <c r="Q36" i="17"/>
  <c r="R36" i="17" s="1"/>
  <c r="Q37" i="17"/>
  <c r="R37" i="17" s="1"/>
  <c r="Q38" i="17"/>
  <c r="R38" i="17" s="1"/>
  <c r="Q39" i="17"/>
  <c r="R39" i="17" s="1"/>
  <c r="Q40" i="17"/>
  <c r="R40" i="17" s="1"/>
  <c r="Q41" i="17"/>
  <c r="R41" i="17" s="1"/>
  <c r="Q42" i="17"/>
  <c r="R42" i="17" s="1"/>
  <c r="Q43" i="17"/>
  <c r="R43" i="17" s="1"/>
  <c r="Q44" i="17"/>
  <c r="R44" i="17" s="1"/>
  <c r="Q45" i="17"/>
  <c r="R45" i="17" s="1"/>
  <c r="Q46" i="17"/>
  <c r="R46" i="17" s="1"/>
  <c r="Q47" i="17"/>
  <c r="R47" i="17" s="1"/>
  <c r="Q48" i="17"/>
  <c r="R48" i="17" s="1"/>
  <c r="Q49" i="17"/>
  <c r="R49" i="17" s="1"/>
  <c r="Q50" i="17"/>
  <c r="R50" i="17" s="1"/>
  <c r="Q51" i="17"/>
  <c r="R51" i="17" s="1"/>
  <c r="Q52" i="17"/>
  <c r="R52" i="17" s="1"/>
  <c r="Q53" i="17"/>
  <c r="R53" i="17" s="1"/>
  <c r="Q54" i="17"/>
  <c r="R54" i="17" s="1"/>
  <c r="Q55" i="17"/>
  <c r="R55" i="17" s="1"/>
  <c r="Q56" i="17"/>
  <c r="R56" i="17" s="1"/>
  <c r="Q57" i="17"/>
  <c r="R57" i="17" s="1"/>
  <c r="Q58" i="17"/>
  <c r="R58" i="17" s="1"/>
  <c r="Q59" i="17"/>
  <c r="R59" i="17" s="1"/>
  <c r="Q60" i="17"/>
  <c r="R60" i="17" s="1"/>
  <c r="Q61" i="17"/>
  <c r="R61" i="17" s="1"/>
  <c r="Q62" i="17"/>
  <c r="R62" i="17" s="1"/>
  <c r="Q63" i="17"/>
  <c r="R63" i="17" s="1"/>
  <c r="Q64" i="17"/>
  <c r="R64" i="17" s="1"/>
  <c r="Q65" i="17"/>
  <c r="R65" i="17" s="1"/>
  <c r="Q66" i="17"/>
  <c r="R66" i="17" s="1"/>
  <c r="Q67" i="17"/>
  <c r="R67" i="17" s="1"/>
  <c r="Q68" i="17"/>
  <c r="R68" i="17" s="1"/>
  <c r="Q69" i="17"/>
  <c r="R69" i="17" s="1"/>
  <c r="Q70" i="17"/>
  <c r="R70" i="17" s="1"/>
  <c r="Q71" i="17"/>
  <c r="R71" i="17" s="1"/>
  <c r="Q72" i="17"/>
  <c r="R72" i="17" s="1"/>
  <c r="Q73" i="17"/>
  <c r="R73" i="17" s="1"/>
  <c r="Q74" i="17"/>
  <c r="R74" i="17" s="1"/>
  <c r="Q75" i="17"/>
  <c r="R75" i="17" s="1"/>
  <c r="Q76" i="17"/>
  <c r="R76" i="17" s="1"/>
  <c r="Q77" i="17"/>
  <c r="R77" i="17" s="1"/>
  <c r="Q78" i="17"/>
  <c r="R78" i="17" s="1"/>
  <c r="Q79" i="17"/>
  <c r="R79" i="17" s="1"/>
  <c r="Q80" i="17"/>
  <c r="R80" i="17" s="1"/>
  <c r="Q81" i="17"/>
  <c r="R81" i="17" s="1"/>
  <c r="Q82" i="17"/>
  <c r="R82" i="17" s="1"/>
  <c r="Q83" i="17"/>
  <c r="R83" i="17" s="1"/>
  <c r="Q84" i="17"/>
  <c r="R84" i="17" s="1"/>
  <c r="Q85" i="17"/>
  <c r="R85" i="17" s="1"/>
  <c r="Q86" i="17"/>
  <c r="R86" i="17" s="1"/>
  <c r="Q87" i="17"/>
  <c r="R87" i="17" s="1"/>
  <c r="Q88" i="17"/>
  <c r="R88" i="17" s="1"/>
  <c r="Q89" i="17"/>
  <c r="R89" i="17" s="1"/>
  <c r="Q90" i="17"/>
  <c r="R90" i="17" s="1"/>
  <c r="Q91" i="17"/>
  <c r="R91" i="17" s="1"/>
  <c r="Q92" i="17"/>
  <c r="R92" i="17" s="1"/>
  <c r="Q93" i="17"/>
  <c r="R93" i="17" s="1"/>
  <c r="Q94" i="17"/>
  <c r="R94" i="17" s="1"/>
  <c r="Q95" i="17"/>
  <c r="R95" i="17" s="1"/>
  <c r="Q96" i="17"/>
  <c r="R96" i="17" s="1"/>
  <c r="Q97" i="17"/>
  <c r="R97" i="17" s="1"/>
  <c r="Q98" i="17"/>
  <c r="R98" i="17" s="1"/>
  <c r="Q99" i="17"/>
  <c r="R99" i="17" s="1"/>
  <c r="Q100" i="17"/>
  <c r="R100" i="17" s="1"/>
  <c r="Q101" i="17"/>
  <c r="R101" i="17" s="1"/>
  <c r="Q102" i="17"/>
  <c r="R102" i="17" s="1"/>
  <c r="Q103" i="17"/>
  <c r="R103" i="17" s="1"/>
  <c r="Q104" i="17"/>
  <c r="R104" i="17" s="1"/>
  <c r="Q105" i="17"/>
  <c r="R105" i="17" s="1"/>
  <c r="Q106" i="17"/>
  <c r="R106" i="17" s="1"/>
  <c r="Q107" i="17"/>
  <c r="R107" i="17" s="1"/>
  <c r="Q108" i="17"/>
  <c r="R108" i="17" s="1"/>
  <c r="Q109" i="17"/>
  <c r="R109" i="17" s="1"/>
  <c r="Q110" i="17"/>
  <c r="R110" i="17" s="1"/>
  <c r="Q111" i="17"/>
  <c r="R111" i="17" s="1"/>
  <c r="Q112" i="17"/>
  <c r="R112" i="17" s="1"/>
  <c r="Q113" i="17"/>
  <c r="R113" i="17" s="1"/>
  <c r="Q114" i="17"/>
  <c r="R114" i="17" s="1"/>
  <c r="Q115" i="17"/>
  <c r="R115" i="17" s="1"/>
  <c r="Q116" i="17"/>
  <c r="R116" i="17" s="1"/>
  <c r="Q117" i="17"/>
  <c r="R117" i="17" s="1"/>
  <c r="Q118" i="17"/>
  <c r="R118" i="17" s="1"/>
  <c r="Q119" i="17"/>
  <c r="R119" i="17" s="1"/>
  <c r="Q120" i="17"/>
  <c r="R120" i="17" s="1"/>
  <c r="Q121" i="17"/>
  <c r="R121" i="17" s="1"/>
  <c r="Q122" i="17"/>
  <c r="R122" i="17" s="1"/>
  <c r="Q123" i="17"/>
  <c r="R123" i="17" s="1"/>
  <c r="Q124" i="17"/>
  <c r="R124" i="17" s="1"/>
  <c r="Q125" i="17"/>
  <c r="R125" i="17" s="1"/>
  <c r="Q126" i="17"/>
  <c r="R126" i="17" s="1"/>
  <c r="Q127" i="17"/>
  <c r="R127" i="17" s="1"/>
  <c r="Q128" i="17"/>
  <c r="R128" i="17" s="1"/>
  <c r="Q129" i="17"/>
  <c r="R129" i="17" s="1"/>
  <c r="Q130" i="17"/>
  <c r="R130" i="17" s="1"/>
  <c r="Q131" i="17"/>
  <c r="R131" i="17" s="1"/>
  <c r="Q132" i="17"/>
  <c r="R132" i="17" s="1"/>
  <c r="Q133" i="17"/>
  <c r="R133" i="17" s="1"/>
  <c r="Q134" i="17"/>
  <c r="R134" i="17" s="1"/>
  <c r="Q135" i="17"/>
  <c r="R135" i="17" s="1"/>
  <c r="Q136" i="17"/>
  <c r="R136" i="17" s="1"/>
  <c r="Q137" i="17"/>
  <c r="R137" i="17" s="1"/>
  <c r="Q138" i="17"/>
  <c r="R138" i="17" s="1"/>
  <c r="Q139" i="17"/>
  <c r="R139" i="17" s="1"/>
  <c r="Q140" i="17"/>
  <c r="R140" i="17" s="1"/>
  <c r="Q141" i="17"/>
  <c r="R141" i="17" s="1"/>
  <c r="Q142" i="17"/>
  <c r="R142" i="17" s="1"/>
  <c r="Q143" i="17"/>
  <c r="R143" i="17" s="1"/>
  <c r="Q144" i="17"/>
  <c r="R144" i="17" s="1"/>
  <c r="Q145" i="17"/>
  <c r="R145" i="17" s="1"/>
  <c r="Q146" i="17"/>
  <c r="R146" i="17" s="1"/>
  <c r="Q147" i="17"/>
  <c r="R147" i="17" s="1"/>
  <c r="Q148" i="17"/>
  <c r="R148" i="17" s="1"/>
  <c r="Q149" i="17"/>
  <c r="R149" i="17" s="1"/>
  <c r="Q150" i="17"/>
  <c r="R150" i="17" s="1"/>
  <c r="Q151" i="17"/>
  <c r="R151" i="17" s="1"/>
  <c r="Q152" i="17"/>
  <c r="R152" i="17" s="1"/>
  <c r="Q153" i="17"/>
  <c r="R153" i="17" s="1"/>
  <c r="Q154" i="17"/>
  <c r="R154" i="17" s="1"/>
  <c r="Q155" i="17"/>
  <c r="R155" i="17" s="1"/>
  <c r="Q156" i="17"/>
  <c r="R156" i="17" s="1"/>
  <c r="Q157" i="17"/>
  <c r="R157" i="17" s="1"/>
  <c r="Q158" i="17"/>
  <c r="R158" i="17" s="1"/>
  <c r="Q159" i="17"/>
  <c r="R159" i="17" s="1"/>
  <c r="Q160" i="17"/>
  <c r="R160" i="17" s="1"/>
  <c r="Q161" i="17"/>
  <c r="R161" i="17" s="1"/>
  <c r="Q162" i="17"/>
  <c r="R162" i="17" s="1"/>
  <c r="Q163" i="17"/>
  <c r="R163" i="17" s="1"/>
  <c r="Q164" i="17"/>
  <c r="R164" i="17" s="1"/>
  <c r="Q165" i="17"/>
  <c r="R165" i="17" s="1"/>
  <c r="Q166" i="17"/>
  <c r="R166" i="17" s="1"/>
  <c r="Q167" i="17"/>
  <c r="R167" i="17" s="1"/>
  <c r="Q168" i="17"/>
  <c r="R168" i="17" s="1"/>
  <c r="Q169" i="17"/>
  <c r="R169" i="17" s="1"/>
  <c r="Q170" i="17"/>
  <c r="R170" i="17" s="1"/>
  <c r="Q171" i="17"/>
  <c r="R171" i="17" s="1"/>
  <c r="Q172" i="17"/>
  <c r="R172" i="17" s="1"/>
  <c r="Q173" i="17"/>
  <c r="R173" i="17" s="1"/>
  <c r="Q174" i="17"/>
  <c r="R174" i="17" s="1"/>
  <c r="Q175" i="17"/>
  <c r="R175" i="17" s="1"/>
  <c r="Q176" i="17"/>
  <c r="R176" i="17" s="1"/>
  <c r="Q177" i="17"/>
  <c r="R177" i="17" s="1"/>
  <c r="Q178" i="17"/>
  <c r="R178" i="17" s="1"/>
  <c r="Q179" i="17"/>
  <c r="R179" i="17" s="1"/>
  <c r="Q180" i="17"/>
  <c r="R180" i="17" s="1"/>
  <c r="Q181" i="17"/>
  <c r="R181" i="17" s="1"/>
  <c r="Q182" i="17"/>
  <c r="R182" i="17" s="1"/>
  <c r="Q183" i="17"/>
  <c r="R183" i="17" s="1"/>
  <c r="Q184" i="17"/>
  <c r="R184" i="17" s="1"/>
  <c r="Q185" i="17"/>
  <c r="R185" i="17" s="1"/>
  <c r="Q186" i="17"/>
  <c r="R186" i="17" s="1"/>
  <c r="Q187" i="17"/>
  <c r="R187" i="17" s="1"/>
  <c r="Q188" i="17"/>
  <c r="R188" i="17" s="1"/>
  <c r="Q189" i="17"/>
  <c r="R189" i="17" s="1"/>
  <c r="Q190" i="17"/>
  <c r="R190" i="17" s="1"/>
  <c r="Q191" i="17"/>
  <c r="R191" i="17" s="1"/>
  <c r="Q192" i="17"/>
  <c r="R192" i="17" s="1"/>
  <c r="Q193" i="17"/>
  <c r="R193" i="17" s="1"/>
  <c r="Q194" i="17"/>
  <c r="R194" i="17" s="1"/>
  <c r="Q195" i="17"/>
  <c r="R195" i="17" s="1"/>
  <c r="Q196" i="17"/>
  <c r="R196" i="17" s="1"/>
  <c r="Q197" i="17"/>
  <c r="R197" i="17" s="1"/>
  <c r="Q198" i="17"/>
  <c r="R198" i="17" s="1"/>
  <c r="Q199" i="17"/>
  <c r="R199" i="17" s="1"/>
  <c r="Q200" i="17"/>
  <c r="R200" i="17" s="1"/>
  <c r="Q201" i="17"/>
  <c r="R201" i="17" s="1"/>
  <c r="Q202" i="17"/>
  <c r="R202" i="17" s="1"/>
  <c r="Q203" i="17"/>
  <c r="R203" i="17" s="1"/>
  <c r="Q204" i="17"/>
  <c r="R204" i="17" s="1"/>
  <c r="Q205" i="17"/>
  <c r="R205" i="17" s="1"/>
  <c r="Q206" i="17"/>
  <c r="R206" i="17" s="1"/>
  <c r="Q207" i="17"/>
  <c r="R207" i="17" s="1"/>
  <c r="Q208" i="17"/>
  <c r="R208" i="17" s="1"/>
  <c r="Q209" i="17"/>
  <c r="R209" i="17" s="1"/>
  <c r="Q210" i="17"/>
  <c r="R210" i="17" s="1"/>
  <c r="Q211" i="17"/>
  <c r="R211" i="17" s="1"/>
  <c r="Q212" i="17"/>
  <c r="R212" i="17" s="1"/>
  <c r="Q213" i="17"/>
  <c r="R213" i="17" s="1"/>
  <c r="Q214" i="17"/>
  <c r="R214" i="17" s="1"/>
  <c r="Q215" i="17"/>
  <c r="R215" i="17" s="1"/>
  <c r="Q216" i="17"/>
  <c r="R216" i="17" s="1"/>
  <c r="Q217" i="17"/>
  <c r="R217" i="17" s="1"/>
  <c r="Q218" i="17"/>
  <c r="R218" i="17" s="1"/>
  <c r="Q219" i="17"/>
  <c r="R219" i="17" s="1"/>
  <c r="Q220" i="17"/>
  <c r="R220" i="17" s="1"/>
  <c r="Q221" i="17"/>
  <c r="R221" i="17" s="1"/>
  <c r="Q222" i="17"/>
  <c r="R222" i="17" s="1"/>
  <c r="Q223" i="17"/>
  <c r="R223" i="17" s="1"/>
  <c r="Q224" i="17"/>
  <c r="R224" i="17" s="1"/>
  <c r="Q225" i="17"/>
  <c r="R225" i="17" s="1"/>
  <c r="Q226" i="17"/>
  <c r="R226" i="17" s="1"/>
  <c r="Q227" i="17"/>
  <c r="R227" i="17" s="1"/>
  <c r="Q228" i="17"/>
  <c r="R228" i="17" s="1"/>
  <c r="Q229" i="17"/>
  <c r="R229" i="17" s="1"/>
  <c r="Q230" i="17"/>
  <c r="R230" i="17" s="1"/>
  <c r="Q231" i="17"/>
  <c r="R231" i="17" s="1"/>
  <c r="Q232" i="17"/>
  <c r="R232" i="17" s="1"/>
  <c r="Q233" i="17"/>
  <c r="R233" i="17" s="1"/>
  <c r="Q234" i="17"/>
  <c r="R234" i="17" s="1"/>
  <c r="Q235" i="17"/>
  <c r="R235" i="17" s="1"/>
  <c r="Q236" i="17"/>
  <c r="R236" i="17" s="1"/>
  <c r="Q237" i="17"/>
  <c r="R237" i="17" s="1"/>
  <c r="Q238" i="17"/>
  <c r="R238" i="17" s="1"/>
  <c r="Q239" i="17"/>
  <c r="R239" i="17" s="1"/>
  <c r="Q240" i="17"/>
  <c r="R240" i="17" s="1"/>
  <c r="Q241" i="17"/>
  <c r="R241" i="17" s="1"/>
  <c r="Q242" i="17"/>
  <c r="R242" i="17" s="1"/>
  <c r="Q243" i="17"/>
  <c r="R243" i="17" s="1"/>
  <c r="Q244" i="17"/>
  <c r="R244" i="17" s="1"/>
  <c r="Q245" i="17"/>
  <c r="R245" i="17" s="1"/>
  <c r="Q246" i="17"/>
  <c r="R246" i="17" s="1"/>
  <c r="Q247" i="17"/>
  <c r="R247" i="17" s="1"/>
  <c r="Q248" i="17"/>
  <c r="R248" i="17" s="1"/>
  <c r="Q249" i="17"/>
  <c r="R249" i="17" s="1"/>
  <c r="Q250" i="17"/>
  <c r="R250" i="17" s="1"/>
  <c r="Q251" i="17"/>
  <c r="R251" i="17" s="1"/>
  <c r="Q252" i="17"/>
  <c r="R252" i="17" s="1"/>
  <c r="Q253" i="17"/>
  <c r="R253" i="17" s="1"/>
  <c r="Q254" i="17"/>
  <c r="R254" i="17" s="1"/>
  <c r="Q255" i="17"/>
  <c r="R255" i="17" s="1"/>
  <c r="Q256" i="17"/>
  <c r="R256" i="17" s="1"/>
  <c r="Q257" i="17"/>
  <c r="R257" i="17" s="1"/>
  <c r="Q258" i="17"/>
  <c r="R258" i="17" s="1"/>
  <c r="Q259" i="17"/>
  <c r="R259" i="17" s="1"/>
  <c r="Q260" i="17"/>
  <c r="R260" i="17" s="1"/>
  <c r="Q261" i="17"/>
  <c r="R261" i="17" s="1"/>
  <c r="Q262" i="17"/>
  <c r="R262" i="17" s="1"/>
  <c r="Q263" i="17"/>
  <c r="R263" i="17" s="1"/>
  <c r="Q264" i="17"/>
  <c r="R264" i="17" s="1"/>
  <c r="Q265" i="17"/>
  <c r="R265" i="17" s="1"/>
  <c r="Q266" i="17"/>
  <c r="R266" i="17" s="1"/>
  <c r="Q267" i="17"/>
  <c r="R267" i="17" s="1"/>
  <c r="Q268" i="17"/>
  <c r="R268" i="17" s="1"/>
  <c r="Q269" i="17"/>
  <c r="R269" i="17" s="1"/>
  <c r="Q270" i="17"/>
  <c r="R270" i="17" s="1"/>
  <c r="Q271" i="17"/>
  <c r="R271" i="17" s="1"/>
  <c r="Q272" i="17"/>
  <c r="R272" i="17" s="1"/>
  <c r="Q273" i="17"/>
  <c r="R273" i="17" s="1"/>
  <c r="Q274" i="17"/>
  <c r="R274" i="17" s="1"/>
  <c r="Q275" i="17"/>
  <c r="R275" i="17" s="1"/>
  <c r="Q276" i="17"/>
  <c r="R276" i="17" s="1"/>
  <c r="Q277" i="17"/>
  <c r="R277" i="17" s="1"/>
  <c r="Q278" i="17"/>
  <c r="R278" i="17" s="1"/>
  <c r="Q279" i="17"/>
  <c r="R279" i="17" s="1"/>
  <c r="Q280" i="17"/>
  <c r="R280" i="17" s="1"/>
  <c r="Q281" i="17"/>
  <c r="R281" i="17" s="1"/>
  <c r="Q282" i="17"/>
  <c r="R282" i="17" s="1"/>
  <c r="Q283" i="17"/>
  <c r="R283" i="17" s="1"/>
  <c r="Q284" i="17"/>
  <c r="R284" i="17" s="1"/>
  <c r="Q285" i="17"/>
  <c r="R285" i="17" s="1"/>
  <c r="Q286" i="17"/>
  <c r="R286" i="17" s="1"/>
  <c r="Q287" i="17"/>
  <c r="R287" i="17" s="1"/>
  <c r="Q288" i="17"/>
  <c r="R288" i="17" s="1"/>
  <c r="Q289" i="17"/>
  <c r="R289" i="17" s="1"/>
  <c r="Q290" i="17"/>
  <c r="R290" i="17" s="1"/>
  <c r="Q291" i="17"/>
  <c r="R291" i="17" s="1"/>
  <c r="Q292" i="17"/>
  <c r="R292" i="17" s="1"/>
  <c r="Q293" i="17"/>
  <c r="R293" i="17" s="1"/>
  <c r="Q294" i="17"/>
  <c r="R294" i="17" s="1"/>
  <c r="Q295" i="17"/>
  <c r="R295" i="17" s="1"/>
  <c r="Q296" i="17"/>
  <c r="R296" i="17" s="1"/>
  <c r="Q297" i="17"/>
  <c r="R297" i="17" s="1"/>
  <c r="Q298" i="17"/>
  <c r="R298" i="17" s="1"/>
  <c r="Q299" i="17"/>
  <c r="R299" i="17" s="1"/>
  <c r="Q300" i="17"/>
  <c r="R300" i="17" s="1"/>
  <c r="Q301" i="17"/>
  <c r="R301" i="17" s="1"/>
  <c r="Q302" i="17"/>
  <c r="R302" i="17" s="1"/>
  <c r="Q303" i="17"/>
  <c r="R303" i="17" s="1"/>
  <c r="Q304" i="17"/>
  <c r="R304" i="17" s="1"/>
  <c r="Q305" i="17"/>
  <c r="R305" i="17" s="1"/>
  <c r="Q306" i="17"/>
  <c r="R306" i="17" s="1"/>
  <c r="Q307" i="17"/>
  <c r="R307" i="17" s="1"/>
  <c r="Q308" i="17"/>
  <c r="R308" i="17" s="1"/>
  <c r="Q309" i="17"/>
  <c r="R309" i="17" s="1"/>
  <c r="Q310" i="17"/>
  <c r="R310" i="17" s="1"/>
  <c r="Q311" i="17"/>
  <c r="R311" i="17" s="1"/>
  <c r="Q312" i="17"/>
  <c r="R312" i="17" s="1"/>
  <c r="Q313" i="17"/>
  <c r="R313" i="17" s="1"/>
  <c r="Q314" i="17"/>
  <c r="R314" i="17" s="1"/>
  <c r="Q315" i="17"/>
  <c r="R315" i="17" s="1"/>
  <c r="Q316" i="17"/>
  <c r="R316" i="17" s="1"/>
  <c r="Q317" i="17"/>
  <c r="R317" i="17" s="1"/>
  <c r="Q318" i="17"/>
  <c r="R318" i="17" s="1"/>
  <c r="Q319" i="17"/>
  <c r="R319" i="17" s="1"/>
  <c r="Q320" i="17"/>
  <c r="R320" i="17" s="1"/>
  <c r="Q321" i="17"/>
  <c r="R321" i="17" s="1"/>
  <c r="Q322" i="17"/>
  <c r="R322" i="17" s="1"/>
  <c r="Q323" i="17"/>
  <c r="R323" i="17" s="1"/>
  <c r="Q324" i="17"/>
  <c r="R324" i="17" s="1"/>
  <c r="Q325" i="17"/>
  <c r="R325" i="17" s="1"/>
  <c r="Q326" i="17"/>
  <c r="R326" i="17" s="1"/>
  <c r="Q327" i="17"/>
  <c r="R327" i="17" s="1"/>
  <c r="Q328" i="17"/>
  <c r="R328" i="17" s="1"/>
  <c r="Q329" i="17"/>
  <c r="R329" i="17" s="1"/>
  <c r="Q330" i="17"/>
  <c r="R330" i="17" s="1"/>
  <c r="Q331" i="17"/>
  <c r="R331" i="17" s="1"/>
  <c r="Q332" i="17"/>
  <c r="R332" i="17" s="1"/>
  <c r="Q333" i="17"/>
  <c r="R333" i="17" s="1"/>
  <c r="Q334" i="17"/>
  <c r="R334" i="17" s="1"/>
  <c r="Q335" i="17"/>
  <c r="R335" i="17" s="1"/>
  <c r="Q336" i="17"/>
  <c r="R336" i="17" s="1"/>
  <c r="Q337" i="17"/>
  <c r="R337" i="17" s="1"/>
  <c r="Q338" i="17"/>
  <c r="R338" i="17" s="1"/>
  <c r="Q339" i="17"/>
  <c r="R339" i="17" s="1"/>
  <c r="Q340" i="17"/>
  <c r="R340" i="17" s="1"/>
  <c r="Q341" i="17"/>
  <c r="R341" i="17" s="1"/>
  <c r="Q342" i="17"/>
  <c r="R342" i="17" s="1"/>
  <c r="Q343" i="17"/>
  <c r="R343" i="17" s="1"/>
  <c r="Q344" i="17"/>
  <c r="R344" i="17" s="1"/>
  <c r="Q345" i="17"/>
  <c r="R345" i="17" s="1"/>
  <c r="Q346" i="17"/>
  <c r="R346" i="17" s="1"/>
  <c r="Q347" i="17"/>
  <c r="R347" i="17" s="1"/>
  <c r="Q348" i="17"/>
  <c r="R348" i="17" s="1"/>
  <c r="Q349" i="17"/>
  <c r="R349" i="17" s="1"/>
  <c r="Q350" i="17"/>
  <c r="R350" i="17" s="1"/>
  <c r="Q351" i="17"/>
  <c r="R351" i="17" s="1"/>
  <c r="Q352" i="17"/>
  <c r="R352" i="17" s="1"/>
  <c r="Q353" i="17"/>
  <c r="R353" i="17" s="1"/>
  <c r="Q354" i="17"/>
  <c r="R354" i="17" s="1"/>
  <c r="Q355" i="17"/>
  <c r="R355" i="17" s="1"/>
  <c r="Q356" i="17"/>
  <c r="R356" i="17" s="1"/>
  <c r="Q357" i="17"/>
  <c r="R357" i="17" s="1"/>
  <c r="Q358" i="17"/>
  <c r="R358" i="17" s="1"/>
  <c r="Q359" i="17"/>
  <c r="R359" i="17" s="1"/>
  <c r="Q360" i="17"/>
  <c r="R360" i="17" s="1"/>
  <c r="Q361" i="17"/>
  <c r="R361" i="17" s="1"/>
  <c r="Q362" i="17"/>
  <c r="R362" i="17" s="1"/>
  <c r="Q363" i="17"/>
  <c r="R363" i="17" s="1"/>
  <c r="Q364" i="17"/>
  <c r="R364" i="17" s="1"/>
  <c r="Q365" i="17"/>
  <c r="R365" i="17" s="1"/>
  <c r="Q366" i="17"/>
  <c r="R366" i="17" s="1"/>
  <c r="Q367" i="17"/>
  <c r="R367" i="17" s="1"/>
  <c r="Q368" i="17"/>
  <c r="R368" i="17" s="1"/>
  <c r="Q369" i="17"/>
  <c r="R369" i="17" s="1"/>
  <c r="Q370" i="17"/>
  <c r="R370" i="17" s="1"/>
  <c r="Q371" i="17"/>
  <c r="R371" i="17" s="1"/>
  <c r="Q372" i="17"/>
  <c r="R372" i="17" s="1"/>
  <c r="Q373" i="17"/>
  <c r="R373" i="17" s="1"/>
  <c r="Q374" i="17"/>
  <c r="R374" i="17" s="1"/>
  <c r="Q375" i="17"/>
  <c r="R375" i="17" s="1"/>
  <c r="Q376" i="17"/>
  <c r="R376" i="17" s="1"/>
  <c r="Q377" i="17"/>
  <c r="R377" i="17" s="1"/>
  <c r="Q378" i="17"/>
  <c r="R378" i="17" s="1"/>
  <c r="Q379" i="17"/>
  <c r="R379" i="17" s="1"/>
  <c r="Q380" i="17"/>
  <c r="R380" i="17" s="1"/>
  <c r="Q381" i="17"/>
  <c r="R381" i="17" s="1"/>
  <c r="Q382" i="17"/>
  <c r="R382" i="17" s="1"/>
  <c r="Q383" i="17"/>
  <c r="R383" i="17" s="1"/>
  <c r="Q384" i="17"/>
  <c r="R384" i="17" s="1"/>
  <c r="Q385" i="17"/>
  <c r="R385" i="17" s="1"/>
  <c r="Q386" i="17"/>
  <c r="R386" i="17" s="1"/>
  <c r="Q387" i="17"/>
  <c r="R387" i="17" s="1"/>
  <c r="Q388" i="17"/>
  <c r="R388" i="17" s="1"/>
  <c r="Q389" i="17"/>
  <c r="R389" i="17" s="1"/>
  <c r="Q390" i="17"/>
  <c r="R390" i="17" s="1"/>
  <c r="Q391" i="17"/>
  <c r="R391" i="17" s="1"/>
  <c r="Q392" i="17"/>
  <c r="R392" i="17" s="1"/>
  <c r="Q393" i="17"/>
  <c r="R393" i="17" s="1"/>
  <c r="Q394" i="17"/>
  <c r="R394" i="17" s="1"/>
  <c r="Q395" i="17"/>
  <c r="R395" i="17" s="1"/>
  <c r="Q396" i="17"/>
  <c r="R396" i="17" s="1"/>
  <c r="Q397" i="17"/>
  <c r="R397" i="17" s="1"/>
  <c r="Q398" i="17"/>
  <c r="R398" i="17" s="1"/>
  <c r="Q399" i="17"/>
  <c r="R399" i="17" s="1"/>
  <c r="Q400" i="17"/>
  <c r="R400" i="17" s="1"/>
  <c r="Q401" i="17"/>
  <c r="R401" i="17" s="1"/>
  <c r="Q402" i="17"/>
  <c r="R402" i="17" s="1"/>
  <c r="Q403" i="17"/>
  <c r="R403" i="17" s="1"/>
  <c r="Q404" i="17"/>
  <c r="R404" i="17" s="1"/>
  <c r="Q405" i="17"/>
  <c r="R405" i="17" s="1"/>
  <c r="Q406" i="17"/>
  <c r="R406" i="17" s="1"/>
  <c r="Q407" i="17"/>
  <c r="R407" i="17" s="1"/>
  <c r="Q408" i="17"/>
  <c r="R408" i="17" s="1"/>
  <c r="Q409" i="17"/>
  <c r="R409" i="17" s="1"/>
  <c r="Q410" i="17"/>
  <c r="R410" i="17" s="1"/>
  <c r="Q411" i="17"/>
  <c r="R411" i="17" s="1"/>
  <c r="Q412" i="17"/>
  <c r="R412" i="17" s="1"/>
  <c r="Q413" i="17"/>
  <c r="R413" i="17" s="1"/>
  <c r="Q414" i="17"/>
  <c r="R414" i="17" s="1"/>
  <c r="Q415" i="17"/>
  <c r="R415" i="17" s="1"/>
  <c r="Q416" i="17"/>
  <c r="R416" i="17" s="1"/>
  <c r="Q417" i="17"/>
  <c r="R417" i="17" s="1"/>
  <c r="Q418" i="17"/>
  <c r="R418" i="17" s="1"/>
  <c r="Q419" i="17"/>
  <c r="R419" i="17" s="1"/>
  <c r="Q420" i="17"/>
  <c r="R420" i="17" s="1"/>
  <c r="Q421" i="17"/>
  <c r="R421" i="17" s="1"/>
  <c r="Q422" i="17"/>
  <c r="R422" i="17" s="1"/>
  <c r="Q423" i="17"/>
  <c r="R423" i="17" s="1"/>
  <c r="Q424" i="17"/>
  <c r="R424" i="17" s="1"/>
  <c r="Q425" i="17"/>
  <c r="R425" i="17" s="1"/>
  <c r="Q426" i="17"/>
  <c r="R426" i="17" s="1"/>
  <c r="Q427" i="17"/>
  <c r="R427" i="17" s="1"/>
  <c r="Q428" i="17"/>
  <c r="R428" i="17" s="1"/>
  <c r="Q429" i="17"/>
  <c r="R429" i="17" s="1"/>
  <c r="Q430" i="17"/>
  <c r="R430" i="17" s="1"/>
  <c r="Q431" i="17"/>
  <c r="R431" i="17" s="1"/>
  <c r="Q432" i="17"/>
  <c r="R432" i="17" s="1"/>
  <c r="Q433" i="17"/>
  <c r="R433" i="17" s="1"/>
  <c r="Q434" i="17"/>
  <c r="R434" i="17" s="1"/>
  <c r="Q435" i="17"/>
  <c r="R435" i="17" s="1"/>
  <c r="Q436" i="17"/>
  <c r="R436" i="17" s="1"/>
  <c r="Q437" i="17"/>
  <c r="R437" i="17" s="1"/>
  <c r="Q438" i="17"/>
  <c r="R438" i="17" s="1"/>
  <c r="Q439" i="17"/>
  <c r="R439" i="17" s="1"/>
  <c r="Q440" i="17"/>
  <c r="R440" i="17" s="1"/>
  <c r="Q441" i="17"/>
  <c r="R441" i="17" s="1"/>
  <c r="Q442" i="17"/>
  <c r="R442" i="17" s="1"/>
  <c r="Q443" i="17"/>
  <c r="R443" i="17" s="1"/>
  <c r="Q444" i="17"/>
  <c r="R444" i="17" s="1"/>
  <c r="Q445" i="17"/>
  <c r="R445" i="17" s="1"/>
  <c r="Q446" i="17"/>
  <c r="R446" i="17" s="1"/>
  <c r="Q447" i="17"/>
  <c r="R447" i="17" s="1"/>
  <c r="Q448" i="17"/>
  <c r="R448" i="17" s="1"/>
  <c r="Q449" i="17"/>
  <c r="R449" i="17" s="1"/>
  <c r="Q450" i="17"/>
  <c r="R450" i="17" s="1"/>
  <c r="Q451" i="17"/>
  <c r="R451" i="17" s="1"/>
  <c r="Q452" i="17"/>
  <c r="R452" i="17" s="1"/>
  <c r="Q453" i="17"/>
  <c r="R453" i="17" s="1"/>
  <c r="Q454" i="17"/>
  <c r="R454" i="17" s="1"/>
  <c r="Q455" i="17"/>
  <c r="R455" i="17" s="1"/>
  <c r="Q456" i="17"/>
  <c r="R456" i="17" s="1"/>
  <c r="Q457" i="17"/>
  <c r="R457" i="17" s="1"/>
  <c r="Q458" i="17"/>
  <c r="R458" i="17" s="1"/>
  <c r="Q459" i="17"/>
  <c r="R459" i="17" s="1"/>
  <c r="Q460" i="17"/>
  <c r="R460" i="17" s="1"/>
  <c r="Q461" i="17"/>
  <c r="R461" i="17" s="1"/>
  <c r="Q462" i="17"/>
  <c r="R462" i="17" s="1"/>
  <c r="Q463" i="17"/>
  <c r="R463" i="17" s="1"/>
  <c r="Q464" i="17"/>
  <c r="R464" i="17" s="1"/>
  <c r="Q465" i="17"/>
  <c r="R465" i="17" s="1"/>
  <c r="Q466" i="17"/>
  <c r="R466" i="17" s="1"/>
  <c r="Q467" i="17"/>
  <c r="R467" i="17" s="1"/>
  <c r="Q468" i="17"/>
  <c r="R468" i="17" s="1"/>
  <c r="Q469" i="17"/>
  <c r="R469" i="17" s="1"/>
  <c r="Q470" i="17"/>
  <c r="R470" i="17" s="1"/>
  <c r="Q471" i="17"/>
  <c r="R471" i="17" s="1"/>
  <c r="Q472" i="17"/>
  <c r="R472" i="17" s="1"/>
  <c r="Q473" i="17"/>
  <c r="R473" i="17" s="1"/>
  <c r="Q474" i="17"/>
  <c r="R474" i="17" s="1"/>
  <c r="Q475" i="17"/>
  <c r="R475" i="17" s="1"/>
  <c r="Q476" i="17"/>
  <c r="R476" i="17" s="1"/>
  <c r="Q477" i="17"/>
  <c r="R477" i="17" s="1"/>
  <c r="Q478" i="17"/>
  <c r="R478" i="17" s="1"/>
  <c r="Q479" i="17"/>
  <c r="R479" i="17" s="1"/>
  <c r="Q480" i="17"/>
  <c r="R480" i="17" s="1"/>
  <c r="Q481" i="17"/>
  <c r="R481" i="17" s="1"/>
  <c r="Q482" i="17"/>
  <c r="R482" i="17" s="1"/>
  <c r="Q483" i="17"/>
  <c r="R483" i="17" s="1"/>
  <c r="Q484" i="17"/>
  <c r="R484" i="17" s="1"/>
  <c r="Q485" i="17"/>
  <c r="R485" i="17" s="1"/>
  <c r="Q486" i="17"/>
  <c r="R486" i="17" s="1"/>
  <c r="Q487" i="17"/>
  <c r="R487" i="17" s="1"/>
  <c r="Q488" i="17"/>
  <c r="R488" i="17" s="1"/>
  <c r="Q489" i="17"/>
  <c r="R489" i="17" s="1"/>
  <c r="Q490" i="17"/>
  <c r="R490" i="17" s="1"/>
  <c r="Q491" i="17"/>
  <c r="R491" i="17" s="1"/>
  <c r="Q492" i="17"/>
  <c r="R492" i="17" s="1"/>
  <c r="Q493" i="17"/>
  <c r="R493" i="17" s="1"/>
  <c r="Q494" i="17"/>
  <c r="R494" i="17" s="1"/>
  <c r="Q495" i="17"/>
  <c r="R495" i="17" s="1"/>
  <c r="Q496" i="17"/>
  <c r="R496" i="17" s="1"/>
  <c r="Q497" i="17"/>
  <c r="R497" i="17" s="1"/>
  <c r="Q498" i="17"/>
  <c r="R498" i="17" s="1"/>
  <c r="Q499" i="17"/>
  <c r="R499" i="17" s="1"/>
  <c r="Q500" i="17"/>
  <c r="R500" i="17" s="1"/>
  <c r="Q501" i="17"/>
  <c r="R501" i="17" s="1"/>
  <c r="Q502" i="17"/>
  <c r="R502" i="17" s="1"/>
  <c r="Q503" i="17"/>
  <c r="R503" i="17" s="1"/>
  <c r="Q504" i="17"/>
  <c r="R504" i="17" s="1"/>
  <c r="Q505" i="17"/>
  <c r="R505" i="17" s="1"/>
  <c r="Q506" i="17"/>
  <c r="R506" i="17" s="1"/>
  <c r="Q507" i="17"/>
  <c r="R507" i="17" s="1"/>
  <c r="Q508" i="17"/>
  <c r="R508" i="17" s="1"/>
  <c r="Q509" i="17"/>
  <c r="R509" i="17" s="1"/>
  <c r="Q510" i="17"/>
  <c r="R510" i="17" s="1"/>
  <c r="Q511" i="17"/>
  <c r="R511" i="17" s="1"/>
  <c r="Q512" i="17"/>
  <c r="R512" i="17" s="1"/>
  <c r="Q513" i="17"/>
  <c r="R513" i="17" s="1"/>
  <c r="Q514" i="17"/>
  <c r="R514" i="17" s="1"/>
  <c r="Q515" i="17"/>
  <c r="R515" i="17" s="1"/>
  <c r="Q516" i="17"/>
  <c r="R516" i="17" s="1"/>
  <c r="Q517" i="17"/>
  <c r="R517" i="17" s="1"/>
  <c r="Q518" i="17"/>
  <c r="R518" i="17" s="1"/>
  <c r="Q519" i="17"/>
  <c r="R519" i="17" s="1"/>
  <c r="Q520" i="17"/>
  <c r="R520" i="17" s="1"/>
  <c r="Q521" i="17"/>
  <c r="R521" i="17" s="1"/>
  <c r="Q522" i="17"/>
  <c r="R522" i="17" s="1"/>
  <c r="Q523" i="17"/>
  <c r="R523" i="17" s="1"/>
  <c r="Q524" i="17"/>
  <c r="R524" i="17" s="1"/>
  <c r="Q525" i="17"/>
  <c r="R525" i="17" s="1"/>
  <c r="Q526" i="17"/>
  <c r="R526" i="17" s="1"/>
  <c r="Q527" i="17"/>
  <c r="R527" i="17" s="1"/>
  <c r="Q528" i="17"/>
  <c r="R528" i="17" s="1"/>
  <c r="Q529" i="17"/>
  <c r="R529" i="17" s="1"/>
  <c r="Q530" i="17"/>
  <c r="R530" i="17" s="1"/>
  <c r="Q531" i="17"/>
  <c r="R531" i="17" s="1"/>
  <c r="Q532" i="17"/>
  <c r="R532" i="17" s="1"/>
  <c r="Q533" i="17"/>
  <c r="R533" i="17" s="1"/>
  <c r="Q534" i="17"/>
  <c r="R534" i="17" s="1"/>
  <c r="Q535" i="17"/>
  <c r="R535" i="17" s="1"/>
  <c r="Q536" i="17"/>
  <c r="R536" i="17" s="1"/>
  <c r="Q537" i="17"/>
  <c r="R537" i="17" s="1"/>
  <c r="Q538" i="17"/>
  <c r="R538" i="17" s="1"/>
  <c r="Q539" i="17"/>
  <c r="R539" i="17" s="1"/>
  <c r="Q540" i="17"/>
  <c r="R540" i="17" s="1"/>
  <c r="Q541" i="17"/>
  <c r="R541" i="17" s="1"/>
  <c r="Q542" i="17"/>
  <c r="R542" i="17" s="1"/>
  <c r="Q543" i="17"/>
  <c r="R543" i="17" s="1"/>
  <c r="Q544" i="17"/>
  <c r="R544" i="17" s="1"/>
  <c r="Q545" i="17"/>
  <c r="R545" i="17" s="1"/>
  <c r="Q546" i="17"/>
  <c r="R546" i="17" s="1"/>
  <c r="Q547" i="17"/>
  <c r="R547" i="17" s="1"/>
  <c r="Q548" i="17"/>
  <c r="R548" i="17" s="1"/>
  <c r="Q549" i="17"/>
  <c r="R549" i="17" s="1"/>
  <c r="Q550" i="17"/>
  <c r="R550" i="17" s="1"/>
  <c r="Q551" i="17"/>
  <c r="R551" i="17" s="1"/>
  <c r="Q552" i="17"/>
  <c r="R552" i="17" s="1"/>
  <c r="Q553" i="17"/>
  <c r="R553" i="17" s="1"/>
  <c r="Q554" i="17"/>
  <c r="R554" i="17" s="1"/>
  <c r="Q555" i="17"/>
  <c r="R555" i="17" s="1"/>
  <c r="Q556" i="17"/>
  <c r="R556" i="17" s="1"/>
  <c r="Q557" i="17"/>
  <c r="R557" i="17" s="1"/>
  <c r="Q558" i="17"/>
  <c r="R558" i="17" s="1"/>
  <c r="Q559" i="17"/>
  <c r="R559" i="17" s="1"/>
  <c r="Q560" i="17"/>
  <c r="R560" i="17" s="1"/>
  <c r="Q561" i="17"/>
  <c r="R561" i="17" s="1"/>
  <c r="Q562" i="17"/>
  <c r="R562" i="17" s="1"/>
  <c r="Q563" i="17"/>
  <c r="R563" i="17" s="1"/>
  <c r="Q564" i="17"/>
  <c r="R564" i="17" s="1"/>
  <c r="Q565" i="17"/>
  <c r="R565" i="17" s="1"/>
  <c r="Q566" i="17"/>
  <c r="R566" i="17" s="1"/>
  <c r="Q567" i="17"/>
  <c r="R567" i="17" s="1"/>
  <c r="Q568" i="17"/>
  <c r="R568" i="17" s="1"/>
  <c r="Q569" i="17"/>
  <c r="R569" i="17" s="1"/>
  <c r="Q570" i="17"/>
  <c r="R570" i="17" s="1"/>
  <c r="Q571" i="17"/>
  <c r="R571" i="17" s="1"/>
  <c r="Q572" i="17"/>
  <c r="R572" i="17" s="1"/>
  <c r="Q573" i="17"/>
  <c r="R573" i="17" s="1"/>
  <c r="Q574" i="17"/>
  <c r="R574" i="17" s="1"/>
  <c r="Q575" i="17"/>
  <c r="R575" i="17" s="1"/>
  <c r="Q576" i="17"/>
  <c r="R576" i="17" s="1"/>
  <c r="Q577" i="17"/>
  <c r="R577" i="17" s="1"/>
  <c r="Q578" i="17"/>
  <c r="R578" i="17" s="1"/>
  <c r="Q579" i="17"/>
  <c r="R579" i="17" s="1"/>
  <c r="Q580" i="17"/>
  <c r="R580" i="17" s="1"/>
  <c r="Q581" i="17"/>
  <c r="R581" i="17" s="1"/>
  <c r="Q582" i="17"/>
  <c r="R582" i="17" s="1"/>
  <c r="Q583" i="17"/>
  <c r="R583" i="17" s="1"/>
  <c r="Q584" i="17"/>
  <c r="R584" i="17" s="1"/>
  <c r="Q585" i="17"/>
  <c r="R585" i="17" s="1"/>
  <c r="Q586" i="17"/>
  <c r="R586" i="17" s="1"/>
  <c r="Q587" i="17"/>
  <c r="R587" i="17" s="1"/>
  <c r="Q588" i="17"/>
  <c r="R588" i="17" s="1"/>
  <c r="Q589" i="17"/>
  <c r="R589" i="17" s="1"/>
  <c r="Q590" i="17"/>
  <c r="R590" i="17" s="1"/>
  <c r="Q591" i="17"/>
  <c r="R591" i="17" s="1"/>
  <c r="Q592" i="17"/>
  <c r="R592" i="17" s="1"/>
  <c r="Q593" i="17"/>
  <c r="R593" i="17" s="1"/>
  <c r="Q594" i="17"/>
  <c r="R594" i="17" s="1"/>
  <c r="Q595" i="17"/>
  <c r="R595" i="17" s="1"/>
  <c r="Q596" i="17"/>
  <c r="R596" i="17" s="1"/>
  <c r="Q597" i="17"/>
  <c r="R597" i="17" s="1"/>
  <c r="Q598" i="17"/>
  <c r="R598" i="17" s="1"/>
  <c r="Q599" i="17"/>
  <c r="R599" i="17" s="1"/>
  <c r="Q600" i="17"/>
  <c r="R600" i="17" s="1"/>
  <c r="Q601" i="17"/>
  <c r="R601" i="17" s="1"/>
  <c r="Q602" i="17"/>
  <c r="R602" i="17" s="1"/>
  <c r="Q603" i="17"/>
  <c r="R603" i="17" s="1"/>
  <c r="Q604" i="17"/>
  <c r="R604" i="17" s="1"/>
  <c r="Q605" i="17"/>
  <c r="R605" i="17" s="1"/>
  <c r="Q606" i="17"/>
  <c r="R606" i="17" s="1"/>
  <c r="Q607" i="17"/>
  <c r="R607" i="17" s="1"/>
  <c r="Q608" i="17"/>
  <c r="R608" i="17" s="1"/>
  <c r="Q609" i="17"/>
  <c r="R609" i="17" s="1"/>
  <c r="Q610" i="17"/>
  <c r="R610" i="17" s="1"/>
  <c r="Q611" i="17"/>
  <c r="R611" i="17" s="1"/>
  <c r="Q612" i="17"/>
  <c r="R612" i="17" s="1"/>
  <c r="Q613" i="17"/>
  <c r="R613" i="17" s="1"/>
  <c r="Q614" i="17"/>
  <c r="R614" i="17" s="1"/>
  <c r="Q615" i="17"/>
  <c r="R615" i="17" s="1"/>
  <c r="Q616" i="17"/>
  <c r="R616" i="17" s="1"/>
  <c r="Q617" i="17"/>
  <c r="R617" i="17" s="1"/>
  <c r="Q618" i="17"/>
  <c r="R618" i="17" s="1"/>
  <c r="Q619" i="17"/>
  <c r="R619" i="17" s="1"/>
  <c r="Q620" i="17"/>
  <c r="R620" i="17" s="1"/>
  <c r="Q621" i="17"/>
  <c r="R621" i="17" s="1"/>
  <c r="Q622" i="17"/>
  <c r="R622" i="17" s="1"/>
  <c r="Q623" i="17"/>
  <c r="R623" i="17" s="1"/>
  <c r="Q624" i="17"/>
  <c r="R624" i="17" s="1"/>
  <c r="Q625" i="17"/>
  <c r="R625" i="17" s="1"/>
  <c r="Q626" i="17"/>
  <c r="R626" i="17" s="1"/>
  <c r="Q627" i="17"/>
  <c r="R627" i="17" s="1"/>
  <c r="Q628" i="17"/>
  <c r="R628" i="17" s="1"/>
  <c r="Q629" i="17"/>
  <c r="R629" i="17" s="1"/>
  <c r="Q630" i="17"/>
  <c r="R630" i="17" s="1"/>
  <c r="Q631" i="17"/>
  <c r="R631" i="17" s="1"/>
  <c r="Q632" i="17"/>
  <c r="R632" i="17" s="1"/>
  <c r="Q633" i="17"/>
  <c r="R633" i="17" s="1"/>
  <c r="Q634" i="17"/>
  <c r="R634" i="17" s="1"/>
  <c r="Q635" i="17"/>
  <c r="R635" i="17" s="1"/>
  <c r="Q636" i="17"/>
  <c r="R636" i="17" s="1"/>
  <c r="Q637" i="17"/>
  <c r="R637" i="17" s="1"/>
  <c r="Q638" i="17"/>
  <c r="R638" i="17" s="1"/>
  <c r="Q639" i="17"/>
  <c r="R639" i="17" s="1"/>
  <c r="Q640" i="17"/>
  <c r="R640" i="17" s="1"/>
  <c r="Q641" i="17"/>
  <c r="R641" i="17" s="1"/>
  <c r="Q642" i="17"/>
  <c r="R642" i="17" s="1"/>
  <c r="Q643" i="17"/>
  <c r="R643" i="17" s="1"/>
  <c r="Q644" i="17"/>
  <c r="R644" i="17" s="1"/>
  <c r="Q645" i="17"/>
  <c r="R645" i="17" s="1"/>
  <c r="Q646" i="17"/>
  <c r="R646" i="17" s="1"/>
  <c r="Q647" i="17"/>
  <c r="R647" i="17" s="1"/>
  <c r="Q648" i="17"/>
  <c r="R648" i="17" s="1"/>
  <c r="Q649" i="17"/>
  <c r="R649" i="17" s="1"/>
  <c r="Q650" i="17"/>
  <c r="R650" i="17" s="1"/>
  <c r="Q651" i="17"/>
  <c r="R651" i="17" s="1"/>
  <c r="Q652" i="17"/>
  <c r="R652" i="17" s="1"/>
  <c r="Q653" i="17"/>
  <c r="R653" i="17" s="1"/>
  <c r="Q654" i="17"/>
  <c r="R654" i="17" s="1"/>
  <c r="Q655" i="17"/>
  <c r="R655" i="17" s="1"/>
  <c r="Q656" i="17"/>
  <c r="R656" i="17" s="1"/>
  <c r="Q657" i="17"/>
  <c r="R657" i="17" s="1"/>
  <c r="Q658" i="17"/>
  <c r="R658" i="17" s="1"/>
  <c r="Q659" i="17"/>
  <c r="R659" i="17" s="1"/>
  <c r="Q660" i="17"/>
  <c r="R660" i="17" s="1"/>
  <c r="Q661" i="17"/>
  <c r="R661" i="17" s="1"/>
  <c r="Q662" i="17"/>
  <c r="R662" i="17" s="1"/>
  <c r="Q663" i="17"/>
  <c r="R663" i="17" s="1"/>
  <c r="Q664" i="17"/>
  <c r="R664" i="17" s="1"/>
  <c r="Q665" i="17"/>
  <c r="R665" i="17" s="1"/>
  <c r="Q666" i="17"/>
  <c r="R666" i="17" s="1"/>
  <c r="Q667" i="17"/>
  <c r="R667" i="17" s="1"/>
  <c r="Q668" i="17"/>
  <c r="R668" i="17" s="1"/>
  <c r="Q669" i="17"/>
  <c r="R669" i="17" s="1"/>
  <c r="Q670" i="17"/>
  <c r="R670" i="17" s="1"/>
  <c r="Q671" i="17"/>
  <c r="R671" i="17" s="1"/>
  <c r="Q672" i="17"/>
  <c r="R672" i="17" s="1"/>
  <c r="Q673" i="17"/>
  <c r="R673" i="17" s="1"/>
  <c r="Q674" i="17"/>
  <c r="R674" i="17" s="1"/>
  <c r="Q675" i="17"/>
  <c r="R675" i="17" s="1"/>
  <c r="Q676" i="17"/>
  <c r="R676" i="17" s="1"/>
  <c r="Q677" i="17"/>
  <c r="R677" i="17" s="1"/>
  <c r="Q678" i="17"/>
  <c r="R678" i="17" s="1"/>
  <c r="Q679" i="17"/>
  <c r="R679" i="17" s="1"/>
  <c r="Q680" i="17"/>
  <c r="R680" i="17" s="1"/>
  <c r="Q681" i="17"/>
  <c r="R681" i="17" s="1"/>
  <c r="Q682" i="17"/>
  <c r="R682" i="17" s="1"/>
  <c r="Q683" i="17"/>
  <c r="R683" i="17" s="1"/>
  <c r="Q684" i="17"/>
  <c r="R684" i="17" s="1"/>
  <c r="Q685" i="17"/>
  <c r="R685" i="17" s="1"/>
  <c r="Q686" i="17"/>
  <c r="R686" i="17" s="1"/>
  <c r="Q687" i="17"/>
  <c r="R687" i="17" s="1"/>
  <c r="Q688" i="17"/>
  <c r="R688" i="17" s="1"/>
  <c r="Q689" i="17"/>
  <c r="R689" i="17" s="1"/>
  <c r="Q690" i="17"/>
  <c r="R690" i="17" s="1"/>
  <c r="Q691" i="17"/>
  <c r="R691" i="17" s="1"/>
  <c r="Q692" i="17"/>
  <c r="R692" i="17" s="1"/>
  <c r="Q693" i="17"/>
  <c r="R693" i="17" s="1"/>
  <c r="Q694" i="17"/>
  <c r="R694" i="17" s="1"/>
  <c r="Q695" i="17"/>
  <c r="R695" i="17" s="1"/>
  <c r="Q696" i="17"/>
  <c r="R696" i="17" s="1"/>
  <c r="Q697" i="17"/>
  <c r="R697" i="17" s="1"/>
  <c r="Q698" i="17"/>
  <c r="R698" i="17" s="1"/>
  <c r="Q699" i="17"/>
  <c r="R699" i="17" s="1"/>
  <c r="Q700" i="17"/>
  <c r="R700" i="17" s="1"/>
  <c r="Q701" i="17"/>
  <c r="R701" i="17" s="1"/>
  <c r="Q702" i="17"/>
  <c r="R702" i="17" s="1"/>
  <c r="Q703" i="17"/>
  <c r="R703" i="17" s="1"/>
  <c r="Q704" i="17"/>
  <c r="R704" i="17" s="1"/>
  <c r="Q705" i="17"/>
  <c r="R705" i="17" s="1"/>
  <c r="Q706" i="17"/>
  <c r="R706" i="17" s="1"/>
  <c r="Q707" i="17"/>
  <c r="R707" i="17" s="1"/>
  <c r="Q708" i="17"/>
  <c r="R708" i="17" s="1"/>
  <c r="Q709" i="17"/>
  <c r="R709" i="17" s="1"/>
  <c r="Q710" i="17"/>
  <c r="R710" i="17" s="1"/>
  <c r="Q711" i="17"/>
  <c r="R711" i="17" s="1"/>
  <c r="Q712" i="17"/>
  <c r="R712" i="17" s="1"/>
  <c r="Q713" i="17"/>
  <c r="R713" i="17" s="1"/>
  <c r="Q714" i="17"/>
  <c r="R714" i="17" s="1"/>
  <c r="Q715" i="17"/>
  <c r="R715" i="17" s="1"/>
  <c r="Q716" i="17"/>
  <c r="R716" i="17" s="1"/>
  <c r="Q717" i="17"/>
  <c r="R717" i="17" s="1"/>
  <c r="Q718" i="17"/>
  <c r="R718" i="17" s="1"/>
  <c r="Q719" i="17"/>
  <c r="R719" i="17" s="1"/>
  <c r="Q720" i="17"/>
  <c r="R720" i="17" s="1"/>
  <c r="Q721" i="17"/>
  <c r="R721" i="17" s="1"/>
  <c r="Q722" i="17"/>
  <c r="R722" i="17" s="1"/>
  <c r="Q723" i="17"/>
  <c r="R723" i="17" s="1"/>
  <c r="Q724" i="17"/>
  <c r="R724" i="17" s="1"/>
  <c r="Q725" i="17"/>
  <c r="R725" i="17" s="1"/>
  <c r="Q726" i="17"/>
  <c r="R726" i="17" s="1"/>
  <c r="Q727" i="17"/>
  <c r="R727" i="17" s="1"/>
  <c r="Q728" i="17"/>
  <c r="R728" i="17" s="1"/>
  <c r="Q729" i="17"/>
  <c r="R729" i="17" s="1"/>
  <c r="Q730" i="17"/>
  <c r="R730" i="17" s="1"/>
  <c r="Q731" i="17"/>
  <c r="R731" i="17" s="1"/>
  <c r="Q732" i="17"/>
  <c r="R732" i="17" s="1"/>
  <c r="Q733" i="17"/>
  <c r="R733" i="17" s="1"/>
  <c r="Q734" i="17"/>
  <c r="R734" i="17" s="1"/>
  <c r="Q735" i="17"/>
  <c r="R735" i="17" s="1"/>
  <c r="Q736" i="17"/>
  <c r="R736" i="17" s="1"/>
  <c r="Q737" i="17"/>
  <c r="R737" i="17" s="1"/>
  <c r="Q738" i="17"/>
  <c r="R738" i="17" s="1"/>
  <c r="Q739" i="17"/>
  <c r="R739" i="17" s="1"/>
  <c r="Q740" i="17"/>
  <c r="R740" i="17" s="1"/>
  <c r="Q741" i="17"/>
  <c r="R741" i="17" s="1"/>
  <c r="Q742" i="17"/>
  <c r="R742" i="17" s="1"/>
  <c r="Q743" i="17"/>
  <c r="R743" i="17" s="1"/>
  <c r="Q744" i="17"/>
  <c r="R744" i="17" s="1"/>
  <c r="Q745" i="17"/>
  <c r="R745" i="17" s="1"/>
  <c r="Q746" i="17"/>
  <c r="R746" i="17" s="1"/>
  <c r="Q747" i="17"/>
  <c r="R747" i="17" s="1"/>
  <c r="Q748" i="17"/>
  <c r="R748" i="17" s="1"/>
  <c r="Q749" i="17"/>
  <c r="R749" i="17" s="1"/>
  <c r="Q750" i="17"/>
  <c r="R750" i="17" s="1"/>
  <c r="Q751" i="17"/>
  <c r="R751" i="17" s="1"/>
  <c r="Q752" i="17"/>
  <c r="R752" i="17" s="1"/>
  <c r="Q753" i="17"/>
  <c r="R753" i="17" s="1"/>
  <c r="Q754" i="17"/>
  <c r="R754" i="17" s="1"/>
  <c r="Q755" i="17"/>
  <c r="R755" i="17" s="1"/>
  <c r="Q756" i="17"/>
  <c r="R756" i="17" s="1"/>
  <c r="Q757" i="17"/>
  <c r="R757" i="17" s="1"/>
  <c r="Q758" i="17"/>
  <c r="R758" i="17" s="1"/>
  <c r="Q759" i="17"/>
  <c r="R759" i="17" s="1"/>
  <c r="Q760" i="17"/>
  <c r="R760" i="17" s="1"/>
  <c r="Q761" i="17"/>
  <c r="R761" i="17" s="1"/>
  <c r="Q762" i="17"/>
  <c r="R762" i="17" s="1"/>
  <c r="Q763" i="17"/>
  <c r="R763" i="17" s="1"/>
  <c r="Q764" i="17"/>
  <c r="R764" i="17" s="1"/>
  <c r="Q765" i="17"/>
  <c r="R765" i="17" s="1"/>
  <c r="Q766" i="17"/>
  <c r="R766" i="17" s="1"/>
  <c r="Q767" i="17"/>
  <c r="R767" i="17" s="1"/>
  <c r="Q768" i="17"/>
  <c r="R768" i="17" s="1"/>
  <c r="Q769" i="17"/>
  <c r="R769" i="17" s="1"/>
  <c r="Q770" i="17"/>
  <c r="R770" i="17" s="1"/>
  <c r="Q771" i="17"/>
  <c r="R771" i="17" s="1"/>
  <c r="Q772" i="17"/>
  <c r="R772" i="17" s="1"/>
  <c r="Q773" i="17"/>
  <c r="R773" i="17" s="1"/>
  <c r="Q774" i="17"/>
  <c r="R774" i="17" s="1"/>
  <c r="Q775" i="17"/>
  <c r="R775" i="17" s="1"/>
  <c r="Q776" i="17"/>
  <c r="R776" i="17" s="1"/>
  <c r="Q777" i="17"/>
  <c r="R777" i="17" s="1"/>
  <c r="Q778" i="17"/>
  <c r="R778" i="17" s="1"/>
  <c r="Q779" i="17"/>
  <c r="R779" i="17" s="1"/>
  <c r="Q780" i="17"/>
  <c r="R780" i="17" s="1"/>
  <c r="Q781" i="17"/>
  <c r="R781" i="17" s="1"/>
  <c r="Q782" i="17"/>
  <c r="R782" i="17" s="1"/>
  <c r="Q783" i="17"/>
  <c r="R783" i="17" s="1"/>
  <c r="Q784" i="17"/>
  <c r="R784" i="17" s="1"/>
  <c r="Q785" i="17"/>
  <c r="R785" i="17" s="1"/>
  <c r="Q786" i="17"/>
  <c r="R786" i="17" s="1"/>
  <c r="Q787" i="17"/>
  <c r="R787" i="17" s="1"/>
  <c r="Q788" i="17"/>
  <c r="R788" i="17" s="1"/>
  <c r="Q789" i="17"/>
  <c r="R789" i="17" s="1"/>
  <c r="Q790" i="17"/>
  <c r="R790" i="17" s="1"/>
  <c r="Q791" i="17"/>
  <c r="R791" i="17" s="1"/>
  <c r="Q792" i="17"/>
  <c r="R792" i="17" s="1"/>
  <c r="Q793" i="17"/>
  <c r="R793" i="17" s="1"/>
  <c r="Q794" i="17"/>
  <c r="R794" i="17" s="1"/>
  <c r="Q795" i="17"/>
  <c r="R795" i="17" s="1"/>
  <c r="Q796" i="17"/>
  <c r="R796" i="17" s="1"/>
  <c r="Q797" i="17"/>
  <c r="R797" i="17" s="1"/>
  <c r="Q798" i="17"/>
  <c r="R798" i="17" s="1"/>
  <c r="Q799" i="17"/>
  <c r="R799" i="17" s="1"/>
  <c r="Q800" i="17"/>
  <c r="R800" i="17" s="1"/>
  <c r="Q801" i="17"/>
  <c r="R801" i="17" s="1"/>
  <c r="Q802" i="17"/>
  <c r="R802" i="17" s="1"/>
  <c r="Q803" i="17"/>
  <c r="R803" i="17" s="1"/>
  <c r="Q804" i="17"/>
  <c r="R804" i="17" s="1"/>
  <c r="Q805" i="17"/>
  <c r="R805" i="17" s="1"/>
  <c r="Q806" i="17"/>
  <c r="R806" i="17" s="1"/>
  <c r="Q807" i="17"/>
  <c r="R807" i="17" s="1"/>
  <c r="Q808" i="17"/>
  <c r="R808" i="17" s="1"/>
  <c r="Q809" i="17"/>
  <c r="R809" i="17" s="1"/>
  <c r="Q810" i="17"/>
  <c r="R810" i="17" s="1"/>
  <c r="Q811" i="17"/>
  <c r="R811" i="17" s="1"/>
  <c r="Q812" i="17"/>
  <c r="R812" i="17" s="1"/>
  <c r="Q813" i="17"/>
  <c r="R813" i="17" s="1"/>
  <c r="Q814" i="17"/>
  <c r="R814" i="17" s="1"/>
  <c r="Q815" i="17"/>
  <c r="R815" i="17" s="1"/>
  <c r="Q816" i="17"/>
  <c r="R816" i="17" s="1"/>
  <c r="Q817" i="17"/>
  <c r="R817" i="17" s="1"/>
  <c r="Q818" i="17"/>
  <c r="R818" i="17" s="1"/>
  <c r="Q819" i="17"/>
  <c r="R819" i="17" s="1"/>
  <c r="Q820" i="17"/>
  <c r="R820" i="17" s="1"/>
  <c r="Q821" i="17"/>
  <c r="R821" i="17" s="1"/>
  <c r="Q822" i="17"/>
  <c r="R822" i="17" s="1"/>
  <c r="Q823" i="17"/>
  <c r="R823" i="17" s="1"/>
  <c r="Q824" i="17"/>
  <c r="R824" i="17" s="1"/>
  <c r="Q825" i="17"/>
  <c r="R825" i="17" s="1"/>
  <c r="Q826" i="17"/>
  <c r="R826" i="17" s="1"/>
  <c r="Q827" i="17"/>
  <c r="R827" i="17" s="1"/>
  <c r="Q828" i="17"/>
  <c r="R828" i="17" s="1"/>
  <c r="Q829" i="17"/>
  <c r="R829" i="17" s="1"/>
  <c r="Q830" i="17"/>
  <c r="R830" i="17" s="1"/>
  <c r="Q831" i="17"/>
  <c r="R831" i="17" s="1"/>
  <c r="Q832" i="17"/>
  <c r="R832" i="17" s="1"/>
  <c r="Q833" i="17"/>
  <c r="R833" i="17" s="1"/>
  <c r="Q834" i="17"/>
  <c r="R834" i="17" s="1"/>
  <c r="Q835" i="17"/>
  <c r="R835" i="17" s="1"/>
  <c r="Q836" i="17"/>
  <c r="R836" i="17" s="1"/>
  <c r="Q837" i="17"/>
  <c r="R837" i="17" s="1"/>
  <c r="Q838" i="17"/>
  <c r="R838" i="17" s="1"/>
  <c r="Q839" i="17"/>
  <c r="R839" i="17" s="1"/>
  <c r="Q840" i="17"/>
  <c r="R840" i="17" s="1"/>
  <c r="Q841" i="17"/>
  <c r="R841" i="17" s="1"/>
  <c r="Q842" i="17"/>
  <c r="R842" i="17" s="1"/>
  <c r="Q843" i="17"/>
  <c r="R843" i="17" s="1"/>
  <c r="Q844" i="17"/>
  <c r="R844" i="17" s="1"/>
  <c r="Q845" i="17"/>
  <c r="R845" i="17" s="1"/>
  <c r="Q846" i="17"/>
  <c r="R846" i="17" s="1"/>
  <c r="Q847" i="17"/>
  <c r="R847" i="17" s="1"/>
  <c r="Q848" i="17"/>
  <c r="R848" i="17" s="1"/>
  <c r="Q849" i="17"/>
  <c r="R849" i="17" s="1"/>
  <c r="Q850" i="17"/>
  <c r="R850" i="17" s="1"/>
  <c r="Q851" i="17"/>
  <c r="R851" i="17" s="1"/>
  <c r="Q852" i="17"/>
  <c r="R852" i="17" s="1"/>
  <c r="Q853" i="17"/>
  <c r="R853" i="17" s="1"/>
  <c r="Q854" i="17"/>
  <c r="R854" i="17" s="1"/>
  <c r="Q855" i="17"/>
  <c r="R855" i="17" s="1"/>
  <c r="Q856" i="17"/>
  <c r="R856" i="17" s="1"/>
  <c r="Q857" i="17"/>
  <c r="R857" i="17" s="1"/>
  <c r="Q858" i="17"/>
  <c r="R858" i="17" s="1"/>
  <c r="Q859" i="17"/>
  <c r="R859" i="17" s="1"/>
  <c r="Q860" i="17"/>
  <c r="R860" i="17" s="1"/>
  <c r="Q861" i="17"/>
  <c r="R861" i="17" s="1"/>
  <c r="Q862" i="17"/>
  <c r="R862" i="17" s="1"/>
  <c r="Q863" i="17"/>
  <c r="R863" i="17" s="1"/>
  <c r="Q864" i="17"/>
  <c r="R864" i="17" s="1"/>
  <c r="Q865" i="17"/>
  <c r="R865" i="17" s="1"/>
  <c r="Q866" i="17"/>
  <c r="R866" i="17" s="1"/>
  <c r="Q867" i="17"/>
  <c r="R867" i="17" s="1"/>
  <c r="Q868" i="17"/>
  <c r="R868" i="17" s="1"/>
  <c r="Q869" i="17"/>
  <c r="R869" i="17" s="1"/>
  <c r="Q870" i="17"/>
  <c r="R870" i="17" s="1"/>
  <c r="Q871" i="17"/>
  <c r="R871" i="17" s="1"/>
  <c r="Q872" i="17"/>
  <c r="R872" i="17" s="1"/>
  <c r="Q873" i="17"/>
  <c r="R873" i="17" s="1"/>
  <c r="Q874" i="17"/>
  <c r="R874" i="17" s="1"/>
  <c r="Q875" i="17"/>
  <c r="R875" i="17" s="1"/>
  <c r="Q876" i="17"/>
  <c r="R876" i="17" s="1"/>
  <c r="Q877" i="17"/>
  <c r="R877" i="17" s="1"/>
  <c r="Q878" i="17"/>
  <c r="R878" i="17" s="1"/>
  <c r="Q879" i="17"/>
  <c r="R879" i="17" s="1"/>
  <c r="Q880" i="17"/>
  <c r="R880" i="17" s="1"/>
  <c r="Q881" i="17"/>
  <c r="R881" i="17" s="1"/>
  <c r="Q882" i="17"/>
  <c r="R882" i="17" s="1"/>
  <c r="Q883" i="17"/>
  <c r="R883" i="17" s="1"/>
  <c r="Q884" i="17"/>
  <c r="R884" i="17" s="1"/>
  <c r="Q885" i="17"/>
  <c r="R885" i="17" s="1"/>
  <c r="Q886" i="17"/>
  <c r="R886" i="17" s="1"/>
  <c r="Q887" i="17"/>
  <c r="R887" i="17" s="1"/>
  <c r="Q888" i="17"/>
  <c r="R888" i="17" s="1"/>
  <c r="Q889" i="17"/>
  <c r="R889" i="17" s="1"/>
  <c r="Q890" i="17"/>
  <c r="R890" i="17" s="1"/>
  <c r="Q891" i="17"/>
  <c r="R891" i="17" s="1"/>
  <c r="Q892" i="17"/>
  <c r="R892" i="17" s="1"/>
  <c r="Q893" i="17"/>
  <c r="R893" i="17" s="1"/>
  <c r="Q894" i="17"/>
  <c r="R894" i="17" s="1"/>
  <c r="Q895" i="17"/>
  <c r="R895" i="17" s="1"/>
  <c r="Q896" i="17"/>
  <c r="R896" i="17" s="1"/>
  <c r="Q897" i="17"/>
  <c r="R897" i="17" s="1"/>
  <c r="Q898" i="17"/>
  <c r="R898" i="17" s="1"/>
  <c r="Q899" i="17"/>
  <c r="R899" i="17" s="1"/>
  <c r="Q900" i="17"/>
  <c r="R900" i="17" s="1"/>
  <c r="Q901" i="17"/>
  <c r="R901" i="17" s="1"/>
  <c r="Q902" i="17"/>
  <c r="R902" i="17" s="1"/>
  <c r="Q903" i="17"/>
  <c r="R903" i="17" s="1"/>
  <c r="Q904" i="17"/>
  <c r="R904" i="17" s="1"/>
  <c r="Q905" i="17"/>
  <c r="R905" i="17" s="1"/>
  <c r="Q906" i="17"/>
  <c r="R906" i="17" s="1"/>
  <c r="Q907" i="17"/>
  <c r="R907" i="17" s="1"/>
  <c r="Q908" i="17"/>
  <c r="R908" i="17" s="1"/>
  <c r="Q909" i="17"/>
  <c r="R909" i="17" s="1"/>
  <c r="Q910" i="17"/>
  <c r="R910" i="17" s="1"/>
  <c r="Q911" i="17"/>
  <c r="R911" i="17" s="1"/>
  <c r="Q912" i="17"/>
  <c r="R912" i="17" s="1"/>
  <c r="Q913" i="17"/>
  <c r="R913" i="17" s="1"/>
  <c r="Q914" i="17"/>
  <c r="R914" i="17" s="1"/>
  <c r="Q915" i="17"/>
  <c r="R915" i="17" s="1"/>
  <c r="Q916" i="17"/>
  <c r="R916" i="17" s="1"/>
  <c r="Q917" i="17"/>
  <c r="R917" i="17" s="1"/>
  <c r="Q918" i="17"/>
  <c r="R918" i="17" s="1"/>
  <c r="Q919" i="17"/>
  <c r="R919" i="17" s="1"/>
  <c r="Q920" i="17"/>
  <c r="R920" i="17" s="1"/>
  <c r="Q921" i="17"/>
  <c r="R921" i="17" s="1"/>
  <c r="Q922" i="17"/>
  <c r="R922" i="17" s="1"/>
  <c r="Q923" i="17"/>
  <c r="R923" i="17" s="1"/>
  <c r="Q924" i="17"/>
  <c r="R924" i="17" s="1"/>
  <c r="Q925" i="17"/>
  <c r="R925" i="17" s="1"/>
  <c r="Q926" i="17"/>
  <c r="R926" i="17" s="1"/>
  <c r="Q927" i="17"/>
  <c r="R927" i="17" s="1"/>
  <c r="Q928" i="17"/>
  <c r="R928" i="17" s="1"/>
  <c r="Q929" i="17"/>
  <c r="R929" i="17" s="1"/>
  <c r="Q930" i="17"/>
  <c r="R930" i="17" s="1"/>
  <c r="Q931" i="17"/>
  <c r="R931" i="17" s="1"/>
  <c r="Q932" i="17"/>
  <c r="R932" i="17" s="1"/>
  <c r="Q933" i="17"/>
  <c r="R933" i="17" s="1"/>
  <c r="Q934" i="17"/>
  <c r="R934" i="17" s="1"/>
  <c r="Q935" i="17"/>
  <c r="R935" i="17" s="1"/>
  <c r="Q936" i="17"/>
  <c r="R936" i="17" s="1"/>
  <c r="Q937" i="17"/>
  <c r="R937" i="17" s="1"/>
  <c r="Q938" i="17"/>
  <c r="R938" i="17" s="1"/>
  <c r="Q939" i="17"/>
  <c r="R939" i="17" s="1"/>
  <c r="Q940" i="17"/>
  <c r="R940" i="17" s="1"/>
  <c r="Q941" i="17"/>
  <c r="R941" i="17" s="1"/>
  <c r="Q942" i="17"/>
  <c r="R942" i="17" s="1"/>
  <c r="Q943" i="17"/>
  <c r="R943" i="17" s="1"/>
  <c r="Q944" i="17"/>
  <c r="R944" i="17" s="1"/>
  <c r="Q945" i="17"/>
  <c r="R945" i="17" s="1"/>
  <c r="Q946" i="17"/>
  <c r="R946" i="17" s="1"/>
  <c r="Q947" i="17"/>
  <c r="R947" i="17" s="1"/>
  <c r="Q948" i="17"/>
  <c r="R948" i="17" s="1"/>
  <c r="Q949" i="17"/>
  <c r="R949" i="17" s="1"/>
  <c r="Q950" i="17"/>
  <c r="R950" i="17" s="1"/>
  <c r="Q951" i="17"/>
  <c r="R951" i="17" s="1"/>
  <c r="Q952" i="17"/>
  <c r="R952" i="17" s="1"/>
  <c r="Q953" i="17"/>
  <c r="R953" i="17" s="1"/>
  <c r="Q954" i="17"/>
  <c r="R954" i="17" s="1"/>
  <c r="Q955" i="17"/>
  <c r="R955" i="17" s="1"/>
  <c r="Q956" i="17"/>
  <c r="R956" i="17" s="1"/>
  <c r="Q957" i="17"/>
  <c r="R957" i="17" s="1"/>
  <c r="Q958" i="17"/>
  <c r="R958" i="17" s="1"/>
  <c r="Q959" i="17"/>
  <c r="R959" i="17" s="1"/>
  <c r="Q960" i="17"/>
  <c r="R960" i="17" s="1"/>
  <c r="Q961" i="17"/>
  <c r="R961" i="17" s="1"/>
  <c r="Q962" i="17"/>
  <c r="R962" i="17" s="1"/>
  <c r="Q963" i="17"/>
  <c r="R963" i="17" s="1"/>
  <c r="Q964" i="17"/>
  <c r="R964" i="17" s="1"/>
  <c r="Q965" i="17"/>
  <c r="R965" i="17" s="1"/>
  <c r="Q966" i="17"/>
  <c r="R966" i="17" s="1"/>
  <c r="Q967" i="17"/>
  <c r="R967" i="17" s="1"/>
  <c r="Q968" i="17"/>
  <c r="R968" i="17" s="1"/>
  <c r="Q969" i="17"/>
  <c r="R969" i="17" s="1"/>
  <c r="Q970" i="17"/>
  <c r="R970" i="17" s="1"/>
  <c r="Q971" i="17"/>
  <c r="R971" i="17" s="1"/>
  <c r="Q972" i="17"/>
  <c r="R972" i="17" s="1"/>
  <c r="Q973" i="17"/>
  <c r="R973" i="17" s="1"/>
  <c r="Q974" i="17"/>
  <c r="R974" i="17" s="1"/>
  <c r="Q975" i="17"/>
  <c r="R975" i="17" s="1"/>
  <c r="Q976" i="17"/>
  <c r="R976" i="17" s="1"/>
  <c r="Q977" i="17"/>
  <c r="R977" i="17" s="1"/>
  <c r="Q978" i="17"/>
  <c r="R978" i="17" s="1"/>
  <c r="Q979" i="17"/>
  <c r="R979" i="17" s="1"/>
  <c r="Q980" i="17"/>
  <c r="R980" i="17" s="1"/>
  <c r="Q981" i="17"/>
  <c r="R981" i="17" s="1"/>
  <c r="Q982" i="17"/>
  <c r="R982" i="17" s="1"/>
  <c r="Q983" i="17"/>
  <c r="R983" i="17" s="1"/>
  <c r="Q984" i="17"/>
  <c r="R984" i="17" s="1"/>
  <c r="Q985" i="17"/>
  <c r="R985" i="17" s="1"/>
  <c r="Q986" i="17"/>
  <c r="R986" i="17" s="1"/>
  <c r="Q987" i="17"/>
  <c r="R987" i="17" s="1"/>
  <c r="Q988" i="17"/>
  <c r="R988" i="17" s="1"/>
  <c r="Q989" i="17"/>
  <c r="R989" i="17" s="1"/>
  <c r="Q990" i="17"/>
  <c r="R990" i="17" s="1"/>
  <c r="Q991" i="17"/>
  <c r="R991" i="17" s="1"/>
  <c r="Q992" i="17"/>
  <c r="R992" i="17" s="1"/>
  <c r="Q993" i="17"/>
  <c r="R993" i="17" s="1"/>
  <c r="Q994" i="17"/>
  <c r="R994" i="17" s="1"/>
  <c r="Q995" i="17"/>
  <c r="R995" i="17" s="1"/>
  <c r="Q996" i="17"/>
  <c r="R996" i="17" s="1"/>
  <c r="Q997" i="17"/>
  <c r="R997" i="17" s="1"/>
  <c r="Q998" i="17"/>
  <c r="R998" i="17" s="1"/>
  <c r="Q999" i="17"/>
  <c r="R999" i="17" s="1"/>
  <c r="Q1000" i="17"/>
  <c r="R1000" i="17" s="1"/>
  <c r="Q1001" i="17"/>
  <c r="R1001" i="17" s="1"/>
  <c r="Q1002" i="17"/>
  <c r="R1002" i="17" s="1"/>
  <c r="Q1003" i="17"/>
  <c r="R1003" i="17" s="1"/>
  <c r="Q1004" i="17"/>
  <c r="R1004" i="17" s="1"/>
  <c r="Q1005" i="17"/>
  <c r="R1005" i="17" s="1"/>
  <c r="Q1006" i="17"/>
  <c r="R1006" i="17" s="1"/>
  <c r="Q1007" i="17"/>
  <c r="R1007" i="17" s="1"/>
  <c r="Q1008" i="17"/>
  <c r="R1008" i="17" s="1"/>
  <c r="Q1009" i="17"/>
  <c r="R1009" i="17" s="1"/>
  <c r="Q1010" i="17"/>
  <c r="R1010" i="17" s="1"/>
  <c r="Q1011" i="17"/>
  <c r="R1011" i="17" s="1"/>
  <c r="Q1012" i="17"/>
  <c r="R1012" i="17" s="1"/>
  <c r="Q1013" i="17"/>
  <c r="R1013" i="17" s="1"/>
  <c r="Q1014" i="17"/>
  <c r="R1014" i="17" s="1"/>
  <c r="Q1015" i="17"/>
  <c r="R1015" i="17" s="1"/>
  <c r="Q1016" i="17"/>
  <c r="R1016" i="17" s="1"/>
  <c r="Q1017" i="17"/>
  <c r="R1017" i="17" s="1"/>
  <c r="Q1018" i="17"/>
  <c r="R1018" i="17" s="1"/>
  <c r="Q1019" i="17"/>
  <c r="R1019" i="17" s="1"/>
  <c r="Q1020" i="17"/>
  <c r="R1020" i="17" s="1"/>
  <c r="Q1021" i="17"/>
  <c r="R1021" i="17" s="1"/>
  <c r="Q1022" i="17"/>
  <c r="R1022" i="17" s="1"/>
  <c r="Q1023" i="17"/>
  <c r="R1023" i="17" s="1"/>
  <c r="Q1024" i="17"/>
  <c r="R1024" i="17" s="1"/>
  <c r="Q1025" i="17"/>
  <c r="R1025" i="17" s="1"/>
  <c r="Q1026" i="17"/>
  <c r="R1026" i="17" s="1"/>
  <c r="Q1027" i="17"/>
  <c r="R1027" i="17" s="1"/>
  <c r="Q1028" i="17"/>
  <c r="R1028" i="17" s="1"/>
  <c r="Q1029" i="17"/>
  <c r="R1029" i="17" s="1"/>
  <c r="Q1030" i="17"/>
  <c r="R1030" i="17" s="1"/>
  <c r="Q1031" i="17"/>
  <c r="R1031" i="17" s="1"/>
  <c r="Q1032" i="17"/>
  <c r="R1032" i="17" s="1"/>
  <c r="Q1033" i="17"/>
  <c r="R1033" i="17" s="1"/>
  <c r="Q1034" i="17"/>
  <c r="R1034" i="17" s="1"/>
  <c r="Q1035" i="17"/>
  <c r="R1035" i="17" s="1"/>
  <c r="Q1036" i="17"/>
  <c r="R1036" i="17" s="1"/>
  <c r="Q1037" i="17"/>
  <c r="R1037" i="17" s="1"/>
  <c r="Q1038" i="17"/>
  <c r="R1038" i="17" s="1"/>
  <c r="Q1039" i="17"/>
  <c r="R1039" i="17" s="1"/>
  <c r="Q1040" i="17"/>
  <c r="R1040" i="17" s="1"/>
  <c r="Q1041" i="17"/>
  <c r="R1041" i="17" s="1"/>
  <c r="Q1042" i="17"/>
  <c r="R1042" i="17" s="1"/>
  <c r="Q1043" i="17"/>
  <c r="R1043" i="17" s="1"/>
  <c r="Q1044" i="17"/>
  <c r="R1044" i="17" s="1"/>
  <c r="Q1045" i="17"/>
  <c r="R1045" i="17" s="1"/>
  <c r="Q1046" i="17"/>
  <c r="R1046" i="17" s="1"/>
  <c r="Q1047" i="17"/>
  <c r="R1047" i="17" s="1"/>
  <c r="Q1048" i="17"/>
  <c r="R1048" i="17" s="1"/>
  <c r="Q1049" i="17"/>
  <c r="R1049" i="17" s="1"/>
  <c r="Q1050" i="17"/>
  <c r="R1050" i="17" s="1"/>
  <c r="Q1051" i="17"/>
  <c r="R1051" i="17" s="1"/>
  <c r="Q1052" i="17"/>
  <c r="R1052" i="17" s="1"/>
  <c r="Q1053" i="17"/>
  <c r="R1053" i="17" s="1"/>
  <c r="Q1054" i="17"/>
  <c r="R1054" i="17" s="1"/>
  <c r="Q1055" i="17"/>
  <c r="R1055" i="17" s="1"/>
  <c r="Q1056" i="17"/>
  <c r="R1056" i="17" s="1"/>
  <c r="Q1057" i="17"/>
  <c r="R1057" i="17" s="1"/>
  <c r="Q1058" i="17"/>
  <c r="R1058" i="17" s="1"/>
  <c r="Q1059" i="17"/>
  <c r="R1059" i="17" s="1"/>
  <c r="Q1060" i="17"/>
  <c r="R1060" i="17" s="1"/>
  <c r="Q1061" i="17"/>
  <c r="R1061" i="17" s="1"/>
  <c r="Q1062" i="17"/>
  <c r="R1062" i="17" s="1"/>
  <c r="Q1063" i="17"/>
  <c r="R1063" i="17" s="1"/>
  <c r="Q1064" i="17"/>
  <c r="R1064" i="17" s="1"/>
  <c r="Q1065" i="17"/>
  <c r="R1065" i="17" s="1"/>
  <c r="Q1066" i="17"/>
  <c r="R1066" i="17" s="1"/>
  <c r="Q1067" i="17"/>
  <c r="R1067" i="17" s="1"/>
  <c r="Q1068" i="17"/>
  <c r="R1068" i="17" s="1"/>
  <c r="Q1069" i="17"/>
  <c r="R1069" i="17" s="1"/>
  <c r="Q1070" i="17"/>
  <c r="R1070" i="17" s="1"/>
  <c r="Q1071" i="17"/>
  <c r="R1071" i="17" s="1"/>
  <c r="Q1072" i="17"/>
  <c r="R1072" i="17" s="1"/>
  <c r="Q1073" i="17"/>
  <c r="R1073" i="17" s="1"/>
  <c r="Q1074" i="17"/>
  <c r="R1074" i="17" s="1"/>
  <c r="Q1075" i="17"/>
  <c r="R1075" i="17" s="1"/>
  <c r="Q1076" i="17"/>
  <c r="R1076" i="17" s="1"/>
  <c r="Q1077" i="17"/>
  <c r="R1077" i="17" s="1"/>
  <c r="Q1078" i="17"/>
  <c r="R1078" i="17" s="1"/>
  <c r="Q1079" i="17"/>
  <c r="R1079" i="17" s="1"/>
  <c r="Q1080" i="17"/>
  <c r="R1080" i="17" s="1"/>
  <c r="Q1081" i="17"/>
  <c r="R1081" i="17" s="1"/>
  <c r="Q1082" i="17"/>
  <c r="R1082" i="17" s="1"/>
  <c r="Q1083" i="17"/>
  <c r="R1083" i="17" s="1"/>
  <c r="Q1084" i="17"/>
  <c r="R1084" i="17" s="1"/>
  <c r="Q1085" i="17"/>
  <c r="R1085" i="17" s="1"/>
  <c r="Q1086" i="17"/>
  <c r="R1086" i="17" s="1"/>
  <c r="Q1087" i="17"/>
  <c r="R1087" i="17" s="1"/>
  <c r="Q1088" i="17"/>
  <c r="R1088" i="17" s="1"/>
  <c r="Q1089" i="17"/>
  <c r="R1089" i="17" s="1"/>
  <c r="Q1090" i="17"/>
  <c r="R1090" i="17" s="1"/>
  <c r="Q1091" i="17"/>
  <c r="R1091" i="17" s="1"/>
  <c r="Q1092" i="17"/>
  <c r="R1092" i="17" s="1"/>
  <c r="Q1093" i="17"/>
  <c r="R1093" i="17" s="1"/>
  <c r="Q1094" i="17"/>
  <c r="R1094" i="17" s="1"/>
  <c r="Q1095" i="17"/>
  <c r="R1095" i="17" s="1"/>
  <c r="Q1096" i="17"/>
  <c r="R1096" i="17" s="1"/>
  <c r="Q1097" i="17"/>
  <c r="R1097" i="17" s="1"/>
  <c r="Q1098" i="17"/>
  <c r="R1098" i="17" s="1"/>
  <c r="Q1099" i="17"/>
  <c r="R1099" i="17" s="1"/>
  <c r="Q1100" i="17"/>
  <c r="R1100" i="17" s="1"/>
  <c r="Q1101" i="17"/>
  <c r="R1101" i="17" s="1"/>
  <c r="Q1102" i="17"/>
  <c r="R1102" i="17" s="1"/>
  <c r="Q1103" i="17"/>
  <c r="R1103" i="17" s="1"/>
  <c r="Q1104" i="17"/>
  <c r="R1104" i="17" s="1"/>
  <c r="Q1105" i="17"/>
  <c r="R1105" i="17" s="1"/>
  <c r="Q1106" i="17"/>
  <c r="R1106" i="17" s="1"/>
  <c r="Q1107" i="17"/>
  <c r="R1107" i="17" s="1"/>
  <c r="Q1108" i="17"/>
  <c r="R1108" i="17" s="1"/>
  <c r="Q1109" i="17"/>
  <c r="R1109" i="17" s="1"/>
  <c r="Q1110" i="17"/>
  <c r="R1110" i="17" s="1"/>
  <c r="Q1111" i="17"/>
  <c r="R1111" i="17" s="1"/>
  <c r="Q1112" i="17"/>
  <c r="R1112" i="17" s="1"/>
  <c r="Q1113" i="17"/>
  <c r="R1113" i="17" s="1"/>
  <c r="Q1114" i="17"/>
  <c r="R1114" i="17" s="1"/>
  <c r="Q1115" i="17"/>
  <c r="R1115" i="17" s="1"/>
  <c r="Q1116" i="17"/>
  <c r="R1116" i="17" s="1"/>
  <c r="Q1117" i="17"/>
  <c r="R1117" i="17" s="1"/>
  <c r="Q1118" i="17"/>
  <c r="R1118" i="17" s="1"/>
  <c r="Q1119" i="17"/>
  <c r="R1119" i="17" s="1"/>
  <c r="Q1120" i="17"/>
  <c r="R1120" i="17" s="1"/>
  <c r="Q1121" i="17"/>
  <c r="R1121" i="17" s="1"/>
  <c r="Q1122" i="17"/>
  <c r="R1122" i="17" s="1"/>
  <c r="Q1123" i="17"/>
  <c r="R1123" i="17" s="1"/>
  <c r="Q1124" i="17"/>
  <c r="R1124" i="17" s="1"/>
  <c r="Q1125" i="17"/>
  <c r="R1125" i="17" s="1"/>
  <c r="Q1126" i="17"/>
  <c r="R1126" i="17" s="1"/>
  <c r="Q1127" i="17"/>
  <c r="R1127" i="17" s="1"/>
  <c r="Q1128" i="17"/>
  <c r="R1128" i="17" s="1"/>
  <c r="Q1129" i="17"/>
  <c r="R1129" i="17" s="1"/>
  <c r="Q1130" i="17"/>
  <c r="R1130" i="17" s="1"/>
  <c r="Q1131" i="17"/>
  <c r="R1131" i="17" s="1"/>
  <c r="Q1132" i="17"/>
  <c r="R1132" i="17" s="1"/>
  <c r="Q1133" i="17"/>
  <c r="R1133" i="17" s="1"/>
  <c r="Q1134" i="17"/>
  <c r="R1134" i="17" s="1"/>
  <c r="Q1135" i="17"/>
  <c r="R1135" i="17" s="1"/>
  <c r="Q1136" i="17"/>
  <c r="R1136" i="17" s="1"/>
  <c r="Q1137" i="17"/>
  <c r="R1137" i="17" s="1"/>
  <c r="Q1138" i="17"/>
  <c r="R1138" i="17" s="1"/>
  <c r="Q1139" i="17"/>
  <c r="R1139" i="17" s="1"/>
  <c r="Q1140" i="17"/>
  <c r="R1140" i="17" s="1"/>
  <c r="Q1141" i="17"/>
  <c r="R1141" i="17" s="1"/>
  <c r="Q1142" i="17"/>
  <c r="R1142" i="17" s="1"/>
  <c r="Q1143" i="17"/>
  <c r="R1143" i="17" s="1"/>
  <c r="Q1144" i="17"/>
  <c r="R1144" i="17" s="1"/>
  <c r="Q1145" i="17"/>
  <c r="R1145" i="17" s="1"/>
  <c r="Q1146" i="17"/>
  <c r="R1146" i="17" s="1"/>
  <c r="Q1147" i="17"/>
  <c r="R1147" i="17" s="1"/>
  <c r="Q1148" i="17"/>
  <c r="R1148" i="17" s="1"/>
  <c r="Q1149" i="17"/>
  <c r="R1149" i="17" s="1"/>
  <c r="Q1150" i="17"/>
  <c r="R1150" i="17" s="1"/>
  <c r="Q1151" i="17"/>
  <c r="R1151" i="17" s="1"/>
  <c r="Q1152" i="17"/>
  <c r="R1152" i="17" s="1"/>
  <c r="Q1153" i="17"/>
  <c r="R1153" i="17" s="1"/>
  <c r="Q1154" i="17"/>
  <c r="R1154" i="17" s="1"/>
  <c r="Q1155" i="17"/>
  <c r="R1155" i="17" s="1"/>
  <c r="Q1156" i="17"/>
  <c r="R1156" i="17" s="1"/>
  <c r="Q1157" i="17"/>
  <c r="R1157" i="17" s="1"/>
  <c r="Q1158" i="17"/>
  <c r="R1158" i="17" s="1"/>
  <c r="Q1159" i="17"/>
  <c r="R1159" i="17" s="1"/>
  <c r="Q1160" i="17"/>
  <c r="R1160" i="17" s="1"/>
  <c r="Q1161" i="17"/>
  <c r="R1161" i="17" s="1"/>
  <c r="Q1162" i="17"/>
  <c r="R1162" i="17" s="1"/>
  <c r="Q1163" i="17"/>
  <c r="R1163" i="17" s="1"/>
  <c r="Q1164" i="17"/>
  <c r="R1164" i="17" s="1"/>
  <c r="Q1165" i="17"/>
  <c r="R1165" i="17" s="1"/>
  <c r="Q1166" i="17"/>
  <c r="R1166" i="17" s="1"/>
  <c r="Q1167" i="17"/>
  <c r="R1167" i="17" s="1"/>
  <c r="Q1168" i="17"/>
  <c r="R1168" i="17" s="1"/>
  <c r="Q1169" i="17"/>
  <c r="R1169" i="17" s="1"/>
  <c r="Q1170" i="17"/>
  <c r="R1170" i="17" s="1"/>
  <c r="Q1171" i="17"/>
  <c r="R1171" i="17" s="1"/>
  <c r="Q1172" i="17"/>
  <c r="R1172" i="17" s="1"/>
  <c r="Q1173" i="17"/>
  <c r="R1173" i="17" s="1"/>
  <c r="Q1174" i="17"/>
  <c r="R1174" i="17" s="1"/>
  <c r="Q1175" i="17"/>
  <c r="R1175" i="17" s="1"/>
  <c r="Q1176" i="17"/>
  <c r="R1176" i="17" s="1"/>
  <c r="Q1177" i="17"/>
  <c r="R1177" i="17" s="1"/>
  <c r="Q1178" i="17"/>
  <c r="R1178" i="17" s="1"/>
  <c r="Q1179" i="17"/>
  <c r="R1179" i="17" s="1"/>
  <c r="Q1180" i="17"/>
  <c r="R1180" i="17" s="1"/>
  <c r="Q1181" i="17"/>
  <c r="R1181" i="17" s="1"/>
  <c r="Q1182" i="17"/>
  <c r="R1182" i="17" s="1"/>
  <c r="Q1183" i="17"/>
  <c r="R1183" i="17" s="1"/>
  <c r="Q1184" i="17"/>
  <c r="R1184" i="17" s="1"/>
  <c r="Q1185" i="17"/>
  <c r="R1185" i="17" s="1"/>
  <c r="Q1186" i="17"/>
  <c r="R1186" i="17" s="1"/>
  <c r="Q1187" i="17"/>
  <c r="R1187" i="17" s="1"/>
  <c r="Q1188" i="17"/>
  <c r="R1188" i="17" s="1"/>
  <c r="Q1189" i="17"/>
  <c r="R1189" i="17" s="1"/>
  <c r="Q1190" i="17"/>
  <c r="R1190" i="17" s="1"/>
  <c r="Q1191" i="17"/>
  <c r="R1191" i="17" s="1"/>
  <c r="Q1192" i="17"/>
  <c r="R1192" i="17" s="1"/>
  <c r="Q1193" i="17"/>
  <c r="R1193" i="17" s="1"/>
  <c r="Q1194" i="17"/>
  <c r="R1194" i="17" s="1"/>
  <c r="Q1195" i="17"/>
  <c r="R1195" i="17" s="1"/>
  <c r="Q1196" i="17"/>
  <c r="R1196" i="17" s="1"/>
  <c r="Q1197" i="17"/>
  <c r="R1197" i="17" s="1"/>
  <c r="Q1198" i="17"/>
  <c r="R1198" i="17" s="1"/>
  <c r="Q1199" i="17"/>
  <c r="R1199" i="17" s="1"/>
  <c r="Q1200" i="17"/>
  <c r="R1200" i="17" s="1"/>
  <c r="Q1201" i="17"/>
  <c r="R1201" i="17" s="1"/>
  <c r="Q1202" i="17"/>
  <c r="R1202" i="17" s="1"/>
  <c r="Q1203" i="17"/>
  <c r="R1203" i="17" s="1"/>
  <c r="Q1204" i="17"/>
  <c r="R1204" i="17" s="1"/>
  <c r="Q1205" i="17"/>
  <c r="R1205" i="17" s="1"/>
  <c r="Q1206" i="17"/>
  <c r="R1206" i="17" s="1"/>
  <c r="Q1207" i="17"/>
  <c r="R1207" i="17" s="1"/>
  <c r="Q1208" i="17"/>
  <c r="R1208" i="17" s="1"/>
  <c r="Q1209" i="17"/>
  <c r="R1209" i="17" s="1"/>
  <c r="Q1210" i="17"/>
  <c r="R1210" i="17" s="1"/>
  <c r="Q1211" i="17"/>
  <c r="R1211" i="17" s="1"/>
  <c r="Q1212" i="17"/>
  <c r="R1212" i="17" s="1"/>
  <c r="Q1213" i="17"/>
  <c r="R1213" i="17" s="1"/>
  <c r="Q1214" i="17"/>
  <c r="R1214" i="17" s="1"/>
  <c r="Q1215" i="17"/>
  <c r="R1215" i="17" s="1"/>
  <c r="Q1216" i="17"/>
  <c r="R1216" i="17" s="1"/>
  <c r="Q1217" i="17"/>
  <c r="R1217" i="17" s="1"/>
  <c r="Q1218" i="17"/>
  <c r="R1218" i="17" s="1"/>
  <c r="Q1219" i="17"/>
  <c r="R1219" i="17" s="1"/>
  <c r="Q1220" i="17"/>
  <c r="R1220" i="17" s="1"/>
  <c r="Q1221" i="17"/>
  <c r="R1221" i="17" s="1"/>
  <c r="Q1222" i="17"/>
  <c r="R1222" i="17" s="1"/>
  <c r="Q1223" i="17"/>
  <c r="R1223" i="17" s="1"/>
  <c r="Q1224" i="17"/>
  <c r="R1224" i="17" s="1"/>
  <c r="Q1225" i="17"/>
  <c r="R1225" i="17" s="1"/>
  <c r="Q1226" i="17"/>
  <c r="R1226" i="17" s="1"/>
  <c r="Q1227" i="17"/>
  <c r="R1227" i="17" s="1"/>
  <c r="Q1228" i="17"/>
  <c r="R1228" i="17" s="1"/>
  <c r="Q1229" i="17"/>
  <c r="R1229" i="17" s="1"/>
  <c r="Q1230" i="17"/>
  <c r="R1230" i="17" s="1"/>
  <c r="Q1231" i="17"/>
  <c r="R1231" i="17" s="1"/>
  <c r="Q1232" i="17"/>
  <c r="R1232" i="17" s="1"/>
  <c r="Q1233" i="17"/>
  <c r="R1233" i="17" s="1"/>
  <c r="Q1234" i="17"/>
  <c r="R1234" i="17" s="1"/>
  <c r="Q1235" i="17"/>
  <c r="R1235" i="17" s="1"/>
  <c r="Q1236" i="17"/>
  <c r="R1236" i="17" s="1"/>
  <c r="Q1237" i="17"/>
  <c r="R1237" i="17" s="1"/>
  <c r="Q1238" i="17"/>
  <c r="R1238" i="17" s="1"/>
  <c r="Q1239" i="17"/>
  <c r="R1239" i="17" s="1"/>
  <c r="Q1240" i="17"/>
  <c r="R1240" i="17" s="1"/>
  <c r="Q1241" i="17"/>
  <c r="R1241" i="17" s="1"/>
  <c r="Q1242" i="17"/>
  <c r="R1242" i="17" s="1"/>
  <c r="Q1243" i="17"/>
  <c r="R1243" i="17" s="1"/>
  <c r="Q1244" i="17"/>
  <c r="R1244" i="17" s="1"/>
  <c r="Q1245" i="17"/>
  <c r="R1245" i="17" s="1"/>
  <c r="Q1246" i="17"/>
  <c r="R1246" i="17" s="1"/>
  <c r="Q1247" i="17"/>
  <c r="R1247" i="17" s="1"/>
  <c r="Q1248" i="17"/>
  <c r="R1248" i="17" s="1"/>
  <c r="Q1249" i="17"/>
  <c r="R1249" i="17" s="1"/>
  <c r="Q1250" i="17"/>
  <c r="R1250" i="17" s="1"/>
  <c r="Q1251" i="17"/>
  <c r="R1251" i="17" s="1"/>
  <c r="Q1252" i="17"/>
  <c r="R1252" i="17" s="1"/>
  <c r="Q1253" i="17"/>
  <c r="R1253" i="17" s="1"/>
  <c r="Q1254" i="17"/>
  <c r="R1254" i="17" s="1"/>
  <c r="Q1255" i="17"/>
  <c r="R1255" i="17" s="1"/>
  <c r="Q1256" i="17"/>
  <c r="R1256" i="17" s="1"/>
  <c r="Q1257" i="17"/>
  <c r="R1257" i="17" s="1"/>
  <c r="Q1258" i="17"/>
  <c r="R1258" i="17" s="1"/>
  <c r="Q1259" i="17"/>
  <c r="R1259" i="17" s="1"/>
  <c r="Q1260" i="17"/>
  <c r="R1260" i="17" s="1"/>
  <c r="Q1261" i="17"/>
  <c r="R1261" i="17" s="1"/>
  <c r="Q1262" i="17"/>
  <c r="R1262" i="17" s="1"/>
  <c r="Q1263" i="17"/>
  <c r="R1263" i="17" s="1"/>
  <c r="Q1264" i="17"/>
  <c r="R1264" i="17" s="1"/>
  <c r="Q1265" i="17"/>
  <c r="R1265" i="17" s="1"/>
  <c r="Q1266" i="17"/>
  <c r="R1266" i="17" s="1"/>
  <c r="Q1267" i="17"/>
  <c r="R1267" i="17" s="1"/>
  <c r="Q1268" i="17"/>
  <c r="R1268" i="17" s="1"/>
  <c r="Q1269" i="17"/>
  <c r="R1269" i="17" s="1"/>
  <c r="Q1270" i="17"/>
  <c r="R1270" i="17" s="1"/>
  <c r="Q1271" i="17"/>
  <c r="R1271" i="17" s="1"/>
  <c r="Q1272" i="17"/>
  <c r="R1272" i="17" s="1"/>
  <c r="Q1273" i="17"/>
  <c r="R1273" i="17" s="1"/>
  <c r="Q1274" i="17"/>
  <c r="R1274" i="17" s="1"/>
  <c r="Q1275" i="17"/>
  <c r="R1275" i="17" s="1"/>
  <c r="Q1276" i="17"/>
  <c r="R1276" i="17" s="1"/>
  <c r="Q1277" i="17"/>
  <c r="R1277" i="17" s="1"/>
  <c r="Q1278" i="17"/>
  <c r="R1278" i="17" s="1"/>
  <c r="Q1279" i="17"/>
  <c r="R1279" i="17" s="1"/>
  <c r="Q1280" i="17"/>
  <c r="R1280" i="17" s="1"/>
  <c r="Q1281" i="17"/>
  <c r="R1281" i="17" s="1"/>
  <c r="Q1282" i="17"/>
  <c r="R1282" i="17" s="1"/>
  <c r="Q1283" i="17"/>
  <c r="R1283" i="17" s="1"/>
  <c r="Q1284" i="17"/>
  <c r="R1284" i="17" s="1"/>
  <c r="Q1285" i="17"/>
  <c r="R1285" i="17" s="1"/>
  <c r="Q1286" i="17"/>
  <c r="R1286" i="17" s="1"/>
  <c r="Q1287" i="17"/>
  <c r="R1287" i="17" s="1"/>
  <c r="Q1288" i="17"/>
  <c r="R1288" i="17" s="1"/>
  <c r="Q1289" i="17"/>
  <c r="R1289" i="17" s="1"/>
  <c r="Q1290" i="17"/>
  <c r="R1290" i="17" s="1"/>
  <c r="Q1291" i="17"/>
  <c r="R1291" i="17" s="1"/>
  <c r="Q1292" i="17"/>
  <c r="R1292" i="17" s="1"/>
  <c r="Q1293" i="17"/>
  <c r="R1293" i="17" s="1"/>
  <c r="Q1294" i="17"/>
  <c r="R1294" i="17" s="1"/>
  <c r="Q1295" i="17"/>
  <c r="R1295" i="17" s="1"/>
  <c r="Q1296" i="17"/>
  <c r="R1296" i="17" s="1"/>
  <c r="Q1297" i="17"/>
  <c r="R1297" i="17" s="1"/>
  <c r="Q1298" i="17"/>
  <c r="R1298" i="17" s="1"/>
  <c r="Q1299" i="17"/>
  <c r="R1299" i="17" s="1"/>
  <c r="Q1300" i="17"/>
  <c r="R1300" i="17" s="1"/>
  <c r="Q1301" i="17"/>
  <c r="R1301" i="17" s="1"/>
  <c r="Q1302" i="17"/>
  <c r="R1302" i="17" s="1"/>
  <c r="Q1303" i="17"/>
  <c r="R1303" i="17" s="1"/>
  <c r="Q1304" i="17"/>
  <c r="R1304" i="17" s="1"/>
  <c r="Q1305" i="17"/>
  <c r="R1305" i="17" s="1"/>
  <c r="Q1306" i="17"/>
  <c r="R1306" i="17" s="1"/>
  <c r="Q1307" i="17"/>
  <c r="R1307" i="17" s="1"/>
  <c r="Q1308" i="17"/>
  <c r="R1308" i="17" s="1"/>
  <c r="Q1309" i="17"/>
  <c r="R1309" i="17" s="1"/>
  <c r="Q1310" i="17"/>
  <c r="R1310" i="17" s="1"/>
  <c r="Q1311" i="17"/>
  <c r="R1311" i="17" s="1"/>
  <c r="Q1312" i="17"/>
  <c r="R1312" i="17" s="1"/>
  <c r="Q1313" i="17"/>
  <c r="R1313" i="17" s="1"/>
  <c r="Q1314" i="17"/>
  <c r="R1314" i="17" s="1"/>
  <c r="Q1315" i="17"/>
  <c r="R1315" i="17" s="1"/>
  <c r="Q1316" i="17"/>
  <c r="R1316" i="17" s="1"/>
  <c r="Q1317" i="17"/>
  <c r="R1317" i="17" s="1"/>
  <c r="Q1318" i="17"/>
  <c r="R1318" i="17" s="1"/>
  <c r="Q1319" i="17"/>
  <c r="R1319" i="17" s="1"/>
  <c r="Q1320" i="17"/>
  <c r="R1320" i="17" s="1"/>
  <c r="Q1321" i="17"/>
  <c r="R1321" i="17" s="1"/>
  <c r="Q1322" i="17"/>
  <c r="R1322" i="17" s="1"/>
  <c r="Q1323" i="17"/>
  <c r="R1323" i="17" s="1"/>
  <c r="Q1324" i="17"/>
  <c r="R1324" i="17" s="1"/>
  <c r="Q1325" i="17"/>
  <c r="R1325" i="17" s="1"/>
  <c r="Q1326" i="17"/>
  <c r="R1326" i="17" s="1"/>
  <c r="Q1327" i="17"/>
  <c r="R1327" i="17" s="1"/>
  <c r="Q1328" i="17"/>
  <c r="R1328" i="17" s="1"/>
  <c r="Q1329" i="17"/>
  <c r="R1329" i="17" s="1"/>
  <c r="Q1330" i="17"/>
  <c r="R1330" i="17" s="1"/>
  <c r="Q1331" i="17"/>
  <c r="R1331" i="17" s="1"/>
  <c r="Q1332" i="17"/>
  <c r="R1332" i="17" s="1"/>
  <c r="Q1333" i="17"/>
  <c r="R1333" i="17" s="1"/>
  <c r="Q1334" i="17"/>
  <c r="R1334" i="17" s="1"/>
  <c r="Q1335" i="17"/>
  <c r="R1335" i="17" s="1"/>
  <c r="Q1336" i="17"/>
  <c r="R1336" i="17" s="1"/>
  <c r="Q1337" i="17"/>
  <c r="R1337" i="17" s="1"/>
  <c r="Q1338" i="17"/>
  <c r="R1338" i="17" s="1"/>
  <c r="Q1339" i="17"/>
  <c r="R1339" i="17" s="1"/>
  <c r="Q1340" i="17"/>
  <c r="R1340" i="17" s="1"/>
  <c r="Q1341" i="17"/>
  <c r="R1341" i="17" s="1"/>
  <c r="Q1342" i="17"/>
  <c r="R1342" i="17" s="1"/>
  <c r="Q1343" i="17"/>
  <c r="R1343" i="17" s="1"/>
  <c r="Q1344" i="17"/>
  <c r="R1344" i="17" s="1"/>
  <c r="Q1345" i="17"/>
  <c r="R1345" i="17" s="1"/>
  <c r="Q1346" i="17"/>
  <c r="R1346" i="17" s="1"/>
  <c r="Q1347" i="17"/>
  <c r="R1347" i="17" s="1"/>
  <c r="Q1348" i="17"/>
  <c r="R1348" i="17" s="1"/>
  <c r="Q1349" i="17"/>
  <c r="R1349" i="17" s="1"/>
  <c r="Q1350" i="17"/>
  <c r="R1350" i="17" s="1"/>
  <c r="Q1351" i="17"/>
  <c r="R1351" i="17" s="1"/>
  <c r="Q1352" i="17"/>
  <c r="R1352" i="17" s="1"/>
  <c r="Q1353" i="17"/>
  <c r="R1353" i="17" s="1"/>
  <c r="Q1354" i="17"/>
  <c r="R1354" i="17" s="1"/>
  <c r="Q1355" i="17"/>
  <c r="R1355" i="17" s="1"/>
  <c r="Q1356" i="17"/>
  <c r="R1356" i="17" s="1"/>
  <c r="Q1357" i="17"/>
  <c r="R1357" i="17" s="1"/>
  <c r="Q1358" i="17"/>
  <c r="R1358" i="17" s="1"/>
  <c r="Q1359" i="17"/>
  <c r="R1359" i="17" s="1"/>
  <c r="Q1360" i="17"/>
  <c r="R1360" i="17" s="1"/>
  <c r="Q1361" i="17"/>
  <c r="R1361" i="17" s="1"/>
  <c r="Q1362" i="17"/>
  <c r="R1362" i="17" s="1"/>
  <c r="Q1363" i="17"/>
  <c r="R1363" i="17" s="1"/>
  <c r="Q1364" i="17"/>
  <c r="R1364" i="17" s="1"/>
  <c r="Q1365" i="17"/>
  <c r="R1365" i="17" s="1"/>
  <c r="Q1366" i="17"/>
  <c r="R1366" i="17" s="1"/>
  <c r="Q1367" i="17"/>
  <c r="R1367" i="17" s="1"/>
  <c r="Q1368" i="17"/>
  <c r="R1368" i="17" s="1"/>
  <c r="Q1369" i="17"/>
  <c r="R1369" i="17" s="1"/>
  <c r="Q1370" i="17"/>
  <c r="R1370" i="17" s="1"/>
  <c r="Q1371" i="17"/>
  <c r="R1371" i="17" s="1"/>
  <c r="Q1372" i="17"/>
  <c r="R1372" i="17" s="1"/>
  <c r="Q1373" i="17"/>
  <c r="R1373" i="17" s="1"/>
  <c r="Q1374" i="17"/>
  <c r="R1374" i="17" s="1"/>
  <c r="Q1375" i="17"/>
  <c r="R1375" i="17" s="1"/>
  <c r="Q1376" i="17"/>
  <c r="R1376" i="17" s="1"/>
  <c r="Q1377" i="17"/>
  <c r="R1377" i="17" s="1"/>
  <c r="Q1378" i="17"/>
  <c r="R1378" i="17" s="1"/>
  <c r="Q1379" i="17"/>
  <c r="R1379" i="17" s="1"/>
  <c r="Q1380" i="17"/>
  <c r="R1380" i="17" s="1"/>
  <c r="Q1381" i="17"/>
  <c r="R1381" i="17" s="1"/>
  <c r="Q1382" i="17"/>
  <c r="R1382" i="17" s="1"/>
  <c r="Q1383" i="17"/>
  <c r="R1383" i="17" s="1"/>
  <c r="Q1384" i="17"/>
  <c r="R1384" i="17" s="1"/>
  <c r="Q1385" i="17"/>
  <c r="R1385" i="17" s="1"/>
  <c r="Q1386" i="17"/>
  <c r="R1386" i="17" s="1"/>
  <c r="Q1387" i="17"/>
  <c r="R1387" i="17" s="1"/>
  <c r="Q1388" i="17"/>
  <c r="R1388" i="17" s="1"/>
  <c r="Q1389" i="17"/>
  <c r="R1389" i="17" s="1"/>
  <c r="Q1390" i="17"/>
  <c r="R1390" i="17" s="1"/>
  <c r="Q1391" i="17"/>
  <c r="R1391" i="17" s="1"/>
  <c r="Q1392" i="17"/>
  <c r="R1392" i="17" s="1"/>
  <c r="Q1393" i="17"/>
  <c r="R1393" i="17" s="1"/>
  <c r="Q1394" i="17"/>
  <c r="R1394" i="17" s="1"/>
  <c r="Q1395" i="17"/>
  <c r="R1395" i="17" s="1"/>
  <c r="Q1396" i="17"/>
  <c r="R1396" i="17" s="1"/>
  <c r="Q1397" i="17"/>
  <c r="R1397" i="17" s="1"/>
  <c r="Q1398" i="17"/>
  <c r="R1398" i="17" s="1"/>
  <c r="Q1399" i="17"/>
  <c r="R1399" i="17" s="1"/>
  <c r="Q1400" i="17"/>
  <c r="R1400" i="17" s="1"/>
  <c r="Q1401" i="17"/>
  <c r="R1401" i="17" s="1"/>
  <c r="Q1402" i="17"/>
  <c r="R1402" i="17" s="1"/>
  <c r="Q1403" i="17"/>
  <c r="R1403" i="17" s="1"/>
  <c r="Q1404" i="17"/>
  <c r="R1404" i="17" s="1"/>
  <c r="Q1405" i="17"/>
  <c r="R1405" i="17" s="1"/>
  <c r="Q1406" i="17"/>
  <c r="R1406" i="17" s="1"/>
  <c r="Q1407" i="17"/>
  <c r="R1407" i="17" s="1"/>
  <c r="Q1408" i="17"/>
  <c r="R1408" i="17" s="1"/>
  <c r="Q1409" i="17"/>
  <c r="R1409" i="17" s="1"/>
  <c r="Q1410" i="17"/>
  <c r="R1410" i="17" s="1"/>
  <c r="Q1411" i="17"/>
  <c r="R1411" i="17" s="1"/>
  <c r="Q1412" i="17"/>
  <c r="R1412" i="17" s="1"/>
  <c r="Q1413" i="17"/>
  <c r="R1413" i="17" s="1"/>
  <c r="Q1414" i="17"/>
  <c r="R1414" i="17" s="1"/>
  <c r="Q1415" i="17"/>
  <c r="R1415" i="17" s="1"/>
  <c r="Q1416" i="17"/>
  <c r="R1416" i="17" s="1"/>
  <c r="Q1417" i="17"/>
  <c r="R1417" i="17" s="1"/>
  <c r="Q1418" i="17"/>
  <c r="R1418" i="17" s="1"/>
  <c r="Q1419" i="17"/>
  <c r="R1419" i="17" s="1"/>
  <c r="Q1420" i="17"/>
  <c r="R1420" i="17" s="1"/>
  <c r="Q1421" i="17"/>
  <c r="R1421" i="17" s="1"/>
  <c r="Q1422" i="17"/>
  <c r="R1422" i="17" s="1"/>
  <c r="Q1423" i="17"/>
  <c r="R1423" i="17" s="1"/>
  <c r="Q1424" i="17"/>
  <c r="R1424" i="17" s="1"/>
  <c r="Q1425" i="17"/>
  <c r="R1425" i="17" s="1"/>
  <c r="Q1426" i="17"/>
  <c r="R1426" i="17" s="1"/>
  <c r="Q1427" i="17"/>
  <c r="R1427" i="17" s="1"/>
  <c r="Q1428" i="17"/>
  <c r="R1428" i="17" s="1"/>
  <c r="Q1429" i="17"/>
  <c r="R1429" i="17" s="1"/>
  <c r="Q1430" i="17"/>
  <c r="R1430" i="17" s="1"/>
  <c r="Q1431" i="17"/>
  <c r="R1431" i="17" s="1"/>
  <c r="Q1432" i="17"/>
  <c r="R1432" i="17" s="1"/>
  <c r="Q1433" i="17"/>
  <c r="R1433" i="17" s="1"/>
  <c r="Q1434" i="17"/>
  <c r="R1434" i="17" s="1"/>
  <c r="Q1435" i="17"/>
  <c r="R1435" i="17" s="1"/>
  <c r="Q1436" i="17"/>
  <c r="R1436" i="17" s="1"/>
  <c r="Q1437" i="17"/>
  <c r="R1437" i="17" s="1"/>
  <c r="Q1438" i="17"/>
  <c r="R1438" i="17" s="1"/>
  <c r="Q1439" i="17"/>
  <c r="R1439" i="17" s="1"/>
  <c r="Q1440" i="17"/>
  <c r="R1440" i="17" s="1"/>
  <c r="Q1441" i="17"/>
  <c r="R1441" i="17" s="1"/>
  <c r="Q1442" i="17"/>
  <c r="R1442" i="17" s="1"/>
  <c r="Q1443" i="17"/>
  <c r="R1443" i="17" s="1"/>
  <c r="Q1444" i="17"/>
  <c r="R1444" i="17" s="1"/>
  <c r="Q1445" i="17"/>
  <c r="R1445" i="17" s="1"/>
  <c r="Q1446" i="17"/>
  <c r="R1446" i="17" s="1"/>
  <c r="Q1447" i="17"/>
  <c r="R1447" i="17" s="1"/>
  <c r="Q1448" i="17"/>
  <c r="R1448" i="17" s="1"/>
  <c r="Q1449" i="17"/>
  <c r="R1449" i="17" s="1"/>
  <c r="Q1450" i="17"/>
  <c r="R1450" i="17" s="1"/>
  <c r="Q1451" i="17"/>
  <c r="R1451" i="17" s="1"/>
  <c r="Q1452" i="17"/>
  <c r="R1452" i="17" s="1"/>
  <c r="Q1453" i="17"/>
  <c r="R1453" i="17" s="1"/>
  <c r="Q1454" i="17"/>
  <c r="R1454" i="17" s="1"/>
  <c r="Q1455" i="17"/>
  <c r="R1455" i="17" s="1"/>
  <c r="Q1456" i="17"/>
  <c r="R1456" i="17" s="1"/>
  <c r="Q1457" i="17"/>
  <c r="R1457" i="17" s="1"/>
  <c r="Q1458" i="17"/>
  <c r="R1458" i="17" s="1"/>
  <c r="Q1459" i="17"/>
  <c r="R1459" i="17" s="1"/>
  <c r="Q1460" i="17"/>
  <c r="R1460" i="17" s="1"/>
  <c r="Q1461" i="17"/>
  <c r="R1461" i="17" s="1"/>
  <c r="Q1462" i="17"/>
  <c r="R1462" i="17" s="1"/>
  <c r="Q1463" i="17"/>
  <c r="R1463" i="17" s="1"/>
  <c r="Q1464" i="17"/>
  <c r="R1464" i="17" s="1"/>
  <c r="Q1465" i="17"/>
  <c r="R1465" i="17" s="1"/>
  <c r="Q1466" i="17"/>
  <c r="R1466" i="17" s="1"/>
  <c r="Q1467" i="17"/>
  <c r="R1467" i="17" s="1"/>
  <c r="Q1468" i="17"/>
  <c r="R1468" i="17" s="1"/>
  <c r="Q1469" i="17"/>
  <c r="R1469" i="17" s="1"/>
  <c r="Q1470" i="17"/>
  <c r="R1470" i="17" s="1"/>
  <c r="Q1471" i="17"/>
  <c r="R1471" i="17" s="1"/>
  <c r="Q1472" i="17"/>
  <c r="R1472" i="17" s="1"/>
  <c r="Q1473" i="17"/>
  <c r="R1473" i="17" s="1"/>
  <c r="Q1474" i="17"/>
  <c r="R1474" i="17" s="1"/>
  <c r="Q1475" i="17"/>
  <c r="R1475" i="17" s="1"/>
  <c r="Q1476" i="17"/>
  <c r="R1476" i="17" s="1"/>
  <c r="Q1477" i="17"/>
  <c r="R1477" i="17" s="1"/>
  <c r="Q1478" i="17"/>
  <c r="R1478" i="17" s="1"/>
  <c r="Q1479" i="17"/>
  <c r="R1479" i="17" s="1"/>
  <c r="Q1480" i="17"/>
  <c r="R1480" i="17" s="1"/>
  <c r="Q1481" i="17"/>
  <c r="R1481" i="17" s="1"/>
  <c r="Q1482" i="17"/>
  <c r="R1482" i="17" s="1"/>
  <c r="Q1483" i="17"/>
  <c r="R1483" i="17" s="1"/>
  <c r="Q1484" i="17"/>
  <c r="R1484" i="17" s="1"/>
  <c r="Q1485" i="17"/>
  <c r="R1485" i="17" s="1"/>
  <c r="Q1486" i="17"/>
  <c r="R1486" i="17" s="1"/>
  <c r="Q1487" i="17"/>
  <c r="R1487" i="17" s="1"/>
  <c r="Q1488" i="17"/>
  <c r="R1488" i="17" s="1"/>
  <c r="Q1489" i="17"/>
  <c r="R1489" i="17" s="1"/>
  <c r="Q1490" i="17"/>
  <c r="R1490" i="17" s="1"/>
  <c r="Q1491" i="17"/>
  <c r="R1491" i="17" s="1"/>
  <c r="Q1492" i="17"/>
  <c r="R1492" i="17" s="1"/>
  <c r="Q1493" i="17"/>
  <c r="R1493" i="17" s="1"/>
  <c r="Q1494" i="17"/>
  <c r="R1494" i="17" s="1"/>
  <c r="Q1495" i="17"/>
  <c r="R1495" i="17" s="1"/>
  <c r="Q1496" i="17"/>
  <c r="R1496" i="17" s="1"/>
  <c r="Q1497" i="17"/>
  <c r="R1497" i="17" s="1"/>
  <c r="Q1498" i="17"/>
  <c r="R1498" i="17" s="1"/>
  <c r="Q1499" i="17"/>
  <c r="R1499" i="17" s="1"/>
  <c r="Q1500" i="17"/>
  <c r="R1500" i="17" s="1"/>
  <c r="Q1501" i="17"/>
  <c r="R1501" i="17" s="1"/>
  <c r="Q1502" i="17"/>
  <c r="R1502" i="17" s="1"/>
  <c r="Q1503" i="17"/>
  <c r="R1503" i="17" s="1"/>
  <c r="Q1504" i="17"/>
  <c r="R1504" i="17" s="1"/>
  <c r="Q1505" i="17"/>
  <c r="R1505" i="17" s="1"/>
  <c r="Q1506" i="17"/>
  <c r="R1506" i="17" s="1"/>
  <c r="Q1507" i="17"/>
  <c r="R1507" i="17" s="1"/>
  <c r="Q1508" i="17"/>
  <c r="R1508" i="17" s="1"/>
  <c r="Q1509" i="17"/>
  <c r="R1509" i="17" s="1"/>
  <c r="Q1510" i="17"/>
  <c r="R1510" i="17" s="1"/>
  <c r="Q1511" i="17"/>
  <c r="R1511" i="17" s="1"/>
  <c r="Q1512" i="17"/>
  <c r="R1512" i="17" s="1"/>
  <c r="Q1513" i="17"/>
  <c r="R1513" i="17" s="1"/>
  <c r="Q1514" i="17"/>
  <c r="R1514" i="17" s="1"/>
  <c r="Q1515" i="17"/>
  <c r="R1515" i="17" s="1"/>
  <c r="Q1516" i="17"/>
  <c r="R1516" i="17" s="1"/>
  <c r="Q1517" i="17"/>
  <c r="R1517" i="17" s="1"/>
  <c r="Q1518" i="17"/>
  <c r="R1518" i="17" s="1"/>
  <c r="Q1519" i="17"/>
  <c r="R1519" i="17" s="1"/>
  <c r="Q1520" i="17"/>
  <c r="R1520" i="17" s="1"/>
  <c r="Q1521" i="17"/>
  <c r="R1521" i="17" s="1"/>
  <c r="Q1522" i="17"/>
  <c r="R1522" i="17" s="1"/>
  <c r="Q1523" i="17"/>
  <c r="R1523" i="17" s="1"/>
  <c r="Q1524" i="17"/>
  <c r="R1524" i="17" s="1"/>
  <c r="Q1525" i="17"/>
  <c r="R1525" i="17" s="1"/>
  <c r="Q1526" i="17"/>
  <c r="R1526" i="17" s="1"/>
  <c r="Q1527" i="17"/>
  <c r="R1527" i="17" s="1"/>
  <c r="Q1528" i="17"/>
  <c r="R1528" i="17" s="1"/>
  <c r="Q1529" i="17"/>
  <c r="R1529" i="17" s="1"/>
  <c r="Q1530" i="17"/>
  <c r="R1530" i="17" s="1"/>
  <c r="Q1531" i="17"/>
  <c r="R1531" i="17" s="1"/>
  <c r="Q1532" i="17"/>
  <c r="R1532" i="17" s="1"/>
  <c r="Q1533" i="17"/>
  <c r="R1533" i="17" s="1"/>
  <c r="Q1534" i="17"/>
  <c r="R1534" i="17" s="1"/>
  <c r="Q1535" i="17"/>
  <c r="R1535" i="17" s="1"/>
  <c r="Q1536" i="17"/>
  <c r="R1536" i="17" s="1"/>
  <c r="Q1537" i="17"/>
  <c r="R1537" i="17" s="1"/>
  <c r="Q1538" i="17"/>
  <c r="R1538" i="17" s="1"/>
  <c r="Q1539" i="17"/>
  <c r="R1539" i="17" s="1"/>
  <c r="Q1540" i="17"/>
  <c r="R1540" i="17" s="1"/>
  <c r="Q1541" i="17"/>
  <c r="R1541" i="17" s="1"/>
  <c r="Q1542" i="17"/>
  <c r="R1542" i="17" s="1"/>
  <c r="Q1543" i="17"/>
  <c r="R1543" i="17" s="1"/>
  <c r="Q1544" i="17"/>
  <c r="R1544" i="17" s="1"/>
  <c r="Q1545" i="17"/>
  <c r="R1545" i="17" s="1"/>
  <c r="Q1546" i="17"/>
  <c r="R1546" i="17" s="1"/>
  <c r="Q1547" i="17"/>
  <c r="R1547" i="17" s="1"/>
  <c r="Q1548" i="17"/>
  <c r="R1548" i="17" s="1"/>
  <c r="Q1549" i="17"/>
  <c r="R1549" i="17" s="1"/>
  <c r="Q1550" i="17"/>
  <c r="R1550" i="17" s="1"/>
  <c r="Q1551" i="17"/>
  <c r="R1551" i="17" s="1"/>
  <c r="Q1552" i="17"/>
  <c r="R1552" i="17" s="1"/>
  <c r="Q1553" i="17"/>
  <c r="R1553" i="17" s="1"/>
  <c r="Q1554" i="17"/>
  <c r="R1554" i="17" s="1"/>
  <c r="Q1555" i="17"/>
  <c r="R1555" i="17" s="1"/>
  <c r="Q1556" i="17"/>
  <c r="R1556" i="17" s="1"/>
  <c r="Q1557" i="17"/>
  <c r="R1557" i="17" s="1"/>
  <c r="Q1558" i="17"/>
  <c r="R1558" i="17" s="1"/>
  <c r="Q1559" i="17"/>
  <c r="R1559" i="17" s="1"/>
  <c r="Q1560" i="17"/>
  <c r="R1560" i="17" s="1"/>
  <c r="Q1561" i="17"/>
  <c r="R1561" i="17" s="1"/>
  <c r="Q1562" i="17"/>
  <c r="R1562" i="17" s="1"/>
  <c r="Q1563" i="17"/>
  <c r="R1563" i="17" s="1"/>
  <c r="Q1564" i="17"/>
  <c r="R1564" i="17" s="1"/>
  <c r="Q1565" i="17"/>
  <c r="R1565" i="17" s="1"/>
  <c r="Q1566" i="17"/>
  <c r="R1566" i="17" s="1"/>
  <c r="Q1567" i="17"/>
  <c r="R1567" i="17" s="1"/>
  <c r="Q1568" i="17"/>
  <c r="R1568" i="17" s="1"/>
  <c r="Q1569" i="17"/>
  <c r="R1569" i="17" s="1"/>
  <c r="Q1570" i="17"/>
  <c r="R1570" i="17" s="1"/>
  <c r="Q1571" i="17"/>
  <c r="R1571" i="17" s="1"/>
  <c r="Q1572" i="17"/>
  <c r="R1572" i="17" s="1"/>
  <c r="Q1573" i="17"/>
  <c r="R1573" i="17" s="1"/>
  <c r="Q1574" i="17"/>
  <c r="R1574" i="17" s="1"/>
  <c r="Q1575" i="17"/>
  <c r="R1575" i="17" s="1"/>
  <c r="Q1576" i="17"/>
  <c r="R1576" i="17" s="1"/>
  <c r="Q1577" i="17"/>
  <c r="R1577" i="17" s="1"/>
  <c r="Q1578" i="17"/>
  <c r="R1578" i="17" s="1"/>
  <c r="Q1579" i="17"/>
  <c r="R1579" i="17" s="1"/>
  <c r="Q1580" i="17"/>
  <c r="R1580" i="17" s="1"/>
  <c r="Q1581" i="17"/>
  <c r="R1581" i="17" s="1"/>
  <c r="Q1582" i="17"/>
  <c r="R1582" i="17" s="1"/>
  <c r="Q1583" i="17"/>
  <c r="R1583" i="17" s="1"/>
  <c r="Q1584" i="17"/>
  <c r="R1584" i="17" s="1"/>
  <c r="Q1585" i="17"/>
  <c r="R1585" i="17" s="1"/>
  <c r="Q1586" i="17"/>
  <c r="R1586" i="17" s="1"/>
  <c r="Q1587" i="17"/>
  <c r="R1587" i="17" s="1"/>
  <c r="Q1588" i="17"/>
  <c r="R1588" i="17" s="1"/>
  <c r="Q1589" i="17"/>
  <c r="R1589" i="17" s="1"/>
  <c r="Q1590" i="17"/>
  <c r="R1590" i="17" s="1"/>
  <c r="Q1591" i="17"/>
  <c r="R1591" i="17" s="1"/>
  <c r="Q1592" i="17"/>
  <c r="R1592" i="17" s="1"/>
  <c r="Q1593" i="17"/>
  <c r="R1593" i="17" s="1"/>
  <c r="Q1594" i="17"/>
  <c r="R1594" i="17" s="1"/>
  <c r="Q1595" i="17"/>
  <c r="R1595" i="17" s="1"/>
  <c r="Q1596" i="17"/>
  <c r="R1596" i="17" s="1"/>
  <c r="Q1597" i="17"/>
  <c r="R1597" i="17" s="1"/>
  <c r="Q1598" i="17"/>
  <c r="R1598" i="17" s="1"/>
  <c r="Q1599" i="17"/>
  <c r="R1599" i="17" s="1"/>
  <c r="Q1600" i="17"/>
  <c r="R1600" i="17" s="1"/>
  <c r="Q1601" i="17"/>
  <c r="R1601" i="17" s="1"/>
  <c r="Q1602" i="17"/>
  <c r="R1602" i="17" s="1"/>
  <c r="Q1603" i="17"/>
  <c r="R1603" i="17" s="1"/>
  <c r="Q1604" i="17"/>
  <c r="R1604" i="17" s="1"/>
  <c r="Q1605" i="17"/>
  <c r="R1605" i="17" s="1"/>
  <c r="Q1606" i="17"/>
  <c r="R1606" i="17" s="1"/>
  <c r="Q1607" i="17"/>
  <c r="R1607" i="17" s="1"/>
  <c r="Q1608" i="17"/>
  <c r="R1608" i="17" s="1"/>
  <c r="Q1609" i="17"/>
  <c r="R1609" i="17" s="1"/>
  <c r="Q1610" i="17"/>
  <c r="R1610" i="17" s="1"/>
  <c r="Q1611" i="17"/>
  <c r="R1611" i="17" s="1"/>
  <c r="Q1612" i="17"/>
  <c r="R1612" i="17" s="1"/>
  <c r="Q1613" i="17"/>
  <c r="R1613" i="17" s="1"/>
  <c r="Q1614" i="17"/>
  <c r="R1614" i="17" s="1"/>
  <c r="Q1615" i="17"/>
  <c r="R1615" i="17" s="1"/>
  <c r="Q1616" i="17"/>
  <c r="R1616" i="17" s="1"/>
  <c r="Q1617" i="17"/>
  <c r="R1617" i="17" s="1"/>
  <c r="Q1618" i="17"/>
  <c r="R1618" i="17" s="1"/>
  <c r="Q1619" i="17"/>
  <c r="R1619" i="17" s="1"/>
  <c r="Q1620" i="17"/>
  <c r="R1620" i="17" s="1"/>
  <c r="Q1621" i="17"/>
  <c r="R1621" i="17" s="1"/>
  <c r="Q1622" i="17"/>
  <c r="R1622" i="17" s="1"/>
  <c r="Q1623" i="17"/>
  <c r="R1623" i="17" s="1"/>
  <c r="Q1624" i="17"/>
  <c r="R1624" i="17" s="1"/>
  <c r="Q1625" i="17"/>
  <c r="R1625" i="17" s="1"/>
  <c r="Q1626" i="17"/>
  <c r="R1626" i="17" s="1"/>
  <c r="Q1627" i="17"/>
  <c r="R1627" i="17" s="1"/>
  <c r="Q1628" i="17"/>
  <c r="R1628" i="17" s="1"/>
  <c r="Q1629" i="17"/>
  <c r="R1629" i="17" s="1"/>
  <c r="Q1630" i="17"/>
  <c r="R1630" i="17" s="1"/>
  <c r="Q1631" i="17"/>
  <c r="R1631" i="17" s="1"/>
  <c r="Q1632" i="17"/>
  <c r="R1632" i="17" s="1"/>
  <c r="Q1633" i="17"/>
  <c r="R1633" i="17" s="1"/>
  <c r="Q1634" i="17"/>
  <c r="R1634" i="17" s="1"/>
  <c r="Q1635" i="17"/>
  <c r="R1635" i="17" s="1"/>
  <c r="Q1636" i="17"/>
  <c r="R1636" i="17" s="1"/>
  <c r="Q1637" i="17"/>
  <c r="R1637" i="17" s="1"/>
  <c r="Q1638" i="17"/>
  <c r="R1638" i="17" s="1"/>
  <c r="Q1639" i="17"/>
  <c r="R1639" i="17" s="1"/>
  <c r="Q1640" i="17"/>
  <c r="R1640" i="17" s="1"/>
  <c r="Q1641" i="17"/>
  <c r="R1641" i="17" s="1"/>
  <c r="Q1642" i="17"/>
  <c r="R1642" i="17" s="1"/>
  <c r="Q1643" i="17"/>
  <c r="R1643" i="17" s="1"/>
  <c r="Q1644" i="17"/>
  <c r="R1644" i="17" s="1"/>
  <c r="Q1645" i="17"/>
  <c r="R1645" i="17" s="1"/>
  <c r="Q1646" i="17"/>
  <c r="R1646" i="17" s="1"/>
  <c r="Q1647" i="17"/>
  <c r="R1647" i="17" s="1"/>
  <c r="Q1648" i="17"/>
  <c r="R1648" i="17" s="1"/>
  <c r="Q1649" i="17"/>
  <c r="R1649" i="17" s="1"/>
  <c r="Q1650" i="17"/>
  <c r="R1650" i="17" s="1"/>
  <c r="Q1651" i="17"/>
  <c r="R1651" i="17" s="1"/>
  <c r="Q1652" i="17"/>
  <c r="R1652" i="17" s="1"/>
  <c r="Q1653" i="17"/>
  <c r="R1653" i="17" s="1"/>
  <c r="Q1654" i="17"/>
  <c r="R1654" i="17" s="1"/>
  <c r="Q1655" i="17"/>
  <c r="R1655" i="17" s="1"/>
  <c r="Q1656" i="17"/>
  <c r="R1656" i="17" s="1"/>
  <c r="Q1657" i="17"/>
  <c r="R1657" i="17" s="1"/>
  <c r="Q1658" i="17"/>
  <c r="R1658" i="17" s="1"/>
  <c r="Q1659" i="17"/>
  <c r="R1659" i="17" s="1"/>
  <c r="Q1660" i="17"/>
  <c r="R1660" i="17" s="1"/>
  <c r="Q1661" i="17"/>
  <c r="R1661" i="17" s="1"/>
  <c r="Q1662" i="17"/>
  <c r="R1662" i="17" s="1"/>
  <c r="Q1663" i="17"/>
  <c r="R1663" i="17" s="1"/>
  <c r="Q1664" i="17"/>
  <c r="R1664" i="17" s="1"/>
  <c r="Q1665" i="17"/>
  <c r="R1665" i="17" s="1"/>
  <c r="Q1666" i="17"/>
  <c r="R1666" i="17" s="1"/>
  <c r="Q1667" i="17"/>
  <c r="R1667" i="17" s="1"/>
  <c r="Q1668" i="17"/>
  <c r="R1668" i="17" s="1"/>
  <c r="Q1669" i="17"/>
  <c r="R1669" i="17" s="1"/>
  <c r="Q1670" i="17"/>
  <c r="R1670" i="17" s="1"/>
  <c r="Q1671" i="17"/>
  <c r="R1671" i="17" s="1"/>
  <c r="Q1672" i="17"/>
  <c r="R1672" i="17" s="1"/>
  <c r="Q1673" i="17"/>
  <c r="R1673" i="17" s="1"/>
  <c r="Q1674" i="17"/>
  <c r="R1674" i="17" s="1"/>
  <c r="Q1675" i="17"/>
  <c r="R1675" i="17" s="1"/>
  <c r="Q1676" i="17"/>
  <c r="R1676" i="17" s="1"/>
  <c r="Q1677" i="17"/>
  <c r="R1677" i="17" s="1"/>
  <c r="Q1678" i="17"/>
  <c r="R1678" i="17" s="1"/>
  <c r="Q1679" i="17"/>
  <c r="R1679" i="17" s="1"/>
  <c r="Q1680" i="17"/>
  <c r="R1680" i="17" s="1"/>
  <c r="Q1681" i="17"/>
  <c r="R1681" i="17" s="1"/>
  <c r="Q1682" i="17"/>
  <c r="R1682" i="17" s="1"/>
  <c r="Q1683" i="17"/>
  <c r="R1683" i="17" s="1"/>
  <c r="Q1684" i="17"/>
  <c r="R1684" i="17" s="1"/>
  <c r="Q1685" i="17"/>
  <c r="R1685" i="17" s="1"/>
  <c r="Q1686" i="17"/>
  <c r="R1686" i="17" s="1"/>
  <c r="Q1687" i="17"/>
  <c r="R1687" i="17" s="1"/>
  <c r="Q1688" i="17"/>
  <c r="R1688" i="17" s="1"/>
  <c r="Q1689" i="17"/>
  <c r="R1689" i="17" s="1"/>
  <c r="Q1690" i="17"/>
  <c r="R1690" i="17" s="1"/>
  <c r="Q1691" i="17"/>
  <c r="R1691" i="17" s="1"/>
  <c r="Q1692" i="17"/>
  <c r="R1692" i="17" s="1"/>
  <c r="Q1693" i="17"/>
  <c r="R1693" i="17" s="1"/>
  <c r="Q1694" i="17"/>
  <c r="R1694" i="17" s="1"/>
  <c r="Q1695" i="17"/>
  <c r="R1695" i="17" s="1"/>
  <c r="Q1696" i="17"/>
  <c r="R1696" i="17" s="1"/>
  <c r="Q1697" i="17"/>
  <c r="R1697" i="17" s="1"/>
  <c r="Q1698" i="17"/>
  <c r="R1698" i="17" s="1"/>
  <c r="Q1699" i="17"/>
  <c r="R1699" i="17" s="1"/>
  <c r="Q1700" i="17"/>
  <c r="R1700" i="17" s="1"/>
  <c r="Q1701" i="17"/>
  <c r="R1701" i="17" s="1"/>
  <c r="Q1702" i="17"/>
  <c r="R1702" i="17" s="1"/>
  <c r="Q1703" i="17"/>
  <c r="R1703" i="17" s="1"/>
  <c r="Q1704" i="17"/>
  <c r="R1704" i="17" s="1"/>
  <c r="Q1705" i="17"/>
  <c r="R1705" i="17" s="1"/>
  <c r="Q1706" i="17"/>
  <c r="R1706" i="17" s="1"/>
  <c r="Q1707" i="17"/>
  <c r="R1707" i="17" s="1"/>
  <c r="Q1708" i="17"/>
  <c r="R1708" i="17" s="1"/>
  <c r="Q1709" i="17"/>
  <c r="R1709" i="17" s="1"/>
  <c r="Q1710" i="17"/>
  <c r="R1710" i="17" s="1"/>
  <c r="Q1711" i="17"/>
  <c r="R1711" i="17" s="1"/>
  <c r="Q1712" i="17"/>
  <c r="R1712" i="17" s="1"/>
  <c r="Q1713" i="17"/>
  <c r="R1713" i="17" s="1"/>
  <c r="Q1714" i="17"/>
  <c r="R1714" i="17" s="1"/>
  <c r="Q1715" i="17"/>
  <c r="R1715" i="17" s="1"/>
  <c r="Q1716" i="17"/>
  <c r="R1716" i="17" s="1"/>
  <c r="Q1717" i="17"/>
  <c r="R1717" i="17" s="1"/>
  <c r="Q1718" i="17"/>
  <c r="R1718" i="17" s="1"/>
  <c r="Q1719" i="17"/>
  <c r="R1719" i="17" s="1"/>
  <c r="Q1720" i="17"/>
  <c r="R1720" i="17" s="1"/>
  <c r="Q1721" i="17"/>
  <c r="R1721" i="17" s="1"/>
  <c r="Q1722" i="17"/>
  <c r="R1722" i="17" s="1"/>
  <c r="Q1723" i="17"/>
  <c r="R1723" i="17" s="1"/>
  <c r="Q1724" i="17"/>
  <c r="R1724" i="17" s="1"/>
  <c r="Q1725" i="17"/>
  <c r="R1725" i="17" s="1"/>
  <c r="Q1726" i="17"/>
  <c r="R1726" i="17" s="1"/>
  <c r="Q1727" i="17"/>
  <c r="R1727" i="17" s="1"/>
  <c r="Q1728" i="17"/>
  <c r="R1728" i="17" s="1"/>
  <c r="Q1729" i="17"/>
  <c r="R1729" i="17" s="1"/>
  <c r="Q1730" i="17"/>
  <c r="R1730" i="17" s="1"/>
  <c r="Q1731" i="17"/>
  <c r="R1731" i="17" s="1"/>
  <c r="Q1732" i="17"/>
  <c r="R1732" i="17" s="1"/>
  <c r="Q1733" i="17"/>
  <c r="R1733" i="17" s="1"/>
  <c r="Q1734" i="17"/>
  <c r="R1734" i="17" s="1"/>
  <c r="Q1735" i="17"/>
  <c r="R1735" i="17" s="1"/>
  <c r="Q1736" i="17"/>
  <c r="R1736" i="17" s="1"/>
  <c r="Q1737" i="17"/>
  <c r="R1737" i="17" s="1"/>
  <c r="Q1738" i="17"/>
  <c r="R1738" i="17" s="1"/>
  <c r="Q1739" i="17"/>
  <c r="R1739" i="17" s="1"/>
  <c r="Q1740" i="17"/>
  <c r="R1740" i="17" s="1"/>
  <c r="Q1741" i="17"/>
  <c r="R1741" i="17" s="1"/>
  <c r="Q1742" i="17"/>
  <c r="R1742" i="17" s="1"/>
  <c r="Q1743" i="17"/>
  <c r="R1743" i="17" s="1"/>
  <c r="Q1744" i="17"/>
  <c r="R1744" i="17" s="1"/>
  <c r="Q1745" i="17"/>
  <c r="R1745" i="17" s="1"/>
  <c r="Q1746" i="17"/>
  <c r="R1746" i="17" s="1"/>
  <c r="Q1747" i="17"/>
  <c r="R1747" i="17" s="1"/>
  <c r="Q1748" i="17"/>
  <c r="R1748" i="17" s="1"/>
  <c r="Q1749" i="17"/>
  <c r="R1749" i="17" s="1"/>
  <c r="Q1750" i="17"/>
  <c r="R1750" i="17" s="1"/>
  <c r="Q1751" i="17"/>
  <c r="R1751" i="17" s="1"/>
  <c r="Q1752" i="17"/>
  <c r="R1752" i="17" s="1"/>
  <c r="Q1753" i="17"/>
  <c r="R1753" i="17" s="1"/>
  <c r="Q1754" i="17"/>
  <c r="R1754" i="17" s="1"/>
  <c r="Q1755" i="17"/>
  <c r="R1755" i="17" s="1"/>
  <c r="Q1756" i="17"/>
  <c r="R1756" i="17" s="1"/>
  <c r="Q1757" i="17"/>
  <c r="R1757" i="17" s="1"/>
  <c r="Q1758" i="17"/>
  <c r="R1758" i="17" s="1"/>
  <c r="Q1759" i="17"/>
  <c r="R1759" i="17" s="1"/>
  <c r="Q1760" i="17"/>
  <c r="R1760" i="17" s="1"/>
  <c r="Q1761" i="17"/>
  <c r="R1761" i="17" s="1"/>
  <c r="Q1762" i="17"/>
  <c r="R1762" i="17" s="1"/>
  <c r="Q1763" i="17"/>
  <c r="R1763" i="17" s="1"/>
  <c r="Q1764" i="17"/>
  <c r="R1764" i="17" s="1"/>
  <c r="Q1765" i="17"/>
  <c r="R1765" i="17" s="1"/>
  <c r="Q1766" i="17"/>
  <c r="R1766" i="17" s="1"/>
  <c r="Q1767" i="17"/>
  <c r="R1767" i="17" s="1"/>
  <c r="Q1768" i="17"/>
  <c r="R1768" i="17" s="1"/>
  <c r="Q1769" i="17"/>
  <c r="R1769" i="17" s="1"/>
  <c r="Q1770" i="17"/>
  <c r="R1770" i="17" s="1"/>
  <c r="Q1771" i="17"/>
  <c r="R1771" i="17" s="1"/>
  <c r="Q1772" i="17"/>
  <c r="R1772" i="17" s="1"/>
  <c r="Q1773" i="17"/>
  <c r="R1773" i="17" s="1"/>
  <c r="Q1774" i="17"/>
  <c r="R1774" i="17" s="1"/>
  <c r="Q1775" i="17"/>
  <c r="R1775" i="17" s="1"/>
  <c r="Q1776" i="17"/>
  <c r="R1776" i="17" s="1"/>
  <c r="Q1777" i="17"/>
  <c r="R1777" i="17" s="1"/>
  <c r="Q1778" i="17"/>
  <c r="R1778" i="17" s="1"/>
  <c r="Q1779" i="17"/>
  <c r="R1779" i="17" s="1"/>
  <c r="Q1780" i="17"/>
  <c r="R1780" i="17" s="1"/>
  <c r="Q1781" i="17"/>
  <c r="R1781" i="17" s="1"/>
  <c r="Q1782" i="17"/>
  <c r="R1782" i="17" s="1"/>
  <c r="Q1783" i="17"/>
  <c r="R1783" i="17" s="1"/>
  <c r="Q1784" i="17"/>
  <c r="R1784" i="17" s="1"/>
  <c r="Q1785" i="17"/>
  <c r="R1785" i="17" s="1"/>
  <c r="Q1786" i="17"/>
  <c r="R1786" i="17" s="1"/>
  <c r="Q1787" i="17"/>
  <c r="R1787" i="17" s="1"/>
  <c r="Q1788" i="17"/>
  <c r="R1788" i="17" s="1"/>
  <c r="Q1789" i="17"/>
  <c r="R1789" i="17" s="1"/>
  <c r="Q1790" i="17"/>
  <c r="R1790" i="17" s="1"/>
  <c r="Q1791" i="17"/>
  <c r="R1791" i="17" s="1"/>
  <c r="Q1792" i="17"/>
  <c r="R1792" i="17" s="1"/>
  <c r="Q1793" i="17"/>
  <c r="R1793" i="17" s="1"/>
  <c r="Q1794" i="17"/>
  <c r="R1794" i="17" s="1"/>
  <c r="Q1795" i="17"/>
  <c r="R1795" i="17" s="1"/>
  <c r="Q1796" i="17"/>
  <c r="R1796" i="17" s="1"/>
  <c r="Q1797" i="17"/>
  <c r="R1797" i="17" s="1"/>
  <c r="Q1798" i="17"/>
  <c r="R1798" i="17" s="1"/>
  <c r="Q1799" i="17"/>
  <c r="R1799" i="17" s="1"/>
  <c r="Q1800" i="17"/>
  <c r="R1800" i="17" s="1"/>
  <c r="Q1801" i="17"/>
  <c r="R1801" i="17" s="1"/>
  <c r="Q1802" i="17"/>
  <c r="R1802" i="17" s="1"/>
  <c r="Q1803" i="17"/>
  <c r="R1803" i="17" s="1"/>
  <c r="Q1804" i="17"/>
  <c r="R1804" i="17" s="1"/>
  <c r="Q1805" i="17"/>
  <c r="R1805" i="17" s="1"/>
  <c r="Q1806" i="17"/>
  <c r="R1806" i="17" s="1"/>
  <c r="Q1807" i="17"/>
  <c r="R1807" i="17" s="1"/>
  <c r="Q1808" i="17"/>
  <c r="R1808" i="17" s="1"/>
  <c r="Q1809" i="17"/>
  <c r="R1809" i="17" s="1"/>
  <c r="Q1810" i="17"/>
  <c r="R1810" i="17" s="1"/>
  <c r="Q1811" i="17"/>
  <c r="R1811" i="17" s="1"/>
  <c r="Q1812" i="17"/>
  <c r="R1812" i="17" s="1"/>
  <c r="Q1813" i="17"/>
  <c r="R1813" i="17" s="1"/>
  <c r="Q1814" i="17"/>
  <c r="R1814" i="17" s="1"/>
  <c r="Q1815" i="17"/>
  <c r="R1815" i="17" s="1"/>
  <c r="Q1816" i="17"/>
  <c r="R1816" i="17" s="1"/>
  <c r="Q1817" i="17"/>
  <c r="R1817" i="17" s="1"/>
  <c r="Q1818" i="17"/>
  <c r="R1818" i="17" s="1"/>
  <c r="Q1819" i="17"/>
  <c r="R1819" i="17" s="1"/>
  <c r="Q1820" i="17"/>
  <c r="R1820" i="17" s="1"/>
  <c r="Q1821" i="17"/>
  <c r="R1821" i="17" s="1"/>
  <c r="Q1822" i="17"/>
  <c r="R1822" i="17" s="1"/>
  <c r="Q1823" i="17"/>
  <c r="R1823" i="17" s="1"/>
  <c r="Q1824" i="17"/>
  <c r="R1824" i="17" s="1"/>
  <c r="Q1825" i="17"/>
  <c r="R1825" i="17" s="1"/>
  <c r="Q1826" i="17"/>
  <c r="R1826" i="17" s="1"/>
  <c r="Q1827" i="17"/>
  <c r="R1827" i="17" s="1"/>
  <c r="Q1828" i="17"/>
  <c r="R1828" i="17" s="1"/>
  <c r="Q1829" i="17"/>
  <c r="R1829" i="17" s="1"/>
  <c r="Q1830" i="17"/>
  <c r="R1830" i="17" s="1"/>
  <c r="Q1831" i="17"/>
  <c r="R1831" i="17" s="1"/>
  <c r="Q1832" i="17"/>
  <c r="R1832" i="17" s="1"/>
  <c r="Q1833" i="17"/>
  <c r="R1833" i="17" s="1"/>
  <c r="Q1834" i="17"/>
  <c r="R1834" i="17" s="1"/>
  <c r="Q1835" i="17"/>
  <c r="R1835" i="17" s="1"/>
  <c r="Q1836" i="17"/>
  <c r="R1836" i="17" s="1"/>
  <c r="Q1837" i="17"/>
  <c r="R1837" i="17" s="1"/>
  <c r="Q1838" i="17"/>
  <c r="R1838" i="17" s="1"/>
  <c r="Q1839" i="17"/>
  <c r="R1839" i="17" s="1"/>
  <c r="Q1840" i="17"/>
  <c r="R1840" i="17" s="1"/>
  <c r="Q1841" i="17"/>
  <c r="R1841" i="17" s="1"/>
  <c r="Q1842" i="17"/>
  <c r="R1842" i="17" s="1"/>
  <c r="Q1843" i="17"/>
  <c r="R1843" i="17" s="1"/>
  <c r="Q1844" i="17"/>
  <c r="R1844" i="17" s="1"/>
  <c r="Q1845" i="17"/>
  <c r="R1845" i="17" s="1"/>
  <c r="Q1846" i="17"/>
  <c r="R1846" i="17" s="1"/>
  <c r="Q1847" i="17"/>
  <c r="R1847" i="17" s="1"/>
  <c r="Q1848" i="17"/>
  <c r="R1848" i="17" s="1"/>
  <c r="Q1849" i="17"/>
  <c r="R1849" i="17" s="1"/>
  <c r="Q1850" i="17"/>
  <c r="R1850" i="17" s="1"/>
  <c r="Q1851" i="17"/>
  <c r="R1851" i="17" s="1"/>
  <c r="Q1852" i="17"/>
  <c r="R1852" i="17" s="1"/>
  <c r="Q1853" i="17"/>
  <c r="R1853" i="17" s="1"/>
  <c r="Q1854" i="17"/>
  <c r="R1854" i="17" s="1"/>
  <c r="Q1855" i="17"/>
  <c r="R1855" i="17" s="1"/>
  <c r="Q1856" i="17"/>
  <c r="R1856" i="17" s="1"/>
  <c r="Q1857" i="17"/>
  <c r="R1857" i="17" s="1"/>
  <c r="Q1858" i="17"/>
  <c r="R1858" i="17" s="1"/>
  <c r="Q1859" i="17"/>
  <c r="R1859" i="17" s="1"/>
  <c r="Q1860" i="17"/>
  <c r="R1860" i="17" s="1"/>
  <c r="Q1861" i="17"/>
  <c r="R1861" i="17" s="1"/>
  <c r="Q1862" i="17"/>
  <c r="R1862" i="17" s="1"/>
  <c r="Q1863" i="17"/>
  <c r="R1863" i="17" s="1"/>
  <c r="Q1864" i="17"/>
  <c r="R1864" i="17" s="1"/>
  <c r="Q1865" i="17"/>
  <c r="R1865" i="17" s="1"/>
  <c r="Q1866" i="17"/>
  <c r="R1866" i="17" s="1"/>
  <c r="Q1867" i="17"/>
  <c r="R1867" i="17" s="1"/>
  <c r="Q1868" i="17"/>
  <c r="R1868" i="17" s="1"/>
  <c r="Q1869" i="17"/>
  <c r="R1869" i="17" s="1"/>
  <c r="Q1870" i="17"/>
  <c r="R1870" i="17" s="1"/>
  <c r="Q1871" i="17"/>
  <c r="R1871" i="17" s="1"/>
  <c r="Q1872" i="17"/>
  <c r="R1872" i="17" s="1"/>
  <c r="Q1873" i="17"/>
  <c r="R1873" i="17" s="1"/>
  <c r="Q1874" i="17"/>
  <c r="R1874" i="17" s="1"/>
  <c r="Q1875" i="17"/>
  <c r="R1875" i="17" s="1"/>
  <c r="Q1876" i="17"/>
  <c r="R1876" i="17" s="1"/>
  <c r="Q1877" i="17"/>
  <c r="R1877" i="17" s="1"/>
  <c r="Q1878" i="17"/>
  <c r="R1878" i="17" s="1"/>
  <c r="Q1879" i="17"/>
  <c r="R1879" i="17" s="1"/>
  <c r="Q1880" i="17"/>
  <c r="R1880" i="17" s="1"/>
  <c r="Q1881" i="17"/>
  <c r="R1881" i="17" s="1"/>
  <c r="Q1882" i="17"/>
  <c r="R1882" i="17" s="1"/>
  <c r="Q1883" i="17"/>
  <c r="R1883" i="17" s="1"/>
  <c r="Q1884" i="17"/>
  <c r="R1884" i="17" s="1"/>
  <c r="Q1885" i="17"/>
  <c r="R1885" i="17" s="1"/>
  <c r="Q1886" i="17"/>
  <c r="R1886" i="17" s="1"/>
  <c r="Q1887" i="17"/>
  <c r="R1887" i="17" s="1"/>
  <c r="Q1888" i="17"/>
  <c r="R1888" i="17" s="1"/>
  <c r="Q1889" i="17"/>
  <c r="R1889" i="17" s="1"/>
  <c r="Q1890" i="17"/>
  <c r="R1890" i="17" s="1"/>
  <c r="Q1891" i="17"/>
  <c r="R1891" i="17" s="1"/>
  <c r="Q1892" i="17"/>
  <c r="R1892" i="17" s="1"/>
  <c r="Q1893" i="17"/>
  <c r="R1893" i="17" s="1"/>
  <c r="Q1894" i="17"/>
  <c r="R1894" i="17" s="1"/>
  <c r="Q1895" i="17"/>
  <c r="R1895" i="17" s="1"/>
  <c r="Q1896" i="17"/>
  <c r="R1896" i="17" s="1"/>
  <c r="Q1897" i="17"/>
  <c r="R1897" i="17" s="1"/>
  <c r="Q1898" i="17"/>
  <c r="R1898" i="17" s="1"/>
  <c r="Q1899" i="17"/>
  <c r="R1899" i="17" s="1"/>
  <c r="Q1900" i="17"/>
  <c r="R1900" i="17" s="1"/>
  <c r="Q1901" i="17"/>
  <c r="R1901" i="17" s="1"/>
  <c r="Q1902" i="17"/>
  <c r="R1902" i="17" s="1"/>
  <c r="Q1903" i="17"/>
  <c r="R1903" i="17" s="1"/>
  <c r="Q1904" i="17"/>
  <c r="R1904" i="17" s="1"/>
  <c r="Q1905" i="17"/>
  <c r="R1905" i="17" s="1"/>
  <c r="Q1906" i="17"/>
  <c r="R1906" i="17" s="1"/>
  <c r="Q1907" i="17"/>
  <c r="R1907" i="17" s="1"/>
  <c r="Q1908" i="17"/>
  <c r="R1908" i="17" s="1"/>
  <c r="Q1909" i="17"/>
  <c r="R1909" i="17" s="1"/>
  <c r="Q1910" i="17"/>
  <c r="R1910" i="17" s="1"/>
  <c r="Q1911" i="17"/>
  <c r="R1911" i="17" s="1"/>
  <c r="Q1912" i="17"/>
  <c r="R1912" i="17" s="1"/>
  <c r="Q1913" i="17"/>
  <c r="R1913" i="17" s="1"/>
  <c r="Q1914" i="17"/>
  <c r="R1914" i="17" s="1"/>
  <c r="Q1915" i="17"/>
  <c r="R1915" i="17" s="1"/>
  <c r="Q1916" i="17"/>
  <c r="R1916" i="17" s="1"/>
  <c r="Q1917" i="17"/>
  <c r="R1917" i="17" s="1"/>
  <c r="Q1918" i="17"/>
  <c r="R1918" i="17" s="1"/>
  <c r="Q1919" i="17"/>
  <c r="R1919" i="17" s="1"/>
  <c r="Q1920" i="17"/>
  <c r="R1920" i="17" s="1"/>
  <c r="Q1921" i="17"/>
  <c r="R1921" i="17" s="1"/>
  <c r="Q1922" i="17"/>
  <c r="R1922" i="17" s="1"/>
  <c r="Q1923" i="17"/>
  <c r="R1923" i="17" s="1"/>
  <c r="Q1924" i="17"/>
  <c r="R1924" i="17" s="1"/>
  <c r="Q1925" i="17"/>
  <c r="R1925" i="17" s="1"/>
  <c r="Q1926" i="17"/>
  <c r="R1926" i="17" s="1"/>
  <c r="Q1927" i="17"/>
  <c r="R1927" i="17" s="1"/>
  <c r="Q1928" i="17"/>
  <c r="R1928" i="17" s="1"/>
  <c r="Q1929" i="17"/>
  <c r="R1929" i="17" s="1"/>
  <c r="Q1930" i="17"/>
  <c r="R1930" i="17" s="1"/>
  <c r="Q1931" i="17"/>
  <c r="R1931" i="17" s="1"/>
  <c r="Q1932" i="17"/>
  <c r="R1932" i="17" s="1"/>
  <c r="Q1933" i="17"/>
  <c r="R1933" i="17" s="1"/>
  <c r="Q1934" i="17"/>
  <c r="R1934" i="17" s="1"/>
  <c r="Q1935" i="17"/>
  <c r="R1935" i="17" s="1"/>
  <c r="Q1936" i="17"/>
  <c r="R1936" i="17" s="1"/>
  <c r="Q1937" i="17"/>
  <c r="R1937" i="17" s="1"/>
  <c r="Q1938" i="17"/>
  <c r="R1938" i="17" s="1"/>
  <c r="Q1939" i="17"/>
  <c r="R1939" i="17" s="1"/>
  <c r="Q1940" i="17"/>
  <c r="R1940" i="17" s="1"/>
  <c r="Q1941" i="17"/>
  <c r="R1941" i="17" s="1"/>
  <c r="Q1942" i="17"/>
  <c r="R1942" i="17" s="1"/>
  <c r="Q1943" i="17"/>
  <c r="R1943" i="17" s="1"/>
  <c r="Q1944" i="17"/>
  <c r="R1944" i="17" s="1"/>
  <c r="Q1945" i="17"/>
  <c r="R1945" i="17" s="1"/>
  <c r="Q1946" i="17"/>
  <c r="R1946" i="17" s="1"/>
  <c r="Q1947" i="17"/>
  <c r="R1947" i="17" s="1"/>
  <c r="Q1948" i="17"/>
  <c r="R1948" i="17" s="1"/>
  <c r="Q1949" i="17"/>
  <c r="R1949" i="17" s="1"/>
  <c r="Q1950" i="17"/>
  <c r="R1950" i="17" s="1"/>
  <c r="Q1951" i="17"/>
  <c r="R1951" i="17" s="1"/>
  <c r="Q1952" i="17"/>
  <c r="R1952" i="17" s="1"/>
  <c r="Q1953" i="17"/>
  <c r="R1953" i="17" s="1"/>
  <c r="Q1954" i="17"/>
  <c r="R1954" i="17" s="1"/>
  <c r="Q1955" i="17"/>
  <c r="R1955" i="17" s="1"/>
  <c r="Q1956" i="17"/>
  <c r="R1956" i="17" s="1"/>
  <c r="Q1957" i="17"/>
  <c r="R1957" i="17" s="1"/>
  <c r="Q1958" i="17"/>
  <c r="R1958" i="17" s="1"/>
  <c r="Q1959" i="17"/>
  <c r="R1959" i="17" s="1"/>
  <c r="Q1960" i="17"/>
  <c r="R1960" i="17" s="1"/>
  <c r="Q1961" i="17"/>
  <c r="R1961" i="17" s="1"/>
  <c r="Q1962" i="17"/>
  <c r="R1962" i="17" s="1"/>
  <c r="Q1963" i="17"/>
  <c r="R1963" i="17" s="1"/>
  <c r="Q1964" i="17"/>
  <c r="R1964" i="17" s="1"/>
  <c r="Q1965" i="17"/>
  <c r="R1965" i="17" s="1"/>
  <c r="Q1966" i="17"/>
  <c r="R1966" i="17" s="1"/>
  <c r="Q1967" i="17"/>
  <c r="R1967" i="17" s="1"/>
  <c r="Q1968" i="17"/>
  <c r="R1968" i="17" s="1"/>
  <c r="Q1969" i="17"/>
  <c r="R1969" i="17" s="1"/>
  <c r="Q1970" i="17"/>
  <c r="R1970" i="17" s="1"/>
  <c r="Q1971" i="17"/>
  <c r="R1971" i="17" s="1"/>
  <c r="Q1972" i="17"/>
  <c r="R1972" i="17" s="1"/>
  <c r="Q1973" i="17"/>
  <c r="R1973" i="17" s="1"/>
  <c r="Q1974" i="17"/>
  <c r="R1974" i="17" s="1"/>
  <c r="Q1975" i="17"/>
  <c r="R1975" i="17" s="1"/>
  <c r="Q1976" i="17"/>
  <c r="R1976" i="17" s="1"/>
  <c r="Q1977" i="17"/>
  <c r="R1977" i="17" s="1"/>
  <c r="Q1978" i="17"/>
  <c r="R1978" i="17" s="1"/>
  <c r="Q1979" i="17"/>
  <c r="R1979" i="17" s="1"/>
  <c r="Q1980" i="17"/>
  <c r="R1980" i="17" s="1"/>
  <c r="Q1981" i="17"/>
  <c r="R1981" i="17" s="1"/>
  <c r="Q1982" i="17"/>
  <c r="R1982" i="17" s="1"/>
  <c r="Q1983" i="17"/>
  <c r="R1983" i="17" s="1"/>
  <c r="Q1984" i="17"/>
  <c r="R1984" i="17" s="1"/>
  <c r="Q1985" i="17"/>
  <c r="R1985" i="17" s="1"/>
  <c r="Q1986" i="17"/>
  <c r="R1986" i="17" s="1"/>
  <c r="Q1987" i="17"/>
  <c r="R1987" i="17" s="1"/>
  <c r="Q1988" i="17"/>
  <c r="R1988" i="17" s="1"/>
  <c r="Q1989" i="17"/>
  <c r="R1989" i="17" s="1"/>
  <c r="Q1990" i="17"/>
  <c r="R1990" i="17" s="1"/>
  <c r="Q1991" i="17"/>
  <c r="R1991" i="17" s="1"/>
  <c r="Q1992" i="17"/>
  <c r="R1992" i="17" s="1"/>
  <c r="Q1993" i="17"/>
  <c r="R1993" i="17" s="1"/>
  <c r="Q1994" i="17"/>
  <c r="R1994" i="17" s="1"/>
  <c r="Q1995" i="17"/>
  <c r="R1995" i="17" s="1"/>
  <c r="Q1996" i="17"/>
  <c r="R1996" i="17" s="1"/>
  <c r="Q1997" i="17"/>
  <c r="R1997" i="17" s="1"/>
  <c r="Q1998" i="17"/>
  <c r="R1998" i="17" s="1"/>
  <c r="Q1999" i="17"/>
  <c r="R1999" i="17" s="1"/>
  <c r="Q2000" i="17"/>
  <c r="R2000" i="17" s="1"/>
  <c r="Q2" i="17"/>
  <c r="U23" i="17"/>
  <c r="M2" i="17"/>
  <c r="N3" i="17"/>
  <c r="N4" i="17"/>
  <c r="N5" i="17"/>
  <c r="N6" i="17"/>
  <c r="N7" i="17"/>
  <c r="N8" i="17"/>
  <c r="N9" i="17"/>
  <c r="N10" i="17"/>
  <c r="N11" i="17"/>
  <c r="N12" i="17"/>
  <c r="N13" i="17"/>
  <c r="N14" i="17"/>
  <c r="N15" i="17"/>
  <c r="N16" i="17"/>
  <c r="N17" i="17"/>
  <c r="N18" i="17"/>
  <c r="N19" i="17"/>
  <c r="N20" i="17"/>
  <c r="N21" i="17"/>
  <c r="N22" i="17"/>
  <c r="N23" i="17"/>
  <c r="N24" i="17"/>
  <c r="N25" i="17"/>
  <c r="N26" i="17"/>
  <c r="N27" i="17"/>
  <c r="N28" i="17"/>
  <c r="N29" i="17"/>
  <c r="N30" i="17"/>
  <c r="N31" i="17"/>
  <c r="N32" i="17"/>
  <c r="N33" i="17"/>
  <c r="N34" i="17"/>
  <c r="N35" i="17"/>
  <c r="N36" i="17"/>
  <c r="N37" i="17"/>
  <c r="N38" i="17"/>
  <c r="N39" i="17"/>
  <c r="N40" i="17"/>
  <c r="N41" i="17"/>
  <c r="N42" i="17"/>
  <c r="N43" i="17"/>
  <c r="N44" i="17"/>
  <c r="N45" i="17"/>
  <c r="N46" i="17"/>
  <c r="N47" i="17"/>
  <c r="N48" i="17"/>
  <c r="N49" i="17"/>
  <c r="N50" i="17"/>
  <c r="N51" i="17"/>
  <c r="N52" i="17"/>
  <c r="N53" i="17"/>
  <c r="N54" i="17"/>
  <c r="N55" i="17"/>
  <c r="N56" i="17"/>
  <c r="N57" i="17"/>
  <c r="N58" i="17"/>
  <c r="N59" i="17"/>
  <c r="N60" i="17"/>
  <c r="N61" i="17"/>
  <c r="N62" i="17"/>
  <c r="N63" i="17"/>
  <c r="N64" i="17"/>
  <c r="N65" i="17"/>
  <c r="N66" i="17"/>
  <c r="N67" i="17"/>
  <c r="N68" i="17"/>
  <c r="N69" i="17"/>
  <c r="N70" i="17"/>
  <c r="N71" i="17"/>
  <c r="N72" i="17"/>
  <c r="N73" i="17"/>
  <c r="N74" i="17"/>
  <c r="N75" i="17"/>
  <c r="N76" i="17"/>
  <c r="N77" i="17"/>
  <c r="N78" i="17"/>
  <c r="N79" i="17"/>
  <c r="N80" i="17"/>
  <c r="N81" i="17"/>
  <c r="N82" i="17"/>
  <c r="N83" i="17"/>
  <c r="N84" i="17"/>
  <c r="N85" i="17"/>
  <c r="N86" i="17"/>
  <c r="N87" i="17"/>
  <c r="N88" i="17"/>
  <c r="N89" i="17"/>
  <c r="N90" i="17"/>
  <c r="N91" i="17"/>
  <c r="N92" i="17"/>
  <c r="N93" i="17"/>
  <c r="N94" i="17"/>
  <c r="N95" i="17"/>
  <c r="N96" i="17"/>
  <c r="N97" i="17"/>
  <c r="N98" i="17"/>
  <c r="N99" i="17"/>
  <c r="N100" i="17"/>
  <c r="N101" i="17"/>
  <c r="N102" i="17"/>
  <c r="N103" i="17"/>
  <c r="N104" i="17"/>
  <c r="N105" i="17"/>
  <c r="N106" i="17"/>
  <c r="N107" i="17"/>
  <c r="N108" i="17"/>
  <c r="N109" i="17"/>
  <c r="N110" i="17"/>
  <c r="N111" i="17"/>
  <c r="N112" i="17"/>
  <c r="N113" i="17"/>
  <c r="N114" i="17"/>
  <c r="N115" i="17"/>
  <c r="N116" i="17"/>
  <c r="N117" i="17"/>
  <c r="N118" i="17"/>
  <c r="N119" i="17"/>
  <c r="N120" i="17"/>
  <c r="N121" i="17"/>
  <c r="N122" i="17"/>
  <c r="N123" i="17"/>
  <c r="N124" i="17"/>
  <c r="N125" i="17"/>
  <c r="N126" i="17"/>
  <c r="N127" i="17"/>
  <c r="N128" i="17"/>
  <c r="N129" i="17"/>
  <c r="N130" i="17"/>
  <c r="N131" i="17"/>
  <c r="N132" i="17"/>
  <c r="N133" i="17"/>
  <c r="N134" i="17"/>
  <c r="N135" i="17"/>
  <c r="N136" i="17"/>
  <c r="N137" i="17"/>
  <c r="N138" i="17"/>
  <c r="N139" i="17"/>
  <c r="N140" i="17"/>
  <c r="N141" i="17"/>
  <c r="N142" i="17"/>
  <c r="N143" i="17"/>
  <c r="N144" i="17"/>
  <c r="N145" i="17"/>
  <c r="N146" i="17"/>
  <c r="N147" i="17"/>
  <c r="N148" i="17"/>
  <c r="N149" i="17"/>
  <c r="N150" i="17"/>
  <c r="N151" i="17"/>
  <c r="N152" i="17"/>
  <c r="N153" i="17"/>
  <c r="N154" i="17"/>
  <c r="N155" i="17"/>
  <c r="N156" i="17"/>
  <c r="N157" i="17"/>
  <c r="N158" i="17"/>
  <c r="N159" i="17"/>
  <c r="N160" i="17"/>
  <c r="N161" i="17"/>
  <c r="N162" i="17"/>
  <c r="N163" i="17"/>
  <c r="N164" i="17"/>
  <c r="N165" i="17"/>
  <c r="N166" i="17"/>
  <c r="N167" i="17"/>
  <c r="N168" i="17"/>
  <c r="N169" i="17"/>
  <c r="N170" i="17"/>
  <c r="N171" i="17"/>
  <c r="N172" i="17"/>
  <c r="N173" i="17"/>
  <c r="N174" i="17"/>
  <c r="N175" i="17"/>
  <c r="N176" i="17"/>
  <c r="N177" i="17"/>
  <c r="N178" i="17"/>
  <c r="N179" i="17"/>
  <c r="N180" i="17"/>
  <c r="N181" i="17"/>
  <c r="N182" i="17"/>
  <c r="N183" i="17"/>
  <c r="N184" i="17"/>
  <c r="N185" i="17"/>
  <c r="N186" i="17"/>
  <c r="N187" i="17"/>
  <c r="N188" i="17"/>
  <c r="N189" i="17"/>
  <c r="N190" i="17"/>
  <c r="N191" i="17"/>
  <c r="N192" i="17"/>
  <c r="N193" i="17"/>
  <c r="N194" i="17"/>
  <c r="N195" i="17"/>
  <c r="N196" i="17"/>
  <c r="N197" i="17"/>
  <c r="N198" i="17"/>
  <c r="N199" i="17"/>
  <c r="N200" i="17"/>
  <c r="N201" i="17"/>
  <c r="N202" i="17"/>
  <c r="N203" i="17"/>
  <c r="N204" i="17"/>
  <c r="N205" i="17"/>
  <c r="N206" i="17"/>
  <c r="N207" i="17"/>
  <c r="N208" i="17"/>
  <c r="N209" i="17"/>
  <c r="N210" i="17"/>
  <c r="N211" i="17"/>
  <c r="N212" i="17"/>
  <c r="N213" i="17"/>
  <c r="N214" i="17"/>
  <c r="N215" i="17"/>
  <c r="N216" i="17"/>
  <c r="N217" i="17"/>
  <c r="N218" i="17"/>
  <c r="N219" i="17"/>
  <c r="N220" i="17"/>
  <c r="N221" i="17"/>
  <c r="N222" i="17"/>
  <c r="N223" i="17"/>
  <c r="N224" i="17"/>
  <c r="N225" i="17"/>
  <c r="N226" i="17"/>
  <c r="N227" i="17"/>
  <c r="N228" i="17"/>
  <c r="N229" i="17"/>
  <c r="N230" i="17"/>
  <c r="N231" i="17"/>
  <c r="N232" i="17"/>
  <c r="N233" i="17"/>
  <c r="N234" i="17"/>
  <c r="N235" i="17"/>
  <c r="N236" i="17"/>
  <c r="N237" i="17"/>
  <c r="N238" i="17"/>
  <c r="N239" i="17"/>
  <c r="N240" i="17"/>
  <c r="N241" i="17"/>
  <c r="N242" i="17"/>
  <c r="N243" i="17"/>
  <c r="N244" i="17"/>
  <c r="N245" i="17"/>
  <c r="N246" i="17"/>
  <c r="N247" i="17"/>
  <c r="N248" i="17"/>
  <c r="N249" i="17"/>
  <c r="N250" i="17"/>
  <c r="N251" i="17"/>
  <c r="N252" i="17"/>
  <c r="N253" i="17"/>
  <c r="N254" i="17"/>
  <c r="N255" i="17"/>
  <c r="N256" i="17"/>
  <c r="N257" i="17"/>
  <c r="N258" i="17"/>
  <c r="N259" i="17"/>
  <c r="N260" i="17"/>
  <c r="N261" i="17"/>
  <c r="N262" i="17"/>
  <c r="N263" i="17"/>
  <c r="N264" i="17"/>
  <c r="N265" i="17"/>
  <c r="N266" i="17"/>
  <c r="N267" i="17"/>
  <c r="N268" i="17"/>
  <c r="N269" i="17"/>
  <c r="N270" i="17"/>
  <c r="N271" i="17"/>
  <c r="N272" i="17"/>
  <c r="N273" i="17"/>
  <c r="N274" i="17"/>
  <c r="N275" i="17"/>
  <c r="N276" i="17"/>
  <c r="N277" i="17"/>
  <c r="N278" i="17"/>
  <c r="N279" i="17"/>
  <c r="N280" i="17"/>
  <c r="N281" i="17"/>
  <c r="N282" i="17"/>
  <c r="N283" i="17"/>
  <c r="N284" i="17"/>
  <c r="N285" i="17"/>
  <c r="N286" i="17"/>
  <c r="N287" i="17"/>
  <c r="N288" i="17"/>
  <c r="N289" i="17"/>
  <c r="N290" i="17"/>
  <c r="N291" i="17"/>
  <c r="N292" i="17"/>
  <c r="N293" i="17"/>
  <c r="N294" i="17"/>
  <c r="N295" i="17"/>
  <c r="N296" i="17"/>
  <c r="N297" i="17"/>
  <c r="N298" i="17"/>
  <c r="N299" i="17"/>
  <c r="N300" i="17"/>
  <c r="N301" i="17"/>
  <c r="N302" i="17"/>
  <c r="N303" i="17"/>
  <c r="N304" i="17"/>
  <c r="N305" i="17"/>
  <c r="N306" i="17"/>
  <c r="N307" i="17"/>
  <c r="N308" i="17"/>
  <c r="N309" i="17"/>
  <c r="N310" i="17"/>
  <c r="N311" i="17"/>
  <c r="N312" i="17"/>
  <c r="N313" i="17"/>
  <c r="N314" i="17"/>
  <c r="N315" i="17"/>
  <c r="N316" i="17"/>
  <c r="N317" i="17"/>
  <c r="N318" i="17"/>
  <c r="N319" i="17"/>
  <c r="N320" i="17"/>
  <c r="N321" i="17"/>
  <c r="N322" i="17"/>
  <c r="N323" i="17"/>
  <c r="N324" i="17"/>
  <c r="N325" i="17"/>
  <c r="N326" i="17"/>
  <c r="N327" i="17"/>
  <c r="N328" i="17"/>
  <c r="N329" i="17"/>
  <c r="N330" i="17"/>
  <c r="N331" i="17"/>
  <c r="N332" i="17"/>
  <c r="N333" i="17"/>
  <c r="N334" i="17"/>
  <c r="N335" i="17"/>
  <c r="N336" i="17"/>
  <c r="N337" i="17"/>
  <c r="N338" i="17"/>
  <c r="N339" i="17"/>
  <c r="N340" i="17"/>
  <c r="N341" i="17"/>
  <c r="N342" i="17"/>
  <c r="N343" i="17"/>
  <c r="N344" i="17"/>
  <c r="N345" i="17"/>
  <c r="N346" i="17"/>
  <c r="N347" i="17"/>
  <c r="N348" i="17"/>
  <c r="N349" i="17"/>
  <c r="N350" i="17"/>
  <c r="N351" i="17"/>
  <c r="N352" i="17"/>
  <c r="N353" i="17"/>
  <c r="N354" i="17"/>
  <c r="N355" i="17"/>
  <c r="N356" i="17"/>
  <c r="N357" i="17"/>
  <c r="N358" i="17"/>
  <c r="N359" i="17"/>
  <c r="N360" i="17"/>
  <c r="N361" i="17"/>
  <c r="N362" i="17"/>
  <c r="N363" i="17"/>
  <c r="N364" i="17"/>
  <c r="N365" i="17"/>
  <c r="N366" i="17"/>
  <c r="N367" i="17"/>
  <c r="N368" i="17"/>
  <c r="N369" i="17"/>
  <c r="N370" i="17"/>
  <c r="N371" i="17"/>
  <c r="N372" i="17"/>
  <c r="N373" i="17"/>
  <c r="N374" i="17"/>
  <c r="N375" i="17"/>
  <c r="N376" i="17"/>
  <c r="N377" i="17"/>
  <c r="N378" i="17"/>
  <c r="N379" i="17"/>
  <c r="N380" i="17"/>
  <c r="N381" i="17"/>
  <c r="N382" i="17"/>
  <c r="N383" i="17"/>
  <c r="N384" i="17"/>
  <c r="N385" i="17"/>
  <c r="N386" i="17"/>
  <c r="N387" i="17"/>
  <c r="N388" i="17"/>
  <c r="N389" i="17"/>
  <c r="N390" i="17"/>
  <c r="N391" i="17"/>
  <c r="N392" i="17"/>
  <c r="N393" i="17"/>
  <c r="N394" i="17"/>
  <c r="N395" i="17"/>
  <c r="N396" i="17"/>
  <c r="N397" i="17"/>
  <c r="N398" i="17"/>
  <c r="N399" i="17"/>
  <c r="N400" i="17"/>
  <c r="N401" i="17"/>
  <c r="N402" i="17"/>
  <c r="N403" i="17"/>
  <c r="N404" i="17"/>
  <c r="N405" i="17"/>
  <c r="N406" i="17"/>
  <c r="N407" i="17"/>
  <c r="N408" i="17"/>
  <c r="N409" i="17"/>
  <c r="N410" i="17"/>
  <c r="N411" i="17"/>
  <c r="N412" i="17"/>
  <c r="N413" i="17"/>
  <c r="N414" i="17"/>
  <c r="N415" i="17"/>
  <c r="N416" i="17"/>
  <c r="N417" i="17"/>
  <c r="N418" i="17"/>
  <c r="N419" i="17"/>
  <c r="N420" i="17"/>
  <c r="N421" i="17"/>
  <c r="N422" i="17"/>
  <c r="N423" i="17"/>
  <c r="N424" i="17"/>
  <c r="N425" i="17"/>
  <c r="N426" i="17"/>
  <c r="N427" i="17"/>
  <c r="N428" i="17"/>
  <c r="N429" i="17"/>
  <c r="N430" i="17"/>
  <c r="N431" i="17"/>
  <c r="N432" i="17"/>
  <c r="N433" i="17"/>
  <c r="N434" i="17"/>
  <c r="N435" i="17"/>
  <c r="N436" i="17"/>
  <c r="N437" i="17"/>
  <c r="N438" i="17"/>
  <c r="N439" i="17"/>
  <c r="N440" i="17"/>
  <c r="N441" i="17"/>
  <c r="N442" i="17"/>
  <c r="N443" i="17"/>
  <c r="N444" i="17"/>
  <c r="N445" i="17"/>
  <c r="N446" i="17"/>
  <c r="N447" i="17"/>
  <c r="N448" i="17"/>
  <c r="N449" i="17"/>
  <c r="N450" i="17"/>
  <c r="N451" i="17"/>
  <c r="N452" i="17"/>
  <c r="N453" i="17"/>
  <c r="N454" i="17"/>
  <c r="N455" i="17"/>
  <c r="N456" i="17"/>
  <c r="N457" i="17"/>
  <c r="N458" i="17"/>
  <c r="N459" i="17"/>
  <c r="N460" i="17"/>
  <c r="N461" i="17"/>
  <c r="N462" i="17"/>
  <c r="N463" i="17"/>
  <c r="N464" i="17"/>
  <c r="N465" i="17"/>
  <c r="N466" i="17"/>
  <c r="N467" i="17"/>
  <c r="N468" i="17"/>
  <c r="N469" i="17"/>
  <c r="N470" i="17"/>
  <c r="N471" i="17"/>
  <c r="N472" i="17"/>
  <c r="N473" i="17"/>
  <c r="N474" i="17"/>
  <c r="N475" i="17"/>
  <c r="N476" i="17"/>
  <c r="N477" i="17"/>
  <c r="N478" i="17"/>
  <c r="N479" i="17"/>
  <c r="N480" i="17"/>
  <c r="N481" i="17"/>
  <c r="N482" i="17"/>
  <c r="N483" i="17"/>
  <c r="N484" i="17"/>
  <c r="N485" i="17"/>
  <c r="N486" i="17"/>
  <c r="N487" i="17"/>
  <c r="N488" i="17"/>
  <c r="N489" i="17"/>
  <c r="N490" i="17"/>
  <c r="N491" i="17"/>
  <c r="N492" i="17"/>
  <c r="N493" i="17"/>
  <c r="N494" i="17"/>
  <c r="N495" i="17"/>
  <c r="N496" i="17"/>
  <c r="N497" i="17"/>
  <c r="N498" i="17"/>
  <c r="N499" i="17"/>
  <c r="N500" i="17"/>
  <c r="N501" i="17"/>
  <c r="N502" i="17"/>
  <c r="N503" i="17"/>
  <c r="N504" i="17"/>
  <c r="N505" i="17"/>
  <c r="N506" i="17"/>
  <c r="N507" i="17"/>
  <c r="N508" i="17"/>
  <c r="N509" i="17"/>
  <c r="N510" i="17"/>
  <c r="N511" i="17"/>
  <c r="N512" i="17"/>
  <c r="N513" i="17"/>
  <c r="N514" i="17"/>
  <c r="N515" i="17"/>
  <c r="N516" i="17"/>
  <c r="N517" i="17"/>
  <c r="N518" i="17"/>
  <c r="N519" i="17"/>
  <c r="N520" i="17"/>
  <c r="N521" i="17"/>
  <c r="N522" i="17"/>
  <c r="N523" i="17"/>
  <c r="N524" i="17"/>
  <c r="N525" i="17"/>
  <c r="N526" i="17"/>
  <c r="N527" i="17"/>
  <c r="N528" i="17"/>
  <c r="N529" i="17"/>
  <c r="N530" i="17"/>
  <c r="N531" i="17"/>
  <c r="N532" i="17"/>
  <c r="N533" i="17"/>
  <c r="N534" i="17"/>
  <c r="N535" i="17"/>
  <c r="N536" i="17"/>
  <c r="N537" i="17"/>
  <c r="N538" i="17"/>
  <c r="N539" i="17"/>
  <c r="N540" i="17"/>
  <c r="N541" i="17"/>
  <c r="N542" i="17"/>
  <c r="N543" i="17"/>
  <c r="N544" i="17"/>
  <c r="N545" i="17"/>
  <c r="N546" i="17"/>
  <c r="N547" i="17"/>
  <c r="N548" i="17"/>
  <c r="N549" i="17"/>
  <c r="N550" i="17"/>
  <c r="N551" i="17"/>
  <c r="N552" i="17"/>
  <c r="N553" i="17"/>
  <c r="N554" i="17"/>
  <c r="N555" i="17"/>
  <c r="N556" i="17"/>
  <c r="N557" i="17"/>
  <c r="N558" i="17"/>
  <c r="N559" i="17"/>
  <c r="N560" i="17"/>
  <c r="N561" i="17"/>
  <c r="N562" i="17"/>
  <c r="N563" i="17"/>
  <c r="N564" i="17"/>
  <c r="N565" i="17"/>
  <c r="N566" i="17"/>
  <c r="N567" i="17"/>
  <c r="N568" i="17"/>
  <c r="N569" i="17"/>
  <c r="N570" i="17"/>
  <c r="N571" i="17"/>
  <c r="N572" i="17"/>
  <c r="N573" i="17"/>
  <c r="N574" i="17"/>
  <c r="N575" i="17"/>
  <c r="N576" i="17"/>
  <c r="N577" i="17"/>
  <c r="N578" i="17"/>
  <c r="N579" i="17"/>
  <c r="N580" i="17"/>
  <c r="N581" i="17"/>
  <c r="N582" i="17"/>
  <c r="N583" i="17"/>
  <c r="N584" i="17"/>
  <c r="N585" i="17"/>
  <c r="N586" i="17"/>
  <c r="N587" i="17"/>
  <c r="N588" i="17"/>
  <c r="N589" i="17"/>
  <c r="N590" i="17"/>
  <c r="N591" i="17"/>
  <c r="N592" i="17"/>
  <c r="N593" i="17"/>
  <c r="N594" i="17"/>
  <c r="N595" i="17"/>
  <c r="N596" i="17"/>
  <c r="N597" i="17"/>
  <c r="N598" i="17"/>
  <c r="N599" i="17"/>
  <c r="N600" i="17"/>
  <c r="N601" i="17"/>
  <c r="N602" i="17"/>
  <c r="N603" i="17"/>
  <c r="N604" i="17"/>
  <c r="N605" i="17"/>
  <c r="N606" i="17"/>
  <c r="N607" i="17"/>
  <c r="N608" i="17"/>
  <c r="N609" i="17"/>
  <c r="N610" i="17"/>
  <c r="N611" i="17"/>
  <c r="N612" i="17"/>
  <c r="N613" i="17"/>
  <c r="N614" i="17"/>
  <c r="N615" i="17"/>
  <c r="N616" i="17"/>
  <c r="N617" i="17"/>
  <c r="N618" i="17"/>
  <c r="N619" i="17"/>
  <c r="N620" i="17"/>
  <c r="N621" i="17"/>
  <c r="N622" i="17"/>
  <c r="N623" i="17"/>
  <c r="N624" i="17"/>
  <c r="N625" i="17"/>
  <c r="N626" i="17"/>
  <c r="N627" i="17"/>
  <c r="N628" i="17"/>
  <c r="N629" i="17"/>
  <c r="N630" i="17"/>
  <c r="N631" i="17"/>
  <c r="N632" i="17"/>
  <c r="N633" i="17"/>
  <c r="N634" i="17"/>
  <c r="N635" i="17"/>
  <c r="N636" i="17"/>
  <c r="N637" i="17"/>
  <c r="N638" i="17"/>
  <c r="N639" i="17"/>
  <c r="N640" i="17"/>
  <c r="N641" i="17"/>
  <c r="N642" i="17"/>
  <c r="N643" i="17"/>
  <c r="N644" i="17"/>
  <c r="N645" i="17"/>
  <c r="N646" i="17"/>
  <c r="N647" i="17"/>
  <c r="N648" i="17"/>
  <c r="N649" i="17"/>
  <c r="N650" i="17"/>
  <c r="N651" i="17"/>
  <c r="N652" i="17"/>
  <c r="N653" i="17"/>
  <c r="N654" i="17"/>
  <c r="N655" i="17"/>
  <c r="N656" i="17"/>
  <c r="N657" i="17"/>
  <c r="N658" i="17"/>
  <c r="N659" i="17"/>
  <c r="N660" i="17"/>
  <c r="N661" i="17"/>
  <c r="N662" i="17"/>
  <c r="N663" i="17"/>
  <c r="N664" i="17"/>
  <c r="N665" i="17"/>
  <c r="N666" i="17"/>
  <c r="N667" i="17"/>
  <c r="N668" i="17"/>
  <c r="N669" i="17"/>
  <c r="N670" i="17"/>
  <c r="N671" i="17"/>
  <c r="N672" i="17"/>
  <c r="N673" i="17"/>
  <c r="N674" i="17"/>
  <c r="N675" i="17"/>
  <c r="N676" i="17"/>
  <c r="N677" i="17"/>
  <c r="N678" i="17"/>
  <c r="N679" i="17"/>
  <c r="N680" i="17"/>
  <c r="N681" i="17"/>
  <c r="N682" i="17"/>
  <c r="N683" i="17"/>
  <c r="N684" i="17"/>
  <c r="N685" i="17"/>
  <c r="N686" i="17"/>
  <c r="N687" i="17"/>
  <c r="N688" i="17"/>
  <c r="N689" i="17"/>
  <c r="N690" i="17"/>
  <c r="N691" i="17"/>
  <c r="N692" i="17"/>
  <c r="N693" i="17"/>
  <c r="N694" i="17"/>
  <c r="N695" i="17"/>
  <c r="N696" i="17"/>
  <c r="N697" i="17"/>
  <c r="N698" i="17"/>
  <c r="N699" i="17"/>
  <c r="N700" i="17"/>
  <c r="N701" i="17"/>
  <c r="N702" i="17"/>
  <c r="N703" i="17"/>
  <c r="N704" i="17"/>
  <c r="N705" i="17"/>
  <c r="N706" i="17"/>
  <c r="N707" i="17"/>
  <c r="N708" i="17"/>
  <c r="N709" i="17"/>
  <c r="N710" i="17"/>
  <c r="N711" i="17"/>
  <c r="N712" i="17"/>
  <c r="N713" i="17"/>
  <c r="N714" i="17"/>
  <c r="N715" i="17"/>
  <c r="N716" i="17"/>
  <c r="N717" i="17"/>
  <c r="N718" i="17"/>
  <c r="N719" i="17"/>
  <c r="N720" i="17"/>
  <c r="N721" i="17"/>
  <c r="N722" i="17"/>
  <c r="N723" i="17"/>
  <c r="N724" i="17"/>
  <c r="N725" i="17"/>
  <c r="N726" i="17"/>
  <c r="N727" i="17"/>
  <c r="N728" i="17"/>
  <c r="N729" i="17"/>
  <c r="N730" i="17"/>
  <c r="N731" i="17"/>
  <c r="N732" i="17"/>
  <c r="N733" i="17"/>
  <c r="N734" i="17"/>
  <c r="N735" i="17"/>
  <c r="N736" i="17"/>
  <c r="N737" i="17"/>
  <c r="N738" i="17"/>
  <c r="N739" i="17"/>
  <c r="N740" i="17"/>
  <c r="N741" i="17"/>
  <c r="N742" i="17"/>
  <c r="N743" i="17"/>
  <c r="N744" i="17"/>
  <c r="N745" i="17"/>
  <c r="N746" i="17"/>
  <c r="N747" i="17"/>
  <c r="N748" i="17"/>
  <c r="N749" i="17"/>
  <c r="N750" i="17"/>
  <c r="N751" i="17"/>
  <c r="N752" i="17"/>
  <c r="N753" i="17"/>
  <c r="N754" i="17"/>
  <c r="N755" i="17"/>
  <c r="N756" i="17"/>
  <c r="N757" i="17"/>
  <c r="N758" i="17"/>
  <c r="N759" i="17"/>
  <c r="N760" i="17"/>
  <c r="N761" i="17"/>
  <c r="N762" i="17"/>
  <c r="N763" i="17"/>
  <c r="N764" i="17"/>
  <c r="N765" i="17"/>
  <c r="N766" i="17"/>
  <c r="N767" i="17"/>
  <c r="N768" i="17"/>
  <c r="N769" i="17"/>
  <c r="N770" i="17"/>
  <c r="N771" i="17"/>
  <c r="N772" i="17"/>
  <c r="N773" i="17"/>
  <c r="N774" i="17"/>
  <c r="N775" i="17"/>
  <c r="N776" i="17"/>
  <c r="N777" i="17"/>
  <c r="N778" i="17"/>
  <c r="N779" i="17"/>
  <c r="N780" i="17"/>
  <c r="N781" i="17"/>
  <c r="N782" i="17"/>
  <c r="N783" i="17"/>
  <c r="N784" i="17"/>
  <c r="N785" i="17"/>
  <c r="N786" i="17"/>
  <c r="N787" i="17"/>
  <c r="N788" i="17"/>
  <c r="N789" i="17"/>
  <c r="N790" i="17"/>
  <c r="N791" i="17"/>
  <c r="N792" i="17"/>
  <c r="N793" i="17"/>
  <c r="N794" i="17"/>
  <c r="N795" i="17"/>
  <c r="N796" i="17"/>
  <c r="N797" i="17"/>
  <c r="N798" i="17"/>
  <c r="N799" i="17"/>
  <c r="N800" i="17"/>
  <c r="N801" i="17"/>
  <c r="N802" i="17"/>
  <c r="N803" i="17"/>
  <c r="N804" i="17"/>
  <c r="N805" i="17"/>
  <c r="N806" i="17"/>
  <c r="N807" i="17"/>
  <c r="N808" i="17"/>
  <c r="N809" i="17"/>
  <c r="N810" i="17"/>
  <c r="N811" i="17"/>
  <c r="N812" i="17"/>
  <c r="N813" i="17"/>
  <c r="N814" i="17"/>
  <c r="N815" i="17"/>
  <c r="N816" i="17"/>
  <c r="N817" i="17"/>
  <c r="N818" i="17"/>
  <c r="N819" i="17"/>
  <c r="N820" i="17"/>
  <c r="N821" i="17"/>
  <c r="N822" i="17"/>
  <c r="N823" i="17"/>
  <c r="N824" i="17"/>
  <c r="N825" i="17"/>
  <c r="N826" i="17"/>
  <c r="N827" i="17"/>
  <c r="N828" i="17"/>
  <c r="N829" i="17"/>
  <c r="N830" i="17"/>
  <c r="N831" i="17"/>
  <c r="N832" i="17"/>
  <c r="N833" i="17"/>
  <c r="N834" i="17"/>
  <c r="N835" i="17"/>
  <c r="N836" i="17"/>
  <c r="N837" i="17"/>
  <c r="N838" i="17"/>
  <c r="N839" i="17"/>
  <c r="N840" i="17"/>
  <c r="N841" i="17"/>
  <c r="N842" i="17"/>
  <c r="N843" i="17"/>
  <c r="N844" i="17"/>
  <c r="N845" i="17"/>
  <c r="N846" i="17"/>
  <c r="N847" i="17"/>
  <c r="N848" i="17"/>
  <c r="N849" i="17"/>
  <c r="N850" i="17"/>
  <c r="N851" i="17"/>
  <c r="N852" i="17"/>
  <c r="N853" i="17"/>
  <c r="N854" i="17"/>
  <c r="N855" i="17"/>
  <c r="N856" i="17"/>
  <c r="N857" i="17"/>
  <c r="N858" i="17"/>
  <c r="N859" i="17"/>
  <c r="N860" i="17"/>
  <c r="N861" i="17"/>
  <c r="N862" i="17"/>
  <c r="N863" i="17"/>
  <c r="N864" i="17"/>
  <c r="N865" i="17"/>
  <c r="N866" i="17"/>
  <c r="N867" i="17"/>
  <c r="N868" i="17"/>
  <c r="N869" i="17"/>
  <c r="N870" i="17"/>
  <c r="N871" i="17"/>
  <c r="N872" i="17"/>
  <c r="N873" i="17"/>
  <c r="N874" i="17"/>
  <c r="N875" i="17"/>
  <c r="N876" i="17"/>
  <c r="N877" i="17"/>
  <c r="N878" i="17"/>
  <c r="N879" i="17"/>
  <c r="N880" i="17"/>
  <c r="N881" i="17"/>
  <c r="N882" i="17"/>
  <c r="N883" i="17"/>
  <c r="N884" i="17"/>
  <c r="N885" i="17"/>
  <c r="N886" i="17"/>
  <c r="N887" i="17"/>
  <c r="N888" i="17"/>
  <c r="N889" i="17"/>
  <c r="N890" i="17"/>
  <c r="N891" i="17"/>
  <c r="N892" i="17"/>
  <c r="N893" i="17"/>
  <c r="N894" i="17"/>
  <c r="N895" i="17"/>
  <c r="N896" i="17"/>
  <c r="N897" i="17"/>
  <c r="N898" i="17"/>
  <c r="N899" i="17"/>
  <c r="N900" i="17"/>
  <c r="N901" i="17"/>
  <c r="N902" i="17"/>
  <c r="N903" i="17"/>
  <c r="N904" i="17"/>
  <c r="N905" i="17"/>
  <c r="N906" i="17"/>
  <c r="N907" i="17"/>
  <c r="N908" i="17"/>
  <c r="N909" i="17"/>
  <c r="N910" i="17"/>
  <c r="N911" i="17"/>
  <c r="N912" i="17"/>
  <c r="N913" i="17"/>
  <c r="N914" i="17"/>
  <c r="N915" i="17"/>
  <c r="N916" i="17"/>
  <c r="N917" i="17"/>
  <c r="N918" i="17"/>
  <c r="N919" i="17"/>
  <c r="N920" i="17"/>
  <c r="N921" i="17"/>
  <c r="N922" i="17"/>
  <c r="N923" i="17"/>
  <c r="N924" i="17"/>
  <c r="N925" i="17"/>
  <c r="N926" i="17"/>
  <c r="N927" i="17"/>
  <c r="N928" i="17"/>
  <c r="N929" i="17"/>
  <c r="N930" i="17"/>
  <c r="N931" i="17"/>
  <c r="N932" i="17"/>
  <c r="N933" i="17"/>
  <c r="N934" i="17"/>
  <c r="N935" i="17"/>
  <c r="N936" i="17"/>
  <c r="N937" i="17"/>
  <c r="N938" i="17"/>
  <c r="N939" i="17"/>
  <c r="N940" i="17"/>
  <c r="N941" i="17"/>
  <c r="N942" i="17"/>
  <c r="N943" i="17"/>
  <c r="N944" i="17"/>
  <c r="N945" i="17"/>
  <c r="N946" i="17"/>
  <c r="N947" i="17"/>
  <c r="N948" i="17"/>
  <c r="N949" i="17"/>
  <c r="N950" i="17"/>
  <c r="N951" i="17"/>
  <c r="N952" i="17"/>
  <c r="N953" i="17"/>
  <c r="N954" i="17"/>
  <c r="N955" i="17"/>
  <c r="N956" i="17"/>
  <c r="N957" i="17"/>
  <c r="N958" i="17"/>
  <c r="N959" i="17"/>
  <c r="N960" i="17"/>
  <c r="N961" i="17"/>
  <c r="N962" i="17"/>
  <c r="N963" i="17"/>
  <c r="N964" i="17"/>
  <c r="N965" i="17"/>
  <c r="N966" i="17"/>
  <c r="N967" i="17"/>
  <c r="N968" i="17"/>
  <c r="N969" i="17"/>
  <c r="N970" i="17"/>
  <c r="N971" i="17"/>
  <c r="N972" i="17"/>
  <c r="N973" i="17"/>
  <c r="N974" i="17"/>
  <c r="N975" i="17"/>
  <c r="N976" i="17"/>
  <c r="N977" i="17"/>
  <c r="N978" i="17"/>
  <c r="N979" i="17"/>
  <c r="N980" i="17"/>
  <c r="N981" i="17"/>
  <c r="N982" i="17"/>
  <c r="N983" i="17"/>
  <c r="N984" i="17"/>
  <c r="N985" i="17"/>
  <c r="N986" i="17"/>
  <c r="N987" i="17"/>
  <c r="N988" i="17"/>
  <c r="N989" i="17"/>
  <c r="N990" i="17"/>
  <c r="N991" i="17"/>
  <c r="N992" i="17"/>
  <c r="N993" i="17"/>
  <c r="N994" i="17"/>
  <c r="N995" i="17"/>
  <c r="N996" i="17"/>
  <c r="N997" i="17"/>
  <c r="N998" i="17"/>
  <c r="N999" i="17"/>
  <c r="N1000" i="17"/>
  <c r="N1001" i="17"/>
  <c r="N1002" i="17"/>
  <c r="N1003" i="17"/>
  <c r="N1004" i="17"/>
  <c r="N1005" i="17"/>
  <c r="N1006" i="17"/>
  <c r="N1007" i="17"/>
  <c r="N1008" i="17"/>
  <c r="N1009" i="17"/>
  <c r="N1010" i="17"/>
  <c r="N1011" i="17"/>
  <c r="N1012" i="17"/>
  <c r="N1013" i="17"/>
  <c r="N1014" i="17"/>
  <c r="N1015" i="17"/>
  <c r="N1016" i="17"/>
  <c r="N1017" i="17"/>
  <c r="N1018" i="17"/>
  <c r="N1019" i="17"/>
  <c r="N1020" i="17"/>
  <c r="N1021" i="17"/>
  <c r="N1022" i="17"/>
  <c r="N1023" i="17"/>
  <c r="N1024" i="17"/>
  <c r="N1025" i="17"/>
  <c r="N1026" i="17"/>
  <c r="N1027" i="17"/>
  <c r="N1028" i="17"/>
  <c r="N1029" i="17"/>
  <c r="N1030" i="17"/>
  <c r="N1031" i="17"/>
  <c r="N1032" i="17"/>
  <c r="N1033" i="17"/>
  <c r="N1034" i="17"/>
  <c r="N1035" i="17"/>
  <c r="N1036" i="17"/>
  <c r="N1037" i="17"/>
  <c r="N1038" i="17"/>
  <c r="N1039" i="17"/>
  <c r="N1040" i="17"/>
  <c r="N1041" i="17"/>
  <c r="N1042" i="17"/>
  <c r="N1043" i="17"/>
  <c r="N1044" i="17"/>
  <c r="N1045" i="17"/>
  <c r="N1046" i="17"/>
  <c r="N1047" i="17"/>
  <c r="N1048" i="17"/>
  <c r="N1049" i="17"/>
  <c r="N1050" i="17"/>
  <c r="N1051" i="17"/>
  <c r="N1052" i="17"/>
  <c r="N1053" i="17"/>
  <c r="N1054" i="17"/>
  <c r="N1055" i="17"/>
  <c r="N1056" i="17"/>
  <c r="N1057" i="17"/>
  <c r="N1058" i="17"/>
  <c r="N1059" i="17"/>
  <c r="N1060" i="17"/>
  <c r="N1061" i="17"/>
  <c r="N1062" i="17"/>
  <c r="N1063" i="17"/>
  <c r="N1064" i="17"/>
  <c r="N1065" i="17"/>
  <c r="N1066" i="17"/>
  <c r="N1067" i="17"/>
  <c r="N1068" i="17"/>
  <c r="N1069" i="17"/>
  <c r="N1070" i="17"/>
  <c r="N1071" i="17"/>
  <c r="N1072" i="17"/>
  <c r="N1073" i="17"/>
  <c r="N1074" i="17"/>
  <c r="N1075" i="17"/>
  <c r="N1076" i="17"/>
  <c r="N1077" i="17"/>
  <c r="N1078" i="17"/>
  <c r="N1079" i="17"/>
  <c r="N1080" i="17"/>
  <c r="N1081" i="17"/>
  <c r="N1082" i="17"/>
  <c r="N1083" i="17"/>
  <c r="N1084" i="17"/>
  <c r="N1085" i="17"/>
  <c r="N1086" i="17"/>
  <c r="N1087" i="17"/>
  <c r="N1088" i="17"/>
  <c r="N1089" i="17"/>
  <c r="N1090" i="17"/>
  <c r="N1091" i="17"/>
  <c r="N1092" i="17"/>
  <c r="N1093" i="17"/>
  <c r="N1094" i="17"/>
  <c r="N1095" i="17"/>
  <c r="N1096" i="17"/>
  <c r="N1097" i="17"/>
  <c r="N1098" i="17"/>
  <c r="N1099" i="17"/>
  <c r="N1100" i="17"/>
  <c r="N1101" i="17"/>
  <c r="N1102" i="17"/>
  <c r="N1103" i="17"/>
  <c r="N1104" i="17"/>
  <c r="N1105" i="17"/>
  <c r="N1106" i="17"/>
  <c r="N1107" i="17"/>
  <c r="N1108" i="17"/>
  <c r="N1109" i="17"/>
  <c r="N1110" i="17"/>
  <c r="N1111" i="17"/>
  <c r="N1112" i="17"/>
  <c r="N1113" i="17"/>
  <c r="N1114" i="17"/>
  <c r="N1115" i="17"/>
  <c r="N1116" i="17"/>
  <c r="N1117" i="17"/>
  <c r="N1118" i="17"/>
  <c r="N1119" i="17"/>
  <c r="N1120" i="17"/>
  <c r="N1121" i="17"/>
  <c r="N1122" i="17"/>
  <c r="N1123" i="17"/>
  <c r="N1124" i="17"/>
  <c r="N1125" i="17"/>
  <c r="N1126" i="17"/>
  <c r="N1127" i="17"/>
  <c r="N1128" i="17"/>
  <c r="N1129" i="17"/>
  <c r="N1130" i="17"/>
  <c r="N1131" i="17"/>
  <c r="N1132" i="17"/>
  <c r="N1133" i="17"/>
  <c r="N1134" i="17"/>
  <c r="N1135" i="17"/>
  <c r="N1136" i="17"/>
  <c r="N1137" i="17"/>
  <c r="N1138" i="17"/>
  <c r="N1139" i="17"/>
  <c r="N1140" i="17"/>
  <c r="N1141" i="17"/>
  <c r="N1142" i="17"/>
  <c r="N1143" i="17"/>
  <c r="N1144" i="17"/>
  <c r="N1145" i="17"/>
  <c r="N1146" i="17"/>
  <c r="N1147" i="17"/>
  <c r="N1148" i="17"/>
  <c r="N1149" i="17"/>
  <c r="N1150" i="17"/>
  <c r="N1151" i="17"/>
  <c r="N1152" i="17"/>
  <c r="N1153" i="17"/>
  <c r="N1154" i="17"/>
  <c r="N1155" i="17"/>
  <c r="N1156" i="17"/>
  <c r="N1157" i="17"/>
  <c r="N1158" i="17"/>
  <c r="N1159" i="17"/>
  <c r="N1160" i="17"/>
  <c r="N1161" i="17"/>
  <c r="N1162" i="17"/>
  <c r="N1163" i="17"/>
  <c r="N1164" i="17"/>
  <c r="N1165" i="17"/>
  <c r="N1166" i="17"/>
  <c r="N1167" i="17"/>
  <c r="N1168" i="17"/>
  <c r="N1169" i="17"/>
  <c r="N1170" i="17"/>
  <c r="N1171" i="17"/>
  <c r="N1172" i="17"/>
  <c r="N1173" i="17"/>
  <c r="N1174" i="17"/>
  <c r="N1175" i="17"/>
  <c r="N1176" i="17"/>
  <c r="N1177" i="17"/>
  <c r="N1178" i="17"/>
  <c r="N1179" i="17"/>
  <c r="N1180" i="17"/>
  <c r="N1181" i="17"/>
  <c r="N1182" i="17"/>
  <c r="N1183" i="17"/>
  <c r="N1184" i="17"/>
  <c r="N1185" i="17"/>
  <c r="N1186" i="17"/>
  <c r="N1187" i="17"/>
  <c r="N1188" i="17"/>
  <c r="N1189" i="17"/>
  <c r="N1190" i="17"/>
  <c r="N1191" i="17"/>
  <c r="N1192" i="17"/>
  <c r="N1193" i="17"/>
  <c r="N1194" i="17"/>
  <c r="N1195" i="17"/>
  <c r="N1196" i="17"/>
  <c r="N1197" i="17"/>
  <c r="N1198" i="17"/>
  <c r="N1199" i="17"/>
  <c r="N1200" i="17"/>
  <c r="N1201" i="17"/>
  <c r="N1202" i="17"/>
  <c r="N1203" i="17"/>
  <c r="N1204" i="17"/>
  <c r="N1205" i="17"/>
  <c r="N1206" i="17"/>
  <c r="N1207" i="17"/>
  <c r="N1208" i="17"/>
  <c r="N1209" i="17"/>
  <c r="N1210" i="17"/>
  <c r="N1211" i="17"/>
  <c r="N1212" i="17"/>
  <c r="N1213" i="17"/>
  <c r="N1214" i="17"/>
  <c r="N1215" i="17"/>
  <c r="N1216" i="17"/>
  <c r="N1217" i="17"/>
  <c r="N1218" i="17"/>
  <c r="N1219" i="17"/>
  <c r="N1220" i="17"/>
  <c r="N1221" i="17"/>
  <c r="N1222" i="17"/>
  <c r="N1223" i="17"/>
  <c r="N1224" i="17"/>
  <c r="N1225" i="17"/>
  <c r="N1226" i="17"/>
  <c r="N1227" i="17"/>
  <c r="N1228" i="17"/>
  <c r="N1229" i="17"/>
  <c r="N1230" i="17"/>
  <c r="N1231" i="17"/>
  <c r="N1232" i="17"/>
  <c r="N1233" i="17"/>
  <c r="N1234" i="17"/>
  <c r="N1235" i="17"/>
  <c r="N1236" i="17"/>
  <c r="N1237" i="17"/>
  <c r="N1238" i="17"/>
  <c r="N1239" i="17"/>
  <c r="N1240" i="17"/>
  <c r="N1241" i="17"/>
  <c r="N1242" i="17"/>
  <c r="N1243" i="17"/>
  <c r="N1244" i="17"/>
  <c r="N1245" i="17"/>
  <c r="N1246" i="17"/>
  <c r="N1247" i="17"/>
  <c r="N1248" i="17"/>
  <c r="N1249" i="17"/>
  <c r="N1250" i="17"/>
  <c r="N1251" i="17"/>
  <c r="N1252" i="17"/>
  <c r="N1253" i="17"/>
  <c r="N1254" i="17"/>
  <c r="N1255" i="17"/>
  <c r="N1256" i="17"/>
  <c r="N1257" i="17"/>
  <c r="N1258" i="17"/>
  <c r="N1259" i="17"/>
  <c r="N1260" i="17"/>
  <c r="N1261" i="17"/>
  <c r="N1262" i="17"/>
  <c r="N1263" i="17"/>
  <c r="N1264" i="17"/>
  <c r="N1265" i="17"/>
  <c r="N1266" i="17"/>
  <c r="N1267" i="17"/>
  <c r="N1268" i="17"/>
  <c r="N1269" i="17"/>
  <c r="N1270" i="17"/>
  <c r="N1271" i="17"/>
  <c r="N1272" i="17"/>
  <c r="N1273" i="17"/>
  <c r="N1274" i="17"/>
  <c r="N1275" i="17"/>
  <c r="N1276" i="17"/>
  <c r="N1277" i="17"/>
  <c r="N1278" i="17"/>
  <c r="N1279" i="17"/>
  <c r="N1280" i="17"/>
  <c r="N1281" i="17"/>
  <c r="N1282" i="17"/>
  <c r="N1283" i="17"/>
  <c r="N1284" i="17"/>
  <c r="N1285" i="17"/>
  <c r="N1286" i="17"/>
  <c r="N1287" i="17"/>
  <c r="N1288" i="17"/>
  <c r="N1289" i="17"/>
  <c r="N1290" i="17"/>
  <c r="N1291" i="17"/>
  <c r="N1292" i="17"/>
  <c r="N1293" i="17"/>
  <c r="N1294" i="17"/>
  <c r="N1295" i="17"/>
  <c r="N1296" i="17"/>
  <c r="N1297" i="17"/>
  <c r="N1298" i="17"/>
  <c r="N1299" i="17"/>
  <c r="N1300" i="17"/>
  <c r="N1301" i="17"/>
  <c r="N1302" i="17"/>
  <c r="N1303" i="17"/>
  <c r="N1304" i="17"/>
  <c r="N1305" i="17"/>
  <c r="N1306" i="17"/>
  <c r="N1307" i="17"/>
  <c r="N1308" i="17"/>
  <c r="N1309" i="17"/>
  <c r="N1310" i="17"/>
  <c r="N1311" i="17"/>
  <c r="N1312" i="17"/>
  <c r="N1313" i="17"/>
  <c r="N1314" i="17"/>
  <c r="N1315" i="17"/>
  <c r="N1316" i="17"/>
  <c r="N1317" i="17"/>
  <c r="N1318" i="17"/>
  <c r="N1319" i="17"/>
  <c r="N1320" i="17"/>
  <c r="N1321" i="17"/>
  <c r="N1322" i="17"/>
  <c r="N1323" i="17"/>
  <c r="N1324" i="17"/>
  <c r="N1325" i="17"/>
  <c r="N1326" i="17"/>
  <c r="N1327" i="17"/>
  <c r="N1328" i="17"/>
  <c r="N1329" i="17"/>
  <c r="N1330" i="17"/>
  <c r="N1331" i="17"/>
  <c r="N1332" i="17"/>
  <c r="N1333" i="17"/>
  <c r="N1334" i="17"/>
  <c r="N1335" i="17"/>
  <c r="N1336" i="17"/>
  <c r="N1337" i="17"/>
  <c r="N1338" i="17"/>
  <c r="N1339" i="17"/>
  <c r="N1340" i="17"/>
  <c r="N1341" i="17"/>
  <c r="N1342" i="17"/>
  <c r="N1343" i="17"/>
  <c r="N1344" i="17"/>
  <c r="N1345" i="17"/>
  <c r="N1346" i="17"/>
  <c r="N1347" i="17"/>
  <c r="N1348" i="17"/>
  <c r="N1349" i="17"/>
  <c r="N1350" i="17"/>
  <c r="N1351" i="17"/>
  <c r="N1352" i="17"/>
  <c r="N1353" i="17"/>
  <c r="N1354" i="17"/>
  <c r="N1355" i="17"/>
  <c r="N1356" i="17"/>
  <c r="N1357" i="17"/>
  <c r="N1358" i="17"/>
  <c r="N1359" i="17"/>
  <c r="N1360" i="17"/>
  <c r="N1361" i="17"/>
  <c r="N1362" i="17"/>
  <c r="N1363" i="17"/>
  <c r="N1364" i="17"/>
  <c r="N1365" i="17"/>
  <c r="N1366" i="17"/>
  <c r="N1367" i="17"/>
  <c r="N1368" i="17"/>
  <c r="N1369" i="17"/>
  <c r="N1370" i="17"/>
  <c r="N1371" i="17"/>
  <c r="N1372" i="17"/>
  <c r="N1373" i="17"/>
  <c r="N1374" i="17"/>
  <c r="N1375" i="17"/>
  <c r="N1376" i="17"/>
  <c r="N1377" i="17"/>
  <c r="N1378" i="17"/>
  <c r="N1379" i="17"/>
  <c r="N1380" i="17"/>
  <c r="N1381" i="17"/>
  <c r="N1382" i="17"/>
  <c r="N1383" i="17"/>
  <c r="N1384" i="17"/>
  <c r="N1385" i="17"/>
  <c r="N1386" i="17"/>
  <c r="N1387" i="17"/>
  <c r="N1388" i="17"/>
  <c r="N1389" i="17"/>
  <c r="N1390" i="17"/>
  <c r="N1391" i="17"/>
  <c r="N1392" i="17"/>
  <c r="N1393" i="17"/>
  <c r="N1394" i="17"/>
  <c r="N1395" i="17"/>
  <c r="N1396" i="17"/>
  <c r="N1397" i="17"/>
  <c r="N1398" i="17"/>
  <c r="N1399" i="17"/>
  <c r="N1400" i="17"/>
  <c r="N1401" i="17"/>
  <c r="N1402" i="17"/>
  <c r="N1403" i="17"/>
  <c r="N1404" i="17"/>
  <c r="N1405" i="17"/>
  <c r="N1406" i="17"/>
  <c r="N1407" i="17"/>
  <c r="N1408" i="17"/>
  <c r="N1409" i="17"/>
  <c r="N1410" i="17"/>
  <c r="N1411" i="17"/>
  <c r="N1412" i="17"/>
  <c r="N1413" i="17"/>
  <c r="N1414" i="17"/>
  <c r="N1415" i="17"/>
  <c r="N1416" i="17"/>
  <c r="N1417" i="17"/>
  <c r="N1418" i="17"/>
  <c r="N1419" i="17"/>
  <c r="N1420" i="17"/>
  <c r="N1421" i="17"/>
  <c r="N1422" i="17"/>
  <c r="N1423" i="17"/>
  <c r="N1424" i="17"/>
  <c r="N1425" i="17"/>
  <c r="N1426" i="17"/>
  <c r="N1427" i="17"/>
  <c r="N1428" i="17"/>
  <c r="N1429" i="17"/>
  <c r="N1430" i="17"/>
  <c r="N1431" i="17"/>
  <c r="N1432" i="17"/>
  <c r="N1433" i="17"/>
  <c r="N1434" i="17"/>
  <c r="N1435" i="17"/>
  <c r="N1436" i="17"/>
  <c r="N1437" i="17"/>
  <c r="N1438" i="17"/>
  <c r="N1439" i="17"/>
  <c r="N1440" i="17"/>
  <c r="N1441" i="17"/>
  <c r="N1442" i="17"/>
  <c r="N1443" i="17"/>
  <c r="N1444" i="17"/>
  <c r="N1445" i="17"/>
  <c r="N1446" i="17"/>
  <c r="N1447" i="17"/>
  <c r="N1448" i="17"/>
  <c r="N1449" i="17"/>
  <c r="N1450" i="17"/>
  <c r="N1451" i="17"/>
  <c r="N1452" i="17"/>
  <c r="N1453" i="17"/>
  <c r="N1454" i="17"/>
  <c r="N1455" i="17"/>
  <c r="N1456" i="17"/>
  <c r="N1457" i="17"/>
  <c r="N1458" i="17"/>
  <c r="N1459" i="17"/>
  <c r="N1460" i="17"/>
  <c r="N1461" i="17"/>
  <c r="N1462" i="17"/>
  <c r="N1463" i="17"/>
  <c r="N1464" i="17"/>
  <c r="N1465" i="17"/>
  <c r="N1466" i="17"/>
  <c r="N1467" i="17"/>
  <c r="N1468" i="17"/>
  <c r="N1469" i="17"/>
  <c r="N1470" i="17"/>
  <c r="N1471" i="17"/>
  <c r="N1472" i="17"/>
  <c r="N1473" i="17"/>
  <c r="N1474" i="17"/>
  <c r="N1475" i="17"/>
  <c r="N1476" i="17"/>
  <c r="N1477" i="17"/>
  <c r="N1478" i="17"/>
  <c r="N1479" i="17"/>
  <c r="N1480" i="17"/>
  <c r="N1481" i="17"/>
  <c r="N1482" i="17"/>
  <c r="N1483" i="17"/>
  <c r="N1484" i="17"/>
  <c r="N1485" i="17"/>
  <c r="N1486" i="17"/>
  <c r="N1487" i="17"/>
  <c r="N1488" i="17"/>
  <c r="N1489" i="17"/>
  <c r="N1490" i="17"/>
  <c r="N1491" i="17"/>
  <c r="N1492" i="17"/>
  <c r="N1493" i="17"/>
  <c r="N1494" i="17"/>
  <c r="N1495" i="17"/>
  <c r="N1496" i="17"/>
  <c r="N1497" i="17"/>
  <c r="N1498" i="17"/>
  <c r="N1499" i="17"/>
  <c r="N1500" i="17"/>
  <c r="N1501" i="17"/>
  <c r="N1502" i="17"/>
  <c r="N1503" i="17"/>
  <c r="N1504" i="17"/>
  <c r="N1505" i="17"/>
  <c r="N1506" i="17"/>
  <c r="N1507" i="17"/>
  <c r="N1508" i="17"/>
  <c r="N1509" i="17"/>
  <c r="N1510" i="17"/>
  <c r="N1511" i="17"/>
  <c r="N1512" i="17"/>
  <c r="N1513" i="17"/>
  <c r="N1514" i="17"/>
  <c r="N1515" i="17"/>
  <c r="N1516" i="17"/>
  <c r="N1517" i="17"/>
  <c r="N1518" i="17"/>
  <c r="N1519" i="17"/>
  <c r="N1520" i="17"/>
  <c r="N1521" i="17"/>
  <c r="N1522" i="17"/>
  <c r="N1523" i="17"/>
  <c r="N1524" i="17"/>
  <c r="N1525" i="17"/>
  <c r="N1526" i="17"/>
  <c r="N1527" i="17"/>
  <c r="N1528" i="17"/>
  <c r="N1529" i="17"/>
  <c r="N1530" i="17"/>
  <c r="N1531" i="17"/>
  <c r="N1532" i="17"/>
  <c r="N1533" i="17"/>
  <c r="N1534" i="17"/>
  <c r="N1535" i="17"/>
  <c r="N1536" i="17"/>
  <c r="N1537" i="17"/>
  <c r="N1538" i="17"/>
  <c r="N1539" i="17"/>
  <c r="N1540" i="17"/>
  <c r="N1541" i="17"/>
  <c r="N1542" i="17"/>
  <c r="N1543" i="17"/>
  <c r="N1544" i="17"/>
  <c r="N1545" i="17"/>
  <c r="N1546" i="17"/>
  <c r="N1547" i="17"/>
  <c r="N1548" i="17"/>
  <c r="N1549" i="17"/>
  <c r="N1550" i="17"/>
  <c r="N1551" i="17"/>
  <c r="N1552" i="17"/>
  <c r="N1553" i="17"/>
  <c r="N1554" i="17"/>
  <c r="N1555" i="17"/>
  <c r="N1556" i="17"/>
  <c r="N1557" i="17"/>
  <c r="N1558" i="17"/>
  <c r="N1559" i="17"/>
  <c r="N1560" i="17"/>
  <c r="N1561" i="17"/>
  <c r="N1562" i="17"/>
  <c r="N1563" i="17"/>
  <c r="N1564" i="17"/>
  <c r="N1565" i="17"/>
  <c r="N1566" i="17"/>
  <c r="N1567" i="17"/>
  <c r="N1568" i="17"/>
  <c r="N1569" i="17"/>
  <c r="N1570" i="17"/>
  <c r="N1571" i="17"/>
  <c r="N1572" i="17"/>
  <c r="N1573" i="17"/>
  <c r="N1574" i="17"/>
  <c r="N1575" i="17"/>
  <c r="N1576" i="17"/>
  <c r="N1577" i="17"/>
  <c r="N1578" i="17"/>
  <c r="N1579" i="17"/>
  <c r="N1580" i="17"/>
  <c r="N1581" i="17"/>
  <c r="N1582" i="17"/>
  <c r="N1583" i="17"/>
  <c r="N1584" i="17"/>
  <c r="N1585" i="17"/>
  <c r="N1586" i="17"/>
  <c r="N1587" i="17"/>
  <c r="N1588" i="17"/>
  <c r="N1589" i="17"/>
  <c r="N1590" i="17"/>
  <c r="N1591" i="17"/>
  <c r="N1592" i="17"/>
  <c r="N1593" i="17"/>
  <c r="N1594" i="17"/>
  <c r="N1595" i="17"/>
  <c r="N1596" i="17"/>
  <c r="N1597" i="17"/>
  <c r="N1598" i="17"/>
  <c r="N1599" i="17"/>
  <c r="N1600" i="17"/>
  <c r="N1601" i="17"/>
  <c r="N1602" i="17"/>
  <c r="N1603" i="17"/>
  <c r="N1604" i="17"/>
  <c r="N1605" i="17"/>
  <c r="N1606" i="17"/>
  <c r="N1607" i="17"/>
  <c r="N1608" i="17"/>
  <c r="N1609" i="17"/>
  <c r="N1610" i="17"/>
  <c r="N1611" i="17"/>
  <c r="N1612" i="17"/>
  <c r="N1613" i="17"/>
  <c r="N1614" i="17"/>
  <c r="N1615" i="17"/>
  <c r="N1616" i="17"/>
  <c r="N1617" i="17"/>
  <c r="N1618" i="17"/>
  <c r="N1619" i="17"/>
  <c r="N1620" i="17"/>
  <c r="N1621" i="17"/>
  <c r="N1622" i="17"/>
  <c r="N1623" i="17"/>
  <c r="N1624" i="17"/>
  <c r="N1625" i="17"/>
  <c r="N1626" i="17"/>
  <c r="N1627" i="17"/>
  <c r="N1628" i="17"/>
  <c r="N1629" i="17"/>
  <c r="N1630" i="17"/>
  <c r="N1631" i="17"/>
  <c r="N1632" i="17"/>
  <c r="N1633" i="17"/>
  <c r="N1634" i="17"/>
  <c r="N1635" i="17"/>
  <c r="N1636" i="17"/>
  <c r="N1637" i="17"/>
  <c r="N1638" i="17"/>
  <c r="N1639" i="17"/>
  <c r="N1640" i="17"/>
  <c r="N1641" i="17"/>
  <c r="N1642" i="17"/>
  <c r="N1643" i="17"/>
  <c r="N1644" i="17"/>
  <c r="N1645" i="17"/>
  <c r="N1646" i="17"/>
  <c r="N1647" i="17"/>
  <c r="N1648" i="17"/>
  <c r="N1649" i="17"/>
  <c r="N1650" i="17"/>
  <c r="N1651" i="17"/>
  <c r="N1652" i="17"/>
  <c r="N1653" i="17"/>
  <c r="N1654" i="17"/>
  <c r="N1655" i="17"/>
  <c r="N1656" i="17"/>
  <c r="N1657" i="17"/>
  <c r="N1658" i="17"/>
  <c r="N1659" i="17"/>
  <c r="N1660" i="17"/>
  <c r="N1661" i="17"/>
  <c r="N1662" i="17"/>
  <c r="N1663" i="17"/>
  <c r="N1664" i="17"/>
  <c r="N1665" i="17"/>
  <c r="N1666" i="17"/>
  <c r="N1667" i="17"/>
  <c r="N1668" i="17"/>
  <c r="N1669" i="17"/>
  <c r="N1670" i="17"/>
  <c r="N1671" i="17"/>
  <c r="N1672" i="17"/>
  <c r="N1673" i="17"/>
  <c r="N1674" i="17"/>
  <c r="N1675" i="17"/>
  <c r="N1676" i="17"/>
  <c r="N1677" i="17"/>
  <c r="N1678" i="17"/>
  <c r="N1679" i="17"/>
  <c r="N1680" i="17"/>
  <c r="N1681" i="17"/>
  <c r="N1682" i="17"/>
  <c r="N1683" i="17"/>
  <c r="N1684" i="17"/>
  <c r="N1685" i="17"/>
  <c r="N1686" i="17"/>
  <c r="N1687" i="17"/>
  <c r="N1688" i="17"/>
  <c r="N1689" i="17"/>
  <c r="N1690" i="17"/>
  <c r="N1691" i="17"/>
  <c r="N1692" i="17"/>
  <c r="N1693" i="17"/>
  <c r="N1694" i="17"/>
  <c r="N1695" i="17"/>
  <c r="N1696" i="17"/>
  <c r="N1697" i="17"/>
  <c r="N1698" i="17"/>
  <c r="N1699" i="17"/>
  <c r="N1700" i="17"/>
  <c r="N1701" i="17"/>
  <c r="N1702" i="17"/>
  <c r="N1703" i="17"/>
  <c r="N1704" i="17"/>
  <c r="N1705" i="17"/>
  <c r="N1706" i="17"/>
  <c r="N1707" i="17"/>
  <c r="N1708" i="17"/>
  <c r="N1709" i="17"/>
  <c r="N1710" i="17"/>
  <c r="N1711" i="17"/>
  <c r="N1712" i="17"/>
  <c r="N1713" i="17"/>
  <c r="N1714" i="17"/>
  <c r="N1715" i="17"/>
  <c r="N1716" i="17"/>
  <c r="N1717" i="17"/>
  <c r="N1718" i="17"/>
  <c r="N1719" i="17"/>
  <c r="N1720" i="17"/>
  <c r="N1721" i="17"/>
  <c r="N1722" i="17"/>
  <c r="N1723" i="17"/>
  <c r="N1724" i="17"/>
  <c r="N1725" i="17"/>
  <c r="N1726" i="17"/>
  <c r="N1727" i="17"/>
  <c r="N1728" i="17"/>
  <c r="N1729" i="17"/>
  <c r="N1730" i="17"/>
  <c r="N1731" i="17"/>
  <c r="N1732" i="17"/>
  <c r="N1733" i="17"/>
  <c r="N1734" i="17"/>
  <c r="N1735" i="17"/>
  <c r="N1736" i="17"/>
  <c r="N1737" i="17"/>
  <c r="N1738" i="17"/>
  <c r="N1739" i="17"/>
  <c r="N1740" i="17"/>
  <c r="N1741" i="17"/>
  <c r="N1742" i="17"/>
  <c r="N1743" i="17"/>
  <c r="N1744" i="17"/>
  <c r="N1745" i="17"/>
  <c r="N1746" i="17"/>
  <c r="N1747" i="17"/>
  <c r="N1748" i="17"/>
  <c r="N1749" i="17"/>
  <c r="N1750" i="17"/>
  <c r="N1751" i="17"/>
  <c r="N1752" i="17"/>
  <c r="N1753" i="17"/>
  <c r="N1754" i="17"/>
  <c r="N1755" i="17"/>
  <c r="N1756" i="17"/>
  <c r="N1757" i="17"/>
  <c r="N1758" i="17"/>
  <c r="N1759" i="17"/>
  <c r="N1760" i="17"/>
  <c r="N1761" i="17"/>
  <c r="N1762" i="17"/>
  <c r="N1763" i="17"/>
  <c r="N1764" i="17"/>
  <c r="N1765" i="17"/>
  <c r="N1766" i="17"/>
  <c r="N1767" i="17"/>
  <c r="N1768" i="17"/>
  <c r="N1769" i="17"/>
  <c r="N1770" i="17"/>
  <c r="N1771" i="17"/>
  <c r="N1772" i="17"/>
  <c r="N1773" i="17"/>
  <c r="N1774" i="17"/>
  <c r="N1775" i="17"/>
  <c r="N1776" i="17"/>
  <c r="N1777" i="17"/>
  <c r="N1778" i="17"/>
  <c r="N1779" i="17"/>
  <c r="N1780" i="17"/>
  <c r="N1781" i="17"/>
  <c r="N1782" i="17"/>
  <c r="N1783" i="17"/>
  <c r="N1784" i="17"/>
  <c r="N1785" i="17"/>
  <c r="N1786" i="17"/>
  <c r="N1787" i="17"/>
  <c r="N1788" i="17"/>
  <c r="N1789" i="17"/>
  <c r="N1790" i="17"/>
  <c r="N1791" i="17"/>
  <c r="N1792" i="17"/>
  <c r="N1793" i="17"/>
  <c r="N1794" i="17"/>
  <c r="N1795" i="17"/>
  <c r="N1796" i="17"/>
  <c r="N1797" i="17"/>
  <c r="N1798" i="17"/>
  <c r="N1799" i="17"/>
  <c r="N1800" i="17"/>
  <c r="N1801" i="17"/>
  <c r="N1802" i="17"/>
  <c r="N1803" i="17"/>
  <c r="N1804" i="17"/>
  <c r="N1805" i="17"/>
  <c r="N1806" i="17"/>
  <c r="N1807" i="17"/>
  <c r="N1808" i="17"/>
  <c r="N1809" i="17"/>
  <c r="N1810" i="17"/>
  <c r="N1811" i="17"/>
  <c r="N1812" i="17"/>
  <c r="N1813" i="17"/>
  <c r="N1814" i="17"/>
  <c r="N1815" i="17"/>
  <c r="N1816" i="17"/>
  <c r="N1817" i="17"/>
  <c r="N1818" i="17"/>
  <c r="N1819" i="17"/>
  <c r="N1820" i="17"/>
  <c r="N1821" i="17"/>
  <c r="N1822" i="17"/>
  <c r="N1823" i="17"/>
  <c r="N1824" i="17"/>
  <c r="N1825" i="17"/>
  <c r="N1826" i="17"/>
  <c r="N1827" i="17"/>
  <c r="N1828" i="17"/>
  <c r="N1829" i="17"/>
  <c r="N1830" i="17"/>
  <c r="N1831" i="17"/>
  <c r="N1832" i="17"/>
  <c r="N1833" i="17"/>
  <c r="N1834" i="17"/>
  <c r="N1835" i="17"/>
  <c r="N1836" i="17"/>
  <c r="N1837" i="17"/>
  <c r="N1838" i="17"/>
  <c r="N1839" i="17"/>
  <c r="N1840" i="17"/>
  <c r="N1841" i="17"/>
  <c r="N1842" i="17"/>
  <c r="N1843" i="17"/>
  <c r="N1844" i="17"/>
  <c r="N1845" i="17"/>
  <c r="N1846" i="17"/>
  <c r="N1847" i="17"/>
  <c r="N1848" i="17"/>
  <c r="N1849" i="17"/>
  <c r="N1850" i="17"/>
  <c r="N1851" i="17"/>
  <c r="N1852" i="17"/>
  <c r="N1853" i="17"/>
  <c r="N1854" i="17"/>
  <c r="N1855" i="17"/>
  <c r="N1856" i="17"/>
  <c r="N1857" i="17"/>
  <c r="N1858" i="17"/>
  <c r="N1859" i="17"/>
  <c r="N1860" i="17"/>
  <c r="N1861" i="17"/>
  <c r="N1862" i="17"/>
  <c r="N1863" i="17"/>
  <c r="N1864" i="17"/>
  <c r="N1865" i="17"/>
  <c r="N1866" i="17"/>
  <c r="N1867" i="17"/>
  <c r="N1868" i="17"/>
  <c r="N1869" i="17"/>
  <c r="N1870" i="17"/>
  <c r="N1871" i="17"/>
  <c r="N1872" i="17"/>
  <c r="N1873" i="17"/>
  <c r="N1874" i="17"/>
  <c r="N1875" i="17"/>
  <c r="N1876" i="17"/>
  <c r="N1877" i="17"/>
  <c r="N1878" i="17"/>
  <c r="N1879" i="17"/>
  <c r="N1880" i="17"/>
  <c r="N1881" i="17"/>
  <c r="N1882" i="17"/>
  <c r="N1883" i="17"/>
  <c r="N1884" i="17"/>
  <c r="N1885" i="17"/>
  <c r="N1886" i="17"/>
  <c r="N1887" i="17"/>
  <c r="N1888" i="17"/>
  <c r="N1889" i="17"/>
  <c r="N1890" i="17"/>
  <c r="N1891" i="17"/>
  <c r="N1892" i="17"/>
  <c r="N1893" i="17"/>
  <c r="N1894" i="17"/>
  <c r="N1895" i="17"/>
  <c r="N1896" i="17"/>
  <c r="N1897" i="17"/>
  <c r="N1898" i="17"/>
  <c r="N1899" i="17"/>
  <c r="N1900" i="17"/>
  <c r="N1901" i="17"/>
  <c r="N1902" i="17"/>
  <c r="N1903" i="17"/>
  <c r="N1904" i="17"/>
  <c r="N1905" i="17"/>
  <c r="N1906" i="17"/>
  <c r="N1907" i="17"/>
  <c r="N1908" i="17"/>
  <c r="N1909" i="17"/>
  <c r="N1910" i="17"/>
  <c r="N1911" i="17"/>
  <c r="N1912" i="17"/>
  <c r="N1913" i="17"/>
  <c r="N1914" i="17"/>
  <c r="N1915" i="17"/>
  <c r="N1916" i="17"/>
  <c r="N1917" i="17"/>
  <c r="N1918" i="17"/>
  <c r="N1919" i="17"/>
  <c r="N1920" i="17"/>
  <c r="N1921" i="17"/>
  <c r="N1922" i="17"/>
  <c r="N1923" i="17"/>
  <c r="N1924" i="17"/>
  <c r="N1925" i="17"/>
  <c r="N1926" i="17"/>
  <c r="N1927" i="17"/>
  <c r="N1928" i="17"/>
  <c r="N1929" i="17"/>
  <c r="N1930" i="17"/>
  <c r="N1931" i="17"/>
  <c r="N1932" i="17"/>
  <c r="N1933" i="17"/>
  <c r="N1934" i="17"/>
  <c r="N1935" i="17"/>
  <c r="N1936" i="17"/>
  <c r="N1937" i="17"/>
  <c r="N1938" i="17"/>
  <c r="N1939" i="17"/>
  <c r="N1940" i="17"/>
  <c r="N1941" i="17"/>
  <c r="N1942" i="17"/>
  <c r="N1943" i="17"/>
  <c r="N1944" i="17"/>
  <c r="N1945" i="17"/>
  <c r="N1946" i="17"/>
  <c r="N1947" i="17"/>
  <c r="N1948" i="17"/>
  <c r="N1949" i="17"/>
  <c r="N1950" i="17"/>
  <c r="N1951" i="17"/>
  <c r="N1952" i="17"/>
  <c r="N1953" i="17"/>
  <c r="N1954" i="17"/>
  <c r="N1955" i="17"/>
  <c r="N1956" i="17"/>
  <c r="N1957" i="17"/>
  <c r="N1958" i="17"/>
  <c r="N1959" i="17"/>
  <c r="N1960" i="17"/>
  <c r="N1961" i="17"/>
  <c r="N1962" i="17"/>
  <c r="N1963" i="17"/>
  <c r="N1964" i="17"/>
  <c r="N1965" i="17"/>
  <c r="N1966" i="17"/>
  <c r="N1967" i="17"/>
  <c r="N1968" i="17"/>
  <c r="N1969" i="17"/>
  <c r="N1970" i="17"/>
  <c r="N1971" i="17"/>
  <c r="N1972" i="17"/>
  <c r="N1973" i="17"/>
  <c r="N1974" i="17"/>
  <c r="N1975" i="17"/>
  <c r="N1976" i="17"/>
  <c r="N1977" i="17"/>
  <c r="N1978" i="17"/>
  <c r="N1979" i="17"/>
  <c r="N1980" i="17"/>
  <c r="N1981" i="17"/>
  <c r="N1982" i="17"/>
  <c r="N1983" i="17"/>
  <c r="N1984" i="17"/>
  <c r="N1985" i="17"/>
  <c r="N1986" i="17"/>
  <c r="N1987" i="17"/>
  <c r="N1988" i="17"/>
  <c r="N1989" i="17"/>
  <c r="N1990" i="17"/>
  <c r="N1991" i="17"/>
  <c r="N1992" i="17"/>
  <c r="N1993" i="17"/>
  <c r="N1994" i="17"/>
  <c r="N1995" i="17"/>
  <c r="N1996" i="17"/>
  <c r="N1997" i="17"/>
  <c r="N1998" i="17"/>
  <c r="N1999" i="17"/>
  <c r="N2000" i="17"/>
  <c r="N2" i="17"/>
  <c r="M3" i="17"/>
  <c r="M4" i="17"/>
  <c r="M5" i="17"/>
  <c r="M6" i="17"/>
  <c r="M7" i="17"/>
  <c r="M8" i="17"/>
  <c r="M9" i="17"/>
  <c r="M10" i="17"/>
  <c r="M11" i="17"/>
  <c r="M12" i="17"/>
  <c r="M13" i="17"/>
  <c r="M14" i="17"/>
  <c r="M15" i="17"/>
  <c r="M16" i="17"/>
  <c r="M17" i="17"/>
  <c r="M18" i="17"/>
  <c r="M19" i="17"/>
  <c r="M20" i="17"/>
  <c r="M21" i="17"/>
  <c r="M22" i="17"/>
  <c r="M23" i="17"/>
  <c r="M24" i="17"/>
  <c r="M25" i="17"/>
  <c r="M26" i="17"/>
  <c r="M27" i="17"/>
  <c r="M28" i="17"/>
  <c r="M29" i="17"/>
  <c r="M30" i="17"/>
  <c r="M31" i="17"/>
  <c r="M32" i="17"/>
  <c r="M33" i="17"/>
  <c r="M34" i="17"/>
  <c r="M35" i="17"/>
  <c r="M36" i="17"/>
  <c r="M37" i="17"/>
  <c r="M38" i="17"/>
  <c r="M39" i="17"/>
  <c r="M40" i="17"/>
  <c r="M41" i="17"/>
  <c r="M42" i="17"/>
  <c r="M43" i="17"/>
  <c r="M44" i="17"/>
  <c r="M45" i="17"/>
  <c r="M46" i="17"/>
  <c r="M47" i="17"/>
  <c r="M48" i="17"/>
  <c r="M49" i="17"/>
  <c r="M50" i="17"/>
  <c r="M51" i="17"/>
  <c r="M52" i="17"/>
  <c r="M53" i="17"/>
  <c r="M54" i="17"/>
  <c r="M55" i="17"/>
  <c r="M56" i="17"/>
  <c r="M57" i="17"/>
  <c r="M58" i="17"/>
  <c r="M59" i="17"/>
  <c r="M60" i="17"/>
  <c r="M61" i="17"/>
  <c r="M62" i="17"/>
  <c r="M63" i="17"/>
  <c r="M64" i="17"/>
  <c r="M65" i="17"/>
  <c r="M66" i="17"/>
  <c r="M67" i="17"/>
  <c r="M68" i="17"/>
  <c r="M69" i="17"/>
  <c r="M70" i="17"/>
  <c r="M71" i="17"/>
  <c r="M72" i="17"/>
  <c r="M73" i="17"/>
  <c r="M74" i="17"/>
  <c r="M75" i="17"/>
  <c r="M76" i="17"/>
  <c r="M77" i="17"/>
  <c r="M78" i="17"/>
  <c r="M79" i="17"/>
  <c r="M80" i="17"/>
  <c r="M81" i="17"/>
  <c r="M82" i="17"/>
  <c r="M83" i="17"/>
  <c r="M84" i="17"/>
  <c r="M85" i="17"/>
  <c r="M86" i="17"/>
  <c r="M87" i="17"/>
  <c r="M88" i="17"/>
  <c r="M89" i="17"/>
  <c r="M90" i="17"/>
  <c r="M91" i="17"/>
  <c r="M92" i="17"/>
  <c r="M93" i="17"/>
  <c r="M94" i="17"/>
  <c r="M95" i="17"/>
  <c r="M96" i="17"/>
  <c r="M97" i="17"/>
  <c r="M98" i="17"/>
  <c r="M99" i="17"/>
  <c r="M100" i="17"/>
  <c r="M101" i="17"/>
  <c r="M102" i="17"/>
  <c r="M103" i="17"/>
  <c r="M104" i="17"/>
  <c r="M105" i="17"/>
  <c r="M106" i="17"/>
  <c r="M107" i="17"/>
  <c r="M108" i="17"/>
  <c r="M109" i="17"/>
  <c r="M110" i="17"/>
  <c r="M111" i="17"/>
  <c r="M112" i="17"/>
  <c r="M113" i="17"/>
  <c r="M114" i="17"/>
  <c r="M115" i="17"/>
  <c r="M116" i="17"/>
  <c r="M117" i="17"/>
  <c r="M118" i="17"/>
  <c r="M119" i="17"/>
  <c r="M120" i="17"/>
  <c r="M121" i="17"/>
  <c r="M122" i="17"/>
  <c r="M123" i="17"/>
  <c r="M124" i="17"/>
  <c r="M125" i="17"/>
  <c r="M126" i="17"/>
  <c r="M127" i="17"/>
  <c r="M128" i="17"/>
  <c r="M129" i="17"/>
  <c r="M130" i="17"/>
  <c r="M131" i="17"/>
  <c r="M132" i="17"/>
  <c r="M133" i="17"/>
  <c r="M134" i="17"/>
  <c r="M135" i="17"/>
  <c r="M136" i="17"/>
  <c r="M137" i="17"/>
  <c r="M138" i="17"/>
  <c r="M139" i="17"/>
  <c r="M140" i="17"/>
  <c r="M141" i="17"/>
  <c r="M142" i="17"/>
  <c r="M143" i="17"/>
  <c r="M144" i="17"/>
  <c r="M145" i="17"/>
  <c r="M146" i="17"/>
  <c r="M147" i="17"/>
  <c r="M148" i="17"/>
  <c r="M149" i="17"/>
  <c r="M150" i="17"/>
  <c r="M151" i="17"/>
  <c r="M152" i="17"/>
  <c r="M153" i="17"/>
  <c r="M154" i="17"/>
  <c r="M155" i="17"/>
  <c r="M156" i="17"/>
  <c r="M157" i="17"/>
  <c r="M158" i="17"/>
  <c r="M159" i="17"/>
  <c r="M160" i="17"/>
  <c r="M161" i="17"/>
  <c r="M162" i="17"/>
  <c r="M163" i="17"/>
  <c r="M164" i="17"/>
  <c r="M165" i="17"/>
  <c r="M166" i="17"/>
  <c r="M167" i="17"/>
  <c r="M168" i="17"/>
  <c r="M169" i="17"/>
  <c r="M170" i="17"/>
  <c r="M171" i="17"/>
  <c r="M172" i="17"/>
  <c r="M173" i="17"/>
  <c r="M174" i="17"/>
  <c r="M175" i="17"/>
  <c r="M176" i="17"/>
  <c r="M177" i="17"/>
  <c r="M178" i="17"/>
  <c r="M179" i="17"/>
  <c r="M180" i="17"/>
  <c r="M181" i="17"/>
  <c r="M182" i="17"/>
  <c r="M183" i="17"/>
  <c r="M184" i="17"/>
  <c r="M185" i="17"/>
  <c r="M186" i="17"/>
  <c r="M187" i="17"/>
  <c r="M188" i="17"/>
  <c r="M189" i="17"/>
  <c r="M190" i="17"/>
  <c r="M191" i="17"/>
  <c r="M192" i="17"/>
  <c r="M193" i="17"/>
  <c r="M194" i="17"/>
  <c r="M195" i="17"/>
  <c r="M196" i="17"/>
  <c r="M197" i="17"/>
  <c r="M198" i="17"/>
  <c r="M199" i="17"/>
  <c r="M200" i="17"/>
  <c r="M201" i="17"/>
  <c r="M202" i="17"/>
  <c r="M203" i="17"/>
  <c r="M204" i="17"/>
  <c r="M205" i="17"/>
  <c r="M206" i="17"/>
  <c r="M207" i="17"/>
  <c r="M208" i="17"/>
  <c r="M209" i="17"/>
  <c r="M210" i="17"/>
  <c r="M211" i="17"/>
  <c r="M212" i="17"/>
  <c r="M213" i="17"/>
  <c r="M214" i="17"/>
  <c r="M215" i="17"/>
  <c r="M216" i="17"/>
  <c r="M217" i="17"/>
  <c r="M218" i="17"/>
  <c r="M219" i="17"/>
  <c r="M220" i="17"/>
  <c r="M221" i="17"/>
  <c r="M222" i="17"/>
  <c r="M223" i="17"/>
  <c r="M224" i="17"/>
  <c r="M225" i="17"/>
  <c r="M226" i="17"/>
  <c r="M227" i="17"/>
  <c r="M228" i="17"/>
  <c r="M229" i="17"/>
  <c r="M230" i="17"/>
  <c r="M231" i="17"/>
  <c r="M232" i="17"/>
  <c r="M233" i="17"/>
  <c r="M234" i="17"/>
  <c r="M235" i="17"/>
  <c r="M236" i="17"/>
  <c r="M237" i="17"/>
  <c r="M238" i="17"/>
  <c r="M239" i="17"/>
  <c r="M240" i="17"/>
  <c r="M241" i="17"/>
  <c r="M242" i="17"/>
  <c r="M243" i="17"/>
  <c r="M244" i="17"/>
  <c r="M245" i="17"/>
  <c r="M246" i="17"/>
  <c r="M247" i="17"/>
  <c r="M248" i="17"/>
  <c r="M249" i="17"/>
  <c r="M250" i="17"/>
  <c r="M251" i="17"/>
  <c r="M252" i="17"/>
  <c r="M253" i="17"/>
  <c r="M254" i="17"/>
  <c r="M255" i="17"/>
  <c r="M256" i="17"/>
  <c r="M257" i="17"/>
  <c r="M258" i="17"/>
  <c r="M259" i="17"/>
  <c r="M260" i="17"/>
  <c r="M261" i="17"/>
  <c r="M262" i="17"/>
  <c r="M263" i="17"/>
  <c r="M264" i="17"/>
  <c r="M265" i="17"/>
  <c r="M266" i="17"/>
  <c r="M267" i="17"/>
  <c r="M268" i="17"/>
  <c r="M269" i="17"/>
  <c r="M270" i="17"/>
  <c r="M271" i="17"/>
  <c r="M272" i="17"/>
  <c r="M273" i="17"/>
  <c r="M274" i="17"/>
  <c r="M275" i="17"/>
  <c r="M276" i="17"/>
  <c r="M277" i="17"/>
  <c r="M278" i="17"/>
  <c r="M279" i="17"/>
  <c r="M280" i="17"/>
  <c r="M281" i="17"/>
  <c r="M282" i="17"/>
  <c r="M283" i="17"/>
  <c r="M284" i="17"/>
  <c r="M285" i="17"/>
  <c r="M286" i="17"/>
  <c r="M287" i="17"/>
  <c r="M288" i="17"/>
  <c r="M289" i="17"/>
  <c r="M290" i="17"/>
  <c r="M291" i="17"/>
  <c r="M292" i="17"/>
  <c r="M293" i="17"/>
  <c r="M294" i="17"/>
  <c r="M295" i="17"/>
  <c r="M296" i="17"/>
  <c r="M297" i="17"/>
  <c r="M298" i="17"/>
  <c r="M299" i="17"/>
  <c r="M300" i="17"/>
  <c r="M301" i="17"/>
  <c r="M302" i="17"/>
  <c r="M303" i="17"/>
  <c r="M304" i="17"/>
  <c r="M305" i="17"/>
  <c r="M306" i="17"/>
  <c r="M307" i="17"/>
  <c r="M308" i="17"/>
  <c r="M309" i="17"/>
  <c r="M310" i="17"/>
  <c r="M311" i="17"/>
  <c r="M312" i="17"/>
  <c r="M313" i="17"/>
  <c r="M314" i="17"/>
  <c r="M315" i="17"/>
  <c r="M316" i="17"/>
  <c r="M317" i="17"/>
  <c r="M318" i="17"/>
  <c r="M319" i="17"/>
  <c r="M320" i="17"/>
  <c r="M321" i="17"/>
  <c r="M322" i="17"/>
  <c r="M323" i="17"/>
  <c r="M324" i="17"/>
  <c r="M325" i="17"/>
  <c r="M326" i="17"/>
  <c r="M327" i="17"/>
  <c r="M328" i="17"/>
  <c r="M329" i="17"/>
  <c r="M330" i="17"/>
  <c r="M331" i="17"/>
  <c r="M332" i="17"/>
  <c r="M333" i="17"/>
  <c r="M334" i="17"/>
  <c r="M335" i="17"/>
  <c r="M336" i="17"/>
  <c r="M337" i="17"/>
  <c r="M338" i="17"/>
  <c r="M339" i="17"/>
  <c r="M340" i="17"/>
  <c r="M341" i="17"/>
  <c r="M342" i="17"/>
  <c r="M343" i="17"/>
  <c r="M344" i="17"/>
  <c r="M345" i="17"/>
  <c r="M346" i="17"/>
  <c r="M347" i="17"/>
  <c r="M348" i="17"/>
  <c r="M349" i="17"/>
  <c r="M350" i="17"/>
  <c r="M351" i="17"/>
  <c r="M352" i="17"/>
  <c r="M353" i="17"/>
  <c r="M354" i="17"/>
  <c r="M355" i="17"/>
  <c r="M356" i="17"/>
  <c r="M357" i="17"/>
  <c r="M358" i="17"/>
  <c r="M359" i="17"/>
  <c r="M360" i="17"/>
  <c r="M361" i="17"/>
  <c r="M362" i="17"/>
  <c r="M363" i="17"/>
  <c r="M364" i="17"/>
  <c r="M365" i="17"/>
  <c r="M366" i="17"/>
  <c r="M367" i="17"/>
  <c r="M368" i="17"/>
  <c r="M369" i="17"/>
  <c r="M370" i="17"/>
  <c r="M371" i="17"/>
  <c r="M372" i="17"/>
  <c r="M373" i="17"/>
  <c r="M374" i="17"/>
  <c r="M375" i="17"/>
  <c r="M376" i="17"/>
  <c r="M377" i="17"/>
  <c r="M378" i="17"/>
  <c r="M379" i="17"/>
  <c r="M380" i="17"/>
  <c r="M381" i="17"/>
  <c r="M382" i="17"/>
  <c r="M383" i="17"/>
  <c r="M384" i="17"/>
  <c r="M385" i="17"/>
  <c r="M386" i="17"/>
  <c r="M387" i="17"/>
  <c r="M388" i="17"/>
  <c r="M389" i="17"/>
  <c r="M390" i="17"/>
  <c r="M391" i="17"/>
  <c r="M392" i="17"/>
  <c r="M393" i="17"/>
  <c r="M394" i="17"/>
  <c r="M395" i="17"/>
  <c r="M396" i="17"/>
  <c r="M397" i="17"/>
  <c r="M398" i="17"/>
  <c r="M399" i="17"/>
  <c r="M400" i="17"/>
  <c r="M401" i="17"/>
  <c r="M402" i="17"/>
  <c r="M403" i="17"/>
  <c r="M404" i="17"/>
  <c r="M405" i="17"/>
  <c r="M406" i="17"/>
  <c r="M407" i="17"/>
  <c r="M408" i="17"/>
  <c r="M409" i="17"/>
  <c r="M410" i="17"/>
  <c r="M411" i="17"/>
  <c r="M412" i="17"/>
  <c r="M413" i="17"/>
  <c r="M414" i="17"/>
  <c r="M415" i="17"/>
  <c r="M416" i="17"/>
  <c r="M417" i="17"/>
  <c r="M418" i="17"/>
  <c r="M419" i="17"/>
  <c r="M420" i="17"/>
  <c r="M421" i="17"/>
  <c r="M422" i="17"/>
  <c r="M423" i="17"/>
  <c r="M424" i="17"/>
  <c r="M425" i="17"/>
  <c r="M426" i="17"/>
  <c r="M427" i="17"/>
  <c r="M428" i="17"/>
  <c r="M429" i="17"/>
  <c r="M430" i="17"/>
  <c r="M431" i="17"/>
  <c r="M432" i="17"/>
  <c r="M433" i="17"/>
  <c r="M434" i="17"/>
  <c r="M435" i="17"/>
  <c r="M436" i="17"/>
  <c r="M437" i="17"/>
  <c r="M438" i="17"/>
  <c r="M439" i="17"/>
  <c r="M440" i="17"/>
  <c r="M441" i="17"/>
  <c r="M442" i="17"/>
  <c r="M443" i="17"/>
  <c r="M444" i="17"/>
  <c r="M445" i="17"/>
  <c r="M446" i="17"/>
  <c r="M447" i="17"/>
  <c r="M448" i="17"/>
  <c r="M449" i="17"/>
  <c r="M450" i="17"/>
  <c r="M451" i="17"/>
  <c r="M452" i="17"/>
  <c r="M453" i="17"/>
  <c r="M454" i="17"/>
  <c r="M455" i="17"/>
  <c r="M456" i="17"/>
  <c r="M457" i="17"/>
  <c r="M458" i="17"/>
  <c r="M459" i="17"/>
  <c r="M460" i="17"/>
  <c r="M461" i="17"/>
  <c r="M462" i="17"/>
  <c r="M463" i="17"/>
  <c r="M464" i="17"/>
  <c r="M465" i="17"/>
  <c r="M466" i="17"/>
  <c r="M467" i="17"/>
  <c r="M468" i="17"/>
  <c r="M469" i="17"/>
  <c r="M470" i="17"/>
  <c r="M471" i="17"/>
  <c r="M472" i="17"/>
  <c r="M473" i="17"/>
  <c r="M474" i="17"/>
  <c r="M475" i="17"/>
  <c r="M476" i="17"/>
  <c r="M477" i="17"/>
  <c r="M478" i="17"/>
  <c r="M479" i="17"/>
  <c r="M480" i="17"/>
  <c r="M481" i="17"/>
  <c r="M482" i="17"/>
  <c r="M483" i="17"/>
  <c r="M484" i="17"/>
  <c r="M485" i="17"/>
  <c r="M486" i="17"/>
  <c r="M487" i="17"/>
  <c r="M488" i="17"/>
  <c r="M489" i="17"/>
  <c r="M490" i="17"/>
  <c r="M491" i="17"/>
  <c r="M492" i="17"/>
  <c r="M493" i="17"/>
  <c r="M494" i="17"/>
  <c r="M495" i="17"/>
  <c r="M496" i="17"/>
  <c r="M497" i="17"/>
  <c r="M498" i="17"/>
  <c r="M499" i="17"/>
  <c r="M500" i="17"/>
  <c r="M501" i="17"/>
  <c r="M502" i="17"/>
  <c r="M503" i="17"/>
  <c r="M504" i="17"/>
  <c r="M505" i="17"/>
  <c r="M506" i="17"/>
  <c r="M507" i="17"/>
  <c r="M508" i="17"/>
  <c r="M509" i="17"/>
  <c r="M510" i="17"/>
  <c r="M511" i="17"/>
  <c r="M512" i="17"/>
  <c r="M513" i="17"/>
  <c r="M514" i="17"/>
  <c r="M515" i="17"/>
  <c r="M516" i="17"/>
  <c r="M517" i="17"/>
  <c r="M518" i="17"/>
  <c r="M519" i="17"/>
  <c r="M520" i="17"/>
  <c r="M521" i="17"/>
  <c r="M522" i="17"/>
  <c r="M523" i="17"/>
  <c r="M524" i="17"/>
  <c r="M525" i="17"/>
  <c r="M526" i="17"/>
  <c r="M527" i="17"/>
  <c r="M528" i="17"/>
  <c r="M529" i="17"/>
  <c r="M530" i="17"/>
  <c r="M531" i="17"/>
  <c r="M532" i="17"/>
  <c r="M533" i="17"/>
  <c r="M534" i="17"/>
  <c r="M535" i="17"/>
  <c r="M536" i="17"/>
  <c r="M537" i="17"/>
  <c r="M538" i="17"/>
  <c r="M539" i="17"/>
  <c r="M540" i="17"/>
  <c r="M541" i="17"/>
  <c r="M542" i="17"/>
  <c r="M543" i="17"/>
  <c r="M544" i="17"/>
  <c r="M545" i="17"/>
  <c r="M546" i="17"/>
  <c r="M547" i="17"/>
  <c r="M548" i="17"/>
  <c r="M549" i="17"/>
  <c r="M550" i="17"/>
  <c r="M551" i="17"/>
  <c r="M552" i="17"/>
  <c r="M553" i="17"/>
  <c r="M554" i="17"/>
  <c r="M555" i="17"/>
  <c r="M556" i="17"/>
  <c r="M557" i="17"/>
  <c r="M558" i="17"/>
  <c r="M559" i="17"/>
  <c r="M560" i="17"/>
  <c r="M561" i="17"/>
  <c r="M562" i="17"/>
  <c r="M563" i="17"/>
  <c r="M564" i="17"/>
  <c r="M565" i="17"/>
  <c r="M566" i="17"/>
  <c r="M567" i="17"/>
  <c r="M568" i="17"/>
  <c r="M569" i="17"/>
  <c r="M570" i="17"/>
  <c r="M571" i="17"/>
  <c r="M572" i="17"/>
  <c r="M573" i="17"/>
  <c r="M574" i="17"/>
  <c r="M575" i="17"/>
  <c r="M576" i="17"/>
  <c r="M577" i="17"/>
  <c r="M578" i="17"/>
  <c r="M579" i="17"/>
  <c r="M580" i="17"/>
  <c r="M581" i="17"/>
  <c r="M582" i="17"/>
  <c r="M583" i="17"/>
  <c r="M584" i="17"/>
  <c r="M585" i="17"/>
  <c r="M586" i="17"/>
  <c r="M587" i="17"/>
  <c r="M588" i="17"/>
  <c r="M589" i="17"/>
  <c r="M590" i="17"/>
  <c r="M591" i="17"/>
  <c r="M592" i="17"/>
  <c r="M593" i="17"/>
  <c r="M594" i="17"/>
  <c r="M595" i="17"/>
  <c r="M596" i="17"/>
  <c r="M597" i="17"/>
  <c r="M598" i="17"/>
  <c r="M599" i="17"/>
  <c r="M600" i="17"/>
  <c r="M601" i="17"/>
  <c r="M602" i="17"/>
  <c r="M603" i="17"/>
  <c r="M604" i="17"/>
  <c r="M605" i="17"/>
  <c r="M606" i="17"/>
  <c r="M607" i="17"/>
  <c r="M608" i="17"/>
  <c r="M609" i="17"/>
  <c r="M610" i="17"/>
  <c r="M611" i="17"/>
  <c r="M612" i="17"/>
  <c r="M613" i="17"/>
  <c r="M614" i="17"/>
  <c r="M615" i="17"/>
  <c r="M616" i="17"/>
  <c r="M617" i="17"/>
  <c r="M618" i="17"/>
  <c r="M619" i="17"/>
  <c r="M620" i="17"/>
  <c r="M621" i="17"/>
  <c r="M622" i="17"/>
  <c r="M623" i="17"/>
  <c r="M624" i="17"/>
  <c r="M625" i="17"/>
  <c r="M626" i="17"/>
  <c r="M627" i="17"/>
  <c r="M628" i="17"/>
  <c r="M629" i="17"/>
  <c r="M630" i="17"/>
  <c r="M631" i="17"/>
  <c r="M632" i="17"/>
  <c r="M633" i="17"/>
  <c r="M634" i="17"/>
  <c r="M635" i="17"/>
  <c r="M636" i="17"/>
  <c r="M637" i="17"/>
  <c r="M638" i="17"/>
  <c r="M639" i="17"/>
  <c r="M640" i="17"/>
  <c r="M641" i="17"/>
  <c r="M642" i="17"/>
  <c r="M643" i="17"/>
  <c r="M644" i="17"/>
  <c r="M645" i="17"/>
  <c r="M646" i="17"/>
  <c r="M647" i="17"/>
  <c r="M648" i="17"/>
  <c r="M649" i="17"/>
  <c r="M650" i="17"/>
  <c r="M651" i="17"/>
  <c r="M652" i="17"/>
  <c r="M653" i="17"/>
  <c r="M654" i="17"/>
  <c r="M655" i="17"/>
  <c r="M656" i="17"/>
  <c r="M657" i="17"/>
  <c r="M658" i="17"/>
  <c r="M659" i="17"/>
  <c r="M660" i="17"/>
  <c r="M661" i="17"/>
  <c r="M662" i="17"/>
  <c r="M663" i="17"/>
  <c r="M664" i="17"/>
  <c r="M665" i="17"/>
  <c r="M666" i="17"/>
  <c r="M667" i="17"/>
  <c r="M668" i="17"/>
  <c r="M669" i="17"/>
  <c r="M670" i="17"/>
  <c r="M671" i="17"/>
  <c r="M672" i="17"/>
  <c r="M673" i="17"/>
  <c r="M674" i="17"/>
  <c r="M675" i="17"/>
  <c r="M676" i="17"/>
  <c r="M677" i="17"/>
  <c r="M678" i="17"/>
  <c r="M679" i="17"/>
  <c r="M680" i="17"/>
  <c r="M681" i="17"/>
  <c r="M682" i="17"/>
  <c r="M683" i="17"/>
  <c r="M684" i="17"/>
  <c r="M685" i="17"/>
  <c r="M686" i="17"/>
  <c r="M687" i="17"/>
  <c r="M688" i="17"/>
  <c r="M689" i="17"/>
  <c r="M690" i="17"/>
  <c r="M691" i="17"/>
  <c r="M692" i="17"/>
  <c r="M693" i="17"/>
  <c r="M694" i="17"/>
  <c r="M695" i="17"/>
  <c r="M696" i="17"/>
  <c r="M697" i="17"/>
  <c r="M698" i="17"/>
  <c r="M699" i="17"/>
  <c r="M700" i="17"/>
  <c r="M701" i="17"/>
  <c r="M702" i="17"/>
  <c r="M703" i="17"/>
  <c r="M704" i="17"/>
  <c r="M705" i="17"/>
  <c r="M706" i="17"/>
  <c r="M707" i="17"/>
  <c r="M708" i="17"/>
  <c r="M709" i="17"/>
  <c r="M710" i="17"/>
  <c r="M711" i="17"/>
  <c r="M712" i="17"/>
  <c r="M713" i="17"/>
  <c r="M714" i="17"/>
  <c r="M715" i="17"/>
  <c r="M716" i="17"/>
  <c r="M717" i="17"/>
  <c r="M718" i="17"/>
  <c r="M719" i="17"/>
  <c r="M720" i="17"/>
  <c r="M721" i="17"/>
  <c r="M722" i="17"/>
  <c r="M723" i="17"/>
  <c r="M724" i="17"/>
  <c r="M725" i="17"/>
  <c r="M726" i="17"/>
  <c r="M727" i="17"/>
  <c r="M728" i="17"/>
  <c r="M729" i="17"/>
  <c r="M730" i="17"/>
  <c r="M731" i="17"/>
  <c r="M732" i="17"/>
  <c r="M733" i="17"/>
  <c r="M734" i="17"/>
  <c r="M735" i="17"/>
  <c r="M736" i="17"/>
  <c r="M737" i="17"/>
  <c r="M738" i="17"/>
  <c r="M739" i="17"/>
  <c r="M740" i="17"/>
  <c r="M741" i="17"/>
  <c r="M742" i="17"/>
  <c r="M743" i="17"/>
  <c r="M744" i="17"/>
  <c r="M745" i="17"/>
  <c r="M746" i="17"/>
  <c r="M747" i="17"/>
  <c r="M748" i="17"/>
  <c r="M749" i="17"/>
  <c r="M750" i="17"/>
  <c r="M751" i="17"/>
  <c r="M752" i="17"/>
  <c r="M753" i="17"/>
  <c r="M754" i="17"/>
  <c r="M755" i="17"/>
  <c r="M756" i="17"/>
  <c r="M757" i="17"/>
  <c r="M758" i="17"/>
  <c r="M759" i="17"/>
  <c r="M760" i="17"/>
  <c r="M761" i="17"/>
  <c r="M762" i="17"/>
  <c r="M763" i="17"/>
  <c r="M764" i="17"/>
  <c r="M765" i="17"/>
  <c r="M766" i="17"/>
  <c r="M767" i="17"/>
  <c r="M768" i="17"/>
  <c r="M769" i="17"/>
  <c r="M770" i="17"/>
  <c r="M771" i="17"/>
  <c r="M772" i="17"/>
  <c r="M773" i="17"/>
  <c r="M774" i="17"/>
  <c r="M775" i="17"/>
  <c r="M776" i="17"/>
  <c r="M777" i="17"/>
  <c r="M778" i="17"/>
  <c r="M779" i="17"/>
  <c r="M780" i="17"/>
  <c r="M781" i="17"/>
  <c r="M782" i="17"/>
  <c r="M783" i="17"/>
  <c r="M784" i="17"/>
  <c r="M785" i="17"/>
  <c r="M786" i="17"/>
  <c r="M787" i="17"/>
  <c r="M788" i="17"/>
  <c r="M789" i="17"/>
  <c r="M790" i="17"/>
  <c r="M791" i="17"/>
  <c r="M792" i="17"/>
  <c r="M793" i="17"/>
  <c r="M794" i="17"/>
  <c r="M795" i="17"/>
  <c r="M796" i="17"/>
  <c r="M797" i="17"/>
  <c r="M798" i="17"/>
  <c r="M799" i="17"/>
  <c r="M800" i="17"/>
  <c r="M801" i="17"/>
  <c r="M802" i="17"/>
  <c r="M803" i="17"/>
  <c r="M804" i="17"/>
  <c r="M805" i="17"/>
  <c r="M806" i="17"/>
  <c r="M807" i="17"/>
  <c r="M808" i="17"/>
  <c r="M809" i="17"/>
  <c r="M810" i="17"/>
  <c r="M811" i="17"/>
  <c r="M812" i="17"/>
  <c r="M813" i="17"/>
  <c r="M814" i="17"/>
  <c r="M815" i="17"/>
  <c r="M816" i="17"/>
  <c r="M817" i="17"/>
  <c r="M818" i="17"/>
  <c r="M819" i="17"/>
  <c r="M820" i="17"/>
  <c r="M821" i="17"/>
  <c r="M822" i="17"/>
  <c r="M823" i="17"/>
  <c r="M824" i="17"/>
  <c r="M825" i="17"/>
  <c r="M826" i="17"/>
  <c r="M827" i="17"/>
  <c r="M828" i="17"/>
  <c r="M829" i="17"/>
  <c r="M830" i="17"/>
  <c r="M831" i="17"/>
  <c r="M832" i="17"/>
  <c r="M833" i="17"/>
  <c r="M834" i="17"/>
  <c r="M835" i="17"/>
  <c r="M836" i="17"/>
  <c r="M837" i="17"/>
  <c r="M838" i="17"/>
  <c r="M839" i="17"/>
  <c r="M840" i="17"/>
  <c r="M841" i="17"/>
  <c r="M842" i="17"/>
  <c r="M843" i="17"/>
  <c r="M844" i="17"/>
  <c r="M845" i="17"/>
  <c r="M846" i="17"/>
  <c r="M847" i="17"/>
  <c r="M848" i="17"/>
  <c r="M849" i="17"/>
  <c r="M850" i="17"/>
  <c r="M851" i="17"/>
  <c r="M852" i="17"/>
  <c r="M853" i="17"/>
  <c r="M854" i="17"/>
  <c r="M855" i="17"/>
  <c r="M856" i="17"/>
  <c r="M857" i="17"/>
  <c r="M858" i="17"/>
  <c r="M859" i="17"/>
  <c r="M860" i="17"/>
  <c r="M861" i="17"/>
  <c r="M862" i="17"/>
  <c r="M863" i="17"/>
  <c r="M864" i="17"/>
  <c r="M865" i="17"/>
  <c r="M866" i="17"/>
  <c r="M867" i="17"/>
  <c r="M868" i="17"/>
  <c r="M869" i="17"/>
  <c r="M870" i="17"/>
  <c r="M871" i="17"/>
  <c r="M872" i="17"/>
  <c r="M873" i="17"/>
  <c r="M874" i="17"/>
  <c r="M875" i="17"/>
  <c r="M876" i="17"/>
  <c r="M877" i="17"/>
  <c r="M878" i="17"/>
  <c r="M879" i="17"/>
  <c r="M880" i="17"/>
  <c r="M881" i="17"/>
  <c r="M882" i="17"/>
  <c r="M883" i="17"/>
  <c r="M884" i="17"/>
  <c r="M885" i="17"/>
  <c r="M886" i="17"/>
  <c r="M887" i="17"/>
  <c r="M888" i="17"/>
  <c r="M889" i="17"/>
  <c r="M890" i="17"/>
  <c r="M891" i="17"/>
  <c r="M892" i="17"/>
  <c r="M893" i="17"/>
  <c r="M894" i="17"/>
  <c r="M895" i="17"/>
  <c r="M896" i="17"/>
  <c r="M897" i="17"/>
  <c r="M898" i="17"/>
  <c r="M899" i="17"/>
  <c r="M900" i="17"/>
  <c r="M901" i="17"/>
  <c r="M902" i="17"/>
  <c r="M903" i="17"/>
  <c r="M904" i="17"/>
  <c r="M905" i="17"/>
  <c r="M906" i="17"/>
  <c r="M907" i="17"/>
  <c r="M908" i="17"/>
  <c r="M909" i="17"/>
  <c r="M910" i="17"/>
  <c r="M911" i="17"/>
  <c r="M912" i="17"/>
  <c r="M913" i="17"/>
  <c r="M914" i="17"/>
  <c r="M915" i="17"/>
  <c r="M916" i="17"/>
  <c r="M917" i="17"/>
  <c r="M918" i="17"/>
  <c r="M919" i="17"/>
  <c r="M920" i="17"/>
  <c r="M921" i="17"/>
  <c r="M922" i="17"/>
  <c r="M923" i="17"/>
  <c r="M924" i="17"/>
  <c r="M925" i="17"/>
  <c r="M926" i="17"/>
  <c r="M927" i="17"/>
  <c r="M928" i="17"/>
  <c r="M929" i="17"/>
  <c r="M930" i="17"/>
  <c r="M931" i="17"/>
  <c r="M932" i="17"/>
  <c r="M933" i="17"/>
  <c r="M934" i="17"/>
  <c r="M935" i="17"/>
  <c r="M936" i="17"/>
  <c r="M937" i="17"/>
  <c r="M938" i="17"/>
  <c r="M939" i="17"/>
  <c r="M940" i="17"/>
  <c r="M941" i="17"/>
  <c r="M942" i="17"/>
  <c r="M943" i="17"/>
  <c r="M944" i="17"/>
  <c r="M945" i="17"/>
  <c r="M946" i="17"/>
  <c r="M947" i="17"/>
  <c r="M948" i="17"/>
  <c r="M949" i="17"/>
  <c r="M950" i="17"/>
  <c r="M951" i="17"/>
  <c r="M952" i="17"/>
  <c r="M953" i="17"/>
  <c r="M954" i="17"/>
  <c r="M955" i="17"/>
  <c r="M956" i="17"/>
  <c r="M957" i="17"/>
  <c r="M958" i="17"/>
  <c r="M959" i="17"/>
  <c r="M960" i="17"/>
  <c r="M961" i="17"/>
  <c r="M962" i="17"/>
  <c r="M963" i="17"/>
  <c r="M964" i="17"/>
  <c r="M965" i="17"/>
  <c r="M966" i="17"/>
  <c r="M967" i="17"/>
  <c r="M968" i="17"/>
  <c r="M969" i="17"/>
  <c r="M970" i="17"/>
  <c r="M971" i="17"/>
  <c r="M972" i="17"/>
  <c r="M973" i="17"/>
  <c r="M974" i="17"/>
  <c r="M975" i="17"/>
  <c r="M976" i="17"/>
  <c r="M977" i="17"/>
  <c r="M978" i="17"/>
  <c r="M979" i="17"/>
  <c r="M980" i="17"/>
  <c r="M981" i="17"/>
  <c r="M982" i="17"/>
  <c r="M983" i="17"/>
  <c r="M984" i="17"/>
  <c r="M985" i="17"/>
  <c r="M986" i="17"/>
  <c r="M987" i="17"/>
  <c r="M988" i="17"/>
  <c r="M989" i="17"/>
  <c r="M990" i="17"/>
  <c r="M991" i="17"/>
  <c r="M992" i="17"/>
  <c r="M993" i="17"/>
  <c r="M994" i="17"/>
  <c r="M995" i="17"/>
  <c r="M996" i="17"/>
  <c r="M997" i="17"/>
  <c r="M998" i="17"/>
  <c r="M999" i="17"/>
  <c r="M1000" i="17"/>
  <c r="M1001" i="17"/>
  <c r="M1002" i="17"/>
  <c r="M1003" i="17"/>
  <c r="M1004" i="17"/>
  <c r="M1005" i="17"/>
  <c r="M1006" i="17"/>
  <c r="M1007" i="17"/>
  <c r="M1008" i="17"/>
  <c r="M1009" i="17"/>
  <c r="M1010" i="17"/>
  <c r="M1011" i="17"/>
  <c r="M1012" i="17"/>
  <c r="M1013" i="17"/>
  <c r="M1014" i="17"/>
  <c r="M1015" i="17"/>
  <c r="M1016" i="17"/>
  <c r="M1017" i="17"/>
  <c r="M1018" i="17"/>
  <c r="M1019" i="17"/>
  <c r="M1020" i="17"/>
  <c r="M1021" i="17"/>
  <c r="M1022" i="17"/>
  <c r="M1023" i="17"/>
  <c r="M1024" i="17"/>
  <c r="M1025" i="17"/>
  <c r="M1026" i="17"/>
  <c r="M1027" i="17"/>
  <c r="M1028" i="17"/>
  <c r="M1029" i="17"/>
  <c r="M1030" i="17"/>
  <c r="M1031" i="17"/>
  <c r="M1032" i="17"/>
  <c r="M1033" i="17"/>
  <c r="M1034" i="17"/>
  <c r="M1035" i="17"/>
  <c r="M1036" i="17"/>
  <c r="M1037" i="17"/>
  <c r="M1038" i="17"/>
  <c r="M1039" i="17"/>
  <c r="M1040" i="17"/>
  <c r="M1041" i="17"/>
  <c r="M1042" i="17"/>
  <c r="M1043" i="17"/>
  <c r="M1044" i="17"/>
  <c r="M1045" i="17"/>
  <c r="M1046" i="17"/>
  <c r="M1047" i="17"/>
  <c r="M1048" i="17"/>
  <c r="M1049" i="17"/>
  <c r="M1050" i="17"/>
  <c r="M1051" i="17"/>
  <c r="M1052" i="17"/>
  <c r="M1053" i="17"/>
  <c r="M1054" i="17"/>
  <c r="M1055" i="17"/>
  <c r="M1056" i="17"/>
  <c r="M1057" i="17"/>
  <c r="M1058" i="17"/>
  <c r="M1059" i="17"/>
  <c r="M1060" i="17"/>
  <c r="M1061" i="17"/>
  <c r="M1062" i="17"/>
  <c r="M1063" i="17"/>
  <c r="M1064" i="17"/>
  <c r="M1065" i="17"/>
  <c r="M1066" i="17"/>
  <c r="M1067" i="17"/>
  <c r="M1068" i="17"/>
  <c r="M1069" i="17"/>
  <c r="M1070" i="17"/>
  <c r="M1071" i="17"/>
  <c r="M1072" i="17"/>
  <c r="M1073" i="17"/>
  <c r="M1074" i="17"/>
  <c r="M1075" i="17"/>
  <c r="M1076" i="17"/>
  <c r="M1077" i="17"/>
  <c r="M1078" i="17"/>
  <c r="M1079" i="17"/>
  <c r="M1080" i="17"/>
  <c r="M1081" i="17"/>
  <c r="M1082" i="17"/>
  <c r="M1083" i="17"/>
  <c r="M1084" i="17"/>
  <c r="M1085" i="17"/>
  <c r="M1086" i="17"/>
  <c r="M1087" i="17"/>
  <c r="M1088" i="17"/>
  <c r="M1089" i="17"/>
  <c r="M1090" i="17"/>
  <c r="M1091" i="17"/>
  <c r="M1092" i="17"/>
  <c r="M1093" i="17"/>
  <c r="M1094" i="17"/>
  <c r="M1095" i="17"/>
  <c r="M1096" i="17"/>
  <c r="M1097" i="17"/>
  <c r="M1098" i="17"/>
  <c r="M1099" i="17"/>
  <c r="M1100" i="17"/>
  <c r="M1101" i="17"/>
  <c r="M1102" i="17"/>
  <c r="M1103" i="17"/>
  <c r="M1104" i="17"/>
  <c r="M1105" i="17"/>
  <c r="M1106" i="17"/>
  <c r="M1107" i="17"/>
  <c r="M1108" i="17"/>
  <c r="M1109" i="17"/>
  <c r="M1110" i="17"/>
  <c r="M1111" i="17"/>
  <c r="M1112" i="17"/>
  <c r="M1113" i="17"/>
  <c r="M1114" i="17"/>
  <c r="M1115" i="17"/>
  <c r="M1116" i="17"/>
  <c r="M1117" i="17"/>
  <c r="M1118" i="17"/>
  <c r="M1119" i="17"/>
  <c r="M1120" i="17"/>
  <c r="M1121" i="17"/>
  <c r="M1122" i="17"/>
  <c r="M1123" i="17"/>
  <c r="M1124" i="17"/>
  <c r="M1125" i="17"/>
  <c r="M1126" i="17"/>
  <c r="M1127" i="17"/>
  <c r="M1128" i="17"/>
  <c r="M1129" i="17"/>
  <c r="M1130" i="17"/>
  <c r="M1131" i="17"/>
  <c r="M1132" i="17"/>
  <c r="M1133" i="17"/>
  <c r="M1134" i="17"/>
  <c r="M1135" i="17"/>
  <c r="M1136" i="17"/>
  <c r="M1137" i="17"/>
  <c r="M1138" i="17"/>
  <c r="M1139" i="17"/>
  <c r="M1140" i="17"/>
  <c r="M1141" i="17"/>
  <c r="M1142" i="17"/>
  <c r="M1143" i="17"/>
  <c r="M1144" i="17"/>
  <c r="M1145" i="17"/>
  <c r="M1146" i="17"/>
  <c r="M1147" i="17"/>
  <c r="M1148" i="17"/>
  <c r="M1149" i="17"/>
  <c r="M1150" i="17"/>
  <c r="M1151" i="17"/>
  <c r="M1152" i="17"/>
  <c r="M1153" i="17"/>
  <c r="M1154" i="17"/>
  <c r="M1155" i="17"/>
  <c r="M1156" i="17"/>
  <c r="M1157" i="17"/>
  <c r="M1158" i="17"/>
  <c r="M1159" i="17"/>
  <c r="M1160" i="17"/>
  <c r="M1161" i="17"/>
  <c r="M1162" i="17"/>
  <c r="M1163" i="17"/>
  <c r="M1164" i="17"/>
  <c r="M1165" i="17"/>
  <c r="M1166" i="17"/>
  <c r="M1167" i="17"/>
  <c r="M1168" i="17"/>
  <c r="M1169" i="17"/>
  <c r="M1170" i="17"/>
  <c r="M1171" i="17"/>
  <c r="M1172" i="17"/>
  <c r="M1173" i="17"/>
  <c r="M1174" i="17"/>
  <c r="M1175" i="17"/>
  <c r="M1176" i="17"/>
  <c r="M1177" i="17"/>
  <c r="M1178" i="17"/>
  <c r="M1179" i="17"/>
  <c r="M1180" i="17"/>
  <c r="M1181" i="17"/>
  <c r="M1182" i="17"/>
  <c r="M1183" i="17"/>
  <c r="M1184" i="17"/>
  <c r="M1185" i="17"/>
  <c r="M1186" i="17"/>
  <c r="M1187" i="17"/>
  <c r="M1188" i="17"/>
  <c r="M1189" i="17"/>
  <c r="M1190" i="17"/>
  <c r="M1191" i="17"/>
  <c r="M1192" i="17"/>
  <c r="M1193" i="17"/>
  <c r="M1194" i="17"/>
  <c r="M1195" i="17"/>
  <c r="M1196" i="17"/>
  <c r="M1197" i="17"/>
  <c r="M1198" i="17"/>
  <c r="M1199" i="17"/>
  <c r="M1200" i="17"/>
  <c r="M1201" i="17"/>
  <c r="M1202" i="17"/>
  <c r="M1203" i="17"/>
  <c r="M1204" i="17"/>
  <c r="M1205" i="17"/>
  <c r="M1206" i="17"/>
  <c r="M1207" i="17"/>
  <c r="M1208" i="17"/>
  <c r="M1209" i="17"/>
  <c r="M1210" i="17"/>
  <c r="M1211" i="17"/>
  <c r="M1212" i="17"/>
  <c r="M1213" i="17"/>
  <c r="M1214" i="17"/>
  <c r="M1215" i="17"/>
  <c r="M1216" i="17"/>
  <c r="M1217" i="17"/>
  <c r="M1218" i="17"/>
  <c r="M1219" i="17"/>
  <c r="M1220" i="17"/>
  <c r="M1221" i="17"/>
  <c r="M1222" i="17"/>
  <c r="M1223" i="17"/>
  <c r="M1224" i="17"/>
  <c r="M1225" i="17"/>
  <c r="M1226" i="17"/>
  <c r="M1227" i="17"/>
  <c r="M1228" i="17"/>
  <c r="M1229" i="17"/>
  <c r="M1230" i="17"/>
  <c r="M1231" i="17"/>
  <c r="M1232" i="17"/>
  <c r="M1233" i="17"/>
  <c r="M1234" i="17"/>
  <c r="M1235" i="17"/>
  <c r="M1236" i="17"/>
  <c r="M1237" i="17"/>
  <c r="M1238" i="17"/>
  <c r="M1239" i="17"/>
  <c r="M1240" i="17"/>
  <c r="M1241" i="17"/>
  <c r="M1242" i="17"/>
  <c r="M1243" i="17"/>
  <c r="M1244" i="17"/>
  <c r="M1245" i="17"/>
  <c r="M1246" i="17"/>
  <c r="M1247" i="17"/>
  <c r="M1248" i="17"/>
  <c r="M1249" i="17"/>
  <c r="M1250" i="17"/>
  <c r="M1251" i="17"/>
  <c r="M1252" i="17"/>
  <c r="M1253" i="17"/>
  <c r="M1254" i="17"/>
  <c r="M1255" i="17"/>
  <c r="M1256" i="17"/>
  <c r="M1257" i="17"/>
  <c r="M1258" i="17"/>
  <c r="M1259" i="17"/>
  <c r="M1260" i="17"/>
  <c r="M1261" i="17"/>
  <c r="M1262" i="17"/>
  <c r="M1263" i="17"/>
  <c r="M1264" i="17"/>
  <c r="M1265" i="17"/>
  <c r="M1266" i="17"/>
  <c r="M1267" i="17"/>
  <c r="M1268" i="17"/>
  <c r="M1269" i="17"/>
  <c r="M1270" i="17"/>
  <c r="M1271" i="17"/>
  <c r="M1272" i="17"/>
  <c r="M1273" i="17"/>
  <c r="M1274" i="17"/>
  <c r="M1275" i="17"/>
  <c r="M1276" i="17"/>
  <c r="M1277" i="17"/>
  <c r="M1278" i="17"/>
  <c r="M1279" i="17"/>
  <c r="M1280" i="17"/>
  <c r="M1281" i="17"/>
  <c r="M1282" i="17"/>
  <c r="M1283" i="17"/>
  <c r="M1284" i="17"/>
  <c r="M1285" i="17"/>
  <c r="M1286" i="17"/>
  <c r="M1287" i="17"/>
  <c r="M1288" i="17"/>
  <c r="M1289" i="17"/>
  <c r="M1290" i="17"/>
  <c r="M1291" i="17"/>
  <c r="M1292" i="17"/>
  <c r="M1293" i="17"/>
  <c r="M1294" i="17"/>
  <c r="M1295" i="17"/>
  <c r="M1296" i="17"/>
  <c r="M1297" i="17"/>
  <c r="M1298" i="17"/>
  <c r="M1299" i="17"/>
  <c r="M1300" i="17"/>
  <c r="M1301" i="17"/>
  <c r="M1302" i="17"/>
  <c r="M1303" i="17"/>
  <c r="M1304" i="17"/>
  <c r="M1305" i="17"/>
  <c r="M1306" i="17"/>
  <c r="M1307" i="17"/>
  <c r="M1308" i="17"/>
  <c r="M1309" i="17"/>
  <c r="M1310" i="17"/>
  <c r="M1311" i="17"/>
  <c r="M1312" i="17"/>
  <c r="M1313" i="17"/>
  <c r="M1314" i="17"/>
  <c r="M1315" i="17"/>
  <c r="M1316" i="17"/>
  <c r="M1317" i="17"/>
  <c r="M1318" i="17"/>
  <c r="M1319" i="17"/>
  <c r="M1320" i="17"/>
  <c r="M1321" i="17"/>
  <c r="M1322" i="17"/>
  <c r="M1323" i="17"/>
  <c r="M1324" i="17"/>
  <c r="M1325" i="17"/>
  <c r="M1326" i="17"/>
  <c r="M1327" i="17"/>
  <c r="M1328" i="17"/>
  <c r="M1329" i="17"/>
  <c r="M1330" i="17"/>
  <c r="M1331" i="17"/>
  <c r="M1332" i="17"/>
  <c r="M1333" i="17"/>
  <c r="M1334" i="17"/>
  <c r="M1335" i="17"/>
  <c r="M1336" i="17"/>
  <c r="M1337" i="17"/>
  <c r="M1338" i="17"/>
  <c r="M1339" i="17"/>
  <c r="M1340" i="17"/>
  <c r="M1341" i="17"/>
  <c r="M1342" i="17"/>
  <c r="M1343" i="17"/>
  <c r="M1344" i="17"/>
  <c r="M1345" i="17"/>
  <c r="M1346" i="17"/>
  <c r="M1347" i="17"/>
  <c r="M1348" i="17"/>
  <c r="M1349" i="17"/>
  <c r="M1350" i="17"/>
  <c r="M1351" i="17"/>
  <c r="M1352" i="17"/>
  <c r="M1353" i="17"/>
  <c r="M1354" i="17"/>
  <c r="M1355" i="17"/>
  <c r="M1356" i="17"/>
  <c r="M1357" i="17"/>
  <c r="M1358" i="17"/>
  <c r="M1359" i="17"/>
  <c r="M1360" i="17"/>
  <c r="M1361" i="17"/>
  <c r="M1362" i="17"/>
  <c r="M1363" i="17"/>
  <c r="M1364" i="17"/>
  <c r="M1365" i="17"/>
  <c r="M1366" i="17"/>
  <c r="M1367" i="17"/>
  <c r="M1368" i="17"/>
  <c r="M1369" i="17"/>
  <c r="M1370" i="17"/>
  <c r="M1371" i="17"/>
  <c r="M1372" i="17"/>
  <c r="M1373" i="17"/>
  <c r="M1374" i="17"/>
  <c r="M1375" i="17"/>
  <c r="M1376" i="17"/>
  <c r="M1377" i="17"/>
  <c r="M1378" i="17"/>
  <c r="M1379" i="17"/>
  <c r="M1380" i="17"/>
  <c r="M1381" i="17"/>
  <c r="M1382" i="17"/>
  <c r="M1383" i="17"/>
  <c r="M1384" i="17"/>
  <c r="M1385" i="17"/>
  <c r="M1386" i="17"/>
  <c r="M1387" i="17"/>
  <c r="M1388" i="17"/>
  <c r="M1389" i="17"/>
  <c r="M1390" i="17"/>
  <c r="M1391" i="17"/>
  <c r="M1392" i="17"/>
  <c r="M1393" i="17"/>
  <c r="M1394" i="17"/>
  <c r="M1395" i="17"/>
  <c r="M1396" i="17"/>
  <c r="M1397" i="17"/>
  <c r="M1398" i="17"/>
  <c r="M1399" i="17"/>
  <c r="M1400" i="17"/>
  <c r="M1401" i="17"/>
  <c r="M1402" i="17"/>
  <c r="M1403" i="17"/>
  <c r="M1404" i="17"/>
  <c r="M1405" i="17"/>
  <c r="M1406" i="17"/>
  <c r="M1407" i="17"/>
  <c r="M1408" i="17"/>
  <c r="M1409" i="17"/>
  <c r="M1410" i="17"/>
  <c r="M1411" i="17"/>
  <c r="M1412" i="17"/>
  <c r="M1413" i="17"/>
  <c r="M1414" i="17"/>
  <c r="M1415" i="17"/>
  <c r="M1416" i="17"/>
  <c r="M1417" i="17"/>
  <c r="M1418" i="17"/>
  <c r="M1419" i="17"/>
  <c r="M1420" i="17"/>
  <c r="M1421" i="17"/>
  <c r="M1422" i="17"/>
  <c r="M1423" i="17"/>
  <c r="M1424" i="17"/>
  <c r="M1425" i="17"/>
  <c r="M1426" i="17"/>
  <c r="M1427" i="17"/>
  <c r="M1428" i="17"/>
  <c r="M1429" i="17"/>
  <c r="M1430" i="17"/>
  <c r="M1431" i="17"/>
  <c r="M1432" i="17"/>
  <c r="M1433" i="17"/>
  <c r="M1434" i="17"/>
  <c r="M1435" i="17"/>
  <c r="M1436" i="17"/>
  <c r="M1437" i="17"/>
  <c r="M1438" i="17"/>
  <c r="M1439" i="17"/>
  <c r="M1440" i="17"/>
  <c r="M1441" i="17"/>
  <c r="M1442" i="17"/>
  <c r="M1443" i="17"/>
  <c r="M1444" i="17"/>
  <c r="M1445" i="17"/>
  <c r="M1446" i="17"/>
  <c r="M1447" i="17"/>
  <c r="M1448" i="17"/>
  <c r="M1449" i="17"/>
  <c r="M1450" i="17"/>
  <c r="M1451" i="17"/>
  <c r="M1452" i="17"/>
  <c r="M1453" i="17"/>
  <c r="M1454" i="17"/>
  <c r="M1455" i="17"/>
  <c r="M1456" i="17"/>
  <c r="M1457" i="17"/>
  <c r="M1458" i="17"/>
  <c r="M1459" i="17"/>
  <c r="M1460" i="17"/>
  <c r="M1461" i="17"/>
  <c r="M1462" i="17"/>
  <c r="M1463" i="17"/>
  <c r="M1464" i="17"/>
  <c r="M1465" i="17"/>
  <c r="M1466" i="17"/>
  <c r="M1467" i="17"/>
  <c r="M1468" i="17"/>
  <c r="M1469" i="17"/>
  <c r="M1470" i="17"/>
  <c r="M1471" i="17"/>
  <c r="M1472" i="17"/>
  <c r="M1473" i="17"/>
  <c r="M1474" i="17"/>
  <c r="M1475" i="17"/>
  <c r="M1476" i="17"/>
  <c r="M1477" i="17"/>
  <c r="M1478" i="17"/>
  <c r="M1479" i="17"/>
  <c r="M1480" i="17"/>
  <c r="M1481" i="17"/>
  <c r="M1482" i="17"/>
  <c r="M1483" i="17"/>
  <c r="M1484" i="17"/>
  <c r="M1485" i="17"/>
  <c r="M1486" i="17"/>
  <c r="M1487" i="17"/>
  <c r="M1488" i="17"/>
  <c r="M1489" i="17"/>
  <c r="M1490" i="17"/>
  <c r="M1491" i="17"/>
  <c r="M1492" i="17"/>
  <c r="M1493" i="17"/>
  <c r="M1494" i="17"/>
  <c r="M1495" i="17"/>
  <c r="M1496" i="17"/>
  <c r="M1497" i="17"/>
  <c r="M1498" i="17"/>
  <c r="M1499" i="17"/>
  <c r="M1500" i="17"/>
  <c r="M1501" i="17"/>
  <c r="M1502" i="17"/>
  <c r="M1503" i="17"/>
  <c r="M1504" i="17"/>
  <c r="M1505" i="17"/>
  <c r="M1506" i="17"/>
  <c r="M1507" i="17"/>
  <c r="M1508" i="17"/>
  <c r="M1509" i="17"/>
  <c r="M1510" i="17"/>
  <c r="M1511" i="17"/>
  <c r="M1512" i="17"/>
  <c r="M1513" i="17"/>
  <c r="M1514" i="17"/>
  <c r="M1515" i="17"/>
  <c r="M1516" i="17"/>
  <c r="M1517" i="17"/>
  <c r="M1518" i="17"/>
  <c r="M1519" i="17"/>
  <c r="M1520" i="17"/>
  <c r="M1521" i="17"/>
  <c r="M1522" i="17"/>
  <c r="M1523" i="17"/>
  <c r="M1524" i="17"/>
  <c r="M1525" i="17"/>
  <c r="M1526" i="17"/>
  <c r="M1527" i="17"/>
  <c r="M1528" i="17"/>
  <c r="M1529" i="17"/>
  <c r="M1530" i="17"/>
  <c r="M1531" i="17"/>
  <c r="M1532" i="17"/>
  <c r="M1533" i="17"/>
  <c r="M1534" i="17"/>
  <c r="M1535" i="17"/>
  <c r="M1536" i="17"/>
  <c r="M1537" i="17"/>
  <c r="M1538" i="17"/>
  <c r="M1539" i="17"/>
  <c r="M1540" i="17"/>
  <c r="M1541" i="17"/>
  <c r="M1542" i="17"/>
  <c r="M1543" i="17"/>
  <c r="M1544" i="17"/>
  <c r="M1545" i="17"/>
  <c r="M1546" i="17"/>
  <c r="M1547" i="17"/>
  <c r="M1548" i="17"/>
  <c r="M1549" i="17"/>
  <c r="M1550" i="17"/>
  <c r="M1551" i="17"/>
  <c r="M1552" i="17"/>
  <c r="M1553" i="17"/>
  <c r="M1554" i="17"/>
  <c r="M1555" i="17"/>
  <c r="M1556" i="17"/>
  <c r="M1557" i="17"/>
  <c r="M1558" i="17"/>
  <c r="M1559" i="17"/>
  <c r="M1560" i="17"/>
  <c r="M1561" i="17"/>
  <c r="M1562" i="17"/>
  <c r="M1563" i="17"/>
  <c r="M1564" i="17"/>
  <c r="M1565" i="17"/>
  <c r="M1566" i="17"/>
  <c r="M1567" i="17"/>
  <c r="M1568" i="17"/>
  <c r="M1569" i="17"/>
  <c r="M1570" i="17"/>
  <c r="M1571" i="17"/>
  <c r="M1572" i="17"/>
  <c r="M1573" i="17"/>
  <c r="M1574" i="17"/>
  <c r="M1575" i="17"/>
  <c r="M1576" i="17"/>
  <c r="M1577" i="17"/>
  <c r="M1578" i="17"/>
  <c r="M1579" i="17"/>
  <c r="M1580" i="17"/>
  <c r="M1581" i="17"/>
  <c r="M1582" i="17"/>
  <c r="M1583" i="17"/>
  <c r="M1584" i="17"/>
  <c r="M1585" i="17"/>
  <c r="M1586" i="17"/>
  <c r="M1587" i="17"/>
  <c r="M1588" i="17"/>
  <c r="M1589" i="17"/>
  <c r="M1590" i="17"/>
  <c r="M1591" i="17"/>
  <c r="M1592" i="17"/>
  <c r="M1593" i="17"/>
  <c r="M1594" i="17"/>
  <c r="M1595" i="17"/>
  <c r="M1596" i="17"/>
  <c r="M1597" i="17"/>
  <c r="M1598" i="17"/>
  <c r="M1599" i="17"/>
  <c r="M1600" i="17"/>
  <c r="M1601" i="17"/>
  <c r="M1602" i="17"/>
  <c r="M1603" i="17"/>
  <c r="M1604" i="17"/>
  <c r="M1605" i="17"/>
  <c r="M1606" i="17"/>
  <c r="M1607" i="17"/>
  <c r="M1608" i="17"/>
  <c r="M1609" i="17"/>
  <c r="M1610" i="17"/>
  <c r="M1611" i="17"/>
  <c r="M1612" i="17"/>
  <c r="M1613" i="17"/>
  <c r="M1614" i="17"/>
  <c r="M1615" i="17"/>
  <c r="M1616" i="17"/>
  <c r="M1617" i="17"/>
  <c r="M1618" i="17"/>
  <c r="M1619" i="17"/>
  <c r="M1620" i="17"/>
  <c r="M1621" i="17"/>
  <c r="M1622" i="17"/>
  <c r="M1623" i="17"/>
  <c r="M1624" i="17"/>
  <c r="M1625" i="17"/>
  <c r="M1626" i="17"/>
  <c r="M1627" i="17"/>
  <c r="M1628" i="17"/>
  <c r="M1629" i="17"/>
  <c r="M1630" i="17"/>
  <c r="M1631" i="17"/>
  <c r="M1632" i="17"/>
  <c r="M1633" i="17"/>
  <c r="M1634" i="17"/>
  <c r="M1635" i="17"/>
  <c r="M1636" i="17"/>
  <c r="M1637" i="17"/>
  <c r="M1638" i="17"/>
  <c r="M1639" i="17"/>
  <c r="M1640" i="17"/>
  <c r="M1641" i="17"/>
  <c r="M1642" i="17"/>
  <c r="M1643" i="17"/>
  <c r="M1644" i="17"/>
  <c r="M1645" i="17"/>
  <c r="M1646" i="17"/>
  <c r="M1647" i="17"/>
  <c r="M1648" i="17"/>
  <c r="M1649" i="17"/>
  <c r="M1650" i="17"/>
  <c r="M1651" i="17"/>
  <c r="M1652" i="17"/>
  <c r="M1653" i="17"/>
  <c r="M1654" i="17"/>
  <c r="M1655" i="17"/>
  <c r="M1656" i="17"/>
  <c r="M1657" i="17"/>
  <c r="M1658" i="17"/>
  <c r="M1659" i="17"/>
  <c r="M1660" i="17"/>
  <c r="M1661" i="17"/>
  <c r="M1662" i="17"/>
  <c r="M1663" i="17"/>
  <c r="M1664" i="17"/>
  <c r="M1665" i="17"/>
  <c r="M1666" i="17"/>
  <c r="M1667" i="17"/>
  <c r="M1668" i="17"/>
  <c r="M1669" i="17"/>
  <c r="M1670" i="17"/>
  <c r="M1671" i="17"/>
  <c r="M1672" i="17"/>
  <c r="M1673" i="17"/>
  <c r="M1674" i="17"/>
  <c r="M1675" i="17"/>
  <c r="M1676" i="17"/>
  <c r="M1677" i="17"/>
  <c r="M1678" i="17"/>
  <c r="M1679" i="17"/>
  <c r="M1680" i="17"/>
  <c r="M1681" i="17"/>
  <c r="M1682" i="17"/>
  <c r="M1683" i="17"/>
  <c r="M1684" i="17"/>
  <c r="M1685" i="17"/>
  <c r="M1686" i="17"/>
  <c r="M1687" i="17"/>
  <c r="M1688" i="17"/>
  <c r="M1689" i="17"/>
  <c r="M1690" i="17"/>
  <c r="M1691" i="17"/>
  <c r="M1692" i="17"/>
  <c r="M1693" i="17"/>
  <c r="M1694" i="17"/>
  <c r="M1695" i="17"/>
  <c r="M1696" i="17"/>
  <c r="M1697" i="17"/>
  <c r="M1698" i="17"/>
  <c r="M1699" i="17"/>
  <c r="M1700" i="17"/>
  <c r="M1701" i="17"/>
  <c r="M1702" i="17"/>
  <c r="M1703" i="17"/>
  <c r="M1704" i="17"/>
  <c r="M1705" i="17"/>
  <c r="M1706" i="17"/>
  <c r="M1707" i="17"/>
  <c r="M1708" i="17"/>
  <c r="M1709" i="17"/>
  <c r="M1710" i="17"/>
  <c r="M1711" i="17"/>
  <c r="M1712" i="17"/>
  <c r="M1713" i="17"/>
  <c r="M1714" i="17"/>
  <c r="M1715" i="17"/>
  <c r="M1716" i="17"/>
  <c r="M1717" i="17"/>
  <c r="M1718" i="17"/>
  <c r="M1719" i="17"/>
  <c r="M1720" i="17"/>
  <c r="M1721" i="17"/>
  <c r="M1722" i="17"/>
  <c r="M1723" i="17"/>
  <c r="M1724" i="17"/>
  <c r="M1725" i="17"/>
  <c r="M1726" i="17"/>
  <c r="M1727" i="17"/>
  <c r="M1728" i="17"/>
  <c r="M1729" i="17"/>
  <c r="M1730" i="17"/>
  <c r="M1731" i="17"/>
  <c r="M1732" i="17"/>
  <c r="M1733" i="17"/>
  <c r="M1734" i="17"/>
  <c r="M1735" i="17"/>
  <c r="M1736" i="17"/>
  <c r="M1737" i="17"/>
  <c r="M1738" i="17"/>
  <c r="M1739" i="17"/>
  <c r="M1740" i="17"/>
  <c r="M1741" i="17"/>
  <c r="M1742" i="17"/>
  <c r="M1743" i="17"/>
  <c r="M1744" i="17"/>
  <c r="M1745" i="17"/>
  <c r="M1746" i="17"/>
  <c r="M1747" i="17"/>
  <c r="M1748" i="17"/>
  <c r="M1749" i="17"/>
  <c r="M1750" i="17"/>
  <c r="M1751" i="17"/>
  <c r="M1752" i="17"/>
  <c r="M1753" i="17"/>
  <c r="M1754" i="17"/>
  <c r="M1755" i="17"/>
  <c r="M1756" i="17"/>
  <c r="M1757" i="17"/>
  <c r="M1758" i="17"/>
  <c r="M1759" i="17"/>
  <c r="M1760" i="17"/>
  <c r="M1761" i="17"/>
  <c r="M1762" i="17"/>
  <c r="M1763" i="17"/>
  <c r="M1764" i="17"/>
  <c r="M1765" i="17"/>
  <c r="M1766" i="17"/>
  <c r="M1767" i="17"/>
  <c r="M1768" i="17"/>
  <c r="M1769" i="17"/>
  <c r="M1770" i="17"/>
  <c r="M1771" i="17"/>
  <c r="M1772" i="17"/>
  <c r="M1773" i="17"/>
  <c r="M1774" i="17"/>
  <c r="M1775" i="17"/>
  <c r="M1776" i="17"/>
  <c r="M1777" i="17"/>
  <c r="M1778" i="17"/>
  <c r="M1779" i="17"/>
  <c r="M1780" i="17"/>
  <c r="M1781" i="17"/>
  <c r="M1782" i="17"/>
  <c r="M1783" i="17"/>
  <c r="M1784" i="17"/>
  <c r="M1785" i="17"/>
  <c r="M1786" i="17"/>
  <c r="M1787" i="17"/>
  <c r="M1788" i="17"/>
  <c r="M1789" i="17"/>
  <c r="M1790" i="17"/>
  <c r="M1791" i="17"/>
  <c r="M1792" i="17"/>
  <c r="M1793" i="17"/>
  <c r="M1794" i="17"/>
  <c r="M1795" i="17"/>
  <c r="M1796" i="17"/>
  <c r="M1797" i="17"/>
  <c r="M1798" i="17"/>
  <c r="M1799" i="17"/>
  <c r="M1800" i="17"/>
  <c r="M1801" i="17"/>
  <c r="M1802" i="17"/>
  <c r="M1803" i="17"/>
  <c r="M1804" i="17"/>
  <c r="M1805" i="17"/>
  <c r="M1806" i="17"/>
  <c r="M1807" i="17"/>
  <c r="M1808" i="17"/>
  <c r="M1809" i="17"/>
  <c r="M1810" i="17"/>
  <c r="M1811" i="17"/>
  <c r="M1812" i="17"/>
  <c r="M1813" i="17"/>
  <c r="M1814" i="17"/>
  <c r="M1815" i="17"/>
  <c r="M1816" i="17"/>
  <c r="M1817" i="17"/>
  <c r="M1818" i="17"/>
  <c r="M1819" i="17"/>
  <c r="M1820" i="17"/>
  <c r="M1821" i="17"/>
  <c r="M1822" i="17"/>
  <c r="M1823" i="17"/>
  <c r="M1824" i="17"/>
  <c r="M1825" i="17"/>
  <c r="M1826" i="17"/>
  <c r="M1827" i="17"/>
  <c r="M1828" i="17"/>
  <c r="M1829" i="17"/>
  <c r="M1830" i="17"/>
  <c r="M1831" i="17"/>
  <c r="M1832" i="17"/>
  <c r="M1833" i="17"/>
  <c r="M1834" i="17"/>
  <c r="M1835" i="17"/>
  <c r="M1836" i="17"/>
  <c r="M1837" i="17"/>
  <c r="M1838" i="17"/>
  <c r="M1839" i="17"/>
  <c r="M1840" i="17"/>
  <c r="M1841" i="17"/>
  <c r="M1842" i="17"/>
  <c r="M1843" i="17"/>
  <c r="M1844" i="17"/>
  <c r="M1845" i="17"/>
  <c r="M1846" i="17"/>
  <c r="M1847" i="17"/>
  <c r="M1848" i="17"/>
  <c r="M1849" i="17"/>
  <c r="M1850" i="17"/>
  <c r="M1851" i="17"/>
  <c r="M1852" i="17"/>
  <c r="M1853" i="17"/>
  <c r="M1854" i="17"/>
  <c r="M1855" i="17"/>
  <c r="M1856" i="17"/>
  <c r="M1857" i="17"/>
  <c r="M1858" i="17"/>
  <c r="M1859" i="17"/>
  <c r="M1860" i="17"/>
  <c r="M1861" i="17"/>
  <c r="M1862" i="17"/>
  <c r="M1863" i="17"/>
  <c r="M1864" i="17"/>
  <c r="M1865" i="17"/>
  <c r="M1866" i="17"/>
  <c r="M1867" i="17"/>
  <c r="M1868" i="17"/>
  <c r="M1869" i="17"/>
  <c r="M1870" i="17"/>
  <c r="M1871" i="17"/>
  <c r="M1872" i="17"/>
  <c r="M1873" i="17"/>
  <c r="M1874" i="17"/>
  <c r="M1875" i="17"/>
  <c r="M1876" i="17"/>
  <c r="M1877" i="17"/>
  <c r="M1878" i="17"/>
  <c r="M1879" i="17"/>
  <c r="M1880" i="17"/>
  <c r="M1881" i="17"/>
  <c r="M1882" i="17"/>
  <c r="M1883" i="17"/>
  <c r="M1884" i="17"/>
  <c r="M1885" i="17"/>
  <c r="M1886" i="17"/>
  <c r="M1887" i="17"/>
  <c r="M1888" i="17"/>
  <c r="M1889" i="17"/>
  <c r="M1890" i="17"/>
  <c r="M1891" i="17"/>
  <c r="M1892" i="17"/>
  <c r="M1893" i="17"/>
  <c r="M1894" i="17"/>
  <c r="M1895" i="17"/>
  <c r="M1896" i="17"/>
  <c r="M1897" i="17"/>
  <c r="M1898" i="17"/>
  <c r="M1899" i="17"/>
  <c r="M1900" i="17"/>
  <c r="M1901" i="17"/>
  <c r="M1902" i="17"/>
  <c r="M1903" i="17"/>
  <c r="M1904" i="17"/>
  <c r="M1905" i="17"/>
  <c r="M1906" i="17"/>
  <c r="M1907" i="17"/>
  <c r="M1908" i="17"/>
  <c r="M1909" i="17"/>
  <c r="M1910" i="17"/>
  <c r="M1911" i="17"/>
  <c r="M1912" i="17"/>
  <c r="M1913" i="17"/>
  <c r="M1914" i="17"/>
  <c r="M1915" i="17"/>
  <c r="M1916" i="17"/>
  <c r="M1917" i="17"/>
  <c r="M1918" i="17"/>
  <c r="M1919" i="17"/>
  <c r="M1920" i="17"/>
  <c r="M1921" i="17"/>
  <c r="M1922" i="17"/>
  <c r="M1923" i="17"/>
  <c r="M1924" i="17"/>
  <c r="M1925" i="17"/>
  <c r="M1926" i="17"/>
  <c r="M1927" i="17"/>
  <c r="M1928" i="17"/>
  <c r="M1929" i="17"/>
  <c r="M1930" i="17"/>
  <c r="M1931" i="17"/>
  <c r="M1932" i="17"/>
  <c r="M1933" i="17"/>
  <c r="M1934" i="17"/>
  <c r="M1935" i="17"/>
  <c r="M1936" i="17"/>
  <c r="M1937" i="17"/>
  <c r="M1938" i="17"/>
  <c r="M1939" i="17"/>
  <c r="M1940" i="17"/>
  <c r="M1941" i="17"/>
  <c r="M1942" i="17"/>
  <c r="M1943" i="17"/>
  <c r="M1944" i="17"/>
  <c r="M1945" i="17"/>
  <c r="M1946" i="17"/>
  <c r="M1947" i="17"/>
  <c r="M1948" i="17"/>
  <c r="M1949" i="17"/>
  <c r="M1950" i="17"/>
  <c r="M1951" i="17"/>
  <c r="M1952" i="17"/>
  <c r="M1953" i="17"/>
  <c r="M1954" i="17"/>
  <c r="M1955" i="17"/>
  <c r="M1956" i="17"/>
  <c r="M1957" i="17"/>
  <c r="M1958" i="17"/>
  <c r="M1959" i="17"/>
  <c r="M1960" i="17"/>
  <c r="M1961" i="17"/>
  <c r="M1962" i="17"/>
  <c r="M1963" i="17"/>
  <c r="M1964" i="17"/>
  <c r="M1965" i="17"/>
  <c r="M1966" i="17"/>
  <c r="M1967" i="17"/>
  <c r="M1968" i="17"/>
  <c r="M1969" i="17"/>
  <c r="M1970" i="17"/>
  <c r="M1971" i="17"/>
  <c r="M1972" i="17"/>
  <c r="M1973" i="17"/>
  <c r="M1974" i="17"/>
  <c r="M1975" i="17"/>
  <c r="M1976" i="17"/>
  <c r="M1977" i="17"/>
  <c r="M1978" i="17"/>
  <c r="M1979" i="17"/>
  <c r="M1980" i="17"/>
  <c r="M1981" i="17"/>
  <c r="M1982" i="17"/>
  <c r="M1983" i="17"/>
  <c r="M1984" i="17"/>
  <c r="M1985" i="17"/>
  <c r="M1986" i="17"/>
  <c r="M1987" i="17"/>
  <c r="M1988" i="17"/>
  <c r="M1989" i="17"/>
  <c r="M1990" i="17"/>
  <c r="M1991" i="17"/>
  <c r="M1992" i="17"/>
  <c r="M1993" i="17"/>
  <c r="M1994" i="17"/>
  <c r="M1995" i="17"/>
  <c r="M1996" i="17"/>
  <c r="M1997" i="17"/>
  <c r="M1998" i="17"/>
  <c r="M1999" i="17"/>
  <c r="M2000" i="17"/>
  <c r="U20" i="17"/>
  <c r="U17" i="17"/>
  <c r="U14" i="17"/>
  <c r="U11" i="17"/>
  <c r="U8" i="17"/>
  <c r="U2" i="17"/>
  <c r="U5" i="17"/>
  <c r="R2" i="17" l="1"/>
  <c r="V8" i="17"/>
  <c r="V2" i="17"/>
  <c r="V5" i="17"/>
  <c r="R4" i="17"/>
  <c r="V11" i="17"/>
  <c r="R15" i="17"/>
  <c r="V14" i="17"/>
  <c r="O1997" i="17"/>
  <c r="O1993" i="17"/>
  <c r="O1989" i="17"/>
  <c r="O1985" i="17"/>
  <c r="O1981" i="17"/>
  <c r="O1977" i="17"/>
  <c r="O1973" i="17"/>
  <c r="O1969" i="17"/>
  <c r="O1965" i="17"/>
  <c r="O1961" i="17"/>
  <c r="O1957" i="17"/>
  <c r="O1953" i="17"/>
  <c r="O1949" i="17"/>
  <c r="O1945" i="17"/>
  <c r="O1941" i="17"/>
  <c r="O1937" i="17"/>
  <c r="O1933" i="17"/>
  <c r="O1929" i="17"/>
  <c r="O2000" i="17"/>
  <c r="O1996" i="17"/>
  <c r="O1992" i="17"/>
  <c r="O1988" i="17"/>
  <c r="O1984" i="17"/>
  <c r="O1980" i="17"/>
  <c r="O1976" i="17"/>
  <c r="O1972" i="17"/>
  <c r="O1968" i="17"/>
  <c r="O1964" i="17"/>
  <c r="O1960" i="17"/>
  <c r="O1956" i="17"/>
  <c r="O1952" i="17"/>
  <c r="O1948" i="17"/>
  <c r="O1944" i="17"/>
  <c r="O1940" i="17"/>
  <c r="O1936" i="17"/>
  <c r="O1932" i="17"/>
  <c r="O1928" i="17"/>
  <c r="O1924" i="17"/>
  <c r="O1920" i="17"/>
  <c r="O1916" i="17"/>
  <c r="O1912" i="17"/>
  <c r="O1908" i="17"/>
  <c r="O1904" i="17"/>
  <c r="O1900" i="17"/>
  <c r="O1896" i="17"/>
  <c r="O1892" i="17"/>
  <c r="O1888" i="17"/>
  <c r="O1884" i="17"/>
  <c r="O1880" i="17"/>
  <c r="O1876" i="17"/>
  <c r="O1872" i="17"/>
  <c r="O1868" i="17"/>
  <c r="O1864" i="17"/>
  <c r="O1860" i="17"/>
  <c r="O1856" i="17"/>
  <c r="O1852" i="17"/>
  <c r="O1848" i="17"/>
  <c r="O1844" i="17"/>
  <c r="O1840" i="17"/>
  <c r="O1836" i="17"/>
  <c r="O1832" i="17"/>
  <c r="O1828" i="17"/>
  <c r="O1824" i="17"/>
  <c r="O1820" i="17"/>
  <c r="O1816" i="17"/>
  <c r="O1812" i="17"/>
  <c r="O1808" i="17"/>
  <c r="O1804" i="17"/>
  <c r="O1800" i="17"/>
  <c r="O1796" i="17"/>
  <c r="O1792" i="17"/>
  <c r="O1788" i="17"/>
  <c r="O1784" i="17"/>
  <c r="O1780" i="17"/>
  <c r="O1776" i="17"/>
  <c r="O1772" i="17"/>
  <c r="O1768" i="17"/>
  <c r="O1764" i="17"/>
  <c r="O1760" i="17"/>
  <c r="O1756" i="17"/>
  <c r="O1752" i="17"/>
  <c r="O1748" i="17"/>
  <c r="O1744" i="17"/>
  <c r="O1740" i="17"/>
  <c r="O1736" i="17"/>
  <c r="O1732" i="17"/>
  <c r="O1728" i="17"/>
  <c r="O1724" i="17"/>
  <c r="O1720" i="17"/>
  <c r="O1716" i="17"/>
  <c r="O1712" i="17"/>
  <c r="O1708" i="17"/>
  <c r="O1704" i="17"/>
  <c r="O1700" i="17"/>
  <c r="O1696" i="17"/>
  <c r="O1692" i="17"/>
  <c r="O1688" i="17"/>
  <c r="O1684" i="17"/>
  <c r="O1680" i="17"/>
  <c r="O1676" i="17"/>
  <c r="O1672" i="17"/>
  <c r="O1668" i="17"/>
  <c r="O1664" i="17"/>
  <c r="O1660" i="17"/>
  <c r="O1656" i="17"/>
  <c r="O1652" i="17"/>
  <c r="O1648" i="17"/>
  <c r="O1644" i="17"/>
  <c r="O1640" i="17"/>
  <c r="O1636" i="17"/>
  <c r="O1632" i="17"/>
  <c r="O1628" i="17"/>
  <c r="O1624" i="17"/>
  <c r="O1620" i="17"/>
  <c r="O1616" i="17"/>
  <c r="O1612" i="17"/>
  <c r="O1608" i="17"/>
  <c r="O1604" i="17"/>
  <c r="O1600" i="17"/>
  <c r="O1596" i="17"/>
  <c r="O1592" i="17"/>
  <c r="O1588" i="17"/>
  <c r="O1584" i="17"/>
  <c r="O1580" i="17"/>
  <c r="O1576" i="17"/>
  <c r="O1572" i="17"/>
  <c r="O1568" i="17"/>
  <c r="O1564" i="17"/>
  <c r="O1560" i="17"/>
  <c r="O1556" i="17"/>
  <c r="O1999" i="17"/>
  <c r="O1995" i="17"/>
  <c r="O1991" i="17"/>
  <c r="O1987" i="17"/>
  <c r="O1983" i="17"/>
  <c r="O1979" i="17"/>
  <c r="O1975" i="17"/>
  <c r="O1971" i="17"/>
  <c r="O1967" i="17"/>
  <c r="O1963" i="17"/>
  <c r="O1959" i="17"/>
  <c r="O1955" i="17"/>
  <c r="O1951" i="17"/>
  <c r="O1947" i="17"/>
  <c r="O1943" i="17"/>
  <c r="O1939" i="17"/>
  <c r="O1935" i="17"/>
  <c r="O1931" i="17"/>
  <c r="O1927" i="17"/>
  <c r="O1923" i="17"/>
  <c r="O1919" i="17"/>
  <c r="O1915" i="17"/>
  <c r="O1911" i="17"/>
  <c r="O1907" i="17"/>
  <c r="O1903" i="17"/>
  <c r="O1899" i="17"/>
  <c r="O1895" i="17"/>
  <c r="O1891" i="17"/>
  <c r="O1887" i="17"/>
  <c r="O1883" i="17"/>
  <c r="O1879" i="17"/>
  <c r="O1875" i="17"/>
  <c r="O1871" i="17"/>
  <c r="O1867" i="17"/>
  <c r="O1863" i="17"/>
  <c r="O1859" i="17"/>
  <c r="O1855" i="17"/>
  <c r="O1851" i="17"/>
  <c r="O1847" i="17"/>
  <c r="O1843" i="17"/>
  <c r="O1839" i="17"/>
  <c r="O1835" i="17"/>
  <c r="O1831" i="17"/>
  <c r="O1827" i="17"/>
  <c r="O1823" i="17"/>
  <c r="O1819" i="17"/>
  <c r="O1815" i="17"/>
  <c r="O1811" i="17"/>
  <c r="O1807" i="17"/>
  <c r="O1803" i="17"/>
  <c r="O1799" i="17"/>
  <c r="O1795" i="17"/>
  <c r="O1791" i="17"/>
  <c r="O1787" i="17"/>
  <c r="O1783" i="17"/>
  <c r="O1779" i="17"/>
  <c r="O1775" i="17"/>
  <c r="O1771" i="17"/>
  <c r="O1767" i="17"/>
  <c r="O1763" i="17"/>
  <c r="O1759" i="17"/>
  <c r="O1755" i="17"/>
  <c r="O1751" i="17"/>
  <c r="O1747" i="17"/>
  <c r="O1743" i="17"/>
  <c r="O1739" i="17"/>
  <c r="O1735" i="17"/>
  <c r="O1731" i="17"/>
  <c r="O1727" i="17"/>
  <c r="O1723" i="17"/>
  <c r="O1719" i="17"/>
  <c r="O1715" i="17"/>
  <c r="O1711" i="17"/>
  <c r="O1707" i="17"/>
  <c r="O1703" i="17"/>
  <c r="O1699" i="17"/>
  <c r="O1695" i="17"/>
  <c r="O1691" i="17"/>
  <c r="O1687" i="17"/>
  <c r="O1683" i="17"/>
  <c r="O1679" i="17"/>
  <c r="O1675" i="17"/>
  <c r="O1671" i="17"/>
  <c r="O1667" i="17"/>
  <c r="O1663" i="17"/>
  <c r="O1659" i="17"/>
  <c r="O1655" i="17"/>
  <c r="O1651" i="17"/>
  <c r="O1647" i="17"/>
  <c r="O1643" i="17"/>
  <c r="O1639" i="17"/>
  <c r="O1635" i="17"/>
  <c r="O1631" i="17"/>
  <c r="O1627" i="17"/>
  <c r="O1623" i="17"/>
  <c r="O1619" i="17"/>
  <c r="O1615" i="17"/>
  <c r="O1611" i="17"/>
  <c r="O1607" i="17"/>
  <c r="O1603" i="17"/>
  <c r="O1599" i="17"/>
  <c r="O1595" i="17"/>
  <c r="O1591" i="17"/>
  <c r="O1587" i="17"/>
  <c r="O1583" i="17"/>
  <c r="O1579" i="17"/>
  <c r="O1925" i="17"/>
  <c r="O1921" i="17"/>
  <c r="O1917" i="17"/>
  <c r="O1913" i="17"/>
  <c r="O1909" i="17"/>
  <c r="O1905" i="17"/>
  <c r="O1901" i="17"/>
  <c r="O1897" i="17"/>
  <c r="O1893" i="17"/>
  <c r="O1889" i="17"/>
  <c r="O1885" i="17"/>
  <c r="O1881" i="17"/>
  <c r="O1877" i="17"/>
  <c r="O1873" i="17"/>
  <c r="O1869" i="17"/>
  <c r="O1865" i="17"/>
  <c r="O1861" i="17"/>
  <c r="O1857" i="17"/>
  <c r="O1853" i="17"/>
  <c r="O1849" i="17"/>
  <c r="O1845" i="17"/>
  <c r="O1841" i="17"/>
  <c r="O1837" i="17"/>
  <c r="O1833" i="17"/>
  <c r="O1829" i="17"/>
  <c r="O1825" i="17"/>
  <c r="O1821" i="17"/>
  <c r="O1817" i="17"/>
  <c r="O1813" i="17"/>
  <c r="O1809" i="17"/>
  <c r="O1805" i="17"/>
  <c r="O1801" i="17"/>
  <c r="O1797" i="17"/>
  <c r="O1793" i="17"/>
  <c r="O1789" i="17"/>
  <c r="O1785" i="17"/>
  <c r="O1781" i="17"/>
  <c r="O1777" i="17"/>
  <c r="O1773" i="17"/>
  <c r="O1769" i="17"/>
  <c r="O1765" i="17"/>
  <c r="O1761" i="17"/>
  <c r="O1757" i="17"/>
  <c r="O1753" i="17"/>
  <c r="O1749" i="17"/>
  <c r="O1745" i="17"/>
  <c r="O1741" i="17"/>
  <c r="O1737" i="17"/>
  <c r="O1733" i="17"/>
  <c r="O1729" i="17"/>
  <c r="O1725" i="17"/>
  <c r="O1721" i="17"/>
  <c r="O1717" i="17"/>
  <c r="O1713" i="17"/>
  <c r="O1709" i="17"/>
  <c r="O1705" i="17"/>
  <c r="O1701" i="17"/>
  <c r="O1697" i="17"/>
  <c r="O1693" i="17"/>
  <c r="O1689" i="17"/>
  <c r="O1685" i="17"/>
  <c r="O1681" i="17"/>
  <c r="O1677" i="17"/>
  <c r="O1673" i="17"/>
  <c r="O1669" i="17"/>
  <c r="O1665" i="17"/>
  <c r="O1661" i="17"/>
  <c r="O1657" i="17"/>
  <c r="O1653" i="17"/>
  <c r="O1649" i="17"/>
  <c r="O1645" i="17"/>
  <c r="O1641" i="17"/>
  <c r="O1637" i="17"/>
  <c r="O1633" i="17"/>
  <c r="O1629" i="17"/>
  <c r="O1625" i="17"/>
  <c r="O1621" i="17"/>
  <c r="O1617" i="17"/>
  <c r="O1613" i="17"/>
  <c r="O1609" i="17"/>
  <c r="O1605" i="17"/>
  <c r="O1601" i="17"/>
  <c r="O1597" i="17"/>
  <c r="O1593" i="17"/>
  <c r="O1589" i="17"/>
  <c r="O1585" i="17"/>
  <c r="O1581" i="17"/>
  <c r="O1577" i="17"/>
  <c r="O1573" i="17"/>
  <c r="O1569" i="17"/>
  <c r="O1565" i="17"/>
  <c r="O1561" i="17"/>
  <c r="O1557" i="17"/>
  <c r="O1553" i="17"/>
  <c r="O1549" i="17"/>
  <c r="O1545" i="17"/>
  <c r="O1541" i="17"/>
  <c r="O1537" i="17"/>
  <c r="O1533" i="17"/>
  <c r="O1529" i="17"/>
  <c r="O1525" i="17"/>
  <c r="O1521" i="17"/>
  <c r="O1517" i="17"/>
  <c r="O1513" i="17"/>
  <c r="O1509" i="17"/>
  <c r="O1505" i="17"/>
  <c r="O1501" i="17"/>
  <c r="O1497" i="17"/>
  <c r="O1493" i="17"/>
  <c r="O1489" i="17"/>
  <c r="O1485" i="17"/>
  <c r="O1481" i="17"/>
  <c r="O1477" i="17"/>
  <c r="O1473" i="17"/>
  <c r="O1469" i="17"/>
  <c r="O1465" i="17"/>
  <c r="O1461" i="17"/>
  <c r="O1457" i="17"/>
  <c r="O1453" i="17"/>
  <c r="O1449" i="17"/>
  <c r="O1445" i="17"/>
  <c r="O1441" i="17"/>
  <c r="O1437" i="17"/>
  <c r="O1433" i="17"/>
  <c r="O1429" i="17"/>
  <c r="O1425" i="17"/>
  <c r="O1421" i="17"/>
  <c r="O1417" i="17"/>
  <c r="O1413" i="17"/>
  <c r="O1409" i="17"/>
  <c r="O1405" i="17"/>
  <c r="O1401" i="17"/>
  <c r="O1397" i="17"/>
  <c r="O1393" i="17"/>
  <c r="O1389" i="17"/>
  <c r="O1385" i="17"/>
  <c r="O1381" i="17"/>
  <c r="O1377" i="17"/>
  <c r="O1373" i="17"/>
  <c r="O1369" i="17"/>
  <c r="O1365" i="17"/>
  <c r="O1361" i="17"/>
  <c r="O1357" i="17"/>
  <c r="O1353" i="17"/>
  <c r="O1349" i="17"/>
  <c r="O1345" i="17"/>
  <c r="O1341" i="17"/>
  <c r="O1337" i="17"/>
  <c r="O1333" i="17"/>
  <c r="O1329" i="17"/>
  <c r="O1325" i="17"/>
  <c r="O1321" i="17"/>
  <c r="O1317" i="17"/>
  <c r="O1313" i="17"/>
  <c r="O1309" i="17"/>
  <c r="O1305" i="17"/>
  <c r="O1301" i="17"/>
  <c r="O1297" i="17"/>
  <c r="O1293" i="17"/>
  <c r="O1289" i="17"/>
  <c r="O1285" i="17"/>
  <c r="O1281" i="17"/>
  <c r="O1277" i="17"/>
  <c r="O1273" i="17"/>
  <c r="O1269" i="17"/>
  <c r="O1265" i="17"/>
  <c r="O1261" i="17"/>
  <c r="O1257" i="17"/>
  <c r="O1253" i="17"/>
  <c r="O1249" i="17"/>
  <c r="O1245" i="17"/>
  <c r="O1241" i="17"/>
  <c r="O1237" i="17"/>
  <c r="O1233" i="17"/>
  <c r="O1229" i="17"/>
  <c r="O1225" i="17"/>
  <c r="O1221" i="17"/>
  <c r="O1217" i="17"/>
  <c r="O1213" i="17"/>
  <c r="O1209" i="17"/>
  <c r="O1205" i="17"/>
  <c r="O1201" i="17"/>
  <c r="O1197" i="17"/>
  <c r="O1193" i="17"/>
  <c r="O1189" i="17"/>
  <c r="O1185" i="17"/>
  <c r="O1181" i="17"/>
  <c r="O1177" i="17"/>
  <c r="O1173" i="17"/>
  <c r="O1169" i="17"/>
  <c r="O1165" i="17"/>
  <c r="O1161" i="17"/>
  <c r="O1157" i="17"/>
  <c r="O1153" i="17"/>
  <c r="O1149" i="17"/>
  <c r="O1145" i="17"/>
  <c r="O1141" i="17"/>
  <c r="O1137" i="17"/>
  <c r="O1133" i="17"/>
  <c r="O1129" i="17"/>
  <c r="O1125" i="17"/>
  <c r="O1121" i="17"/>
  <c r="O1117" i="17"/>
  <c r="O1113" i="17"/>
  <c r="O1109" i="17"/>
  <c r="O1105" i="17"/>
  <c r="O1101" i="17"/>
  <c r="O1097" i="17"/>
  <c r="O1093" i="17"/>
  <c r="O1089" i="17"/>
  <c r="O1085" i="17"/>
  <c r="O1081" i="17"/>
  <c r="O1077" i="17"/>
  <c r="O1073" i="17"/>
  <c r="O1069" i="17"/>
  <c r="O1065" i="17"/>
  <c r="O1061" i="17"/>
  <c r="O1057" i="17"/>
  <c r="O1053" i="17"/>
  <c r="O1049" i="17"/>
  <c r="O1045" i="17"/>
  <c r="O1041" i="17"/>
  <c r="O1037" i="17"/>
  <c r="O1033" i="17"/>
  <c r="O1029" i="17"/>
  <c r="O1025" i="17"/>
  <c r="O1021" i="17"/>
  <c r="O1017" i="17"/>
  <c r="O1013" i="17"/>
  <c r="O1009" i="17"/>
  <c r="O1005" i="17"/>
  <c r="O1001" i="17"/>
  <c r="O997" i="17"/>
  <c r="O993" i="17"/>
  <c r="O989" i="17"/>
  <c r="O985" i="17"/>
  <c r="O981" i="17"/>
  <c r="O977" i="17"/>
  <c r="O973" i="17"/>
  <c r="O969" i="17"/>
  <c r="O965" i="17"/>
  <c r="O961" i="17"/>
  <c r="O957" i="17"/>
  <c r="O953" i="17"/>
  <c r="O949" i="17"/>
  <c r="O945" i="17"/>
  <c r="O941" i="17"/>
  <c r="O937" i="17"/>
  <c r="O933" i="17"/>
  <c r="O929" i="17"/>
  <c r="O925" i="17"/>
  <c r="O921" i="17"/>
  <c r="O917" i="17"/>
  <c r="O913" i="17"/>
  <c r="O909" i="17"/>
  <c r="O905" i="17"/>
  <c r="O901" i="17"/>
  <c r="O897" i="17"/>
  <c r="O893" i="17"/>
  <c r="O889" i="17"/>
  <c r="O885" i="17"/>
  <c r="O881" i="17"/>
  <c r="O877" i="17"/>
  <c r="O873" i="17"/>
  <c r="O869" i="17"/>
  <c r="O865" i="17"/>
  <c r="O861" i="17"/>
  <c r="O857" i="17"/>
  <c r="O853" i="17"/>
  <c r="O849" i="17"/>
  <c r="O845" i="17"/>
  <c r="O841" i="17"/>
  <c r="O837" i="17"/>
  <c r="O833" i="17"/>
  <c r="O829" i="17"/>
  <c r="O825" i="17"/>
  <c r="O821" i="17"/>
  <c r="O817" i="17"/>
  <c r="O813" i="17"/>
  <c r="O809" i="17"/>
  <c r="O805" i="17"/>
  <c r="O801" i="17"/>
  <c r="O797" i="17"/>
  <c r="O793" i="17"/>
  <c r="O789" i="17"/>
  <c r="O785" i="17"/>
  <c r="O781" i="17"/>
  <c r="O777" i="17"/>
  <c r="O773" i="17"/>
  <c r="O769" i="17"/>
  <c r="O765" i="17"/>
  <c r="O761" i="17"/>
  <c r="O757" i="17"/>
  <c r="O753" i="17"/>
  <c r="O749" i="17"/>
  <c r="O745" i="17"/>
  <c r="O741" i="17"/>
  <c r="O737" i="17"/>
  <c r="O733" i="17"/>
  <c r="O729" i="17"/>
  <c r="O725" i="17"/>
  <c r="O721" i="17"/>
  <c r="O717" i="17"/>
  <c r="O713" i="17"/>
  <c r="O709" i="17"/>
  <c r="O705" i="17"/>
  <c r="O701" i="17"/>
  <c r="O697" i="17"/>
  <c r="O693" i="17"/>
  <c r="O689" i="17"/>
  <c r="O685" i="17"/>
  <c r="O681" i="17"/>
  <c r="O677" i="17"/>
  <c r="O673" i="17"/>
  <c r="O669" i="17"/>
  <c r="O665" i="17"/>
  <c r="O661" i="17"/>
  <c r="O657" i="17"/>
  <c r="O653" i="17"/>
  <c r="O649" i="17"/>
  <c r="O645" i="17"/>
  <c r="O641" i="17"/>
  <c r="O637" i="17"/>
  <c r="O633" i="17"/>
  <c r="O629" i="17"/>
  <c r="O625" i="17"/>
  <c r="O621" i="17"/>
  <c r="O617" i="17"/>
  <c r="O613" i="17"/>
  <c r="O609" i="17"/>
  <c r="O605" i="17"/>
  <c r="O601" i="17"/>
  <c r="O597" i="17"/>
  <c r="O593" i="17"/>
  <c r="O589" i="17"/>
  <c r="O585" i="17"/>
  <c r="O581" i="17"/>
  <c r="O577" i="17"/>
  <c r="O573" i="17"/>
  <c r="O569" i="17"/>
  <c r="O565" i="17"/>
  <c r="O1552" i="17"/>
  <c r="O1548" i="17"/>
  <c r="O1544" i="17"/>
  <c r="O1540" i="17"/>
  <c r="O1536" i="17"/>
  <c r="O1532" i="17"/>
  <c r="O1528" i="17"/>
  <c r="O1524" i="17"/>
  <c r="O1520" i="17"/>
  <c r="O1516" i="17"/>
  <c r="O1512" i="17"/>
  <c r="O1508" i="17"/>
  <c r="O1504" i="17"/>
  <c r="O1500" i="17"/>
  <c r="O1496" i="17"/>
  <c r="O1492" i="17"/>
  <c r="O1488" i="17"/>
  <c r="O1484" i="17"/>
  <c r="O1480" i="17"/>
  <c r="O1476" i="17"/>
  <c r="O1472" i="17"/>
  <c r="O1468" i="17"/>
  <c r="O1464" i="17"/>
  <c r="O1460" i="17"/>
  <c r="O1456" i="17"/>
  <c r="O1452" i="17"/>
  <c r="O1448" i="17"/>
  <c r="O1444" i="17"/>
  <c r="O1440" i="17"/>
  <c r="O1436" i="17"/>
  <c r="O1432" i="17"/>
  <c r="O1428" i="17"/>
  <c r="O1424" i="17"/>
  <c r="O1420" i="17"/>
  <c r="O1416" i="17"/>
  <c r="O1412" i="17"/>
  <c r="O1408" i="17"/>
  <c r="O1404" i="17"/>
  <c r="O1400" i="17"/>
  <c r="O1396" i="17"/>
  <c r="O1392" i="17"/>
  <c r="O1388" i="17"/>
  <c r="O1384" i="17"/>
  <c r="O1380" i="17"/>
  <c r="O1376" i="17"/>
  <c r="O1372" i="17"/>
  <c r="O1368" i="17"/>
  <c r="O1364" i="17"/>
  <c r="O1360" i="17"/>
  <c r="O1356" i="17"/>
  <c r="O1352" i="17"/>
  <c r="O1348" i="17"/>
  <c r="O1344" i="17"/>
  <c r="O1340" i="17"/>
  <c r="O1336" i="17"/>
  <c r="O1332" i="17"/>
  <c r="O1328" i="17"/>
  <c r="O1324" i="17"/>
  <c r="O1320" i="17"/>
  <c r="O1316" i="17"/>
  <c r="O1312" i="17"/>
  <c r="O1308" i="17"/>
  <c r="O1304" i="17"/>
  <c r="O1300" i="17"/>
  <c r="O1296" i="17"/>
  <c r="O1292" i="17"/>
  <c r="O1288" i="17"/>
  <c r="O1284" i="17"/>
  <c r="O1280" i="17"/>
  <c r="O1276" i="17"/>
  <c r="O1272" i="17"/>
  <c r="O1268" i="17"/>
  <c r="O1264" i="17"/>
  <c r="O1260" i="17"/>
  <c r="O1256" i="17"/>
  <c r="O1252" i="17"/>
  <c r="O1248" i="17"/>
  <c r="O1244" i="17"/>
  <c r="O1240" i="17"/>
  <c r="O1236" i="17"/>
  <c r="O1232" i="17"/>
  <c r="O1228" i="17"/>
  <c r="O1224" i="17"/>
  <c r="O1220" i="17"/>
  <c r="O1216" i="17"/>
  <c r="O1212" i="17"/>
  <c r="O1208" i="17"/>
  <c r="O1204" i="17"/>
  <c r="O1200" i="17"/>
  <c r="O1196" i="17"/>
  <c r="O1192" i="17"/>
  <c r="O1188" i="17"/>
  <c r="O1184" i="17"/>
  <c r="O1180" i="17"/>
  <c r="O1176" i="17"/>
  <c r="O1172" i="17"/>
  <c r="O1168" i="17"/>
  <c r="O1164" i="17"/>
  <c r="O1160" i="17"/>
  <c r="O1156" i="17"/>
  <c r="O1152" i="17"/>
  <c r="O1148" i="17"/>
  <c r="O1144" i="17"/>
  <c r="O1140" i="17"/>
  <c r="O1136" i="17"/>
  <c r="O1132" i="17"/>
  <c r="O1128" i="17"/>
  <c r="O1124" i="17"/>
  <c r="O1120" i="17"/>
  <c r="O1116" i="17"/>
  <c r="O1112" i="17"/>
  <c r="O1108" i="17"/>
  <c r="O1104" i="17"/>
  <c r="O1100" i="17"/>
  <c r="O1096" i="17"/>
  <c r="O1092" i="17"/>
  <c r="O1088" i="17"/>
  <c r="O1084" i="17"/>
  <c r="O1080" i="17"/>
  <c r="O1076" i="17"/>
  <c r="O1072" i="17"/>
  <c r="O1068" i="17"/>
  <c r="O1064" i="17"/>
  <c r="O1060" i="17"/>
  <c r="O1056" i="17"/>
  <c r="O1052" i="17"/>
  <c r="O1048" i="17"/>
  <c r="O1044" i="17"/>
  <c r="O1040" i="17"/>
  <c r="O1036" i="17"/>
  <c r="O1032" i="17"/>
  <c r="O1028" i="17"/>
  <c r="O1024" i="17"/>
  <c r="O1020" i="17"/>
  <c r="O1016" i="17"/>
  <c r="O1012" i="17"/>
  <c r="O1008" i="17"/>
  <c r="O1004" i="17"/>
  <c r="O1000" i="17"/>
  <c r="O996" i="17"/>
  <c r="O992" i="17"/>
  <c r="O988" i="17"/>
  <c r="O984" i="17"/>
  <c r="O980" i="17"/>
  <c r="O976" i="17"/>
  <c r="O972" i="17"/>
  <c r="O968" i="17"/>
  <c r="O964" i="17"/>
  <c r="O960" i="17"/>
  <c r="O956" i="17"/>
  <c r="O952" i="17"/>
  <c r="O948" i="17"/>
  <c r="O944" i="17"/>
  <c r="O940" i="17"/>
  <c r="O936" i="17"/>
  <c r="O932" i="17"/>
  <c r="O928" i="17"/>
  <c r="O924" i="17"/>
  <c r="O920" i="17"/>
  <c r="O916" i="17"/>
  <c r="O912" i="17"/>
  <c r="O908" i="17"/>
  <c r="O904" i="17"/>
  <c r="O900" i="17"/>
  <c r="O896" i="17"/>
  <c r="O892" i="17"/>
  <c r="O888" i="17"/>
  <c r="O884" i="17"/>
  <c r="O880" i="17"/>
  <c r="O876" i="17"/>
  <c r="O872" i="17"/>
  <c r="O868" i="17"/>
  <c r="O864" i="17"/>
  <c r="O860" i="17"/>
  <c r="O856" i="17"/>
  <c r="O852" i="17"/>
  <c r="O848" i="17"/>
  <c r="O844" i="17"/>
  <c r="O840" i="17"/>
  <c r="O836" i="17"/>
  <c r="O832" i="17"/>
  <c r="O828" i="17"/>
  <c r="O824" i="17"/>
  <c r="O820" i="17"/>
  <c r="O816" i="17"/>
  <c r="O812" i="17"/>
  <c r="O808" i="17"/>
  <c r="O804" i="17"/>
  <c r="O800" i="17"/>
  <c r="O796" i="17"/>
  <c r="O792" i="17"/>
  <c r="O788" i="17"/>
  <c r="O784" i="17"/>
  <c r="O780" i="17"/>
  <c r="O776" i="17"/>
  <c r="O772" i="17"/>
  <c r="O768" i="17"/>
  <c r="O764" i="17"/>
  <c r="O760" i="17"/>
  <c r="O756" i="17"/>
  <c r="O752" i="17"/>
  <c r="O748" i="17"/>
  <c r="O744" i="17"/>
  <c r="O740" i="17"/>
  <c r="O736" i="17"/>
  <c r="O732" i="17"/>
  <c r="O728" i="17"/>
  <c r="O724" i="17"/>
  <c r="O720" i="17"/>
  <c r="O716" i="17"/>
  <c r="O712" i="17"/>
  <c r="O708" i="17"/>
  <c r="O704" i="17"/>
  <c r="O700" i="17"/>
  <c r="O696" i="17"/>
  <c r="O692" i="17"/>
  <c r="O688" i="17"/>
  <c r="O684" i="17"/>
  <c r="O680" i="17"/>
  <c r="O676" i="17"/>
  <c r="O672" i="17"/>
  <c r="O668" i="17"/>
  <c r="O664" i="17"/>
  <c r="O660" i="17"/>
  <c r="O656" i="17"/>
  <c r="O652" i="17"/>
  <c r="O648" i="17"/>
  <c r="O644" i="17"/>
  <c r="O640" i="17"/>
  <c r="O636" i="17"/>
  <c r="O632" i="17"/>
  <c r="O628" i="17"/>
  <c r="O624" i="17"/>
  <c r="O620" i="17"/>
  <c r="O616" i="17"/>
  <c r="O612" i="17"/>
  <c r="O608" i="17"/>
  <c r="O604" i="17"/>
  <c r="O600" i="17"/>
  <c r="O596" i="17"/>
  <c r="O592" i="17"/>
  <c r="O588" i="17"/>
  <c r="O584" i="17"/>
  <c r="O580" i="17"/>
  <c r="O576" i="17"/>
  <c r="O572" i="17"/>
  <c r="O568" i="17"/>
  <c r="O564" i="17"/>
  <c r="O560" i="17"/>
  <c r="O556" i="17"/>
  <c r="O552" i="17"/>
  <c r="O548" i="17"/>
  <c r="O544" i="17"/>
  <c r="O540" i="17"/>
  <c r="O536" i="17"/>
  <c r="O532" i="17"/>
  <c r="O528" i="17"/>
  <c r="O524" i="17"/>
  <c r="O520" i="17"/>
  <c r="O516" i="17"/>
  <c r="O512" i="17"/>
  <c r="O508" i="17"/>
  <c r="O504" i="17"/>
  <c r="O500" i="17"/>
  <c r="O496" i="17"/>
  <c r="O492" i="17"/>
  <c r="O488" i="17"/>
  <c r="O484" i="17"/>
  <c r="O480" i="17"/>
  <c r="O476" i="17"/>
  <c r="O472" i="17"/>
  <c r="O468" i="17"/>
  <c r="O464" i="17"/>
  <c r="O1575" i="17"/>
  <c r="O1571" i="17"/>
  <c r="O1567" i="17"/>
  <c r="O1563" i="17"/>
  <c r="O1559" i="17"/>
  <c r="O1555" i="17"/>
  <c r="O1551" i="17"/>
  <c r="O1547" i="17"/>
  <c r="O1543" i="17"/>
  <c r="O1539" i="17"/>
  <c r="O1535" i="17"/>
  <c r="O1531" i="17"/>
  <c r="O1527" i="17"/>
  <c r="O1523" i="17"/>
  <c r="O1519" i="17"/>
  <c r="O1515" i="17"/>
  <c r="O1511" i="17"/>
  <c r="O1507" i="17"/>
  <c r="O1503" i="17"/>
  <c r="O1499" i="17"/>
  <c r="O1495" i="17"/>
  <c r="O1491" i="17"/>
  <c r="O1487" i="17"/>
  <c r="O1483" i="17"/>
  <c r="O1479" i="17"/>
  <c r="O1475" i="17"/>
  <c r="O1471" i="17"/>
  <c r="O1467" i="17"/>
  <c r="O1463" i="17"/>
  <c r="O1459" i="17"/>
  <c r="O1455" i="17"/>
  <c r="O1451" i="17"/>
  <c r="O1447" i="17"/>
  <c r="O1443" i="17"/>
  <c r="O1439" i="17"/>
  <c r="O1435" i="17"/>
  <c r="O1431" i="17"/>
  <c r="O1427" i="17"/>
  <c r="O1423" i="17"/>
  <c r="O1419" i="17"/>
  <c r="O1415" i="17"/>
  <c r="O1411" i="17"/>
  <c r="O1407" i="17"/>
  <c r="O1403" i="17"/>
  <c r="O1399" i="17"/>
  <c r="O1395" i="17"/>
  <c r="O1391" i="17"/>
  <c r="O1387" i="17"/>
  <c r="O1383" i="17"/>
  <c r="O1379" i="17"/>
  <c r="O1375" i="17"/>
  <c r="O1371" i="17"/>
  <c r="O1367" i="17"/>
  <c r="O1363" i="17"/>
  <c r="O1359" i="17"/>
  <c r="O1355" i="17"/>
  <c r="O1351" i="17"/>
  <c r="O1347" i="17"/>
  <c r="O1343" i="17"/>
  <c r="O1339" i="17"/>
  <c r="O1335" i="17"/>
  <c r="O1331" i="17"/>
  <c r="O1327" i="17"/>
  <c r="O1323" i="17"/>
  <c r="O1319" i="17"/>
  <c r="O1315" i="17"/>
  <c r="O1311" i="17"/>
  <c r="O1307" i="17"/>
  <c r="O1303" i="17"/>
  <c r="O1299" i="17"/>
  <c r="O1295" i="17"/>
  <c r="O1291" i="17"/>
  <c r="O1287" i="17"/>
  <c r="O1283" i="17"/>
  <c r="O1279" i="17"/>
  <c r="O1275" i="17"/>
  <c r="O1271" i="17"/>
  <c r="O1267" i="17"/>
  <c r="O1263" i="17"/>
  <c r="O1259" i="17"/>
  <c r="O1255" i="17"/>
  <c r="O1251" i="17"/>
  <c r="O1247" i="17"/>
  <c r="O1243" i="17"/>
  <c r="O1239" i="17"/>
  <c r="O1235" i="17"/>
  <c r="O1231" i="17"/>
  <c r="O1227" i="17"/>
  <c r="O1223" i="17"/>
  <c r="O1219" i="17"/>
  <c r="O1215" i="17"/>
  <c r="O1211" i="17"/>
  <c r="O1207" i="17"/>
  <c r="O1203" i="17"/>
  <c r="O1199" i="17"/>
  <c r="O1195" i="17"/>
  <c r="O1191" i="17"/>
  <c r="O1187" i="17"/>
  <c r="O1183" i="17"/>
  <c r="O1179" i="17"/>
  <c r="O1175" i="17"/>
  <c r="O1171" i="17"/>
  <c r="O1167" i="17"/>
  <c r="O1163" i="17"/>
  <c r="O1159" i="17"/>
  <c r="O1155" i="17"/>
  <c r="O1151" i="17"/>
  <c r="O1147" i="17"/>
  <c r="O1143" i="17"/>
  <c r="O1139" i="17"/>
  <c r="O1135" i="17"/>
  <c r="O1131" i="17"/>
  <c r="O1127" i="17"/>
  <c r="O1123" i="17"/>
  <c r="O1119" i="17"/>
  <c r="O1115" i="17"/>
  <c r="O1111" i="17"/>
  <c r="O1107" i="17"/>
  <c r="O1103" i="17"/>
  <c r="O1099" i="17"/>
  <c r="O1095" i="17"/>
  <c r="O1091" i="17"/>
  <c r="O1087" i="17"/>
  <c r="O1083" i="17"/>
  <c r="O1079" i="17"/>
  <c r="O1075" i="17"/>
  <c r="O1071" i="17"/>
  <c r="O1067" i="17"/>
  <c r="O1063" i="17"/>
  <c r="O1059" i="17"/>
  <c r="O1055" i="17"/>
  <c r="O1051" i="17"/>
  <c r="O1047" i="17"/>
  <c r="O1043" i="17"/>
  <c r="O1039" i="17"/>
  <c r="O1035" i="17"/>
  <c r="O1031" i="17"/>
  <c r="O1027" i="17"/>
  <c r="O1023" i="17"/>
  <c r="O1019" i="17"/>
  <c r="O1015" i="17"/>
  <c r="O1011" i="17"/>
  <c r="O1007" i="17"/>
  <c r="O1003" i="17"/>
  <c r="O999" i="17"/>
  <c r="O995" i="17"/>
  <c r="O991" i="17"/>
  <c r="O987" i="17"/>
  <c r="O983" i="17"/>
  <c r="O979" i="17"/>
  <c r="O975" i="17"/>
  <c r="O971" i="17"/>
  <c r="O967" i="17"/>
  <c r="O963" i="17"/>
  <c r="O959" i="17"/>
  <c r="O955" i="17"/>
  <c r="O951" i="17"/>
  <c r="O947" i="17"/>
  <c r="O943" i="17"/>
  <c r="O939" i="17"/>
  <c r="O935" i="17"/>
  <c r="O931" i="17"/>
  <c r="O927" i="17"/>
  <c r="O923" i="17"/>
  <c r="O919" i="17"/>
  <c r="O915" i="17"/>
  <c r="O911" i="17"/>
  <c r="O907" i="17"/>
  <c r="O903" i="17"/>
  <c r="O899" i="17"/>
  <c r="O895" i="17"/>
  <c r="O891" i="17"/>
  <c r="O887" i="17"/>
  <c r="O883" i="17"/>
  <c r="O879" i="17"/>
  <c r="O875" i="17"/>
  <c r="O871" i="17"/>
  <c r="O867" i="17"/>
  <c r="O863" i="17"/>
  <c r="O859" i="17"/>
  <c r="O855" i="17"/>
  <c r="O851" i="17"/>
  <c r="O847" i="17"/>
  <c r="O843" i="17"/>
  <c r="O839" i="17"/>
  <c r="O835" i="17"/>
  <c r="O831" i="17"/>
  <c r="O827" i="17"/>
  <c r="O823" i="17"/>
  <c r="O819" i="17"/>
  <c r="O815" i="17"/>
  <c r="O811" i="17"/>
  <c r="O807" i="17"/>
  <c r="O803" i="17"/>
  <c r="O799" i="17"/>
  <c r="O795" i="17"/>
  <c r="O791" i="17"/>
  <c r="O787" i="17"/>
  <c r="O783" i="17"/>
  <c r="O779" i="17"/>
  <c r="O775" i="17"/>
  <c r="O771" i="17"/>
  <c r="O767" i="17"/>
  <c r="O763" i="17"/>
  <c r="O759" i="17"/>
  <c r="O755" i="17"/>
  <c r="O751" i="17"/>
  <c r="O747" i="17"/>
  <c r="O743" i="17"/>
  <c r="O739" i="17"/>
  <c r="O735" i="17"/>
  <c r="O731" i="17"/>
  <c r="O727" i="17"/>
  <c r="O723" i="17"/>
  <c r="O719" i="17"/>
  <c r="O715" i="17"/>
  <c r="O711" i="17"/>
  <c r="O707" i="17"/>
  <c r="O703" i="17"/>
  <c r="O699" i="17"/>
  <c r="O695" i="17"/>
  <c r="O691" i="17"/>
  <c r="O687" i="17"/>
  <c r="O683" i="17"/>
  <c r="O679" i="17"/>
  <c r="O675" i="17"/>
  <c r="O671" i="17"/>
  <c r="O667" i="17"/>
  <c r="O663" i="17"/>
  <c r="O659" i="17"/>
  <c r="O655" i="17"/>
  <c r="O651" i="17"/>
  <c r="O647" i="17"/>
  <c r="O643" i="17"/>
  <c r="O639" i="17"/>
  <c r="O635" i="17"/>
  <c r="O631" i="17"/>
  <c r="O627" i="17"/>
  <c r="O623" i="17"/>
  <c r="O619" i="17"/>
  <c r="O615" i="17"/>
  <c r="O611" i="17"/>
  <c r="O607" i="17"/>
  <c r="O603" i="17"/>
  <c r="O599" i="17"/>
  <c r="O595" i="17"/>
  <c r="O591" i="17"/>
  <c r="O587" i="17"/>
  <c r="O583" i="17"/>
  <c r="O579" i="17"/>
  <c r="O575" i="17"/>
  <c r="O571" i="17"/>
  <c r="O567" i="17"/>
  <c r="O563" i="17"/>
  <c r="O559" i="17"/>
  <c r="O555" i="17"/>
  <c r="O551" i="17"/>
  <c r="O547" i="17"/>
  <c r="O543" i="17"/>
  <c r="O539" i="17"/>
  <c r="O535" i="17"/>
  <c r="O531" i="17"/>
  <c r="O527" i="17"/>
  <c r="O523" i="17"/>
  <c r="O519" i="17"/>
  <c r="O515" i="17"/>
  <c r="O511" i="17"/>
  <c r="O507" i="17"/>
  <c r="O503" i="17"/>
  <c r="O499" i="17"/>
  <c r="O495" i="17"/>
  <c r="O491" i="17"/>
  <c r="O487" i="17"/>
  <c r="O483" i="17"/>
  <c r="O479" i="17"/>
  <c r="O475" i="17"/>
  <c r="O471" i="17"/>
  <c r="O467" i="17"/>
  <c r="O1998" i="17"/>
  <c r="O1994" i="17"/>
  <c r="O1990" i="17"/>
  <c r="O1986" i="17"/>
  <c r="O1982" i="17"/>
  <c r="O1978" i="17"/>
  <c r="O1974" i="17"/>
  <c r="O1970" i="17"/>
  <c r="O1966" i="17"/>
  <c r="O1962" i="17"/>
  <c r="O1958" i="17"/>
  <c r="O1954" i="17"/>
  <c r="O1950" i="17"/>
  <c r="O1946" i="17"/>
  <c r="O1942" i="17"/>
  <c r="O1938" i="17"/>
  <c r="O1934" i="17"/>
  <c r="O1930" i="17"/>
  <c r="O1926" i="17"/>
  <c r="O1922" i="17"/>
  <c r="O1918" i="17"/>
  <c r="O1914" i="17"/>
  <c r="O1910" i="17"/>
  <c r="O1906" i="17"/>
  <c r="O1902" i="17"/>
  <c r="O1898" i="17"/>
  <c r="O1894" i="17"/>
  <c r="O1890" i="17"/>
  <c r="O1886" i="17"/>
  <c r="O1882" i="17"/>
  <c r="O1878" i="17"/>
  <c r="O1874" i="17"/>
  <c r="O1870" i="17"/>
  <c r="O1866" i="17"/>
  <c r="O1862" i="17"/>
  <c r="O1858" i="17"/>
  <c r="O1854" i="17"/>
  <c r="O1850" i="17"/>
  <c r="O1846" i="17"/>
  <c r="O1842" i="17"/>
  <c r="O1838" i="17"/>
  <c r="O1834" i="17"/>
  <c r="O1830" i="17"/>
  <c r="O1826" i="17"/>
  <c r="O1822" i="17"/>
  <c r="O1818" i="17"/>
  <c r="O1814" i="17"/>
  <c r="O1810" i="17"/>
  <c r="O1806" i="17"/>
  <c r="O1802" i="17"/>
  <c r="O1798" i="17"/>
  <c r="O1794" i="17"/>
  <c r="O1790" i="17"/>
  <c r="O1786" i="17"/>
  <c r="O1782" i="17"/>
  <c r="O1778" i="17"/>
  <c r="O1774" i="17"/>
  <c r="O1770" i="17"/>
  <c r="O1766" i="17"/>
  <c r="O1762" i="17"/>
  <c r="O1758" i="17"/>
  <c r="O1754" i="17"/>
  <c r="O1750" i="17"/>
  <c r="O1746" i="17"/>
  <c r="O1742" i="17"/>
  <c r="O1738" i="17"/>
  <c r="O1734" i="17"/>
  <c r="O1730" i="17"/>
  <c r="O1726" i="17"/>
  <c r="O1722" i="17"/>
  <c r="O1718" i="17"/>
  <c r="O1714" i="17"/>
  <c r="O1710" i="17"/>
  <c r="O1706" i="17"/>
  <c r="O1702" i="17"/>
  <c r="O1698" i="17"/>
  <c r="O1694" i="17"/>
  <c r="O1690" i="17"/>
  <c r="O1686" i="17"/>
  <c r="O1682" i="17"/>
  <c r="O1678" i="17"/>
  <c r="O1674" i="17"/>
  <c r="O1670" i="17"/>
  <c r="O1666" i="17"/>
  <c r="O1662" i="17"/>
  <c r="O1658" i="17"/>
  <c r="O1654" i="17"/>
  <c r="O1650" i="17"/>
  <c r="O1646" i="17"/>
  <c r="O1642" i="17"/>
  <c r="O1638" i="17"/>
  <c r="O1634" i="17"/>
  <c r="O1630" i="17"/>
  <c r="O1626" i="17"/>
  <c r="O1622" i="17"/>
  <c r="O1618" i="17"/>
  <c r="O1614" i="17"/>
  <c r="O1610" i="17"/>
  <c r="O1606" i="17"/>
  <c r="O1602" i="17"/>
  <c r="O1598" i="17"/>
  <c r="O1594" i="17"/>
  <c r="O1590" i="17"/>
  <c r="O1586" i="17"/>
  <c r="O1582" i="17"/>
  <c r="O1578" i="17"/>
  <c r="O1574" i="17"/>
  <c r="O1570" i="17"/>
  <c r="O1566" i="17"/>
  <c r="O1562" i="17"/>
  <c r="O1558" i="17"/>
  <c r="O1554" i="17"/>
  <c r="O1550" i="17"/>
  <c r="O1546" i="17"/>
  <c r="O1542" i="17"/>
  <c r="O1538" i="17"/>
  <c r="O1534" i="17"/>
  <c r="O1530" i="17"/>
  <c r="O1526" i="17"/>
  <c r="O1522" i="17"/>
  <c r="O1518" i="17"/>
  <c r="O1514" i="17"/>
  <c r="O1510" i="17"/>
  <c r="O1506" i="17"/>
  <c r="O1502" i="17"/>
  <c r="O1498" i="17"/>
  <c r="O1494" i="17"/>
  <c r="O1490" i="17"/>
  <c r="O1486" i="17"/>
  <c r="O1482" i="17"/>
  <c r="O1478" i="17"/>
  <c r="O1474" i="17"/>
  <c r="O1470" i="17"/>
  <c r="O1466" i="17"/>
  <c r="O1462" i="17"/>
  <c r="O1458" i="17"/>
  <c r="O1454" i="17"/>
  <c r="O1450" i="17"/>
  <c r="O1446" i="17"/>
  <c r="O1442" i="17"/>
  <c r="O1438" i="17"/>
  <c r="O1434" i="17"/>
  <c r="O1430" i="17"/>
  <c r="O1426" i="17"/>
  <c r="O1422" i="17"/>
  <c r="O1418" i="17"/>
  <c r="O1414" i="17"/>
  <c r="O1410" i="17"/>
  <c r="O1406" i="17"/>
  <c r="O1402" i="17"/>
  <c r="O1398" i="17"/>
  <c r="O1394" i="17"/>
  <c r="O1390" i="17"/>
  <c r="O1386" i="17"/>
  <c r="O1382" i="17"/>
  <c r="O1378" i="17"/>
  <c r="O1374" i="17"/>
  <c r="O1370" i="17"/>
  <c r="O1366" i="17"/>
  <c r="O1362" i="17"/>
  <c r="O1358" i="17"/>
  <c r="O1354" i="17"/>
  <c r="O1350" i="17"/>
  <c r="O1346" i="17"/>
  <c r="O1342" i="17"/>
  <c r="O1338" i="17"/>
  <c r="O1334" i="17"/>
  <c r="O1330" i="17"/>
  <c r="O1326" i="17"/>
  <c r="O1322" i="17"/>
  <c r="O1318" i="17"/>
  <c r="O1314" i="17"/>
  <c r="O1310" i="17"/>
  <c r="O1306" i="17"/>
  <c r="O1302" i="17"/>
  <c r="O1298" i="17"/>
  <c r="O1294" i="17"/>
  <c r="O1290" i="17"/>
  <c r="O1286" i="17"/>
  <c r="O1282" i="17"/>
  <c r="O1278" i="17"/>
  <c r="O1274" i="17"/>
  <c r="O1270" i="17"/>
  <c r="O1266" i="17"/>
  <c r="O1262" i="17"/>
  <c r="O1258" i="17"/>
  <c r="O1254" i="17"/>
  <c r="O1250" i="17"/>
  <c r="O1246" i="17"/>
  <c r="O1242" i="17"/>
  <c r="O1238" i="17"/>
  <c r="O1234" i="17"/>
  <c r="O1230" i="17"/>
  <c r="O1226" i="17"/>
  <c r="O1222" i="17"/>
  <c r="O1218" i="17"/>
  <c r="O1214" i="17"/>
  <c r="O1210" i="17"/>
  <c r="O1206" i="17"/>
  <c r="O1202" i="17"/>
  <c r="O1198" i="17"/>
  <c r="O1194" i="17"/>
  <c r="O1190" i="17"/>
  <c r="O1186" i="17"/>
  <c r="O1182" i="17"/>
  <c r="O1178" i="17"/>
  <c r="O1174" i="17"/>
  <c r="O1170" i="17"/>
  <c r="O1166" i="17"/>
  <c r="O1162" i="17"/>
  <c r="O1158" i="17"/>
  <c r="O1154" i="17"/>
  <c r="O1150" i="17"/>
  <c r="O1146" i="17"/>
  <c r="O1142" i="17"/>
  <c r="O1138" i="17"/>
  <c r="O1134" i="17"/>
  <c r="O1130" i="17"/>
  <c r="O1126" i="17"/>
  <c r="O1122" i="17"/>
  <c r="O1118" i="17"/>
  <c r="O1114" i="17"/>
  <c r="O1110" i="17"/>
  <c r="O1106" i="17"/>
  <c r="O1102" i="17"/>
  <c r="O1098" i="17"/>
  <c r="O1094" i="17"/>
  <c r="O1090" i="17"/>
  <c r="O1086" i="17"/>
  <c r="O1082" i="17"/>
  <c r="O1078" i="17"/>
  <c r="O1074" i="17"/>
  <c r="O1070" i="17"/>
  <c r="O1066" i="17"/>
  <c r="O1062" i="17"/>
  <c r="O1058" i="17"/>
  <c r="O1054" i="17"/>
  <c r="O1050" i="17"/>
  <c r="O1046" i="17"/>
  <c r="O1042" i="17"/>
  <c r="O1038" i="17"/>
  <c r="O1034" i="17"/>
  <c r="O1030" i="17"/>
  <c r="O1026" i="17"/>
  <c r="O1022" i="17"/>
  <c r="O1018" i="17"/>
  <c r="O1014" i="17"/>
  <c r="O1010" i="17"/>
  <c r="O1006" i="17"/>
  <c r="O1002" i="17"/>
  <c r="O998" i="17"/>
  <c r="O994" i="17"/>
  <c r="O990" i="17"/>
  <c r="O986" i="17"/>
  <c r="O982" i="17"/>
  <c r="O978" i="17"/>
  <c r="O974" i="17"/>
  <c r="O970" i="17"/>
  <c r="O966" i="17"/>
  <c r="O962" i="17"/>
  <c r="O958" i="17"/>
  <c r="O954" i="17"/>
  <c r="O950" i="17"/>
  <c r="O946" i="17"/>
  <c r="O942" i="17"/>
  <c r="O938" i="17"/>
  <c r="O934" i="17"/>
  <c r="O930" i="17"/>
  <c r="O926" i="17"/>
  <c r="O922" i="17"/>
  <c r="O918" i="17"/>
  <c r="O914" i="17"/>
  <c r="O910" i="17"/>
  <c r="O906" i="17"/>
  <c r="O902" i="17"/>
  <c r="O898" i="17"/>
  <c r="O894" i="17"/>
  <c r="O890" i="17"/>
  <c r="O886" i="17"/>
  <c r="O882" i="17"/>
  <c r="O878" i="17"/>
  <c r="O874" i="17"/>
  <c r="O870" i="17"/>
  <c r="O866" i="17"/>
  <c r="O862" i="17"/>
  <c r="O858" i="17"/>
  <c r="O854" i="17"/>
  <c r="O850" i="17"/>
  <c r="O846" i="17"/>
  <c r="O842" i="17"/>
  <c r="O838" i="17"/>
  <c r="O834" i="17"/>
  <c r="O830" i="17"/>
  <c r="O826" i="17"/>
  <c r="O822" i="17"/>
  <c r="O818" i="17"/>
  <c r="O814" i="17"/>
  <c r="O810" i="17"/>
  <c r="O806" i="17"/>
  <c r="O802" i="17"/>
  <c r="O798" i="17"/>
  <c r="O794" i="17"/>
  <c r="O790" i="17"/>
  <c r="O786" i="17"/>
  <c r="O782" i="17"/>
  <c r="O778" i="17"/>
  <c r="O774" i="17"/>
  <c r="O770" i="17"/>
  <c r="O766" i="17"/>
  <c r="O762" i="17"/>
  <c r="O758" i="17"/>
  <c r="O754" i="17"/>
  <c r="O750" i="17"/>
  <c r="O561" i="17"/>
  <c r="O557" i="17"/>
  <c r="O553" i="17"/>
  <c r="O549" i="17"/>
  <c r="O545" i="17"/>
  <c r="O541" i="17"/>
  <c r="O537" i="17"/>
  <c r="O533" i="17"/>
  <c r="O529" i="17"/>
  <c r="O525" i="17"/>
  <c r="O521" i="17"/>
  <c r="O517" i="17"/>
  <c r="O513" i="17"/>
  <c r="O509" i="17"/>
  <c r="O505" i="17"/>
  <c r="O501" i="17"/>
  <c r="O497" i="17"/>
  <c r="O493" i="17"/>
  <c r="O489" i="17"/>
  <c r="O485" i="17"/>
  <c r="O481" i="17"/>
  <c r="O477" i="17"/>
  <c r="O473" i="17"/>
  <c r="O469" i="17"/>
  <c r="O465" i="17"/>
  <c r="O461" i="17"/>
  <c r="O457" i="17"/>
  <c r="O453" i="17"/>
  <c r="O449" i="17"/>
  <c r="O445" i="17"/>
  <c r="O441" i="17"/>
  <c r="O437" i="17"/>
  <c r="O433" i="17"/>
  <c r="O429" i="17"/>
  <c r="O425" i="17"/>
  <c r="O421" i="17"/>
  <c r="O417" i="17"/>
  <c r="O413" i="17"/>
  <c r="O409" i="17"/>
  <c r="O405" i="17"/>
  <c r="O401" i="17"/>
  <c r="O397" i="17"/>
  <c r="O393" i="17"/>
  <c r="O389" i="17"/>
  <c r="O385" i="17"/>
  <c r="O381" i="17"/>
  <c r="O377" i="17"/>
  <c r="O373" i="17"/>
  <c r="O369" i="17"/>
  <c r="O365" i="17"/>
  <c r="O361" i="17"/>
  <c r="O357" i="17"/>
  <c r="O353" i="17"/>
  <c r="O349" i="17"/>
  <c r="O345" i="17"/>
  <c r="O341" i="17"/>
  <c r="O337" i="17"/>
  <c r="O333" i="17"/>
  <c r="O329" i="17"/>
  <c r="O325" i="17"/>
  <c r="O321" i="17"/>
  <c r="O317" i="17"/>
  <c r="O313" i="17"/>
  <c r="O309" i="17"/>
  <c r="O305" i="17"/>
  <c r="O301" i="17"/>
  <c r="O297" i="17"/>
  <c r="O293" i="17"/>
  <c r="O289" i="17"/>
  <c r="O285" i="17"/>
  <c r="O281" i="17"/>
  <c r="O277" i="17"/>
  <c r="O273" i="17"/>
  <c r="O269" i="17"/>
  <c r="O265" i="17"/>
  <c r="O261" i="17"/>
  <c r="O257" i="17"/>
  <c r="O253" i="17"/>
  <c r="O249" i="17"/>
  <c r="O245" i="17"/>
  <c r="O241" i="17"/>
  <c r="O237" i="17"/>
  <c r="O233" i="17"/>
  <c r="O229" i="17"/>
  <c r="O225" i="17"/>
  <c r="O221" i="17"/>
  <c r="O217" i="17"/>
  <c r="O213" i="17"/>
  <c r="O209" i="17"/>
  <c r="O205" i="17"/>
  <c r="O201" i="17"/>
  <c r="O197" i="17"/>
  <c r="O193" i="17"/>
  <c r="O189" i="17"/>
  <c r="O185" i="17"/>
  <c r="O181" i="17"/>
  <c r="O177" i="17"/>
  <c r="O173" i="17"/>
  <c r="O169" i="17"/>
  <c r="O165" i="17"/>
  <c r="O161" i="17"/>
  <c r="O157" i="17"/>
  <c r="O153" i="17"/>
  <c r="O149" i="17"/>
  <c r="O145" i="17"/>
  <c r="O141" i="17"/>
  <c r="O137" i="17"/>
  <c r="O133" i="17"/>
  <c r="O129" i="17"/>
  <c r="O125" i="17"/>
  <c r="O121" i="17"/>
  <c r="O117" i="17"/>
  <c r="O113" i="17"/>
  <c r="O109" i="17"/>
  <c r="O105" i="17"/>
  <c r="O101" i="17"/>
  <c r="O97" i="17"/>
  <c r="O93" i="17"/>
  <c r="O89" i="17"/>
  <c r="O85" i="17"/>
  <c r="O81" i="17"/>
  <c r="O77" i="17"/>
  <c r="O73" i="17"/>
  <c r="O69" i="17"/>
  <c r="O65" i="17"/>
  <c r="O61" i="17"/>
  <c r="O57" i="17"/>
  <c r="O53" i="17"/>
  <c r="O49" i="17"/>
  <c r="O45" i="17"/>
  <c r="O41" i="17"/>
  <c r="O37" i="17"/>
  <c r="O33" i="17"/>
  <c r="O29" i="17"/>
  <c r="O25" i="17"/>
  <c r="O21" i="17"/>
  <c r="O17" i="17"/>
  <c r="O13" i="17"/>
  <c r="O9" i="17"/>
  <c r="O5" i="17"/>
  <c r="O460" i="17"/>
  <c r="O456" i="17"/>
  <c r="O452" i="17"/>
  <c r="O448" i="17"/>
  <c r="O444" i="17"/>
  <c r="O440" i="17"/>
  <c r="O436" i="17"/>
  <c r="O432" i="17"/>
  <c r="O428" i="17"/>
  <c r="O424" i="17"/>
  <c r="O420" i="17"/>
  <c r="O416" i="17"/>
  <c r="O412" i="17"/>
  <c r="O408" i="17"/>
  <c r="O404" i="17"/>
  <c r="O400" i="17"/>
  <c r="O396" i="17"/>
  <c r="O392" i="17"/>
  <c r="O388" i="17"/>
  <c r="O384" i="17"/>
  <c r="O380" i="17"/>
  <c r="O376" i="17"/>
  <c r="O372" i="17"/>
  <c r="O368" i="17"/>
  <c r="O364" i="17"/>
  <c r="O360" i="17"/>
  <c r="O356" i="17"/>
  <c r="O352" i="17"/>
  <c r="O348" i="17"/>
  <c r="O344" i="17"/>
  <c r="O340" i="17"/>
  <c r="O336" i="17"/>
  <c r="O332" i="17"/>
  <c r="O328" i="17"/>
  <c r="O324" i="17"/>
  <c r="O320" i="17"/>
  <c r="O316" i="17"/>
  <c r="O312" i="17"/>
  <c r="O308" i="17"/>
  <c r="O304" i="17"/>
  <c r="O300" i="17"/>
  <c r="O296" i="17"/>
  <c r="O292" i="17"/>
  <c r="O288" i="17"/>
  <c r="O284" i="17"/>
  <c r="O280" i="17"/>
  <c r="O276" i="17"/>
  <c r="O272" i="17"/>
  <c r="O268" i="17"/>
  <c r="O264" i="17"/>
  <c r="O260" i="17"/>
  <c r="O256" i="17"/>
  <c r="O252" i="17"/>
  <c r="O248" i="17"/>
  <c r="O244" i="17"/>
  <c r="O240" i="17"/>
  <c r="O236" i="17"/>
  <c r="O232" i="17"/>
  <c r="O228" i="17"/>
  <c r="O224" i="17"/>
  <c r="O220" i="17"/>
  <c r="O216" i="17"/>
  <c r="O212" i="17"/>
  <c r="O208" i="17"/>
  <c r="O204" i="17"/>
  <c r="O200" i="17"/>
  <c r="O196" i="17"/>
  <c r="O192" i="17"/>
  <c r="O188" i="17"/>
  <c r="O184" i="17"/>
  <c r="O180" i="17"/>
  <c r="O176" i="17"/>
  <c r="O172" i="17"/>
  <c r="O168" i="17"/>
  <c r="O164" i="17"/>
  <c r="O160" i="17"/>
  <c r="O156" i="17"/>
  <c r="O152" i="17"/>
  <c r="O148" i="17"/>
  <c r="O144" i="17"/>
  <c r="O140" i="17"/>
  <c r="O136" i="17"/>
  <c r="O132" i="17"/>
  <c r="O128" i="17"/>
  <c r="O124" i="17"/>
  <c r="O120" i="17"/>
  <c r="O116" i="17"/>
  <c r="O112" i="17"/>
  <c r="O108" i="17"/>
  <c r="O104" i="17"/>
  <c r="O100" i="17"/>
  <c r="O96" i="17"/>
  <c r="O92" i="17"/>
  <c r="O88" i="17"/>
  <c r="O84" i="17"/>
  <c r="O80" i="17"/>
  <c r="O76" i="17"/>
  <c r="O72" i="17"/>
  <c r="O68" i="17"/>
  <c r="O64" i="17"/>
  <c r="O60" i="17"/>
  <c r="O56" i="17"/>
  <c r="O52" i="17"/>
  <c r="O48" i="17"/>
  <c r="O44" i="17"/>
  <c r="O40" i="17"/>
  <c r="O36" i="17"/>
  <c r="O32" i="17"/>
  <c r="O28" i="17"/>
  <c r="O24" i="17"/>
  <c r="O20" i="17"/>
  <c r="O16" i="17"/>
  <c r="O12" i="17"/>
  <c r="O8" i="17"/>
  <c r="O4" i="17"/>
  <c r="O463" i="17"/>
  <c r="O459" i="17"/>
  <c r="O455" i="17"/>
  <c r="O451" i="17"/>
  <c r="O447" i="17"/>
  <c r="O443" i="17"/>
  <c r="O439" i="17"/>
  <c r="O435" i="17"/>
  <c r="O431" i="17"/>
  <c r="O427" i="17"/>
  <c r="O423" i="17"/>
  <c r="O419" i="17"/>
  <c r="O415" i="17"/>
  <c r="O411" i="17"/>
  <c r="O407" i="17"/>
  <c r="O403" i="17"/>
  <c r="O399" i="17"/>
  <c r="O395" i="17"/>
  <c r="O391" i="17"/>
  <c r="O387" i="17"/>
  <c r="O383" i="17"/>
  <c r="O379" i="17"/>
  <c r="O375" i="17"/>
  <c r="O371" i="17"/>
  <c r="O367" i="17"/>
  <c r="O363" i="17"/>
  <c r="O359" i="17"/>
  <c r="O355" i="17"/>
  <c r="O351" i="17"/>
  <c r="O347" i="17"/>
  <c r="O343" i="17"/>
  <c r="O339" i="17"/>
  <c r="O335" i="17"/>
  <c r="O331" i="17"/>
  <c r="O327" i="17"/>
  <c r="O323" i="17"/>
  <c r="O319" i="17"/>
  <c r="O315" i="17"/>
  <c r="O311" i="17"/>
  <c r="O307" i="17"/>
  <c r="O303" i="17"/>
  <c r="O299" i="17"/>
  <c r="O295" i="17"/>
  <c r="O291" i="17"/>
  <c r="O287" i="17"/>
  <c r="O283" i="17"/>
  <c r="O279" i="17"/>
  <c r="O275" i="17"/>
  <c r="O271" i="17"/>
  <c r="O267" i="17"/>
  <c r="O263" i="17"/>
  <c r="O259" i="17"/>
  <c r="O255" i="17"/>
  <c r="O251" i="17"/>
  <c r="O247" i="17"/>
  <c r="O243" i="17"/>
  <c r="O239" i="17"/>
  <c r="O235" i="17"/>
  <c r="O231" i="17"/>
  <c r="O227" i="17"/>
  <c r="O223" i="17"/>
  <c r="O219" i="17"/>
  <c r="O215" i="17"/>
  <c r="O211" i="17"/>
  <c r="O207" i="17"/>
  <c r="O203" i="17"/>
  <c r="O199" i="17"/>
  <c r="O195" i="17"/>
  <c r="O191" i="17"/>
  <c r="O187" i="17"/>
  <c r="O183" i="17"/>
  <c r="O179" i="17"/>
  <c r="O175" i="17"/>
  <c r="O171" i="17"/>
  <c r="O167" i="17"/>
  <c r="O163" i="17"/>
  <c r="O159" i="17"/>
  <c r="O155" i="17"/>
  <c r="O151" i="17"/>
  <c r="O147" i="17"/>
  <c r="O143" i="17"/>
  <c r="O139" i="17"/>
  <c r="O135" i="17"/>
  <c r="O131" i="17"/>
  <c r="O127" i="17"/>
  <c r="O123" i="17"/>
  <c r="O119" i="17"/>
  <c r="O115" i="17"/>
  <c r="O111" i="17"/>
  <c r="O107" i="17"/>
  <c r="O103" i="17"/>
  <c r="O99" i="17"/>
  <c r="O95" i="17"/>
  <c r="O91" i="17"/>
  <c r="O87" i="17"/>
  <c r="O83" i="17"/>
  <c r="O79" i="17"/>
  <c r="O75" i="17"/>
  <c r="O71" i="17"/>
  <c r="O67" i="17"/>
  <c r="O63" i="17"/>
  <c r="O59" i="17"/>
  <c r="O55" i="17"/>
  <c r="O51" i="17"/>
  <c r="O47" i="17"/>
  <c r="O43" i="17"/>
  <c r="O39" i="17"/>
  <c r="O35" i="17"/>
  <c r="O31" i="17"/>
  <c r="O27" i="17"/>
  <c r="O23" i="17"/>
  <c r="O19" i="17"/>
  <c r="O15" i="17"/>
  <c r="O11" i="17"/>
  <c r="O7" i="17"/>
  <c r="O3" i="17"/>
  <c r="O746" i="17"/>
  <c r="O742" i="17"/>
  <c r="O738" i="17"/>
  <c r="O734" i="17"/>
  <c r="O730" i="17"/>
  <c r="O726" i="17"/>
  <c r="O722" i="17"/>
  <c r="O718" i="17"/>
  <c r="O714" i="17"/>
  <c r="O710" i="17"/>
  <c r="O706" i="17"/>
  <c r="O702" i="17"/>
  <c r="O698" i="17"/>
  <c r="O694" i="17"/>
  <c r="O690" i="17"/>
  <c r="O686" i="17"/>
  <c r="O682" i="17"/>
  <c r="O678" i="17"/>
  <c r="O674" i="17"/>
  <c r="O670" i="17"/>
  <c r="O666" i="17"/>
  <c r="O662" i="17"/>
  <c r="O658" i="17"/>
  <c r="O654" i="17"/>
  <c r="O650" i="17"/>
  <c r="O646" i="17"/>
  <c r="O642" i="17"/>
  <c r="O638" i="17"/>
  <c r="O634" i="17"/>
  <c r="O630" i="17"/>
  <c r="O626" i="17"/>
  <c r="O622" i="17"/>
  <c r="O618" i="17"/>
  <c r="O614" i="17"/>
  <c r="O610" i="17"/>
  <c r="O606" i="17"/>
  <c r="O602" i="17"/>
  <c r="O598" i="17"/>
  <c r="O594" i="17"/>
  <c r="O590" i="17"/>
  <c r="O586" i="17"/>
  <c r="O582" i="17"/>
  <c r="O578" i="17"/>
  <c r="O574" i="17"/>
  <c r="O570" i="17"/>
  <c r="O566" i="17"/>
  <c r="O562" i="17"/>
  <c r="O558" i="17"/>
  <c r="O554" i="17"/>
  <c r="O550" i="17"/>
  <c r="O546" i="17"/>
  <c r="O542" i="17"/>
  <c r="O538" i="17"/>
  <c r="O534" i="17"/>
  <c r="O530" i="17"/>
  <c r="O526" i="17"/>
  <c r="O522" i="17"/>
  <c r="O518" i="17"/>
  <c r="O514" i="17"/>
  <c r="O510" i="17"/>
  <c r="O506" i="17"/>
  <c r="O502" i="17"/>
  <c r="O498" i="17"/>
  <c r="O494" i="17"/>
  <c r="O490" i="17"/>
  <c r="O486" i="17"/>
  <c r="O482" i="17"/>
  <c r="O478" i="17"/>
  <c r="O474" i="17"/>
  <c r="O470" i="17"/>
  <c r="O466" i="17"/>
  <c r="O462" i="17"/>
  <c r="O458" i="17"/>
  <c r="O454" i="17"/>
  <c r="O450" i="17"/>
  <c r="O446" i="17"/>
  <c r="O442" i="17"/>
  <c r="O438" i="17"/>
  <c r="O434" i="17"/>
  <c r="O430" i="17"/>
  <c r="O426" i="17"/>
  <c r="O422" i="17"/>
  <c r="O418" i="17"/>
  <c r="O414" i="17"/>
  <c r="O410" i="17"/>
  <c r="O406" i="17"/>
  <c r="O402" i="17"/>
  <c r="O398" i="17"/>
  <c r="O394" i="17"/>
  <c r="O390" i="17"/>
  <c r="O386" i="17"/>
  <c r="O382" i="17"/>
  <c r="O378" i="17"/>
  <c r="O374" i="17"/>
  <c r="O370" i="17"/>
  <c r="O366" i="17"/>
  <c r="O362" i="17"/>
  <c r="O358" i="17"/>
  <c r="O354" i="17"/>
  <c r="O350" i="17"/>
  <c r="O346" i="17"/>
  <c r="O342" i="17"/>
  <c r="O338" i="17"/>
  <c r="O334" i="17"/>
  <c r="O330" i="17"/>
  <c r="O326" i="17"/>
  <c r="O322" i="17"/>
  <c r="O318" i="17"/>
  <c r="O314" i="17"/>
  <c r="O310" i="17"/>
  <c r="O306" i="17"/>
  <c r="O302" i="17"/>
  <c r="O298" i="17"/>
  <c r="O294" i="17"/>
  <c r="O290" i="17"/>
  <c r="O286" i="17"/>
  <c r="O282" i="17"/>
  <c r="O278" i="17"/>
  <c r="O274" i="17"/>
  <c r="O270" i="17"/>
  <c r="O266" i="17"/>
  <c r="O262" i="17"/>
  <c r="O258" i="17"/>
  <c r="O254" i="17"/>
  <c r="O250" i="17"/>
  <c r="O246" i="17"/>
  <c r="O242" i="17"/>
  <c r="O238" i="17"/>
  <c r="O234" i="17"/>
  <c r="O230" i="17"/>
  <c r="O226" i="17"/>
  <c r="O222" i="17"/>
  <c r="O218" i="17"/>
  <c r="O214" i="17"/>
  <c r="O210" i="17"/>
  <c r="O206" i="17"/>
  <c r="O202" i="17"/>
  <c r="O198" i="17"/>
  <c r="O194" i="17"/>
  <c r="O190" i="17"/>
  <c r="O186" i="17"/>
  <c r="O182" i="17"/>
  <c r="O178" i="17"/>
  <c r="O174" i="17"/>
  <c r="O170" i="17"/>
  <c r="O166" i="17"/>
  <c r="O162" i="17"/>
  <c r="O158" i="17"/>
  <c r="O154" i="17"/>
  <c r="O150" i="17"/>
  <c r="O146" i="17"/>
  <c r="O142" i="17"/>
  <c r="O138" i="17"/>
  <c r="O134" i="17"/>
  <c r="O130" i="17"/>
  <c r="O126" i="17"/>
  <c r="O122" i="17"/>
  <c r="O118" i="17"/>
  <c r="O114" i="17"/>
  <c r="O110" i="17"/>
  <c r="O106" i="17"/>
  <c r="O102" i="17"/>
  <c r="O98" i="17"/>
  <c r="O94" i="17"/>
  <c r="O90" i="17"/>
  <c r="O86" i="17"/>
  <c r="O82" i="17"/>
  <c r="O78" i="17"/>
  <c r="O74" i="17"/>
  <c r="O70" i="17"/>
  <c r="O66" i="17"/>
  <c r="O62" i="17"/>
  <c r="O58" i="17"/>
  <c r="O54" i="17"/>
  <c r="O50" i="17"/>
  <c r="O46" i="17"/>
  <c r="O42" i="17"/>
  <c r="O38" i="17"/>
  <c r="O34" i="17"/>
  <c r="O30" i="17"/>
  <c r="O26" i="17"/>
  <c r="O22" i="17"/>
  <c r="O18" i="17"/>
  <c r="O14" i="17"/>
  <c r="O10" i="17"/>
  <c r="O6" i="17"/>
  <c r="O2" i="17"/>
</calcChain>
</file>

<file path=xl/sharedStrings.xml><?xml version="1.0" encoding="utf-8"?>
<sst xmlns="http://schemas.openxmlformats.org/spreadsheetml/2006/main" count="28205" uniqueCount="1671">
  <si>
    <t>Product</t>
  </si>
  <si>
    <t>Quantity</t>
  </si>
  <si>
    <t>Date</t>
  </si>
  <si>
    <t>Branch</t>
  </si>
  <si>
    <t>G. Segment</t>
  </si>
  <si>
    <t>Class</t>
  </si>
  <si>
    <t>Unit Cost</t>
  </si>
  <si>
    <t>Unit Price</t>
  </si>
  <si>
    <t>COGS</t>
  </si>
  <si>
    <t>Sales</t>
  </si>
  <si>
    <t>Marasa Matrouh</t>
  </si>
  <si>
    <t>Alexandria</t>
  </si>
  <si>
    <t>Nokia Lumia  - 4G</t>
  </si>
  <si>
    <t>Smartphones</t>
  </si>
  <si>
    <t>Alex</t>
  </si>
  <si>
    <t>Samsung Galaxy Note 10.1</t>
  </si>
  <si>
    <t>Tablets</t>
  </si>
  <si>
    <t>Zagazig</t>
  </si>
  <si>
    <t>Delta</t>
  </si>
  <si>
    <t>Samsung Galaxy Note3 (32GB) - 4G</t>
  </si>
  <si>
    <t>Mansoura</t>
  </si>
  <si>
    <t>Samsung Galaxy S3 (16GB) - 3G</t>
  </si>
  <si>
    <t>Ismailia</t>
  </si>
  <si>
    <t>Canal</t>
  </si>
  <si>
    <t>Minia</t>
  </si>
  <si>
    <t>Upper Egypt</t>
  </si>
  <si>
    <t>Samsung Galaxy S4 (16GB) - 4G</t>
  </si>
  <si>
    <t>Portsaied</t>
  </si>
  <si>
    <t>iPhone 5S (64GB)</t>
  </si>
  <si>
    <t>Cairo</t>
  </si>
  <si>
    <t>G. Cairo</t>
  </si>
  <si>
    <t>Giza</t>
  </si>
  <si>
    <t>iPhone 5C (16GB)</t>
  </si>
  <si>
    <t>iPhone 5C (32GB)</t>
  </si>
  <si>
    <t>Aswan</t>
  </si>
  <si>
    <t>iPhone 5S (32GB)</t>
  </si>
  <si>
    <t xml:space="preserve">Samsung Galaxy S4 Zoom - 3G  </t>
  </si>
  <si>
    <t>iPhone 5S (16GB)</t>
  </si>
  <si>
    <t>HTC ONE (32GB) Dual Sim - 3G</t>
  </si>
  <si>
    <t>Samsung Galaxy Note3 (32GB) - 3G</t>
  </si>
  <si>
    <t>Sony Xperia Z</t>
  </si>
  <si>
    <t>Samsung Galaxy S4  (16GB) - 3G</t>
  </si>
  <si>
    <t>Microsoft Surface Pro 2</t>
  </si>
  <si>
    <t>HTC One - (32GB) - 4G</t>
  </si>
  <si>
    <t>Gov:</t>
  </si>
  <si>
    <t>Group:</t>
  </si>
  <si>
    <t>insert piviot chart for all piviots and link them together</t>
  </si>
  <si>
    <t>●</t>
  </si>
  <si>
    <t>insert slicer for each piviot</t>
  </si>
  <si>
    <t>Count profit by category and sub category &amp; segment</t>
  </si>
  <si>
    <t>Calculate discount by 5% on profit</t>
  </si>
  <si>
    <t>sum of profit by region and segment</t>
  </si>
  <si>
    <t>Avgerage Profit by region</t>
  </si>
  <si>
    <t>** all answers in one book with the folowing Info:</t>
  </si>
  <si>
    <t>Satuden Name:</t>
  </si>
  <si>
    <t>Delivery Period:</t>
  </si>
  <si>
    <t>3 Days MAX</t>
  </si>
  <si>
    <t>Row ID</t>
  </si>
  <si>
    <t>Ship Mode</t>
  </si>
  <si>
    <t>Segment</t>
  </si>
  <si>
    <t>City</t>
  </si>
  <si>
    <t>State</t>
  </si>
  <si>
    <t>Region</t>
  </si>
  <si>
    <t>Category</t>
  </si>
  <si>
    <t>Sub-Category</t>
  </si>
  <si>
    <t>Product Name</t>
  </si>
  <si>
    <t>Discount</t>
  </si>
  <si>
    <t>Profit</t>
  </si>
  <si>
    <t>Second Class</t>
  </si>
  <si>
    <t>Consumer</t>
  </si>
  <si>
    <t>Henderson</t>
  </si>
  <si>
    <t>Kentucky</t>
  </si>
  <si>
    <t>South</t>
  </si>
  <si>
    <t>Furniture</t>
  </si>
  <si>
    <t>Bookcases</t>
  </si>
  <si>
    <t>Bush Somerset Collection Bookcase</t>
  </si>
  <si>
    <t>Chairs</t>
  </si>
  <si>
    <t>Hon Deluxe Fabric Upholstered Stacking Chairs, Rounded Back</t>
  </si>
  <si>
    <t>Corporate</t>
  </si>
  <si>
    <t>Los Angeles</t>
  </si>
  <si>
    <t>California</t>
  </si>
  <si>
    <t>West</t>
  </si>
  <si>
    <t>Office Supplies</t>
  </si>
  <si>
    <t>Labels</t>
  </si>
  <si>
    <t>Self-Adhesive Address Labels for Typewriters by Universal</t>
  </si>
  <si>
    <t>Standard Class</t>
  </si>
  <si>
    <t>Fort Lauderdale</t>
  </si>
  <si>
    <t>Florida</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</si>
  <si>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</si>
  <si>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</si>
  <si>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</si>
  <si>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</si>
  <si>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</si>
  <si>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</si>
  <si>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</si>
  <si>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</si>
  <si>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</si>
  <si>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</si>
  <si>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</si>
  <si>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</si>
  <si>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</si>
  <si>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</si>
  <si>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</si>
  <si>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</si>
  <si>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</si>
  <si>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Concord</t>
  </si>
  <si>
    <t>North Carolina</t>
  </si>
  <si>
    <t>Paper</t>
  </si>
  <si>
    <t>Xerox 1967</t>
  </si>
  <si>
    <t>Seattle</t>
  </si>
  <si>
    <t>Washington</t>
  </si>
  <si>
    <t>Fellowes PB200 Plastic Comb Binding Machine</t>
  </si>
  <si>
    <t>Home Office</t>
  </si>
  <si>
    <t>Fort Worth</t>
  </si>
  <si>
    <t>Texas</t>
  </si>
  <si>
    <t>Central</t>
  </si>
  <si>
    <t>Holmes Replacement Filter for HEPA Air Cleaner, Very Large Room, HEPA Filter</t>
  </si>
  <si>
    <t>Storex DuraTech Recycled Plastic Frosted Binders</t>
  </si>
  <si>
    <t>Madison</t>
  </si>
  <si>
    <t>Wisconsin</t>
  </si>
  <si>
    <t>Stur-D-Stor Shelving, Vertical 5-Shelf: 72"H x 36"W x 18 1/2"D</t>
  </si>
  <si>
    <t>West Jordan</t>
  </si>
  <si>
    <t>Utah</t>
  </si>
  <si>
    <t>Fellowes Super Stor/Drawer</t>
  </si>
  <si>
    <t>San Francisco</t>
  </si>
  <si>
    <t>Newell 341</t>
  </si>
  <si>
    <t>Cisco SPA 501G IP Phone</t>
  </si>
  <si>
    <t>Wilson Jones Hanging View Binder, White, 1"</t>
  </si>
  <si>
    <t>Fremont</t>
  </si>
  <si>
    <t>Nebraska</t>
  </si>
  <si>
    <t>Newell 318</t>
  </si>
  <si>
    <t>Acco Six-Outlet Power Strip, 4' Cord Length</t>
  </si>
  <si>
    <t>Philadelphia</t>
  </si>
  <si>
    <t>Pennsylvania</t>
  </si>
  <si>
    <t>East</t>
  </si>
  <si>
    <t>Global Deluxe Stacking Chair, Gray</t>
  </si>
  <si>
    <t>Orem</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</si>
  <si>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</si>
  <si>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</si>
  <si>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</si>
  <si>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</si>
  <si>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</si>
  <si>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</si>
  <si>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</si>
  <si>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</si>
  <si>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</si>
  <si>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</si>
  <si>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</si>
  <si>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Houston</t>
  </si>
  <si>
    <t>Easy-staple paper</t>
  </si>
  <si>
    <t>First Class</t>
  </si>
  <si>
    <t>Richardson</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</si>
  <si>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</si>
  <si>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</si>
  <si>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</si>
  <si>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</si>
  <si>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</si>
  <si>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</si>
  <si>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Naperville</t>
  </si>
  <si>
    <t>Illinois</t>
  </si>
  <si>
    <t>Panasonic Kx-TS550</t>
  </si>
  <si>
    <t>Eldon Base for stackable storage shelf, platinum</t>
  </si>
  <si>
    <t>Melbourne</t>
  </si>
  <si>
    <t>Advantus 10-Drawer Portable Organizer, Chrome Metal Frame, Smoke Drawers</t>
  </si>
  <si>
    <t>Eagan</t>
  </si>
  <si>
    <t>Minnesota</t>
  </si>
  <si>
    <t>Verbatim 25 GB 6x Blu-ray Single Layer Recordable Disc, 25/Pack</t>
  </si>
  <si>
    <t>Wilson Jones Leather-Like Binders with DublLock Round Rings</t>
  </si>
  <si>
    <t>Westland</t>
  </si>
  <si>
    <t>Michigan</t>
  </si>
  <si>
    <t>Gould Plastics 9-Pocket Panel Bin, 18-3/8w x 5-1/4d x 20-1/2h, Black</t>
  </si>
  <si>
    <t>Dover</t>
  </si>
  <si>
    <t>Delaware</t>
  </si>
  <si>
    <t>Imation 8gb Micro Traveldrive Usb 2.0 Flash Drive</t>
  </si>
  <si>
    <t>LF Elite 3D Dazzle Designer Hard Case Cover, Lf Stylus Pen and Wiper For Apple Iphone 5c Mini Lite</t>
  </si>
  <si>
    <t>New Albany</t>
  </si>
  <si>
    <t>Indiana</t>
  </si>
  <si>
    <t>C-Line Peel &amp; Stick Add-On Filing Pockets, 8-3/4 x 5-1/8, 10/Pack</t>
  </si>
  <si>
    <t>Avery 485</t>
  </si>
  <si>
    <t>Longer-Life Soft White Bulbs</t>
  </si>
  <si>
    <t>Global Leather Task Chair, Black</t>
  </si>
  <si>
    <t>New York City</t>
  </si>
  <si>
    <t>New York</t>
  </si>
  <si>
    <t>Fasteners</t>
  </si>
  <si>
    <t>Advantus Push Pins</t>
  </si>
  <si>
    <t>AT&amp;T CL83451 4-Handset Telephone</t>
  </si>
  <si>
    <t>Troy</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</si>
  <si>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</si>
  <si>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</si>
  <si>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</si>
  <si>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</si>
  <si>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</si>
  <si>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</si>
  <si>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</si>
  <si>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</si>
  <si>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</si>
  <si>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</si>
  <si>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Chicago</t>
  </si>
  <si>
    <t>Global Value Mid-Back Manager's Chair, Gray</t>
  </si>
  <si>
    <t>Gilbert</t>
  </si>
  <si>
    <t>Arizona</t>
  </si>
  <si>
    <t>Hunt BOSTON Model 1606 High-Volume Electric Pencil Sharpener, Beige</t>
  </si>
  <si>
    <t>netTALK DUO VoIP Telephone Service</t>
  </si>
  <si>
    <t>Springfield</t>
  </si>
  <si>
    <t>Virginia</t>
  </si>
  <si>
    <t>Snap-A-Way Black Print Carbonless Ruled Speed Letter, Triplicate</t>
  </si>
  <si>
    <t>Avery Binding System Hidden Tab Executive Style Index Sets</t>
  </si>
  <si>
    <t>Jackson</t>
  </si>
  <si>
    <t>Telephone Message Books with Fax/Mobile Section, 5 1/2" x 3 3/16"</t>
  </si>
  <si>
    <t>Memphis</t>
  </si>
  <si>
    <t>Tennessee</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</si>
  <si>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</si>
  <si>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</si>
  <si>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</si>
  <si>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</si>
  <si>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</si>
  <si>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</si>
  <si>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</si>
  <si>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Decatur</t>
  </si>
  <si>
    <t>Alabama</t>
  </si>
  <si>
    <t>1.7 Cubic Foot Compact "Cube" Office Refrigerators</t>
  </si>
  <si>
    <t>Avery Heavy-Duty EZD  Binder With Locking Rings</t>
  </si>
  <si>
    <t>Premium Writing Pencils, Soft, #2 by Central Association for the Blind</t>
  </si>
  <si>
    <t>Sortfiler Multipurpose Personal File Organizer, Black</t>
  </si>
  <si>
    <t>Durham</t>
  </si>
  <si>
    <t>Jet-Pak Recycled Peel 'N' Seal Padded Mailers</t>
  </si>
  <si>
    <t>Safco Industrial Wire Shelving</t>
  </si>
  <si>
    <t>Columbia</t>
  </si>
  <si>
    <t>South Carolina</t>
  </si>
  <si>
    <t>Novimex Swivel Fabric Task Chair</t>
  </si>
  <si>
    <t>Rochester</t>
  </si>
  <si>
    <t>Logitech LS21 Speaker System - PC Multimedia - 2.1-CH - Wired</t>
  </si>
  <si>
    <t>Avery 511</t>
  </si>
  <si>
    <t>Eldon Portable Mobile Manager</t>
  </si>
  <si>
    <t>Turquoise Lead Holder with Pocket Clip</t>
  </si>
  <si>
    <t>Xerox 1995</t>
  </si>
  <si>
    <t>Minneapolis</t>
  </si>
  <si>
    <t>Xerox 1999</t>
  </si>
  <si>
    <t>Seth Thomas 13 1/2" Wall Clock</t>
  </si>
  <si>
    <t>Ibico Standard Transparent Covers</t>
  </si>
  <si>
    <t>Portland</t>
  </si>
  <si>
    <t>Oregon</t>
  </si>
  <si>
    <t>Flexible Leather- Look Classic Collection Ring Binder</t>
  </si>
  <si>
    <t>9-3/4 Diameter Round Wall Clock</t>
  </si>
  <si>
    <t>Trimflex Flexible Post Binders</t>
  </si>
  <si>
    <t>Saint Paul</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</si>
  <si>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</si>
  <si>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</si>
  <si>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</si>
  <si>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</si>
  <si>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</si>
  <si>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Aurora</t>
  </si>
  <si>
    <t>Colorado</t>
  </si>
  <si>
    <t>Logitech K350 2.4Ghz Wireless Keyboard</t>
  </si>
  <si>
    <t>Deflect-o DuraMat Lighweight, Studded, Beveled Mat for Low Pile Carpeting</t>
  </si>
  <si>
    <t>Avery Trapezoid Ring Binder, 3" Capacity, Black, 1040 sheets</t>
  </si>
  <si>
    <t>Charlotte</t>
  </si>
  <si>
    <t>Memorex Mini Travel Drive 8 GB USB 2.0 Flash Drive</t>
  </si>
  <si>
    <t>Speck Products Candyshell Flip Case</t>
  </si>
  <si>
    <t>Newell Chalk Holder</t>
  </si>
  <si>
    <t>Orland Park</t>
  </si>
  <si>
    <t>Logitech Gaming G510s - Keyboard</t>
  </si>
  <si>
    <t>Magnifier Swing Arm Lamp</t>
  </si>
  <si>
    <t>Urbandale</t>
  </si>
  <si>
    <t>Iowa</t>
  </si>
  <si>
    <t>Hunt PowerHouse Electric Pencil Sharpener, Blue</t>
  </si>
  <si>
    <t>Avery Durable Plastic 1" Binders</t>
  </si>
  <si>
    <t>Columbus</t>
  </si>
  <si>
    <t>Ohio</t>
  </si>
  <si>
    <t>OIC Colored Binder Clips, Assorted Sizes</t>
  </si>
  <si>
    <t>Redi-Strip #10 Envelopes, 4 1/8 x 9 1/2</t>
  </si>
  <si>
    <t>Xerox 1921</t>
  </si>
  <si>
    <t>Tyvek  Top-Opening Peel &amp; Seel Envelopes, Plain White</t>
  </si>
  <si>
    <t>Hon Racetrack Conference Tables</t>
  </si>
  <si>
    <t>Bristol</t>
  </si>
  <si>
    <t>GBC DocuBind 300 Electric Binding Machine</t>
  </si>
  <si>
    <t>Wilmington</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</si>
  <si>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</si>
  <si>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</si>
  <si>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</si>
  <si>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</si>
  <si>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</si>
  <si>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Bloomington</t>
  </si>
  <si>
    <t>Bevis 44 x 96 Conference Tables</t>
  </si>
  <si>
    <t>Phoenix</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</si>
  <si>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</si>
  <si>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</si>
  <si>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</si>
  <si>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</si>
  <si>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</si>
  <si>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</si>
  <si>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</si>
  <si>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Roseville</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</si>
  <si>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</si>
  <si>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</si>
  <si>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</si>
  <si>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</si>
  <si>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</si>
  <si>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</si>
  <si>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</si>
  <si>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</si>
  <si>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</si>
  <si>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</si>
  <si>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Independence</t>
  </si>
  <si>
    <t>Missouri</t>
  </si>
  <si>
    <t>Sanyo 2.5 Cubic Foot Mid-Size Office Refrigerators</t>
  </si>
  <si>
    <t>Pasadena</t>
  </si>
  <si>
    <t>Newark</t>
  </si>
  <si>
    <t>Seth Thomas 14" Putty-Colored Wall Clock</t>
  </si>
  <si>
    <t>Franklin</t>
  </si>
  <si>
    <t>Plantronics Cordless Phone Headset with In-line Volume - M214C</t>
  </si>
  <si>
    <t>Anker Astro 15000mAh USB Portable Charger</t>
  </si>
  <si>
    <t>GBC Prestige Therm-A-Bind Covers</t>
  </si>
  <si>
    <t>Scottsdale</t>
  </si>
  <si>
    <t>Belkin 7 Outlet SurgeMaster Surge Protector with Phone Protection</t>
  </si>
  <si>
    <t>Jabra BIZ 2300 Duo QD Duo Corded Headset</t>
  </si>
  <si>
    <t>San Jose</t>
  </si>
  <si>
    <t>Southworth 25% Cotton Antique Laid Paper &amp; Envelopes</t>
  </si>
  <si>
    <t>Xerox 1883</t>
  </si>
  <si>
    <t>Tenex Personal Project File with Scoop Front Design, Black</t>
  </si>
  <si>
    <t>Newell 311</t>
  </si>
  <si>
    <t>Edmond</t>
  </si>
  <si>
    <t>Oklahoma</t>
  </si>
  <si>
    <t>Avery 519</t>
  </si>
  <si>
    <t>Avaya 5420 Digital phone</t>
  </si>
  <si>
    <t>Xerox 1920</t>
  </si>
  <si>
    <t>Lenovo 17-Key USB Numeric Keypad</t>
  </si>
  <si>
    <t>Carlsbad</t>
  </si>
  <si>
    <t>New Mexico</t>
  </si>
  <si>
    <t>Staple envelope</t>
  </si>
  <si>
    <t>Wilson Jones International Size A4 Ring Binders</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</si>
  <si>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</si>
  <si>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</si>
  <si>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</si>
  <si>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</si>
  <si>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</si>
  <si>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</si>
  <si>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</si>
  <si>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</si>
  <si>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</si>
  <si>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</si>
  <si>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</si>
  <si>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</si>
  <si>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</si>
  <si>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</si>
  <si>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</si>
  <si>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</si>
  <si>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</si>
  <si>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</si>
  <si>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</si>
  <si>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</si>
  <si>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Monroe</t>
  </si>
  <si>
    <t>Louisiana</t>
  </si>
  <si>
    <t>AT&amp;T TR1909W</t>
  </si>
  <si>
    <t>Nokia Lumia 521 (T-Mobile)</t>
  </si>
  <si>
    <t>HP Standard 104 key PS/2 Keyboard</t>
  </si>
  <si>
    <t>Fairfield</t>
  </si>
  <si>
    <t>Connecticut</t>
  </si>
  <si>
    <t>Avery Poly Binder Pockets</t>
  </si>
  <si>
    <t>SanDisk Ultra 32 GB MicroSDHC Class 10 Memory Card</t>
  </si>
  <si>
    <t>Grand Prairie</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</si>
  <si>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</si>
  <si>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</si>
  <si>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</si>
  <si>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</si>
  <si>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</si>
  <si>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Redlands</t>
  </si>
  <si>
    <t>Hamilton</t>
  </si>
  <si>
    <t>Binney &amp; Smith Crayola Metallic Colored Pencils, 8-Color Set</t>
  </si>
  <si>
    <t>Binney &amp; Smith inkTank Erasable Desk Highlighter, Chisel Tip, Yellow, 12/Box</t>
  </si>
  <si>
    <t>Westfield</t>
  </si>
  <si>
    <t>New Jersey</t>
  </si>
  <si>
    <t>Decoflex Hanging Personal Folder File</t>
  </si>
  <si>
    <t>Pressboard Covers with Storage Hooks, 9 1/2" x 11", Light Blue</t>
  </si>
  <si>
    <t>Wirebound Message Books, 5-1/2 x 4 Forms, 2 or 4 Forms per Page</t>
  </si>
  <si>
    <t>Akron</t>
  </si>
  <si>
    <t>Southworth 25% Cotton Linen-Finish Paper &amp; Envelopes</t>
  </si>
  <si>
    <t>Denver</t>
  </si>
  <si>
    <t>BoxOffice By Design Rectangular and Half-Moon Meeting Room Tables</t>
  </si>
  <si>
    <t>Bravo II Megaboss 12-Amp Hard Body Upright, Replacement Belts, 2 Belts per Pack</t>
  </si>
  <si>
    <t>Dallas</t>
  </si>
  <si>
    <t>Eureka Sanitaire  Commercial Upright</t>
  </si>
  <si>
    <t>Eldon 200 Class Desk Accessories, Burgundy</t>
  </si>
  <si>
    <t>Whittier</t>
  </si>
  <si>
    <t>Nortel Business Series Terminal T7208 Digital phone</t>
  </si>
  <si>
    <t>Saginaw</t>
  </si>
  <si>
    <t>Tennsco Lockers, Gray</t>
  </si>
  <si>
    <t>Panasonic KX-TG6844B Expandable Digital Cordless Telephone</t>
  </si>
  <si>
    <t>Advantus Push Pins, Aluminum Head</t>
  </si>
  <si>
    <t>Gould Plastics 18-Pocket Panel Bin, 34w x 5-1/4d x 20-1/2h</t>
  </si>
  <si>
    <t>Memorex Micro Travel Drive 8 GB</t>
  </si>
  <si>
    <t>Medina</t>
  </si>
  <si>
    <t>Avery 505</t>
  </si>
  <si>
    <t>O'Sullivan 2-Door Barrister Bookcase in Odessa Pine</t>
  </si>
  <si>
    <t>Cisco 9971 IP Video Phone Charcoal</t>
  </si>
  <si>
    <t>Sony Micro Vault Click 16 GB USB 2.0 Flash Drive</t>
  </si>
  <si>
    <t>Adtran 1202752G1</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</si>
  <si>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</si>
  <si>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</si>
  <si>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</si>
  <si>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</si>
  <si>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</si>
  <si>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</si>
  <si>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Detroit</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</si>
  <si>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</si>
  <si>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</si>
  <si>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</si>
  <si>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</si>
  <si>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</si>
  <si>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</si>
  <si>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</si>
  <si>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</si>
  <si>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</si>
  <si>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</si>
  <si>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</si>
  <si>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Santa Clara</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</si>
  <si>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</si>
  <si>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</si>
  <si>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</si>
  <si>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</si>
  <si>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</si>
  <si>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</si>
  <si>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</si>
  <si>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Lakeville</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</si>
  <si>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</si>
  <si>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</si>
  <si>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</si>
  <si>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</si>
  <si>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San Diego</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</si>
  <si>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</si>
  <si>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</si>
  <si>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</si>
  <si>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</si>
  <si>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</si>
  <si>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</si>
  <si>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</si>
  <si>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</si>
  <si>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</si>
  <si>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</si>
  <si>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</si>
  <si>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Brentwood</t>
  </si>
  <si>
    <t>Microsoft Sculpt Comfort Mouse</t>
  </si>
  <si>
    <t>Chapel Hill</t>
  </si>
  <si>
    <t>Quartet Omega Colored Chalk, 12/Pack</t>
  </si>
  <si>
    <t>Morristown</t>
  </si>
  <si>
    <t>Bagged Rubber Bands</t>
  </si>
  <si>
    <t>Cincinnati</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</si>
  <si>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</si>
  <si>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</si>
  <si>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</si>
  <si>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</si>
  <si>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</si>
  <si>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</si>
  <si>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Inglewood</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</si>
  <si>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</si>
  <si>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</si>
  <si>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</si>
  <si>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</si>
  <si>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</si>
  <si>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</si>
  <si>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</si>
  <si>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</si>
  <si>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</si>
  <si>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</si>
  <si>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</si>
  <si>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Tamarac</t>
  </si>
  <si>
    <t>GBC VeloBinder Electric Binding Machine</t>
  </si>
  <si>
    <t>Premier Automatic Letter Opener</t>
  </si>
  <si>
    <t>Advantus SlideClip Paper Clips</t>
  </si>
  <si>
    <t>Avery 512</t>
  </si>
  <si>
    <t>Logitech Wireless Gaming Headset G930</t>
  </si>
  <si>
    <t>Bush Westfield Collection Bookcases, Medium Cherry Finish</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</si>
  <si>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</si>
  <si>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</si>
  <si>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</si>
  <si>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</si>
  <si>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</si>
  <si>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</si>
  <si>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</si>
  <si>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</si>
  <si>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</si>
  <si>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</si>
  <si>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</si>
  <si>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</si>
  <si>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</si>
  <si>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</si>
  <si>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Taylor</t>
  </si>
  <si>
    <t>Newell 350</t>
  </si>
  <si>
    <t>Lakewood</t>
  </si>
  <si>
    <t>GBC Clear Cover, 8-1/2 x 11, unpunched, 25 covers per pack</t>
  </si>
  <si>
    <t>Boston Heavy-Duty Trimline Electric Pencil Sharpeners</t>
  </si>
  <si>
    <t>Arlington</t>
  </si>
  <si>
    <t>Faber Castell Col-Erase Pencils</t>
  </si>
  <si>
    <t>Arvada</t>
  </si>
  <si>
    <t>C-Line Cubicle Keepers Polyproplyene Holder With Velcro Backings</t>
  </si>
  <si>
    <t>Hon 4070 Series Pagoda Armless Upholstered Stacking Chairs</t>
  </si>
  <si>
    <t>Eldon Expressions Desk Accessory, Wood Photo Frame, Mahogany</t>
  </si>
  <si>
    <t>Avery 509</t>
  </si>
  <si>
    <t>Hackensack</t>
  </si>
  <si>
    <t>Deflect-o SuperTray Unbreakable Stackable Tray, Letter, Black</t>
  </si>
  <si>
    <t>Saint Petersburg</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</si>
  <si>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</si>
  <si>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</si>
  <si>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</si>
  <si>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</si>
  <si>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</si>
  <si>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</si>
  <si>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Long Beach</t>
  </si>
  <si>
    <t>OIC Binder Clips</t>
  </si>
  <si>
    <t>Hesperia</t>
  </si>
  <si>
    <t>Logitech Wireless Headset h800</t>
  </si>
  <si>
    <t>Murfreesboro</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</si>
  <si>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</si>
  <si>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</si>
  <si>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</si>
  <si>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</si>
  <si>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</si>
  <si>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</si>
  <si>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</si>
  <si>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</si>
  <si>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</si>
  <si>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</si>
  <si>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</si>
  <si>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</si>
  <si>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</si>
  <si>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</si>
  <si>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</si>
  <si>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Layton</t>
  </si>
  <si>
    <t>OIC Binder Clips, Mini, 1/4" Capacity, Black</t>
  </si>
  <si>
    <t>Newell 314</t>
  </si>
  <si>
    <t>Square Credit Card Reader, 4 1/2" x 4 1/2" x 1", White</t>
  </si>
  <si>
    <t>Austin</t>
  </si>
  <si>
    <t>Lowell</t>
  </si>
  <si>
    <t>Massachusetts</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</si>
  <si>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</si>
  <si>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</si>
  <si>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</si>
  <si>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</si>
  <si>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</si>
  <si>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</si>
  <si>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</si>
  <si>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</si>
  <si>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Georgia</t>
  </si>
  <si>
    <t>Belkin 8 Outlet SurgeMaster II Gold Surge Protector with Phone Protection</t>
  </si>
  <si>
    <t>Avery Address/Shipping Labels for Typewriters, 4" x 2"</t>
  </si>
  <si>
    <t>Global Ergonomic Managers Chair</t>
  </si>
  <si>
    <t>Newell 333</t>
  </si>
  <si>
    <t>Eldon Wave Desk Accessories</t>
  </si>
  <si>
    <t>Same Day</t>
  </si>
  <si>
    <t>Manchester</t>
  </si>
  <si>
    <t>Wilson Jones “Snap” Scratch Pad Binder Tool for Ring Binders</t>
  </si>
  <si>
    <t>Staple remover</t>
  </si>
  <si>
    <t>Pizazz Global Quick File</t>
  </si>
  <si>
    <t>Harlingen</t>
  </si>
  <si>
    <t>Xerox 1930</t>
  </si>
  <si>
    <t>File Shuttle I and Handi-File</t>
  </si>
  <si>
    <t>Tucson</t>
  </si>
  <si>
    <t>NETGEAR AC1750 Dual Band Gigabit Smart WiFi Router</t>
  </si>
  <si>
    <t>Newell 324</t>
  </si>
  <si>
    <t>Microsoft Natural Keyboard Elite</t>
  </si>
  <si>
    <t>Quincy</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</si>
  <si>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</si>
  <si>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</si>
  <si>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</si>
  <si>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</si>
  <si>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</si>
  <si>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</si>
  <si>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</si>
  <si>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</si>
  <si>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Pembroke Pines</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</si>
  <si>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</si>
  <si>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</si>
  <si>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</si>
  <si>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</si>
  <si>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</si>
  <si>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</si>
  <si>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Des Moines</t>
  </si>
  <si>
    <t>Nortel Meridian M3904 Professional Digital phone</t>
  </si>
  <si>
    <t>Canon PC1080F Personal Copier</t>
  </si>
  <si>
    <t>Peoria</t>
  </si>
  <si>
    <t>Wilson Jones Century Plastic Molded Ring Binders</t>
  </si>
  <si>
    <t>Las Vegas</t>
  </si>
  <si>
    <t>Nevada</t>
  </si>
  <si>
    <t>Tuf-Vin Binders</t>
  </si>
  <si>
    <t>Warwick</t>
  </si>
  <si>
    <t>Rhode Island</t>
  </si>
  <si>
    <t>2300 Heavy-Duty Transfer File Systems by Perma</t>
  </si>
  <si>
    <t>Xerox 1958</t>
  </si>
  <si>
    <t>Acme 10" Easy Grip Assistive Scissors</t>
  </si>
  <si>
    <t>Super Decoflex Portable Personal File</t>
  </si>
  <si>
    <t>Contico 72"H Heavy-Duty Storage System</t>
  </si>
  <si>
    <t>Sony 64GB Class 10 Micro SDHC R40 Memory Card</t>
  </si>
  <si>
    <t>Miami</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</si>
  <si>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</si>
  <si>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</si>
  <si>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</si>
  <si>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</si>
  <si>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</si>
  <si>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</si>
  <si>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</si>
  <si>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</si>
  <si>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</si>
  <si>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</si>
  <si>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</si>
  <si>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</si>
  <si>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Huntington Beach</t>
  </si>
  <si>
    <t>Bulldog Vacuum Base Pencil Sharpener</t>
  </si>
  <si>
    <t>Bevis Steel Folding Chairs</t>
  </si>
  <si>
    <t>Richmond</t>
  </si>
  <si>
    <t>Xerox 1987</t>
  </si>
  <si>
    <t>American Pencil</t>
  </si>
  <si>
    <t>White Envelopes, White Envelopes with Clear Poly Window</t>
  </si>
  <si>
    <t>Louisville</t>
  </si>
  <si>
    <t>KeyTronic 6101 Series - Keyboard - Black</t>
  </si>
  <si>
    <t>Lawrence</t>
  </si>
  <si>
    <t>Westinghouse Mesh Shade Clip-On Gooseneck Lamp, Black</t>
  </si>
  <si>
    <t>Crate-A-Files</t>
  </si>
  <si>
    <t>Mississippi</t>
  </si>
  <si>
    <t>Hon Multipurpose Stacking Arm Chairs</t>
  </si>
  <si>
    <t>Canton</t>
  </si>
  <si>
    <t>Coloredge Poster Frame</t>
  </si>
  <si>
    <t>GBC VeloBinder Manual Binding System</t>
  </si>
  <si>
    <t>New Rochelle</t>
  </si>
  <si>
    <t>Epson WorkForce WF-2530 All-in-One Printer, Copier Scanner</t>
  </si>
  <si>
    <t>Design Ebony Sketching Pencil</t>
  </si>
  <si>
    <t>Gastonia</t>
  </si>
  <si>
    <t>GBC ProClick 150 Presentation Binding System</t>
  </si>
  <si>
    <t>Woodgrain Magazine Files by Perma</t>
  </si>
  <si>
    <t>Letter Size Cart</t>
  </si>
  <si>
    <t>Jacksonville</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</si>
  <si>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</si>
  <si>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</si>
  <si>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</si>
  <si>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</si>
  <si>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</si>
  <si>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</si>
  <si>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</si>
  <si>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</si>
  <si>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</si>
  <si>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</si>
  <si>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</si>
  <si>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</si>
  <si>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Auburn</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</si>
  <si>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</si>
  <si>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</si>
  <si>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</si>
  <si>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</si>
  <si>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</si>
  <si>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</si>
  <si>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</si>
  <si>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Norman</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</si>
  <si>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</si>
  <si>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</si>
  <si>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</si>
  <si>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</si>
  <si>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</si>
  <si>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</si>
  <si>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</si>
  <si>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</si>
  <si>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</si>
  <si>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</si>
  <si>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Park Ridge</t>
  </si>
  <si>
    <t>Amarillo</t>
  </si>
  <si>
    <t>Bush Mission Pointe Library</t>
  </si>
  <si>
    <t>Cardinal Hold-It CD Pocket</t>
  </si>
  <si>
    <t>Lindenhurst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</si>
  <si>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</si>
  <si>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</si>
  <si>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</si>
  <si>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</si>
  <si>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</si>
  <si>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</si>
  <si>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</si>
  <si>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</si>
  <si>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</si>
  <si>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</si>
  <si>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</si>
  <si>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</si>
  <si>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</si>
  <si>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</si>
  <si>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</si>
  <si>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</si>
  <si>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Huntsville</t>
  </si>
  <si>
    <t>Square Credit Card Reader</t>
  </si>
  <si>
    <t>Logitech M510 Wireless Mouse</t>
  </si>
  <si>
    <t>Fellowes Officeware Wire Shelving</t>
  </si>
  <si>
    <t>Colored Envelopes</t>
  </si>
  <si>
    <t>Sony Micro Vault Click 8 GB USB 2.0 Flash Drive</t>
  </si>
  <si>
    <t>Balt Solid Wood Rectangular Table</t>
  </si>
  <si>
    <t>Fayetteville</t>
  </si>
  <si>
    <t>Arkansas</t>
  </si>
  <si>
    <t>Strathmore #10 Envelopes, Ultimate White</t>
  </si>
  <si>
    <t>Costa Mesa</t>
  </si>
  <si>
    <t>Clear Mylar Reinforcing Strips</t>
  </si>
  <si>
    <t>Howard Miller 14-1/2" Diameter Chrome Round Wall Clock</t>
  </si>
  <si>
    <t>Deflect-O Glasstique Clear Desk Accessories</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</si>
  <si>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</si>
  <si>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</si>
  <si>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</si>
  <si>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</si>
  <si>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</si>
  <si>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</si>
  <si>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Atlanta</t>
  </si>
  <si>
    <t>Rogers Handheld Barrel Pencil Sharpener</t>
  </si>
  <si>
    <t>Newell 344</t>
  </si>
  <si>
    <t>Personal File Boxes with Fold-Down Carry Handle</t>
  </si>
  <si>
    <t>Fellowes PB500 Electric Punch Plastic Comb Binding Machine with Manual Bind</t>
  </si>
  <si>
    <t>Gladstone</t>
  </si>
  <si>
    <t>Executive Impressions Supervisor Wall Clock</t>
  </si>
  <si>
    <t>SanDisk Cruzer 32 GB USB Flash Drive</t>
  </si>
  <si>
    <t>Newell 327</t>
  </si>
  <si>
    <t>Newell 317</t>
  </si>
  <si>
    <t>Great Falls</t>
  </si>
  <si>
    <t>Montana</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</si>
  <si>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</si>
  <si>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</si>
  <si>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</si>
  <si>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</si>
  <si>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</si>
  <si>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</si>
  <si>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</si>
  <si>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</si>
  <si>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Lakeland</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</si>
  <si>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</si>
  <si>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</si>
  <si>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</si>
  <si>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</si>
  <si>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</si>
  <si>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</si>
  <si>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Montgomery</t>
  </si>
  <si>
    <t>Panasonic KX-TG9471B</t>
  </si>
  <si>
    <t>Mesa</t>
  </si>
  <si>
    <t>Sterilite Officeware Hinged File Box</t>
  </si>
  <si>
    <t>Premier Elliptical Ring Binder, Black</t>
  </si>
  <si>
    <t>Cardinal Poly Pocket Divider Pockets for Ring Binders</t>
  </si>
  <si>
    <t>Eureka The Boss Cordless Rechargeable Stick Vac</t>
  </si>
  <si>
    <t>Situations Contoured Folding Chairs, 4/Set</t>
  </si>
  <si>
    <t>Green Bay</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</si>
  <si>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</si>
  <si>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</si>
  <si>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</si>
  <si>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</si>
  <si>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</si>
  <si>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</si>
  <si>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</si>
  <si>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</si>
  <si>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</si>
  <si>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</si>
  <si>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Anaheim</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</si>
  <si>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</si>
  <si>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</si>
  <si>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</si>
  <si>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</si>
  <si>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</si>
  <si>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</si>
  <si>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</si>
  <si>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</si>
  <si>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</si>
  <si>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</si>
  <si>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</si>
  <si>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</si>
  <si>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</si>
  <si>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</si>
  <si>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</si>
  <si>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Marysville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</si>
  <si>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</si>
  <si>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</si>
  <si>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</si>
  <si>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</si>
  <si>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</si>
  <si>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</si>
  <si>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</si>
  <si>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</si>
  <si>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Salem</t>
  </si>
  <si>
    <t>i.Sound Portable Power - 8000 mAh</t>
  </si>
  <si>
    <t>Xerox 225</t>
  </si>
  <si>
    <t>Xerox 1894</t>
  </si>
  <si>
    <t>Laredo</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</si>
  <si>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</si>
  <si>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</si>
  <si>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</si>
  <si>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</si>
  <si>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</si>
  <si>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</si>
  <si>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</si>
  <si>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</si>
  <si>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</si>
  <si>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</si>
  <si>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</si>
  <si>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</si>
  <si>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</si>
  <si>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Grove City</t>
  </si>
  <si>
    <t>Prestige Round Ring Binders</t>
  </si>
  <si>
    <t>DAX Metal Frame, Desktop, Stepped-Edge</t>
  </si>
  <si>
    <t>DAX Value U-Channel Document Frames, Easel Back</t>
  </si>
  <si>
    <t>Recycled Easel Ring Binders</t>
  </si>
  <si>
    <t>Grandstream GXP1160 VoIP phone</t>
  </si>
  <si>
    <t>Cardinal Slant-D Ring Binder, Heavy Gauge Vinyl</t>
  </si>
  <si>
    <t>Dearborn</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</si>
  <si>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</si>
  <si>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</si>
  <si>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</si>
  <si>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</si>
  <si>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</si>
  <si>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</si>
  <si>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</si>
  <si>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</si>
  <si>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</si>
  <si>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</si>
  <si>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Warner Robins</t>
  </si>
  <si>
    <t>Office Star - Mesh Screen back chair with Vinyl seat</t>
  </si>
  <si>
    <t>Premium Transparent Presentation Covers by GBC</t>
  </si>
  <si>
    <t>Tripp Lite TLP810NET Broadband Surge for Modem/Fax</t>
  </si>
  <si>
    <t>Vallejo</t>
  </si>
  <si>
    <t>Wilson Jones Turn Tabs Binder Tool for Ring Binders</t>
  </si>
  <si>
    <t>Eldon 200 Class Desk Accessories</t>
  </si>
  <si>
    <t>Mission Viejo</t>
  </si>
  <si>
    <t>Economy Rollaway Files</t>
  </si>
  <si>
    <t>Avery 480</t>
  </si>
  <si>
    <t>Rochester Hills</t>
  </si>
  <si>
    <t>Plainfield</t>
  </si>
  <si>
    <t>Xerox 1993</t>
  </si>
  <si>
    <t>Eureka The Boss Plus 12-Amp Hard Box Upright Vacuum, Red</t>
  </si>
  <si>
    <t>Sierra Vista</t>
  </si>
  <si>
    <t>Belkin F9H710-06 7 Outlet SurgeMaster Surge Protector</t>
  </si>
  <si>
    <t>Vancouver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</si>
  <si>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</si>
  <si>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</si>
  <si>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</si>
  <si>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</si>
  <si>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</si>
  <si>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</si>
  <si>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</si>
  <si>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</si>
  <si>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</si>
  <si>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</si>
  <si>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</si>
  <si>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</si>
  <si>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</si>
  <si>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</si>
  <si>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</si>
  <si>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</si>
  <si>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Tyler</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</si>
  <si>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</si>
  <si>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</si>
  <si>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</si>
  <si>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</si>
  <si>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</si>
  <si>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</si>
  <si>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Burlington</t>
  </si>
  <si>
    <t>Cubify CubeX 3D Printer Triple Head Print</t>
  </si>
  <si>
    <t>Avery 516</t>
  </si>
  <si>
    <t>Bush Andora Bookcase, Maple/Graphite Gray Finish</t>
  </si>
  <si>
    <t>Waynesboro</t>
  </si>
  <si>
    <t>Luxo Professional Magnifying Clamp-On Fluorescent Lamps</t>
  </si>
  <si>
    <t>Recycled Eldon Regeneration Jumbo File</t>
  </si>
  <si>
    <t>Imation Bio 8GB USB Flash Drive Imation Corp</t>
  </si>
  <si>
    <t>Xerox 1977</t>
  </si>
  <si>
    <t>Chester</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</si>
  <si>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</si>
  <si>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</si>
  <si>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</si>
  <si>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</si>
  <si>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</si>
  <si>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</si>
  <si>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Cary</t>
  </si>
  <si>
    <t>Xerox 220</t>
  </si>
  <si>
    <t>Fellowes 8 Outlet Superior Workstation Surge Protector</t>
  </si>
  <si>
    <t>O'Sullivan Living Dimensions 5-Shelf Bookcases</t>
  </si>
  <si>
    <t>Palm Coast</t>
  </si>
  <si>
    <t>#10- 4 1/8" x 9 1/2" Security-Tint Envelopes</t>
  </si>
  <si>
    <t>Mount Vernon</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</si>
  <si>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</si>
  <si>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</si>
  <si>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</si>
  <si>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</si>
  <si>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</si>
  <si>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</si>
  <si>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</si>
  <si>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</si>
  <si>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Hialeah</t>
  </si>
  <si>
    <t>Acme Softgrip Scissors</t>
  </si>
  <si>
    <t>Manila Recycled Extra-Heavyweight Clasp Envelopes, 6" x 9"</t>
  </si>
  <si>
    <t>ClearSounds CSC500 Amplified Spirit Phone Corded phone</t>
  </si>
  <si>
    <t>Oceanside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</si>
  <si>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</si>
  <si>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</si>
  <si>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</si>
  <si>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</si>
  <si>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</si>
  <si>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</si>
  <si>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</si>
  <si>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</si>
  <si>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</si>
  <si>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</si>
  <si>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</si>
  <si>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Evanston</t>
  </si>
  <si>
    <t>Belkin iPhone and iPad Lightning Cable</t>
  </si>
  <si>
    <t>Trenton</t>
  </si>
  <si>
    <t>GBC Durable Plastic Covers</t>
  </si>
  <si>
    <t>Nu-Dell Leatherette Frames</t>
  </si>
  <si>
    <t>Avery Durable Binders</t>
  </si>
  <si>
    <t>Hewlett Packard 610 Color Digital Copier / Printer</t>
  </si>
  <si>
    <t>Chromcraft Round Conference Tables</t>
  </si>
  <si>
    <t>Cottage Grove</t>
  </si>
  <si>
    <t>Avery 476</t>
  </si>
  <si>
    <t>Bossier City</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</si>
  <si>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</si>
  <si>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</si>
  <si>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</si>
  <si>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</si>
  <si>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</si>
  <si>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</si>
  <si>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</si>
  <si>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</si>
  <si>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</si>
  <si>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</si>
  <si>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</si>
  <si>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</si>
  <si>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</si>
  <si>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</si>
  <si>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</si>
  <si>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</si>
  <si>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Lancaster</t>
  </si>
  <si>
    <t>Heavy-Duty E-Z-D Binders</t>
  </si>
  <si>
    <t>Lifetime Advantage Folding Chairs, 4/Carton</t>
  </si>
  <si>
    <t>Acco PRESSTEX Data Binder with Storage Hooks, Dark Blue, 9 1/2" X 11"</t>
  </si>
  <si>
    <t>Office Star - Contemporary Task Swivel Chair</t>
  </si>
  <si>
    <t>Asheville</t>
  </si>
  <si>
    <t>Cisco Unified IP Phone 7945G VoIP phone</t>
  </si>
  <si>
    <t>Avery 499</t>
  </si>
  <si>
    <t>Xerox 1887</t>
  </si>
  <si>
    <t>Smead Alpha-Z Color-Coded Second Alphabetical Labels and Starter Set</t>
  </si>
  <si>
    <t>Lake Elsinore</t>
  </si>
  <si>
    <t>Executive Impressions 14" Contract Wall Clock</t>
  </si>
  <si>
    <t>Belkin 7 Outlet SurgeMaster II</t>
  </si>
  <si>
    <t>Xerox 218</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</si>
  <si>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</si>
  <si>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</si>
  <si>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</si>
  <si>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</si>
  <si>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</si>
  <si>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</si>
  <si>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</si>
  <si>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</si>
  <si>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Santa Ana</t>
  </si>
  <si>
    <t>Razer Tiamat Over Ear 7.1 Surround Sound PC Gaming Headset</t>
  </si>
  <si>
    <t>Milwaukee</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</si>
  <si>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</si>
  <si>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</si>
  <si>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</si>
  <si>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</si>
  <si>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</si>
  <si>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</si>
  <si>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</si>
  <si>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</si>
  <si>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</si>
  <si>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</si>
  <si>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</si>
  <si>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</si>
  <si>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</si>
  <si>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</si>
  <si>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</si>
  <si>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</si>
  <si>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</si>
  <si>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</si>
  <si>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</si>
  <si>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</si>
  <si>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</si>
  <si>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</si>
  <si>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</si>
  <si>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</si>
  <si>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</si>
  <si>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</si>
  <si>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Lorain</t>
  </si>
  <si>
    <t>Linden 10" Round Wall Clock, Black</t>
  </si>
  <si>
    <t>Linden</t>
  </si>
  <si>
    <t>Maxell DVD-RAM Discs</t>
  </si>
  <si>
    <t>Salinas</t>
  </si>
  <si>
    <t>DIXON Oriole Pencils</t>
  </si>
  <si>
    <t>Xerox 202</t>
  </si>
  <si>
    <t>Xerox 1884</t>
  </si>
  <si>
    <t>Acme Box Cutter Scissors</t>
  </si>
  <si>
    <t>Staple magnet</t>
  </si>
  <si>
    <t>New Brunswick</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</si>
  <si>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</si>
  <si>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</si>
  <si>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</si>
  <si>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</si>
  <si>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</si>
  <si>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</si>
  <si>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</si>
  <si>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</si>
  <si>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</si>
  <si>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New Hampshire</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</si>
  <si>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</si>
  <si>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</si>
  <si>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</si>
  <si>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</si>
  <si>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</si>
  <si>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</si>
  <si>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</si>
  <si>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</si>
  <si>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</si>
  <si>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</si>
  <si>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</si>
  <si>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</si>
  <si>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</si>
  <si>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</si>
  <si>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</si>
  <si>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</si>
  <si>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</si>
  <si>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</si>
  <si>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</si>
  <si>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</si>
  <si>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</si>
  <si>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</si>
  <si>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</si>
  <si>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</si>
  <si>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</si>
  <si>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</si>
  <si>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</si>
  <si>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Norwich</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</si>
  <si>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</si>
  <si>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</si>
  <si>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</si>
  <si>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</si>
  <si>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</si>
  <si>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</si>
  <si>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</si>
  <si>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Toledo</t>
  </si>
  <si>
    <t>Sanford Prismacolor Professional Thick Lead Art Pencils, 36-Color Set</t>
  </si>
  <si>
    <t>RSVP Cards &amp; Envelopes, Blank White, 8-1/2" X 11", 24 Cards/25 Envelopes/Set</t>
  </si>
  <si>
    <t>Wirebound Message Books, 2 7/8" x 5", 3 Forms per Page</t>
  </si>
  <si>
    <t>JM Magazine Binder</t>
  </si>
  <si>
    <t>Farmington</t>
  </si>
  <si>
    <t>Riverside</t>
  </si>
  <si>
    <t>Xerox 213</t>
  </si>
  <si>
    <t>Fellowes 8 Outlet Superior Workstation Surge Protector w/o Phone/Fax/Modem Protection</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</si>
  <si>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</si>
  <si>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</si>
  <si>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</si>
  <si>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</si>
  <si>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</si>
  <si>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</si>
  <si>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</si>
  <si>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</si>
  <si>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</si>
  <si>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Round Rock</t>
  </si>
  <si>
    <t>Avery Durable Slant Ring Binders</t>
  </si>
  <si>
    <t>Universal Ultra Bright White Copier/Laser Paper, 8 1/2" x 11", Ream</t>
  </si>
  <si>
    <t>Luxo Professional Combination Clamp-On Lamps</t>
  </si>
  <si>
    <t>Zipper Ring Binder Pockets</t>
  </si>
  <si>
    <t>Boca Raton</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</si>
  <si>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</si>
  <si>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</si>
  <si>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</si>
  <si>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</si>
  <si>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</si>
  <si>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</si>
  <si>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</si>
  <si>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</si>
  <si>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</si>
  <si>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</si>
  <si>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</si>
  <si>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</si>
  <si>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</si>
  <si>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</si>
  <si>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</si>
  <si>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Virginia Beach</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</si>
  <si>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</si>
  <si>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</si>
  <si>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</si>
  <si>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</si>
  <si>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</si>
  <si>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</si>
  <si>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Murrieta</t>
  </si>
  <si>
    <t>Fellowes Super Stor/Drawer Files</t>
  </si>
  <si>
    <t>UniKeep View Case Binders</t>
  </si>
  <si>
    <t>Eldon Delta Triangular Chair Mat, 52" x 58", Clear</t>
  </si>
  <si>
    <t>Olympia</t>
  </si>
  <si>
    <t>Project Tote Personal File</t>
  </si>
  <si>
    <t>Enermax Acrylux Wireless Keyboard</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</si>
  <si>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</si>
  <si>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</si>
  <si>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</si>
  <si>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</si>
  <si>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</si>
  <si>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</si>
  <si>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</si>
  <si>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</si>
  <si>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</si>
  <si>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</si>
  <si>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</si>
  <si>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</si>
  <si>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</si>
  <si>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</si>
  <si>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</si>
  <si>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Jefferson City</t>
  </si>
  <si>
    <t>Eldon Advantage Chair Mats for Low to Medium Pile Carpets</t>
  </si>
  <si>
    <t>Aluminum Screw Posts</t>
  </si>
  <si>
    <t>Newell 336</t>
  </si>
  <si>
    <t>Saint Peters</t>
  </si>
  <si>
    <t>Maxell 4.7GB DVD+RW 3/Pack</t>
  </si>
  <si>
    <t>Atlantic Metals Mobile 5-Shelf Bookcases, Custom Colors</t>
  </si>
  <si>
    <t>Quartet Alpha White Chalk, 12/Pack</t>
  </si>
  <si>
    <t>Belkin F9S820V06 8 Outlet Surge</t>
  </si>
  <si>
    <t>Rockford</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</si>
  <si>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</si>
  <si>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</si>
  <si>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</si>
  <si>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</si>
  <si>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</si>
  <si>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</si>
  <si>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</si>
  <si>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</si>
  <si>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</si>
  <si>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</si>
  <si>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</si>
  <si>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</si>
  <si>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</si>
  <si>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</si>
  <si>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Brownsville</t>
  </si>
  <si>
    <t>3M Organizer Strips</t>
  </si>
  <si>
    <t>Avery Durable Slant Ring Binders With Label Holder</t>
  </si>
  <si>
    <t>Micropad Numeric Keypads</t>
  </si>
  <si>
    <t>Newell 328</t>
  </si>
  <si>
    <t>Belkin 8 Outlet SurgeMaster II Gold Surge Protector</t>
  </si>
  <si>
    <t>Global High-Back Leather Tilter, Burgundy</t>
  </si>
  <si>
    <t>Yonkers</t>
  </si>
  <si>
    <t>Ativa V4110MDD Micro-Cut Shredder</t>
  </si>
  <si>
    <t>Xerox 224</t>
  </si>
  <si>
    <t>Oakland</t>
  </si>
  <si>
    <t>Avery 488</t>
  </si>
  <si>
    <t>Innergie mMini Combo Duo USB Travel Charging Kit</t>
  </si>
  <si>
    <t>Stanley Contemporary Battery Pencil Sharpeners</t>
  </si>
  <si>
    <t>AT&amp;T 1080 Corded phone</t>
  </si>
  <si>
    <t>Clinton</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</si>
  <si>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</si>
  <si>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</si>
  <si>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</si>
  <si>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</si>
  <si>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</si>
  <si>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</si>
  <si>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</si>
  <si>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</si>
  <si>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</si>
  <si>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</si>
  <si>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</si>
  <si>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</si>
  <si>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</si>
  <si>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</si>
  <si>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</si>
  <si>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</si>
  <si>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</si>
  <si>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</si>
  <si>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</si>
  <si>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</si>
  <si>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</si>
  <si>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</si>
  <si>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</si>
  <si>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</si>
  <si>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</si>
  <si>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La Porte</t>
  </si>
  <si>
    <t>Tyvek  Top-Opening Peel &amp; Seel  Envelopes, Gray</t>
  </si>
  <si>
    <t>Xerox 1896</t>
  </si>
  <si>
    <t>Cardinal Slant-D Ring Binders</t>
  </si>
  <si>
    <t>Stockwell Push Pins</t>
  </si>
  <si>
    <t>Star Micronics TSP800 TSP847IIU Receipt Printer</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</si>
  <si>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</si>
  <si>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</si>
  <si>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</si>
  <si>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</si>
  <si>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</si>
  <si>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</si>
  <si>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</si>
  <si>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</si>
  <si>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</si>
  <si>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</si>
  <si>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</si>
  <si>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</si>
  <si>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</si>
  <si>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Belkin 325VA UPS Surge Protector, 6'</t>
  </si>
  <si>
    <t>Escondido</t>
  </si>
  <si>
    <t>PowerGen Dual USB Car Charger</t>
  </si>
  <si>
    <t>Cardinal HOLDit! Binder Insert Strips,Extra Strips</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</si>
  <si>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</si>
  <si>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</si>
  <si>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</si>
  <si>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</si>
  <si>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</si>
  <si>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</si>
  <si>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</si>
  <si>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Staple-on labels</t>
  </si>
  <si>
    <t>Rockville</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</si>
  <si>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</si>
  <si>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</si>
  <si>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</si>
  <si>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</si>
  <si>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</si>
  <si>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</si>
  <si>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</si>
  <si>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</si>
  <si>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</si>
  <si>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</si>
  <si>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</si>
  <si>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</si>
  <si>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</si>
  <si>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</si>
  <si>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</si>
  <si>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</si>
  <si>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</si>
  <si>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</si>
  <si>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</si>
  <si>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</si>
  <si>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</si>
  <si>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</si>
  <si>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</si>
  <si>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Buffalo</t>
  </si>
  <si>
    <t>Blue String-Tie &amp; Button Interoffice Envelopes, 10 x 13</t>
  </si>
  <si>
    <t>Canon Imageclass D680 Copier / Fax</t>
  </si>
  <si>
    <t>Boynton Beach</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</si>
  <si>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</si>
  <si>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</si>
  <si>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</si>
  <si>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</si>
  <si>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</si>
  <si>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</si>
  <si>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Gulfport</t>
  </si>
  <si>
    <t>Fashion Color Clasp Envelopes</t>
  </si>
  <si>
    <t>Fresno</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</si>
  <si>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</si>
  <si>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</si>
  <si>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</si>
  <si>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</si>
  <si>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</si>
  <si>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</si>
  <si>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</si>
  <si>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</si>
  <si>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</si>
  <si>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Greenville</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</si>
  <si>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</si>
  <si>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</si>
  <si>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</si>
  <si>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</si>
  <si>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</si>
  <si>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</si>
  <si>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</si>
  <si>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</si>
  <si>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</si>
  <si>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</si>
  <si>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</si>
  <si>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</si>
  <si>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</si>
  <si>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</si>
  <si>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</si>
  <si>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</si>
  <si>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</si>
  <si>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Providence</t>
  </si>
  <si>
    <t>Colorific Watercolor Pencils</t>
  </si>
  <si>
    <t>BIC Liqua Brite Liner</t>
  </si>
  <si>
    <t>ACCOHIDE 3-Ring Binder, Blue, 1"</t>
  </si>
  <si>
    <t>Xerox 1973</t>
  </si>
  <si>
    <t>Pueblo</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</si>
  <si>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</si>
  <si>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</si>
  <si>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</si>
  <si>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</si>
  <si>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</si>
  <si>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</si>
  <si>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</si>
  <si>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</si>
  <si>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</si>
  <si>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</si>
  <si>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</si>
  <si>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Deltona</t>
  </si>
  <si>
    <t>Murray</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</si>
  <si>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</si>
  <si>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</si>
  <si>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</si>
  <si>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</si>
  <si>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</si>
  <si>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Middletown</t>
  </si>
  <si>
    <t>SAFCO Commercial Wire Shelving, Black</t>
  </si>
  <si>
    <t>Tensor Computer Mounted Lamp</t>
  </si>
  <si>
    <t>Polycom SoundPoint IP 450 VoIP phone</t>
  </si>
  <si>
    <t>Rediform S.O.S. 1-Up Phone Message Bk, 4-1/4x3-1/16 Bk, 1 Form/Pg, 40 Messages/Bk, 3/Pk</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</si>
  <si>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</si>
  <si>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</si>
  <si>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</si>
  <si>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</si>
  <si>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</si>
  <si>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</si>
  <si>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</si>
  <si>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</si>
  <si>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</si>
  <si>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</si>
  <si>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</si>
  <si>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</si>
  <si>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</si>
  <si>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</si>
  <si>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</si>
  <si>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Pico Rivera</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</si>
  <si>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</si>
  <si>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</si>
  <si>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</si>
  <si>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</si>
  <si>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</si>
  <si>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</si>
  <si>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</si>
  <si>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</si>
  <si>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</si>
  <si>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</si>
  <si>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Smyrna</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</si>
  <si>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</si>
  <si>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</si>
  <si>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</si>
  <si>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</si>
  <si>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</si>
  <si>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</si>
  <si>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</si>
  <si>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</si>
  <si>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</si>
  <si>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</si>
  <si>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</si>
  <si>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</si>
  <si>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</si>
  <si>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</si>
  <si>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</si>
  <si>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</si>
  <si>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</si>
  <si>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</si>
  <si>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</si>
  <si>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</si>
  <si>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Parma</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</si>
  <si>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</si>
  <si>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</si>
  <si>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</si>
  <si>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</si>
  <si>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</si>
  <si>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</si>
  <si>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</si>
  <si>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</si>
  <si>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Mobile</t>
  </si>
  <si>
    <t>Surelock Post Binders</t>
  </si>
  <si>
    <t>Hewlett-Packard Deskjet 3050a All-in-One Color Inkjet Printer</t>
  </si>
  <si>
    <t>Ibico Plastic Spiral Binding Combs</t>
  </si>
  <si>
    <t>Iceberg OfficeWorks 42" Round Tables</t>
  </si>
  <si>
    <t>New Bedford</t>
  </si>
  <si>
    <t>Irving</t>
  </si>
  <si>
    <t>DAX Wood Document Frame</t>
  </si>
  <si>
    <t>Wilson Jones Heavy-Duty Casebound Ring Binders with Metal Hinges</t>
  </si>
  <si>
    <t>Vineland</t>
  </si>
  <si>
    <t>Glendale</t>
  </si>
  <si>
    <t>Global Executive Mid-Back Manager's Chair</t>
  </si>
  <si>
    <t>Xerox 1946</t>
  </si>
  <si>
    <t>Newell 320</t>
  </si>
  <si>
    <t>Eldon Image Series Desk Accessories, Burgundy</t>
  </si>
  <si>
    <t>Niagara Falls</t>
  </si>
  <si>
    <t>Newell 340</t>
  </si>
  <si>
    <t>Avery 506</t>
  </si>
  <si>
    <t>Thomasville</t>
  </si>
  <si>
    <t>Westminster</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</si>
  <si>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</si>
  <si>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</si>
  <si>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</si>
  <si>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</si>
  <si>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</si>
  <si>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</si>
  <si>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</si>
  <si>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</si>
  <si>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Coppell</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</si>
  <si>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</si>
  <si>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</si>
  <si>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</si>
  <si>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</si>
  <si>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</si>
  <si>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</si>
  <si>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Pomona</t>
  </si>
  <si>
    <t>North Las Vegas</t>
  </si>
  <si>
    <t>Newell 325</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</si>
  <si>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</si>
  <si>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</si>
  <si>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</si>
  <si>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</si>
  <si>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</si>
  <si>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</si>
  <si>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</si>
  <si>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</si>
  <si>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</si>
  <si>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</si>
  <si>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Laguna Niguel</t>
  </si>
  <si>
    <t>Bridgeton</t>
  </si>
  <si>
    <t>Rogers Jumbo File, Granite</t>
  </si>
  <si>
    <t>Commercial WindTunnel Clean Air Upright Vacuum, Replacement Belts, Filtration Bags</t>
  </si>
  <si>
    <t>Everett</t>
  </si>
  <si>
    <t>Watertown</t>
  </si>
  <si>
    <t>Tenex Personal Self-Stacking Standard File Box, Black/Gray</t>
  </si>
  <si>
    <t>Hoover Commercial Soft Guard Upright Vacuum And Disposable Filtration Bags</t>
  </si>
  <si>
    <t>Appleton</t>
  </si>
  <si>
    <t>Avery 481</t>
  </si>
  <si>
    <t>Bellevue</t>
  </si>
  <si>
    <t>Newell 310</t>
  </si>
  <si>
    <t>Newell 319</t>
  </si>
  <si>
    <t>Avery 518</t>
  </si>
  <si>
    <t>Sensible Storage WireTech Storage Systems</t>
  </si>
  <si>
    <t>Allen</t>
  </si>
  <si>
    <t>Kingston Digital DataTraveler 16GB USB 2.0</t>
  </si>
  <si>
    <t>GBC Imprintable Covers</t>
  </si>
  <si>
    <t>Newell 347</t>
  </si>
  <si>
    <t>Pastel Pink Envelopes</t>
  </si>
  <si>
    <t>Belkin F8E887 USB Wired Ergonomic Keyboard</t>
  </si>
  <si>
    <t>El Paso</t>
  </si>
  <si>
    <t>ARKON Windshield Dashboard Air Vent Car Mount Holder</t>
  </si>
  <si>
    <t>Xerox 1949</t>
  </si>
  <si>
    <t>Conquest 14 Commercial Heavy-Duty Upright Vacuum, Collection System, Accessory Kit</t>
  </si>
  <si>
    <t>Xerox 1886</t>
  </si>
  <si>
    <t>Acco Clips to Go Binder Clips, 24 Clips in Two Sizes</t>
  </si>
  <si>
    <t>Grapevine</t>
  </si>
  <si>
    <t>Dixon Ticonderoga Erasable Colored Pencil Set, 12-Color</t>
  </si>
  <si>
    <t>Pyle PRT45 Retro Home Telephone</t>
  </si>
  <si>
    <t>Spiral Phone Message Books with Labels by Adams</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</si>
  <si>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</si>
  <si>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</si>
  <si>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</si>
  <si>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</si>
  <si>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</si>
  <si>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</si>
  <si>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</si>
  <si>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</si>
  <si>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</si>
  <si>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</si>
  <si>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</si>
  <si>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</si>
  <si>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</si>
  <si>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</si>
  <si>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</si>
  <si>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Kent</t>
  </si>
  <si>
    <t>GE 48" Fluorescent Tube, Cool White Energy Saver, 34 Watts, 30/Box</t>
  </si>
  <si>
    <t>Micro Innovations USB RF Wireless Keyboard with Mouse</t>
  </si>
  <si>
    <t>Plantronics Savi W720 Multi-Device Wireless Headset System</t>
  </si>
  <si>
    <t>Lafayette</t>
  </si>
  <si>
    <t>Stacking Tray, Side-Loading, Legal, Smoke</t>
  </si>
  <si>
    <t>Smead Adjustable Mobile File Trolley with Lockable Top</t>
  </si>
  <si>
    <t>Tigard</t>
  </si>
  <si>
    <t>Jawbone MINI JAMBOX Wireless Bluetooth Speaker</t>
  </si>
  <si>
    <t>Weyerhaeuser First Choice Laser/Copy Paper (20Lb. and 88 Bright)</t>
  </si>
  <si>
    <t>Skokie</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</si>
  <si>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</si>
  <si>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</si>
  <si>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</si>
  <si>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</si>
  <si>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</si>
  <si>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</si>
  <si>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</si>
  <si>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</si>
  <si>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</si>
  <si>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</si>
  <si>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</si>
  <si>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</si>
  <si>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</si>
  <si>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</si>
  <si>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</si>
  <si>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Plano</t>
  </si>
  <si>
    <t>Suffolk</t>
  </si>
  <si>
    <t>DAX Natural Wood-Tone Poster Frame</t>
  </si>
  <si>
    <t>StarTech.com 10/100 VDSL2 Ethernet Extender Kit</t>
  </si>
  <si>
    <t>Acco Smartsocket Table Surge Protector, 6 Color-Coded Adapter Outlets</t>
  </si>
  <si>
    <t>GBC ProClick Spines for 32-Hole Punch</t>
  </si>
  <si>
    <t>Indianapolis</t>
  </si>
  <si>
    <t>Memorex Mini Travel Drive 4 GB USB 2.0 Flash Drive</t>
  </si>
  <si>
    <t>Bayonne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</si>
  <si>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</si>
  <si>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</si>
  <si>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</si>
  <si>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</si>
  <si>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</si>
  <si>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</si>
  <si>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</si>
  <si>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</si>
  <si>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</si>
  <si>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</si>
  <si>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</si>
  <si>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</si>
  <si>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</si>
  <si>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</si>
  <si>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</si>
  <si>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</si>
  <si>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</si>
  <si>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</si>
  <si>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</si>
  <si>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</si>
  <si>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</si>
  <si>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</si>
  <si>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</si>
  <si>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</si>
  <si>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</si>
  <si>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Greensboro</t>
  </si>
  <si>
    <t>Baltimore</t>
  </si>
  <si>
    <t>Acco Data Flex Cable Posts For Top &amp; Bottom Load Binders, 6" Capacity</t>
  </si>
  <si>
    <t>Recycled Steel Personal File for Standard File Folders</t>
  </si>
  <si>
    <t>Blackstonian Pencils</t>
  </si>
  <si>
    <t>Xerox 1919</t>
  </si>
  <si>
    <t>Tops Wirebound Message Log Books</t>
  </si>
  <si>
    <t>AT&amp;T CL82213</t>
  </si>
  <si>
    <t>Kenosha</t>
  </si>
  <si>
    <t>Maxell LTO Ultrium - 800 GB</t>
  </si>
  <si>
    <t>Office Star - Professional Matrix Back Chair with 2-to-1 Synchro Tilt and Mesh Fabric Seat</t>
  </si>
  <si>
    <t>Hunt BOSTON Vista Battery-Operated Pencil Sharpener, Black</t>
  </si>
  <si>
    <t>Olathe</t>
  </si>
  <si>
    <t>Kansas</t>
  </si>
  <si>
    <t>GE 30522EE2</t>
  </si>
  <si>
    <t>Ink Jet Note and Greeting Cards, 8-1/2" x 5-1/2" Card Size</t>
  </si>
  <si>
    <t>Logitech Wireless Marathon Mouse M705</t>
  </si>
  <si>
    <t>Tulsa</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</si>
  <si>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</si>
  <si>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</si>
  <si>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</si>
  <si>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</si>
  <si>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</si>
  <si>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</si>
  <si>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</si>
  <si>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</si>
  <si>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</si>
  <si>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</si>
  <si>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</si>
  <si>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</si>
  <si>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Raleigh</t>
  </si>
  <si>
    <t>Samsung Galaxy S4 Mini</t>
  </si>
  <si>
    <t>Apple iPhone 5</t>
  </si>
  <si>
    <t>Muskogee</t>
  </si>
  <si>
    <t>Polycom VVX 310 VoIP phone</t>
  </si>
  <si>
    <t>Bady BDG101FRU Card Printer</t>
  </si>
  <si>
    <t>Xerox 1998</t>
  </si>
  <si>
    <t>Meriden</t>
  </si>
  <si>
    <t>Honeywell Quietcare HEPA Air Cleaner</t>
  </si>
  <si>
    <t>Bowling Green</t>
  </si>
  <si>
    <t>Hon Olson Stacker Stools</t>
  </si>
  <si>
    <t>Dana Fluorescent Magnifying Lamp, White, 36"</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</si>
  <si>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</si>
  <si>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</si>
  <si>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</si>
  <si>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</si>
  <si>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</si>
  <si>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</si>
  <si>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</si>
  <si>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</si>
  <si>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</si>
  <si>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</si>
  <si>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</si>
  <si>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</si>
  <si>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</si>
  <si>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</si>
  <si>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Spokane</t>
  </si>
  <si>
    <t>Safco Drafting Table</t>
  </si>
  <si>
    <t>Keller</t>
  </si>
  <si>
    <t>Avery 510</t>
  </si>
  <si>
    <t>Ultra Door Pull Handle</t>
  </si>
  <si>
    <t>Avery Hi-Liter Fluorescent Desk Style Markers</t>
  </si>
  <si>
    <t>Port Orange</t>
  </si>
  <si>
    <t>Medford</t>
  </si>
  <si>
    <t>IBM Multi-Purpose Copy Paper, 8 1/2 x 11", Case</t>
  </si>
  <si>
    <t>Charlottesville</t>
  </si>
  <si>
    <t>Newell 309</t>
  </si>
  <si>
    <t>Missoula</t>
  </si>
  <si>
    <t>GBC DocuBind TL300 Electric Binding System</t>
  </si>
  <si>
    <t>Jiffy Padded Mailers with Self-Seal Closure</t>
  </si>
  <si>
    <t>GBC DocuBind 200 Manual Binding Machine</t>
  </si>
  <si>
    <t>SKILCRAFT Telephone Shoulder Rest, 2" x 6.5" x 2.5", Black</t>
  </si>
  <si>
    <t>Global Comet Stacking Armless Chair</t>
  </si>
  <si>
    <t>Apopka</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</si>
  <si>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</si>
  <si>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</si>
  <si>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</si>
  <si>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</si>
  <si>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</si>
  <si>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</si>
  <si>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</si>
  <si>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</si>
  <si>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</si>
  <si>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Reading</t>
  </si>
  <si>
    <t>Cisco SPA 502G IP Phone</t>
  </si>
  <si>
    <t>Avaya 4621SW VoIP phone</t>
  </si>
  <si>
    <t>Xerox 214</t>
  </si>
  <si>
    <t>Motorola Moto X</t>
  </si>
  <si>
    <t>O'Sullivan 2-Shelf Heavy-Duty Bookcases</t>
  </si>
  <si>
    <t>Enermax Briskie RF Wireless Keyboard and Mouse Combo</t>
  </si>
  <si>
    <t>Broomfield</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</si>
  <si>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</si>
  <si>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</si>
  <si>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</si>
  <si>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</si>
  <si>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</si>
  <si>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</si>
  <si>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</si>
  <si>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</si>
  <si>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</si>
  <si>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</si>
  <si>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</si>
  <si>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</si>
  <si>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</si>
  <si>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</si>
  <si>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</si>
  <si>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</si>
  <si>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</si>
  <si>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</si>
  <si>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</si>
  <si>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</si>
  <si>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</si>
  <si>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</si>
  <si>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</si>
  <si>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Chesapeake</t>
  </si>
  <si>
    <r>
      <t xml:space="preserve">Use the data in </t>
    </r>
    <r>
      <rPr>
        <b/>
        <sz val="13"/>
        <color theme="1"/>
        <rFont val="Calibri"/>
        <family val="2"/>
        <scheme val="minor"/>
      </rPr>
      <t>sales sheet</t>
    </r>
    <r>
      <rPr>
        <sz val="13"/>
        <color theme="1"/>
        <rFont val="Calibri"/>
        <family val="2"/>
        <scheme val="minor"/>
      </rPr>
      <t xml:space="preserve"> to analyze and convert all necessary data to chart from your own perspective</t>
    </r>
  </si>
  <si>
    <t>Code</t>
  </si>
  <si>
    <t>F-101</t>
  </si>
  <si>
    <t>O-102</t>
  </si>
  <si>
    <t>T-103</t>
  </si>
  <si>
    <t>ToTal sales</t>
  </si>
  <si>
    <t>Total Profit</t>
  </si>
  <si>
    <t>No of Quentity</t>
  </si>
  <si>
    <t>Profit after Discount</t>
  </si>
  <si>
    <t>Second High Sales</t>
  </si>
  <si>
    <t>Fourth Low Sales</t>
  </si>
  <si>
    <t>Max Profit</t>
  </si>
  <si>
    <t>Total High Sales</t>
  </si>
  <si>
    <t>No of High  Sales</t>
  </si>
  <si>
    <t>IF New Price = 150 Find New Sales</t>
  </si>
  <si>
    <t xml:space="preserve">Give Those classes to New Sales as Following </t>
  </si>
  <si>
    <t>A</t>
  </si>
  <si>
    <t>D</t>
  </si>
  <si>
    <t>B</t>
  </si>
  <si>
    <t>E</t>
  </si>
  <si>
    <t>less than 100</t>
  </si>
  <si>
    <t>C</t>
  </si>
  <si>
    <t>Average of Top 3 Profit Value</t>
  </si>
  <si>
    <t>Max new sales</t>
  </si>
  <si>
    <t>Min new sales</t>
  </si>
  <si>
    <t>average new sales</t>
  </si>
  <si>
    <t>Find Total New sales If State = California</t>
  </si>
  <si>
    <t>Find Average New Sales If state = Texas</t>
  </si>
  <si>
    <t>Highlight All Sub Category = Phones ( using Custom Format)</t>
  </si>
  <si>
    <t>Highlight all Negative Values in Profit</t>
  </si>
  <si>
    <t>use code sheet to assign each code to relative data in Category Column</t>
  </si>
  <si>
    <t>use spark line (Columns) to find change between  sales &amp; new sales</t>
  </si>
  <si>
    <r>
      <t xml:space="preserve">Create your Detailed interactive dashboard Based on analyzed data in </t>
    </r>
    <r>
      <rPr>
        <b/>
        <sz val="13"/>
        <color theme="1"/>
        <rFont val="Calibri"/>
        <family val="2"/>
        <scheme val="minor"/>
      </rPr>
      <t>NO (24)</t>
    </r>
  </si>
  <si>
    <t>** Send Final Answer Sheet to My Email " ahismailwork@gmail.com "</t>
  </si>
  <si>
    <t>Based on the given data Find</t>
  </si>
  <si>
    <r>
      <t>Based on</t>
    </r>
    <r>
      <rPr>
        <b/>
        <sz val="13"/>
        <color theme="1"/>
        <rFont val="Calibri"/>
        <family val="2"/>
        <scheme val="minor"/>
      </rPr>
      <t xml:space="preserve"> Sales shee</t>
    </r>
    <r>
      <rPr>
        <sz val="13"/>
        <color theme="1"/>
        <rFont val="Calibri"/>
        <family val="2"/>
        <scheme val="minor"/>
      </rPr>
      <t>t, use Piviot Table to Find:</t>
    </r>
  </si>
  <si>
    <r>
      <t xml:space="preserve">Use </t>
    </r>
    <r>
      <rPr>
        <b/>
        <sz val="13"/>
        <color theme="1"/>
        <rFont val="Calibri"/>
        <family val="2"/>
        <scheme val="minor"/>
      </rPr>
      <t>Data-1 Sheet</t>
    </r>
    <r>
      <rPr>
        <sz val="13"/>
        <color theme="1"/>
        <rFont val="Calibri"/>
        <family val="2"/>
        <scheme val="minor"/>
      </rPr>
      <t>, Change data to tabled data &amp; Name it with your Name &amp; Tack &amp; Gov</t>
    </r>
  </si>
  <si>
    <t>Cost4Sales</t>
  </si>
  <si>
    <t>discount4Sales</t>
  </si>
  <si>
    <t>New sales</t>
  </si>
  <si>
    <t>Classes</t>
  </si>
  <si>
    <t>MaxNewSales</t>
  </si>
  <si>
    <t>MinNewSales</t>
  </si>
  <si>
    <t>AvgNewSales</t>
  </si>
  <si>
    <t>TotalNewSales4california</t>
  </si>
  <si>
    <t>AvgNewSales4Texas</t>
  </si>
  <si>
    <t>SparkLine</t>
  </si>
  <si>
    <t>Sum of Sales</t>
  </si>
  <si>
    <t>Sum of Profit</t>
  </si>
  <si>
    <t>Sum of Quantity</t>
  </si>
  <si>
    <t>profit margin</t>
  </si>
  <si>
    <t>Row Labels</t>
  </si>
  <si>
    <t>Average of Profit</t>
  </si>
  <si>
    <t>Grand Total</t>
  </si>
  <si>
    <t>Year</t>
  </si>
  <si>
    <t>month</t>
  </si>
  <si>
    <t>abdallah hamdy abdallah</t>
  </si>
  <si>
    <t>zagazig</t>
  </si>
  <si>
    <t>Q3 23-24 power bi menofia</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</si>
</sst>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_-* #,##0.00_-;\-* #,##0.00_-;_-* &quot;-&quot;??_-;_-@_-"/>
    <numFmt numFmtId="165" formatCode="_(* #,##0_);_(* \(#,##0\);_(* &quot;-&quot;??_);_(@_)"/>
    <numFmt numFmtId="166" formatCode="&quot;$&quot;#,##0"/>
    <numFmt numFmtId="167" formatCode="0.0%"/>
  </numFmts>
  <fonts count="16">
    <font>
      <sz val="11"/>
      <color theme="1"/>
      <name val="Calibri"/>
      <family val="2"/>
      <scheme val="minor"/>
    </font>
    <font>
      <sz val="11"/>
      <color theme="1"/>
      <name val="Calibri"/>
      <family val="2"/>
      <scheme val="minor"/>
    </font>
    <font>
      <sz val="11"/>
      <color theme="1"/>
      <name val="خط النص الأساسي"/>
      <family val="2"/>
      <charset val="178"/>
    </font>
    <font>
      <sz val="12"/>
      <color theme="1"/>
      <name val="Calibri"/>
      <family val="2"/>
      <charset val="178"/>
      <scheme val="minor"/>
    </font>
    <font>
      <sz val="14"/>
      <color theme="1"/>
      <name val="Calibri"/>
      <family val="2"/>
      <scheme val="minor"/>
    </font>
    <font>
      <sz val="13"/>
      <color theme="1"/>
      <name val="Calibri"/>
      <family val="2"/>
      <scheme val="minor"/>
    </font>
    <font>
      <b/>
      <sz val="14"/>
      <color rgb="FF002060"/>
      <name val="Calibri"/>
      <family val="2"/>
      <scheme val="minor"/>
    </font>
    <font>
      <b/>
      <sz val="16"/>
      <color rgb="FF002060"/>
      <name val="Calibri"/>
      <family val="2"/>
      <scheme val="minor"/>
    </font>
    <font>
      <sz val="11"/>
      <color theme="1"/>
      <name val="Calibri"/>
      <family val="2"/>
    </font>
    <font>
      <b/>
      <sz val="14"/>
      <color theme="0"/>
      <name val="Calibri"/>
      <family val="2"/>
      <scheme val="minor"/>
    </font>
    <font>
      <b/>
      <sz val="13"/>
      <color theme="1"/>
      <name val="Calibri"/>
      <family val="2"/>
      <scheme val="minor"/>
    </font>
    <font>
      <sz val="13"/>
      <color rgb="FFFF0000"/>
      <name val="Calibri"/>
      <family val="2"/>
      <scheme val="minor"/>
    </font>
    <font>
      <b/>
      <i/>
      <sz val="13"/>
      <color theme="1"/>
      <name val="Calibri"/>
      <family val="2"/>
      <scheme val="minor"/>
    </font>
    <font>
      <b/>
      <i/>
      <sz val="14"/>
      <color rgb="FF002060"/>
      <name val="Calibri"/>
      <family val="2"/>
      <scheme val="minor"/>
    </font>
    <font>
      <b/>
      <sz val="13"/>
      <color rgb="FF002060"/>
      <name val="Calibri"/>
      <family val="2"/>
      <scheme val="minor"/>
    </font>
    <font>
      <b/>
      <sz val="11"/>
      <color theme="1"/>
      <name val="Calibri"/>
      <family val="2"/>
      <scheme val="minor"/>
    </font>
  </fonts>
  <fills count="14">
    <fill>
      <patternFill patternType="none"/>
    </fill>
    <fill>
      <patternFill patternType="gray125"/>
    </fill>
    <fill>
      <patternFill patternType="solid">
        <fgColor theme="7" tint="0.39997558519241921"/>
        <bgColor indexed="64"/>
      </patternFill>
    </fill>
    <fill>
      <patternFill patternType="solid">
        <fgColor rgb="FF002060"/>
        <bgColor indexed="64"/>
      </patternFill>
    </fill>
    <fill>
      <patternFill patternType="solid">
        <fgColor theme="0" tint="-4.9989318521683403E-2"/>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1" tint="0.499984740745262"/>
        <bgColor indexed="64"/>
      </patternFill>
    </fill>
    <fill>
      <patternFill patternType="solid">
        <fgColor theme="1" tint="0.34998626667073579"/>
        <bgColor indexed="64"/>
      </patternFill>
    </fill>
    <fill>
      <patternFill patternType="solid">
        <fgColor theme="0" tint="-0.249977111117893"/>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0" tint="-0.499984740745262"/>
        <bgColor indexed="64"/>
      </patternFill>
    </fill>
  </fills>
  <borders count="23">
    <border>
      <left/>
      <right/>
      <top/>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theme="0" tint="-0.499984740745262"/>
      </bottom>
      <diagonal/>
    </border>
    <border>
      <left style="thin">
        <color indexed="64"/>
      </left>
      <right/>
      <top style="thin">
        <color theme="0" tint="-0.499984740745262"/>
      </top>
      <bottom style="thin">
        <color theme="0" tint="-0.499984740745262"/>
      </bottom>
      <diagonal/>
    </border>
    <border>
      <left style="thin">
        <color indexed="64"/>
      </left>
      <right/>
      <top style="thin">
        <color theme="0" tint="-0.499984740745262"/>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theme="0" tint="-0.499984740745262"/>
      </top>
      <bottom/>
      <diagonal/>
    </border>
    <border>
      <left style="thin">
        <color indexed="64"/>
      </left>
      <right style="thin">
        <color indexed="64"/>
      </right>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s>
  <cellStyleXfs count="7">
    <xf numFmtId="0" fontId="0" fillId="0" borderId="0"/>
    <xf numFmtId="0" fontId="1" fillId="0" borderId="0"/>
    <xf numFmtId="164" fontId="2" fillId="0" borderId="0" applyFont="0" applyFill="0" applyBorder="0" applyAlignment="0" applyProtection="0"/>
    <xf numFmtId="0" fontId="2" fillId="0" borderId="0"/>
    <xf numFmtId="0" fontId="3" fillId="0" borderId="0"/>
    <xf numFmtId="43" fontId="1" fillId="0" borderId="0" applyFont="0" applyFill="0" applyBorder="0" applyAlignment="0" applyProtection="0"/>
    <xf numFmtId="9" fontId="1" fillId="0" borderId="0" applyFont="0" applyFill="0" applyBorder="0" applyAlignment="0" applyProtection="0"/>
  </cellStyleXfs>
  <cellXfs count="88">
    <xf numFmtId="0" fontId="0" fillId="0" borderId="0" xfId="0"/>
    <xf numFmtId="0" fontId="4" fillId="0" borderId="0" xfId="0" applyFont="1"/>
    <xf numFmtId="0" fontId="0" fillId="5" borderId="0" xfId="0" applyFill="1"/>
    <xf numFmtId="0" fontId="5" fillId="4" borderId="0" xfId="0" applyFont="1" applyFill="1" applyBorder="1" applyAlignment="1">
      <alignment horizontal="center"/>
    </xf>
    <xf numFmtId="0" fontId="5" fillId="6" borderId="0" xfId="0" applyFont="1" applyFill="1" applyBorder="1" applyAlignment="1">
      <alignment horizontal="center"/>
    </xf>
    <xf numFmtId="0" fontId="5" fillId="6" borderId="0" xfId="0" applyFont="1" applyFill="1" applyBorder="1" applyAlignment="1">
      <alignment horizontal="left"/>
    </xf>
    <xf numFmtId="0" fontId="0" fillId="5" borderId="0" xfId="0" applyFill="1" applyAlignment="1">
      <alignment wrapText="1"/>
    </xf>
    <xf numFmtId="0" fontId="5" fillId="4" borderId="2" xfId="0" applyFont="1" applyFill="1" applyBorder="1" applyAlignment="1">
      <alignment horizontal="center"/>
    </xf>
    <xf numFmtId="0" fontId="5" fillId="4" borderId="3" xfId="0" applyFont="1" applyFill="1" applyBorder="1" applyAlignment="1">
      <alignment horizontal="center"/>
    </xf>
    <xf numFmtId="0" fontId="5" fillId="4" borderId="4" xfId="0" applyFont="1" applyFill="1" applyBorder="1" applyAlignment="1">
      <alignment horizontal="center"/>
    </xf>
    <xf numFmtId="0" fontId="5" fillId="4" borderId="2" xfId="0" applyFont="1" applyFill="1" applyBorder="1" applyAlignment="1">
      <alignment horizontal="left"/>
    </xf>
    <xf numFmtId="0" fontId="5" fillId="7" borderId="0" xfId="0" applyFont="1" applyFill="1" applyBorder="1" applyAlignment="1">
      <alignment horizontal="center"/>
    </xf>
    <xf numFmtId="0" fontId="5" fillId="7" borderId="4" xfId="0" applyFont="1" applyFill="1" applyBorder="1" applyAlignment="1">
      <alignment horizontal="center"/>
    </xf>
    <xf numFmtId="0" fontId="0" fillId="0" borderId="0" xfId="0" applyAlignment="1">
      <alignment horizontal="center"/>
    </xf>
    <xf numFmtId="2" fontId="0" fillId="0" borderId="0" xfId="0" applyNumberFormat="1" applyAlignment="1">
      <alignment horizontal="center"/>
    </xf>
    <xf numFmtId="0" fontId="5" fillId="4" borderId="0" xfId="0" applyFont="1" applyFill="1" applyBorder="1" applyAlignment="1"/>
    <xf numFmtId="0" fontId="11" fillId="6" borderId="0" xfId="0" applyFont="1" applyFill="1" applyBorder="1" applyAlignment="1">
      <alignment horizontal="center"/>
    </xf>
    <xf numFmtId="0" fontId="5" fillId="4" borderId="5" xfId="0" applyFont="1" applyFill="1" applyBorder="1" applyAlignment="1"/>
    <xf numFmtId="0" fontId="5" fillId="4" borderId="5" xfId="0" applyFont="1" applyFill="1" applyBorder="1" applyAlignment="1">
      <alignment horizontal="center"/>
    </xf>
    <xf numFmtId="0" fontId="5" fillId="7" borderId="2" xfId="0" applyFont="1" applyFill="1" applyBorder="1" applyAlignment="1">
      <alignment horizontal="center"/>
    </xf>
    <xf numFmtId="0" fontId="5" fillId="7" borderId="3" xfId="0" applyFont="1" applyFill="1" applyBorder="1" applyAlignment="1">
      <alignment horizontal="center"/>
    </xf>
    <xf numFmtId="0" fontId="5" fillId="4" borderId="6" xfId="0" applyFont="1" applyFill="1" applyBorder="1" applyAlignment="1">
      <alignment horizontal="center"/>
    </xf>
    <xf numFmtId="0" fontId="0" fillId="4" borderId="13" xfId="0" applyFont="1" applyFill="1" applyBorder="1" applyAlignment="1">
      <alignment horizontal="center"/>
    </xf>
    <xf numFmtId="0" fontId="0" fillId="4" borderId="14" xfId="0" applyFont="1" applyFill="1" applyBorder="1" applyAlignment="1">
      <alignment horizontal="center"/>
    </xf>
    <xf numFmtId="0" fontId="0" fillId="4" borderId="15" xfId="0" applyFont="1" applyFill="1" applyBorder="1" applyAlignment="1">
      <alignment horizontal="center"/>
    </xf>
    <xf numFmtId="0" fontId="0" fillId="4" borderId="10" xfId="0" applyFont="1" applyFill="1" applyBorder="1" applyAlignment="1">
      <alignment horizontal="center" vertical="center"/>
    </xf>
    <xf numFmtId="0" fontId="5" fillId="4" borderId="16" xfId="0" applyFont="1" applyFill="1" applyBorder="1" applyAlignment="1">
      <alignment horizontal="left"/>
    </xf>
    <xf numFmtId="0" fontId="5" fillId="4" borderId="17" xfId="0" applyFont="1" applyFill="1" applyBorder="1" applyAlignment="1"/>
    <xf numFmtId="0" fontId="5" fillId="4" borderId="17" xfId="0" applyFont="1" applyFill="1" applyBorder="1" applyAlignment="1">
      <alignment horizontal="left"/>
    </xf>
    <xf numFmtId="0" fontId="5" fillId="7" borderId="17" xfId="0" applyFont="1" applyFill="1" applyBorder="1" applyAlignment="1">
      <alignment horizontal="left"/>
    </xf>
    <xf numFmtId="0" fontId="5" fillId="4" borderId="17" xfId="0" applyFont="1" applyFill="1" applyBorder="1" applyAlignment="1">
      <alignment horizontal="center"/>
    </xf>
    <xf numFmtId="0" fontId="5" fillId="4" borderId="18" xfId="0" applyFont="1" applyFill="1" applyBorder="1" applyAlignment="1"/>
    <xf numFmtId="0" fontId="5" fillId="7" borderId="16" xfId="0" applyFont="1" applyFill="1" applyBorder="1" applyAlignment="1">
      <alignment horizontal="left" vertical="center"/>
    </xf>
    <xf numFmtId="0" fontId="8" fillId="4" borderId="17" xfId="0" applyFont="1" applyFill="1" applyBorder="1" applyAlignment="1">
      <alignment horizontal="center" vertical="center"/>
    </xf>
    <xf numFmtId="0" fontId="5" fillId="6" borderId="4" xfId="0" applyFont="1" applyFill="1" applyBorder="1" applyAlignment="1">
      <alignment horizontal="center"/>
    </xf>
    <xf numFmtId="0" fontId="0" fillId="0" borderId="21" xfId="0" applyBorder="1" applyAlignment="1">
      <alignment horizontal="center" vertical="center"/>
    </xf>
    <xf numFmtId="0" fontId="0" fillId="0" borderId="0" xfId="0" applyNumberFormat="1"/>
    <xf numFmtId="0" fontId="15" fillId="0" borderId="0" xfId="0" applyFont="1" applyAlignment="1">
      <alignment horizontal="center"/>
    </xf>
    <xf numFmtId="0" fontId="0" fillId="8" borderId="0" xfId="0" applyFill="1" applyAlignment="1">
      <alignment horizontal="center"/>
    </xf>
    <xf numFmtId="0" fontId="0" fillId="9" borderId="0" xfId="0" applyFill="1" applyAlignment="1">
      <alignment horizontal="center"/>
    </xf>
    <xf numFmtId="0" fontId="0" fillId="10" borderId="0" xfId="0" applyFill="1" applyAlignment="1">
      <alignment horizontal="center"/>
    </xf>
    <xf numFmtId="0" fontId="0" fillId="7" borderId="0" xfId="0" applyFill="1" applyAlignment="1">
      <alignment horizontal="center"/>
    </xf>
    <xf numFmtId="0" fontId="0" fillId="12" borderId="0" xfId="0" applyFill="1" applyAlignment="1">
      <alignment horizontal="center"/>
    </xf>
    <xf numFmtId="0" fontId="0" fillId="13" borderId="0" xfId="0" applyFill="1" applyAlignment="1">
      <alignment horizontal="center"/>
    </xf>
    <xf numFmtId="2" fontId="0" fillId="11" borderId="0" xfId="0" applyNumberFormat="1" applyFill="1" applyAlignment="1">
      <alignment horizontal="center"/>
    </xf>
    <xf numFmtId="0" fontId="0" fillId="11" borderId="0" xfId="0" applyFill="1" applyAlignment="1">
      <alignment horizontal="center"/>
    </xf>
    <xf numFmtId="2" fontId="0" fillId="7" borderId="0" xfId="0" applyNumberFormat="1" applyFill="1" applyAlignment="1">
      <alignment horizontal="center"/>
    </xf>
    <xf numFmtId="2" fontId="0" fillId="10" borderId="0" xfId="0" applyNumberFormat="1" applyFill="1" applyAlignment="1">
      <alignment horizontal="center"/>
    </xf>
    <xf numFmtId="2" fontId="0" fillId="12" borderId="0" xfId="0" applyNumberFormat="1" applyFill="1" applyAlignment="1">
      <alignment horizontal="center"/>
    </xf>
    <xf numFmtId="0" fontId="15" fillId="0" borderId="0" xfId="0" applyNumberFormat="1" applyFont="1"/>
    <xf numFmtId="0" fontId="15" fillId="0" borderId="0" xfId="0" applyFont="1"/>
    <xf numFmtId="10" fontId="0" fillId="0" borderId="0" xfId="6" applyNumberFormat="1" applyFon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6" fontId="15" fillId="0" borderId="0" xfId="5" applyNumberFormat="1" applyFont="1"/>
    <xf numFmtId="14" fontId="0" fillId="0" borderId="0" xfId="0" applyNumberFormat="1"/>
    <xf numFmtId="14" fontId="15" fillId="0" borderId="0" xfId="0" applyNumberFormat="1" applyFont="1"/>
    <xf numFmtId="10" fontId="0" fillId="0" borderId="0" xfId="0" applyNumberFormat="1"/>
    <xf numFmtId="167" fontId="0" fillId="0" borderId="0" xfId="0" applyNumberFormat="1"/>
    <xf numFmtId="9" fontId="0" fillId="0" borderId="0" xfId="0" applyNumberFormat="1"/>
    <xf numFmtId="0" fontId="15" fillId="0" borderId="22" xfId="0" applyFont="1" applyBorder="1"/>
    <xf numFmtId="3" fontId="0" fillId="0" borderId="0" xfId="0" applyNumberFormat="1"/>
    <xf numFmtId="0" fontId="7" fillId="4" borderId="0" xfId="0" applyFont="1" applyFill="1" applyAlignment="1">
      <alignment horizontal="center" vertical="center"/>
    </xf>
    <xf numFmtId="0" fontId="6" fillId="5" borderId="0" xfId="0" applyFont="1" applyFill="1" applyBorder="1" applyAlignment="1">
      <alignment horizontal="center"/>
    </xf>
    <xf numFmtId="0" fontId="0" fillId="4" borderId="16" xfId="0" applyFont="1" applyFill="1" applyBorder="1" applyAlignment="1">
      <alignment horizontal="center" vertical="center"/>
    </xf>
    <xf numFmtId="0" fontId="0" fillId="4" borderId="17" xfId="0" applyFont="1" applyFill="1" applyBorder="1" applyAlignment="1">
      <alignment horizontal="center" vertical="center"/>
    </xf>
    <xf numFmtId="0" fontId="0" fillId="4" borderId="18" xfId="0" applyFont="1" applyFill="1" applyBorder="1" applyAlignment="1">
      <alignment horizontal="center" vertical="center"/>
    </xf>
    <xf numFmtId="0" fontId="6" fillId="2" borderId="0" xfId="0" applyFont="1" applyFill="1" applyAlignment="1">
      <alignment horizontal="left" vertical="center" wrapText="1"/>
    </xf>
    <xf numFmtId="0" fontId="5" fillId="4" borderId="10" xfId="0" applyFont="1" applyFill="1" applyBorder="1" applyAlignment="1">
      <alignment horizontal="left" wrapText="1"/>
    </xf>
    <xf numFmtId="0" fontId="5" fillId="4" borderId="11" xfId="0" applyFont="1" applyFill="1" applyBorder="1" applyAlignment="1">
      <alignment horizontal="left" wrapText="1"/>
    </xf>
    <xf numFmtId="0" fontId="5" fillId="4" borderId="12" xfId="0" applyFont="1" applyFill="1" applyBorder="1" applyAlignment="1">
      <alignment horizontal="left" wrapText="1"/>
    </xf>
    <xf numFmtId="0" fontId="5" fillId="4" borderId="18" xfId="0" applyFont="1" applyFill="1" applyBorder="1" applyAlignment="1">
      <alignment horizontal="left" vertical="center" wrapText="1"/>
    </xf>
    <xf numFmtId="0" fontId="5" fillId="4" borderId="5" xfId="0" applyFont="1" applyFill="1" applyBorder="1" applyAlignment="1">
      <alignment horizontal="left" vertical="center" wrapText="1"/>
    </xf>
    <xf numFmtId="0" fontId="5" fillId="4" borderId="6" xfId="0" applyFont="1" applyFill="1" applyBorder="1" applyAlignment="1">
      <alignment horizontal="left" vertical="center" wrapText="1"/>
    </xf>
    <xf numFmtId="0" fontId="0" fillId="4" borderId="19" xfId="0" applyFont="1" applyFill="1" applyBorder="1" applyAlignment="1">
      <alignment horizontal="center"/>
    </xf>
    <xf numFmtId="0" fontId="0" fillId="4" borderId="1" xfId="0" applyFont="1" applyFill="1" applyBorder="1" applyAlignment="1">
      <alignment horizontal="center"/>
    </xf>
    <xf numFmtId="0" fontId="0" fillId="4" borderId="20" xfId="0" applyFont="1" applyFill="1" applyBorder="1" applyAlignment="1">
      <alignment horizontal="center"/>
    </xf>
    <xf numFmtId="0" fontId="12" fillId="2" borderId="0" xfId="0" applyFont="1" applyFill="1" applyAlignment="1">
      <alignment horizontal="left" vertical="center" wrapText="1"/>
    </xf>
    <xf numFmtId="0" fontId="13" fillId="2" borderId="7" xfId="0" applyFont="1" applyFill="1" applyBorder="1" applyAlignment="1">
      <alignment horizontal="center" vertical="center" wrapText="1"/>
    </xf>
    <xf numFmtId="0" fontId="13" fillId="2" borderId="8" xfId="0" applyFont="1" applyFill="1" applyBorder="1" applyAlignment="1">
      <alignment horizontal="center" vertical="center" wrapText="1"/>
    </xf>
    <xf numFmtId="0" fontId="13" fillId="2" borderId="9" xfId="0" applyFont="1" applyFill="1" applyBorder="1" applyAlignment="1">
      <alignment horizontal="center" vertical="center" wrapText="1"/>
    </xf>
    <xf numFmtId="0" fontId="14" fillId="2" borderId="7" xfId="0" applyFont="1" applyFill="1" applyBorder="1" applyAlignment="1">
      <alignment horizontal="left" vertical="center" wrapText="1"/>
    </xf>
    <xf numFmtId="0" fontId="14" fillId="2" borderId="8" xfId="0" applyFont="1" applyFill="1" applyBorder="1" applyAlignment="1">
      <alignment horizontal="left" vertical="center" wrapText="1"/>
    </xf>
    <xf numFmtId="0" fontId="14" fillId="2" borderId="9" xfId="0" applyFont="1" applyFill="1" applyBorder="1" applyAlignment="1">
      <alignment horizontal="left" vertical="center" wrapText="1"/>
    </xf>
    <xf numFmtId="0" fontId="5" fillId="2" borderId="0" xfId="0" applyFont="1" applyFill="1" applyAlignment="1">
      <alignment horizontal="left" vertical="center" wrapText="1"/>
    </xf>
    <xf numFmtId="0" fontId="9" fillId="3" borderId="0" xfId="0" applyFont="1" applyFill="1" applyAlignment="1">
      <alignment horizontal="left" vertical="center" wrapText="1"/>
    </xf>
  </cellXfs>
  <cellStyles count="7">
    <cellStyle name="Comma" xfId="5" builtinId="3"/>
    <cellStyle name="Comma 2" xfId="2"/>
    <cellStyle name="Normal" xfId="0" builtinId="0"/>
    <cellStyle name="Normal 2" xfId="1"/>
    <cellStyle name="Normal 3" xfId="4"/>
    <cellStyle name="Percent" xfId="6" builtinId="5"/>
    <cellStyle name="عادي 2" xfId="3"/>
  </cellStyles>
  <dxfs count="31">
    <dxf>
      <numFmt numFmtId="13" formatCode="0%"/>
    </dxf>
    <dxf>
      <numFmt numFmtId="19" formatCode="m/d/yyyy"/>
    </dxf>
    <dxf>
      <numFmt numFmtId="19" formatCode="m/d/yyyy"/>
    </dxf>
    <dxf>
      <numFmt numFmtId="167" formatCode="0.0%"/>
    </dxf>
    <dxf>
      <numFmt numFmtId="14" formatCode="0.00%"/>
    </dxf>
    <dxf>
      <numFmt numFmtId="13" formatCode="0%"/>
    </dxf>
    <dxf>
      <numFmt numFmtId="166" formatCode="&quot;$&quot;#,##0"/>
    </dxf>
    <dxf>
      <numFmt numFmtId="166" formatCode="&quot;$&quot;#,##0"/>
    </dxf>
    <dxf>
      <numFmt numFmtId="165" formatCode="_(* #,##0_);_(* \(#,##0\);_(* &quot;-&quot;??_);_(@_)"/>
    </dxf>
    <dxf>
      <numFmt numFmtId="168" formatCode="&quot;$&quot;#,##0.00"/>
    </dxf>
    <dxf>
      <numFmt numFmtId="167" formatCode="0.0%"/>
    </dxf>
    <dxf>
      <font>
        <color rgb="FF9C0006"/>
      </font>
      <fill>
        <patternFill>
          <bgColor rgb="FFFFC7CE"/>
        </patternFill>
      </fill>
    </dxf>
    <dxf>
      <fill>
        <patternFill>
          <bgColor theme="0" tint="-0.499984740745262"/>
        </patternFill>
      </fill>
    </dxf>
    <dxf>
      <fill>
        <patternFill>
          <bgColor theme="1" tint="0.34998626667073579"/>
        </patternFill>
      </fill>
    </dxf>
    <dxf>
      <fill>
        <patternFill>
          <bgColor theme="1" tint="0.34998626667073579"/>
        </patternFill>
      </fill>
    </dxf>
    <dxf>
      <font>
        <b/>
        <i val="0"/>
        <sz val="10"/>
        <color theme="1"/>
        <name val="Comic Sans MS"/>
        <scheme val="none"/>
      </font>
      <fill>
        <patternFill>
          <fgColor theme="0" tint="-0.14996795556505021"/>
        </patternFill>
      </fill>
      <border diagonalUp="0" diagonalDown="0">
        <left/>
        <right/>
        <top/>
        <bottom/>
        <vertical/>
        <horizontal/>
      </border>
    </dxf>
    <dxf>
      <font>
        <b/>
        <i val="0"/>
        <sz val="10"/>
        <color theme="1"/>
        <name val="Comic Sans MS"/>
        <scheme val="none"/>
      </font>
      <border diagonalUp="0" diagonalDown="0">
        <left/>
        <right/>
        <top/>
        <bottom/>
        <vertical/>
        <horizontal/>
      </border>
    </dxf>
    <dxf>
      <font>
        <b/>
        <i val="0"/>
        <sz val="10"/>
        <color theme="1"/>
        <name val="Comic Sans MS"/>
        <scheme val="none"/>
      </font>
      <border diagonalUp="0" diagonalDown="0">
        <left/>
        <right/>
        <top/>
        <bottom/>
        <vertical/>
        <horizontal/>
      </border>
    </dxf>
    <dxf>
      <font>
        <b/>
        <i val="0"/>
        <sz val="10"/>
        <color theme="1"/>
        <name val="Comic Sans MS"/>
        <scheme val="none"/>
      </font>
      <fill>
        <patternFill>
          <bgColor theme="0" tint="-4.9989318521683403E-2"/>
        </patternFill>
      </fill>
      <border diagonalUp="0" diagonalDown="0">
        <left/>
        <right/>
        <top/>
        <bottom/>
        <vertical/>
        <horizontal/>
      </border>
    </dxf>
    <dxf>
      <font>
        <b/>
        <i val="0"/>
        <sz val="10"/>
        <color theme="1"/>
        <name val="Comic Sans MS"/>
        <scheme val="none"/>
      </font>
      <border diagonalUp="0" diagonalDown="0">
        <left/>
        <right/>
        <top/>
        <bottom/>
        <vertical/>
        <horizontal/>
      </border>
    </dxf>
    <dxf>
      <font>
        <b/>
        <i val="0"/>
        <sz val="10"/>
        <color theme="1"/>
        <name val="Comic Sans MS"/>
        <scheme val="none"/>
      </font>
      <fill>
        <patternFill>
          <bgColor theme="0" tint="-0.14996795556505021"/>
        </patternFill>
      </fill>
      <border diagonalUp="0" diagonalDown="0">
        <left/>
        <right/>
        <top/>
        <bottom/>
        <vertical/>
        <horizontal/>
      </border>
    </dxf>
    <dxf>
      <font>
        <b/>
        <i val="0"/>
        <sz val="10"/>
        <color theme="1"/>
        <name val="Comic Sans MS"/>
        <scheme val="none"/>
      </font>
      <border diagonalUp="0" diagonalDown="0">
        <left/>
        <right/>
        <top/>
        <bottom/>
        <vertical/>
        <horizontal/>
      </border>
    </dxf>
    <dxf>
      <font>
        <b/>
        <i val="0"/>
        <sz val="10"/>
        <color theme="1"/>
        <name val="Comic Sans MS"/>
        <scheme val="none"/>
      </font>
      <fill>
        <patternFill>
          <fgColor theme="0" tint="-4.9989318521683403E-2"/>
        </patternFill>
      </fill>
      <border diagonalUp="0" diagonalDown="0">
        <left/>
        <right/>
        <top/>
        <bottom/>
        <vertical/>
        <horizontal/>
      </border>
    </dxf>
    <dxf>
      <font>
        <b/>
        <i val="0"/>
        <sz val="10"/>
        <color theme="1"/>
        <name val="Comic Sans MS"/>
        <scheme val="none"/>
      </font>
      <border diagonalUp="0" diagonalDown="0">
        <left/>
        <right/>
        <top/>
        <bottom/>
        <vertical/>
        <horizontal/>
      </border>
    </dxf>
    <dxf>
      <font>
        <b/>
        <i val="0"/>
        <sz val="10"/>
        <color theme="1"/>
        <name val="Comic Sans MS"/>
        <scheme val="none"/>
      </font>
      <fill>
        <patternFill patternType="none">
          <bgColor auto="1"/>
        </patternFill>
      </fill>
      <border diagonalUp="0" diagonalDown="0">
        <left/>
        <right/>
        <top/>
        <bottom/>
        <vertical/>
        <horizontal/>
      </border>
    </dxf>
    <dxf>
      <font>
        <b/>
        <i val="0"/>
        <sz val="10"/>
        <color theme="1"/>
        <name val="Comic Sans MS"/>
        <scheme val="none"/>
      </font>
      <border diagonalUp="0" diagonalDown="0">
        <left/>
        <right/>
        <top/>
        <bottom/>
        <vertical/>
        <horizontal/>
      </border>
    </dxf>
    <dxf>
      <font>
        <b/>
        <i val="0"/>
        <sz val="10"/>
        <color theme="1"/>
        <name val="Comic Sans MS"/>
        <scheme val="none"/>
      </font>
      <border diagonalUp="0" diagonalDown="0">
        <left/>
        <right/>
        <top/>
        <bottom/>
        <vertical/>
        <horizontal/>
      </border>
    </dxf>
    <dxf>
      <font>
        <b/>
        <i val="0"/>
        <sz val="10"/>
        <color theme="1"/>
        <name val="Comic Sans MS"/>
        <scheme val="none"/>
      </font>
      <border diagonalUp="0" diagonalDown="0">
        <left/>
        <right/>
        <top/>
        <bottom/>
        <vertical/>
        <horizontal/>
      </border>
    </dxf>
    <dxf>
      <font>
        <b/>
        <i val="0"/>
        <sz val="10"/>
        <color theme="1"/>
        <name val="Comic Sans MS"/>
        <scheme val="none"/>
      </font>
      <border diagonalUp="0" diagonalDown="0">
        <left/>
        <right/>
        <top/>
        <bottom/>
        <vertical/>
        <horizontal/>
      </border>
    </dxf>
    <dxf>
      <font>
        <b/>
        <i val="0"/>
        <sz val="10"/>
        <color theme="1"/>
        <name val="Comic Sans MS"/>
        <scheme val="none"/>
      </font>
      <border diagonalUp="0" diagonalDown="0">
        <left/>
        <right/>
        <top/>
        <bottom/>
        <vertical/>
        <horizontal/>
      </border>
    </dxf>
    <dxf>
      <font>
        <b/>
        <i val="0"/>
        <sz val="10"/>
        <color theme="1"/>
        <name val="Comic Sans MS"/>
        <scheme val="none"/>
      </font>
      <border diagonalUp="0" diagonalDown="0">
        <left/>
        <right/>
        <top/>
        <bottom/>
        <vertical/>
        <horizontal/>
      </border>
    </dxf>
  </dxfs>
  <tableStyles count="8" defaultTableStyle="TableStyleMedium2" defaultPivotStyle="PivotStyleLight16">
    <tableStyle name="Dashboard" pivot="0" table="0" count="10">
      <tableStyleElement type="wholeTable" dxfId="30"/>
      <tableStyleElement type="headerRow" dxfId="29"/>
    </tableStyle>
    <tableStyle name="Dashboard 2" pivot="0" table="0" count="10">
      <tableStyleElement type="wholeTable" dxfId="28"/>
      <tableStyleElement type="headerRow" dxfId="27"/>
    </tableStyle>
    <tableStyle name="Dashboard 3" pivot="0" table="0" count="10">
      <tableStyleElement type="wholeTable" dxfId="26"/>
      <tableStyleElement type="headerRow" dxfId="25"/>
    </tableStyle>
    <tableStyle name="Dashboard 4" pivot="0" table="0" count="10">
      <tableStyleElement type="wholeTable" dxfId="24"/>
      <tableStyleElement type="headerRow" dxfId="23"/>
    </tableStyle>
    <tableStyle name="Dashboard 5" pivot="0" table="0" count="10">
      <tableStyleElement type="wholeTable" dxfId="22"/>
      <tableStyleElement type="headerRow" dxfId="21"/>
    </tableStyle>
    <tableStyle name="Dashboard 6" pivot="0" table="0" count="10">
      <tableStyleElement type="wholeTable" dxfId="20"/>
      <tableStyleElement type="headerRow" dxfId="19"/>
    </tableStyle>
    <tableStyle name="Dashboard 6 2" pivot="0" table="0" count="10">
      <tableStyleElement type="wholeTable" dxfId="18"/>
      <tableStyleElement type="headerRow" dxfId="17"/>
    </tableStyle>
    <tableStyle name="Dashboard 7" pivot="0" table="0" count="10">
      <tableStyleElement type="wholeTable" dxfId="16"/>
      <tableStyleElement type="headerRow" dxfId="15"/>
    </tableStyle>
  </tableStyles>
  <colors>
    <mruColors>
      <color rgb="FFE6AF00"/>
      <color rgb="FFFFD243"/>
    </mruColors>
  </color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ashboard">
          <x14:slicerStyleElements>
            <x14:slicerStyleElement type="unselectedItemWithData" dxfId="63"/>
            <x14:slicerStyleElement type="unselectedItemWithNoData" dxfId="62"/>
            <x14:slicerStyleElement type="selectedItemWithData" dxfId="61"/>
            <x14:slicerStyleElement type="selectedItemWithNoData" dxfId="60"/>
            <x14:slicerStyleElement type="hoveredUnselectedItemWithData" dxfId="59"/>
            <x14:slicerStyleElement type="hoveredSelectedItemWithData" dxfId="58"/>
            <x14:slicerStyleElement type="hoveredUnselectedItemWithNoData" dxfId="57"/>
            <x14:slicerStyleElement type="hoveredSelectedItemWithNoData" dxfId="56"/>
          </x14:slicerStyleElements>
        </x14:slicerStyle>
        <x14:slicerStyle name="Dashboard 2">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Dashboard 3">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Dashboard 4">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Dashboard 5">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Dashboard 6">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Dashboard 6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Dashboard 7">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microsoft.com/office/2007/relationships/slicerCache" Target="slicerCaches/slicerCach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tables!PivotTable3</c:name>
    <c:fmtId val="0"/>
  </c:pivotSource>
  <c:chart>
    <c:title>
      <c:tx>
        <c:rich>
          <a:bodyPr/>
          <a:lstStyle/>
          <a:p>
            <a:pPr>
              <a:defRPr/>
            </a:pPr>
            <a:r>
              <a:rPr lang="en-US" sz="1600" b="1"/>
              <a:t>Average</a:t>
            </a:r>
            <a:r>
              <a:rPr lang="en-US" sz="1600" b="1" baseline="0"/>
              <a:t> Profit By Regoin</a:t>
            </a:r>
            <a:endParaRPr lang="en-US" sz="1600" b="1"/>
          </a:p>
        </c:rich>
      </c:tx>
      <c:layout>
        <c:manualLayout>
          <c:xMode val="edge"/>
          <c:yMode val="edge"/>
          <c:x val="0.20651629072681704"/>
          <c:y val="4.3715846994535519E-2"/>
        </c:manualLayout>
      </c:layout>
      <c:overlay val="0"/>
    </c:title>
    <c:autoTitleDeleted val="0"/>
    <c:pivotFmts>
      <c:pivotFmt>
        <c:idx val="0"/>
        <c:spPr>
          <a:solidFill>
            <a:schemeClr val="accent2"/>
          </a:solidFill>
        </c:spPr>
        <c:marker>
          <c:symbol val="none"/>
        </c:marker>
      </c:pivotFmt>
    </c:pivotFmts>
    <c:plotArea>
      <c:layout/>
      <c:barChart>
        <c:barDir val="col"/>
        <c:grouping val="clustered"/>
        <c:varyColors val="0"/>
        <c:ser>
          <c:idx val="0"/>
          <c:order val="0"/>
          <c:tx>
            <c:strRef>
              <c:f>'pivot tables'!$H$1</c:f>
              <c:strCache>
                <c:ptCount val="1"/>
                <c:pt idx="0">
                  <c:v>Total</c:v>
                </c:pt>
              </c:strCache>
            </c:strRef>
          </c:tx>
          <c:spPr>
            <a:solidFill>
              <a:schemeClr val="accent2"/>
            </a:solidFill>
          </c:spPr>
          <c:invertIfNegative val="0"/>
          <c:cat>
            <c:strRef>
              <c:f>'pivot tables'!$G$2:$G$6</c:f>
              <c:strCache>
                <c:ptCount val="5"/>
                <c:pt idx="0">
                  <c:v>Alexandria</c:v>
                </c:pt>
                <c:pt idx="1">
                  <c:v>Canal</c:v>
                </c:pt>
                <c:pt idx="2">
                  <c:v>Delta</c:v>
                </c:pt>
                <c:pt idx="3">
                  <c:v>G. Cairo</c:v>
                </c:pt>
                <c:pt idx="4">
                  <c:v>Upper Egypt</c:v>
                </c:pt>
              </c:strCache>
            </c:strRef>
          </c:cat>
          <c:val>
            <c:numRef>
              <c:f>'pivot tables'!$H$2:$H$6</c:f>
              <c:numCache>
                <c:formatCode>General</c:formatCode>
                <c:ptCount val="5"/>
                <c:pt idx="0">
                  <c:v>3435.6938435940101</c:v>
                </c:pt>
                <c:pt idx="1">
                  <c:v>3565.304777594728</c:v>
                </c:pt>
                <c:pt idx="2">
                  <c:v>3388.3887973640858</c:v>
                </c:pt>
                <c:pt idx="3">
                  <c:v>3389.8190954773868</c:v>
                </c:pt>
                <c:pt idx="4">
                  <c:v>3257.1734693877552</c:v>
                </c:pt>
              </c:numCache>
            </c:numRef>
          </c:val>
        </c:ser>
        <c:dLbls>
          <c:showLegendKey val="0"/>
          <c:showVal val="0"/>
          <c:showCatName val="0"/>
          <c:showSerName val="0"/>
          <c:showPercent val="0"/>
          <c:showBubbleSize val="0"/>
        </c:dLbls>
        <c:gapWidth val="150"/>
        <c:axId val="20751104"/>
        <c:axId val="20752640"/>
      </c:barChart>
      <c:catAx>
        <c:axId val="20751104"/>
        <c:scaling>
          <c:orientation val="minMax"/>
        </c:scaling>
        <c:delete val="0"/>
        <c:axPos val="b"/>
        <c:majorTickMark val="out"/>
        <c:minorTickMark val="none"/>
        <c:tickLblPos val="nextTo"/>
        <c:crossAx val="20752640"/>
        <c:crosses val="autoZero"/>
        <c:auto val="1"/>
        <c:lblAlgn val="ctr"/>
        <c:lblOffset val="100"/>
        <c:noMultiLvlLbl val="0"/>
      </c:catAx>
      <c:valAx>
        <c:axId val="20752640"/>
        <c:scaling>
          <c:orientation val="minMax"/>
        </c:scaling>
        <c:delete val="0"/>
        <c:axPos val="l"/>
        <c:majorGridlines/>
        <c:numFmt formatCode="General" sourceLinked="1"/>
        <c:majorTickMark val="out"/>
        <c:minorTickMark val="none"/>
        <c:tickLblPos val="nextTo"/>
        <c:crossAx val="20751104"/>
        <c:crosses val="autoZero"/>
        <c:crossBetween val="between"/>
      </c:valAx>
      <c:spPr>
        <a:ln>
          <a:solidFill>
            <a:schemeClr val="accent1"/>
          </a:solidFill>
        </a:ln>
        <a:effectLst>
          <a:outerShdw blurRad="50800" dist="50800" dir="5400000" sx="1000" sy="1000" algn="ctr" rotWithShape="0">
            <a:srgbClr val="000000">
              <a:alpha val="99000"/>
            </a:srgbClr>
          </a:outerShdw>
        </a:effectLst>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tables!PivotTable4</c:name>
    <c:fmtId val="7"/>
  </c:pivotSource>
  <c:chart>
    <c:title>
      <c:layout/>
      <c:overlay val="0"/>
    </c:title>
    <c:autoTitleDeleted val="0"/>
    <c:pivotFmts>
      <c:pivotFmt>
        <c:idx val="0"/>
        <c:marker>
          <c:symbol val="none"/>
        </c:marker>
      </c:pivotFmt>
      <c:pivotFmt>
        <c:idx val="1"/>
        <c:marker>
          <c:symbol val="none"/>
        </c:marker>
      </c:pivotFmt>
    </c:pivotFmts>
    <c:plotArea>
      <c:layout/>
      <c:barChart>
        <c:barDir val="bar"/>
        <c:grouping val="clustered"/>
        <c:varyColors val="0"/>
        <c:ser>
          <c:idx val="0"/>
          <c:order val="0"/>
          <c:tx>
            <c:strRef>
              <c:f>'pivot tables'!$R$3</c:f>
              <c:strCache>
                <c:ptCount val="1"/>
                <c:pt idx="0">
                  <c:v>Total</c:v>
                </c:pt>
              </c:strCache>
            </c:strRef>
          </c:tx>
          <c:invertIfNegative val="0"/>
          <c:cat>
            <c:strRef>
              <c:f>'pivot tables'!$Q$4:$Q$20</c:f>
              <c:strCache>
                <c:ptCount val="17"/>
                <c:pt idx="0">
                  <c:v>HTC One - (32GB) - 4G</c:v>
                </c:pt>
                <c:pt idx="1">
                  <c:v>HTC ONE (32GB) Dual Sim - 3G</c:v>
                </c:pt>
                <c:pt idx="2">
                  <c:v>iPhone 5C (16GB)</c:v>
                </c:pt>
                <c:pt idx="3">
                  <c:v>iPhone 5C (32GB)</c:v>
                </c:pt>
                <c:pt idx="4">
                  <c:v>iPhone 5S (16GB)</c:v>
                </c:pt>
                <c:pt idx="5">
                  <c:v>iPhone 5S (32GB)</c:v>
                </c:pt>
                <c:pt idx="6">
                  <c:v>iPhone 5S (64GB)</c:v>
                </c:pt>
                <c:pt idx="7">
                  <c:v>Microsoft Surface Pro 2</c:v>
                </c:pt>
                <c:pt idx="8">
                  <c:v>Nokia Lumia  - 4G</c:v>
                </c:pt>
                <c:pt idx="9">
                  <c:v>Samsung Galaxy Note 10.1</c:v>
                </c:pt>
                <c:pt idx="10">
                  <c:v>Samsung Galaxy Note3 (32GB) - 3G</c:v>
                </c:pt>
                <c:pt idx="11">
                  <c:v>Samsung Galaxy Note3 (32GB) - 4G</c:v>
                </c:pt>
                <c:pt idx="12">
                  <c:v>Samsung Galaxy S3 (16GB) - 3G</c:v>
                </c:pt>
                <c:pt idx="13">
                  <c:v>Samsung Galaxy S4  (16GB) - 3G</c:v>
                </c:pt>
                <c:pt idx="14">
                  <c:v>Samsung Galaxy S4 (16GB) - 4G</c:v>
                </c:pt>
                <c:pt idx="15">
                  <c:v>Samsung Galaxy S4 Zoom - 3G  </c:v>
                </c:pt>
                <c:pt idx="16">
                  <c:v>Sony Xperia Z</c:v>
                </c:pt>
              </c:strCache>
            </c:strRef>
          </c:cat>
          <c:val>
            <c:numRef>
              <c:f>'pivot tables'!$R$4:$R$20</c:f>
              <c:numCache>
                <c:formatCode>General</c:formatCode>
                <c:ptCount val="17"/>
                <c:pt idx="0">
                  <c:v>8668800</c:v>
                </c:pt>
                <c:pt idx="1">
                  <c:v>7979580</c:v>
                </c:pt>
                <c:pt idx="2">
                  <c:v>7994700</c:v>
                </c:pt>
                <c:pt idx="3">
                  <c:v>9509040</c:v>
                </c:pt>
                <c:pt idx="4">
                  <c:v>9978840</c:v>
                </c:pt>
                <c:pt idx="5">
                  <c:v>13186980</c:v>
                </c:pt>
                <c:pt idx="6">
                  <c:v>13724100</c:v>
                </c:pt>
                <c:pt idx="7">
                  <c:v>18030600</c:v>
                </c:pt>
                <c:pt idx="8">
                  <c:v>5307120</c:v>
                </c:pt>
                <c:pt idx="9">
                  <c:v>10596060</c:v>
                </c:pt>
                <c:pt idx="10">
                  <c:v>10224720</c:v>
                </c:pt>
                <c:pt idx="11">
                  <c:v>10194300</c:v>
                </c:pt>
                <c:pt idx="12">
                  <c:v>4717440</c:v>
                </c:pt>
                <c:pt idx="13">
                  <c:v>7452900</c:v>
                </c:pt>
                <c:pt idx="14">
                  <c:v>7882920</c:v>
                </c:pt>
                <c:pt idx="15">
                  <c:v>4671000</c:v>
                </c:pt>
                <c:pt idx="16">
                  <c:v>9932040</c:v>
                </c:pt>
              </c:numCache>
            </c:numRef>
          </c:val>
        </c:ser>
        <c:dLbls>
          <c:showLegendKey val="0"/>
          <c:showVal val="0"/>
          <c:showCatName val="0"/>
          <c:showSerName val="0"/>
          <c:showPercent val="0"/>
          <c:showBubbleSize val="0"/>
        </c:dLbls>
        <c:gapWidth val="150"/>
        <c:axId val="217978752"/>
        <c:axId val="217980288"/>
      </c:barChart>
      <c:catAx>
        <c:axId val="217978752"/>
        <c:scaling>
          <c:orientation val="minMax"/>
        </c:scaling>
        <c:delete val="0"/>
        <c:axPos val="l"/>
        <c:majorTickMark val="out"/>
        <c:minorTickMark val="none"/>
        <c:tickLblPos val="nextTo"/>
        <c:crossAx val="217980288"/>
        <c:crosses val="autoZero"/>
        <c:auto val="1"/>
        <c:lblAlgn val="ctr"/>
        <c:lblOffset val="100"/>
        <c:noMultiLvlLbl val="0"/>
      </c:catAx>
      <c:valAx>
        <c:axId val="217980288"/>
        <c:scaling>
          <c:orientation val="minMax"/>
        </c:scaling>
        <c:delete val="0"/>
        <c:axPos val="b"/>
        <c:majorGridlines/>
        <c:numFmt formatCode="General" sourceLinked="1"/>
        <c:majorTickMark val="out"/>
        <c:minorTickMark val="none"/>
        <c:tickLblPos val="nextTo"/>
        <c:crossAx val="21797875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tables!PivotTable5</c:name>
    <c:fmtId val="0"/>
  </c:pivotSource>
  <c:chart>
    <c:title>
      <c:layout/>
      <c:overlay val="0"/>
    </c:title>
    <c:autoTitleDeleted val="0"/>
    <c:pivotFmts>
      <c:pivotFmt>
        <c:idx val="0"/>
        <c:marker>
          <c:symbol val="none"/>
        </c:marker>
      </c:pivotFmt>
    </c:pivotFmts>
    <c:plotArea>
      <c:layout/>
      <c:lineChart>
        <c:grouping val="standard"/>
        <c:varyColors val="0"/>
        <c:ser>
          <c:idx val="0"/>
          <c:order val="0"/>
          <c:tx>
            <c:strRef>
              <c:f>'pivot tables'!$G$25</c:f>
              <c:strCache>
                <c:ptCount val="1"/>
                <c:pt idx="0">
                  <c:v>Total</c:v>
                </c:pt>
              </c:strCache>
            </c:strRef>
          </c:tx>
          <c:marker>
            <c:symbol val="none"/>
          </c:marker>
          <c:cat>
            <c:strRef>
              <c:f>'pivot tables'!$F$26:$F$43</c:f>
              <c:strCache>
                <c:ptCount val="17"/>
                <c:pt idx="0">
                  <c:v>HTC One - (32GB) - 4G</c:v>
                </c:pt>
                <c:pt idx="1">
                  <c:v>HTC ONE (32GB) Dual Sim - 3G</c:v>
                </c:pt>
                <c:pt idx="2">
                  <c:v>iPhone 5C (16GB)</c:v>
                </c:pt>
                <c:pt idx="3">
                  <c:v>iPhone 5C (32GB)</c:v>
                </c:pt>
                <c:pt idx="4">
                  <c:v>iPhone 5S (16GB)</c:v>
                </c:pt>
                <c:pt idx="5">
                  <c:v>iPhone 5S (32GB)</c:v>
                </c:pt>
                <c:pt idx="6">
                  <c:v>iPhone 5S (64GB)</c:v>
                </c:pt>
                <c:pt idx="7">
                  <c:v>Microsoft Surface Pro 2</c:v>
                </c:pt>
                <c:pt idx="8">
                  <c:v>Nokia Lumia  - 4G</c:v>
                </c:pt>
                <c:pt idx="9">
                  <c:v>Samsung Galaxy Note 10.1</c:v>
                </c:pt>
                <c:pt idx="10">
                  <c:v>Samsung Galaxy Note3 (32GB) - 3G</c:v>
                </c:pt>
                <c:pt idx="11">
                  <c:v>Samsung Galaxy Note3 (32GB) - 4G</c:v>
                </c:pt>
                <c:pt idx="12">
                  <c:v>Samsung Galaxy S3 (16GB) - 3G</c:v>
                </c:pt>
                <c:pt idx="13">
                  <c:v>Samsung Galaxy S4  (16GB) - 3G</c:v>
                </c:pt>
                <c:pt idx="14">
                  <c:v>Samsung Galaxy S4 (16GB) - 4G</c:v>
                </c:pt>
                <c:pt idx="15">
                  <c:v>Samsung Galaxy S4 Zoom - 3G  </c:v>
                </c:pt>
                <c:pt idx="16">
                  <c:v>Sony Xperia Z</c:v>
                </c:pt>
              </c:strCache>
            </c:strRef>
          </c:cat>
          <c:val>
            <c:numRef>
              <c:f>'pivot tables'!$G$26:$G$43</c:f>
              <c:numCache>
                <c:formatCode>General</c:formatCode>
                <c:ptCount val="17"/>
                <c:pt idx="0">
                  <c:v>520128</c:v>
                </c:pt>
                <c:pt idx="1">
                  <c:v>493974</c:v>
                </c:pt>
                <c:pt idx="2">
                  <c:v>494910</c:v>
                </c:pt>
                <c:pt idx="3">
                  <c:v>566496</c:v>
                </c:pt>
                <c:pt idx="4">
                  <c:v>602496</c:v>
                </c:pt>
                <c:pt idx="5">
                  <c:v>821484</c:v>
                </c:pt>
                <c:pt idx="6">
                  <c:v>835380</c:v>
                </c:pt>
                <c:pt idx="7">
                  <c:v>1322244</c:v>
                </c:pt>
                <c:pt idx="8">
                  <c:v>309582</c:v>
                </c:pt>
                <c:pt idx="9">
                  <c:v>788544</c:v>
                </c:pt>
                <c:pt idx="10">
                  <c:v>604188</c:v>
                </c:pt>
                <c:pt idx="11">
                  <c:v>607320</c:v>
                </c:pt>
                <c:pt idx="12">
                  <c:v>290304</c:v>
                </c:pt>
                <c:pt idx="13">
                  <c:v>468468</c:v>
                </c:pt>
                <c:pt idx="14">
                  <c:v>481734</c:v>
                </c:pt>
                <c:pt idx="15">
                  <c:v>298944</c:v>
                </c:pt>
                <c:pt idx="16">
                  <c:v>718488</c:v>
                </c:pt>
              </c:numCache>
            </c:numRef>
          </c:val>
          <c:smooth val="0"/>
        </c:ser>
        <c:dLbls>
          <c:showLegendKey val="0"/>
          <c:showVal val="0"/>
          <c:showCatName val="0"/>
          <c:showSerName val="0"/>
          <c:showPercent val="0"/>
          <c:showBubbleSize val="0"/>
        </c:dLbls>
        <c:marker val="1"/>
        <c:smooth val="0"/>
        <c:axId val="217988096"/>
        <c:axId val="218002176"/>
      </c:lineChart>
      <c:catAx>
        <c:axId val="217988096"/>
        <c:scaling>
          <c:orientation val="minMax"/>
        </c:scaling>
        <c:delete val="0"/>
        <c:axPos val="b"/>
        <c:majorTickMark val="out"/>
        <c:minorTickMark val="none"/>
        <c:tickLblPos val="nextTo"/>
        <c:crossAx val="218002176"/>
        <c:crosses val="autoZero"/>
        <c:auto val="1"/>
        <c:lblAlgn val="ctr"/>
        <c:lblOffset val="100"/>
        <c:noMultiLvlLbl val="0"/>
      </c:catAx>
      <c:valAx>
        <c:axId val="218002176"/>
        <c:scaling>
          <c:orientation val="minMax"/>
        </c:scaling>
        <c:delete val="0"/>
        <c:axPos val="l"/>
        <c:majorGridlines/>
        <c:numFmt formatCode="General" sourceLinked="1"/>
        <c:majorTickMark val="out"/>
        <c:minorTickMark val="none"/>
        <c:tickLblPos val="nextTo"/>
        <c:crossAx val="21798809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tables!PivotTable6</c:name>
    <c:fmtId val="2"/>
  </c:pivotSource>
  <c:chart>
    <c:title>
      <c:tx>
        <c:rich>
          <a:bodyPr/>
          <a:lstStyle/>
          <a:p>
            <a:pPr>
              <a:defRPr/>
            </a:pPr>
            <a:r>
              <a:rPr lang="en-US"/>
              <a:t>Sales</a:t>
            </a:r>
            <a:r>
              <a:rPr lang="en-US" baseline="0"/>
              <a:t> (%) By Branch</a:t>
            </a:r>
            <a:endParaRPr lang="en-US"/>
          </a:p>
        </c:rich>
      </c:tx>
      <c:layout/>
      <c:overlay val="0"/>
    </c:title>
    <c:autoTitleDeleted val="0"/>
    <c:pivotFmts>
      <c:pivotFmt>
        <c:idx val="0"/>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doughnutChart>
        <c:varyColors val="1"/>
        <c:ser>
          <c:idx val="0"/>
          <c:order val="0"/>
          <c:tx>
            <c:strRef>
              <c:f>'pivot tables'!$G$62</c:f>
              <c:strCache>
                <c:ptCount val="1"/>
                <c:pt idx="0">
                  <c:v>Total</c:v>
                </c:pt>
              </c:strCache>
            </c:strRef>
          </c:tx>
          <c:dLbls>
            <c:spPr/>
            <c:txPr>
              <a:bodyPr/>
              <a:lstStyle/>
              <a:p>
                <a:pPr>
                  <a:defRPr/>
                </a:pPr>
                <a:endParaRPr lang="en-US"/>
              </a:p>
            </c:txPr>
            <c:showLegendKey val="0"/>
            <c:showVal val="1"/>
            <c:showCatName val="0"/>
            <c:showSerName val="0"/>
            <c:showPercent val="0"/>
            <c:showBubbleSize val="0"/>
            <c:showLeaderLines val="1"/>
          </c:dLbls>
          <c:cat>
            <c:strRef>
              <c:f>'pivot tables'!$F$63:$F$72</c:f>
              <c:strCache>
                <c:ptCount val="10"/>
                <c:pt idx="0">
                  <c:v>Alex</c:v>
                </c:pt>
                <c:pt idx="1">
                  <c:v>Aswan</c:v>
                </c:pt>
                <c:pt idx="2">
                  <c:v>Cairo</c:v>
                </c:pt>
                <c:pt idx="3">
                  <c:v>Giza</c:v>
                </c:pt>
                <c:pt idx="4">
                  <c:v>Ismailia</c:v>
                </c:pt>
                <c:pt idx="5">
                  <c:v>Mansoura</c:v>
                </c:pt>
                <c:pt idx="6">
                  <c:v>Marasa Matrouh</c:v>
                </c:pt>
                <c:pt idx="7">
                  <c:v>Minia</c:v>
                </c:pt>
                <c:pt idx="8">
                  <c:v>Portsaied</c:v>
                </c:pt>
                <c:pt idx="9">
                  <c:v>Zagazig</c:v>
                </c:pt>
              </c:strCache>
            </c:strRef>
          </c:cat>
          <c:val>
            <c:numRef>
              <c:f>'pivot tables'!$G$63:$G$72</c:f>
              <c:numCache>
                <c:formatCode>0.0%</c:formatCode>
                <c:ptCount val="10"/>
                <c:pt idx="0">
                  <c:v>9.751252006077557E-2</c:v>
                </c:pt>
                <c:pt idx="1">
                  <c:v>9.4272992994614099E-2</c:v>
                </c:pt>
                <c:pt idx="2">
                  <c:v>9.8416731052337392E-2</c:v>
                </c:pt>
                <c:pt idx="3">
                  <c:v>9.9679140054859963E-2</c:v>
                </c:pt>
                <c:pt idx="4">
                  <c:v>0.10139590383423698</c:v>
                </c:pt>
                <c:pt idx="5">
                  <c:v>9.9963111790393994E-2</c:v>
                </c:pt>
                <c:pt idx="6">
                  <c:v>0.10473664854870762</c:v>
                </c:pt>
                <c:pt idx="7">
                  <c:v>9.3427825631232614E-2</c:v>
                </c:pt>
                <c:pt idx="8">
                  <c:v>0.11079508712027918</c:v>
                </c:pt>
                <c:pt idx="9">
                  <c:v>9.9800038912562575E-2</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62996941896024461"/>
          <c:y val="0.21795880774628479"/>
          <c:w val="0.37003056124833711"/>
          <c:h val="0.54375429243390294"/>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[Excel analysis -Final Assessment_A.Ismail1111-2.xlsx]pivot tables!PivotTable7</c:name>
    <c:fmtId val="0"/>
  </c:pivotSource>
  <c:chart>
    <c:title>
      <c:tx>
        <c:rich>
          <a:bodyPr/>
          <a:lstStyle/>
          <a:p>
            <a:pPr>
              <a:defRPr/>
            </a:pPr>
            <a:r>
              <a:rPr lang="en-US"/>
              <a:t>Unit Sold Split (%)</a:t>
            </a:r>
          </a:p>
        </c:rich>
      </c:tx>
      <c:layout/>
      <c:overlay val="0"/>
    </c:title>
    <c:autoTitleDeleted val="0"/>
    <c:pivotFmts>
      <c:pivotFmt>
        <c:idx val="0"/>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
        <c:spPr>
          <a:effectLst/>
        </c:spPr>
      </c:pivotFmt>
    </c:pivotFmts>
    <c:plotArea>
      <c:layout>
        <c:manualLayout>
          <c:layoutTarget val="inner"/>
          <c:xMode val="edge"/>
          <c:yMode val="edge"/>
          <c:x val="0.12277021711505122"/>
          <c:y val="0.30516120503994515"/>
          <c:w val="0.30546682360683597"/>
          <c:h val="0.41376874911417283"/>
        </c:manualLayout>
      </c:layout>
      <c:pieChart>
        <c:varyColors val="1"/>
        <c:ser>
          <c:idx val="0"/>
          <c:order val="0"/>
          <c:tx>
            <c:strRef>
              <c:f>'pivot tables'!$C$83</c:f>
              <c:strCache>
                <c:ptCount val="1"/>
                <c:pt idx="0">
                  <c:v>Total</c:v>
                </c:pt>
              </c:strCache>
            </c:strRef>
          </c:tx>
          <c:dPt>
            <c:idx val="0"/>
            <c:bubble3D val="0"/>
            <c:spPr>
              <a:effectLst/>
            </c:spPr>
          </c:dPt>
          <c:dLbls>
            <c:spPr/>
            <c:txPr>
              <a:bodyPr/>
              <a:lstStyle/>
              <a:p>
                <a:pPr>
                  <a:defRPr/>
                </a:pPr>
                <a:endParaRPr lang="en-US"/>
              </a:p>
            </c:txPr>
            <c:showLegendKey val="0"/>
            <c:showVal val="1"/>
            <c:showCatName val="0"/>
            <c:showSerName val="0"/>
            <c:showPercent val="0"/>
            <c:showBubbleSize val="0"/>
            <c:showLeaderLines val="1"/>
          </c:dLbls>
          <c:cat>
            <c:strRef>
              <c:f>'pivot tables'!$B$84:$B$89</c:f>
              <c:strCache>
                <c:ptCount val="5"/>
                <c:pt idx="0">
                  <c:v>Alexandria</c:v>
                </c:pt>
                <c:pt idx="1">
                  <c:v>Canal</c:v>
                </c:pt>
                <c:pt idx="2">
                  <c:v>Delta</c:v>
                </c:pt>
                <c:pt idx="3">
                  <c:v>G. Cairo</c:v>
                </c:pt>
                <c:pt idx="4">
                  <c:v>Upper Egypt</c:v>
                </c:pt>
              </c:strCache>
            </c:strRef>
          </c:cat>
          <c:val>
            <c:numRef>
              <c:f>'pivot tables'!$C$84:$C$89</c:f>
              <c:numCache>
                <c:formatCode>0%</c:formatCode>
                <c:ptCount val="5"/>
                <c:pt idx="0">
                  <c:v>0.20542102366538251</c:v>
                </c:pt>
                <c:pt idx="1">
                  <c:v>0.20587965510915429</c:v>
                </c:pt>
                <c:pt idx="2">
                  <c:v>0.20072005136672169</c:v>
                </c:pt>
                <c:pt idx="3">
                  <c:v>0.19549165290772336</c:v>
                </c:pt>
                <c:pt idx="4">
                  <c:v>0.19248761695101815</c:v>
                </c:pt>
              </c:numCache>
            </c:numRef>
          </c:val>
        </c:ser>
        <c:dLbls>
          <c:showLegendKey val="0"/>
          <c:showVal val="0"/>
          <c:showCatName val="0"/>
          <c:showSerName val="0"/>
          <c:showPercent val="0"/>
          <c:showBubbleSize val="0"/>
          <c:showLeaderLines val="1"/>
        </c:dLbls>
        <c:firstSliceAng val="0"/>
      </c:pieChart>
    </c:plotArea>
    <c:legend>
      <c:legendPos val="r"/>
      <c:layout>
        <c:manualLayout>
          <c:xMode val="edge"/>
          <c:yMode val="edge"/>
          <c:x val="0.50626451276735995"/>
          <c:y val="0.30169806809738392"/>
          <c:w val="0.27519780254843723"/>
          <c:h val="0.35402803917802955"/>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tables!PivotTable9</c:name>
    <c:fmtId val="1"/>
  </c:pivotSource>
  <c:chart>
    <c:title>
      <c:tx>
        <c:rich>
          <a:bodyPr/>
          <a:lstStyle/>
          <a:p>
            <a:pPr>
              <a:defRPr/>
            </a:pPr>
            <a:r>
              <a:rPr lang="en-US"/>
              <a:t>Profit By</a:t>
            </a:r>
            <a:r>
              <a:rPr lang="en-US" baseline="0"/>
              <a:t> Segment</a:t>
            </a:r>
            <a:endParaRPr lang="en-US"/>
          </a:p>
        </c:rich>
      </c:tx>
      <c:layout>
        <c:manualLayout>
          <c:xMode val="edge"/>
          <c:yMode val="edge"/>
          <c:x val="0.26888888888888896"/>
          <c:y val="7.7682997958588504E-2"/>
        </c:manualLayout>
      </c:layout>
      <c:overlay val="0"/>
    </c:title>
    <c:autoTitleDeleted val="0"/>
    <c:pivotFmts>
      <c:pivotFmt>
        <c:idx val="0"/>
        <c:marker>
          <c:symbol val="none"/>
        </c:marker>
        <c:dLbl>
          <c:idx val="0"/>
          <c:layout/>
          <c:spPr/>
          <c:txPr>
            <a:bodyPr/>
            <a:lstStyle/>
            <a:p>
              <a:pPr>
                <a:defRPr sz="800"/>
              </a:pPr>
              <a:endParaRPr lang="en-US"/>
            </a:p>
          </c:txPr>
          <c:showLegendKey val="0"/>
          <c:showVal val="1"/>
          <c:showCatName val="0"/>
          <c:showSerName val="0"/>
          <c:showPercent val="0"/>
          <c:showBubbleSize val="0"/>
        </c:dLbl>
      </c:pivotFmt>
      <c:pivotFmt>
        <c:idx val="1"/>
        <c:dLbl>
          <c:idx val="0"/>
          <c:layout>
            <c:manualLayout>
              <c:x val="-5.0925337632079971E-17"/>
              <c:y val="0"/>
            </c:manualLayout>
          </c:layout>
          <c:showLegendKey val="0"/>
          <c:showVal val="1"/>
          <c:showCatName val="0"/>
          <c:showSerName val="0"/>
          <c:showPercent val="0"/>
          <c:showBubbleSize val="0"/>
        </c:dLbl>
      </c:pivotFmt>
    </c:pivotFmts>
    <c:plotArea>
      <c:layout>
        <c:manualLayout>
          <c:layoutTarget val="inner"/>
          <c:xMode val="edge"/>
          <c:yMode val="edge"/>
          <c:x val="0.10055387307355811"/>
          <c:y val="0.23420116063473717"/>
          <c:w val="0.39758925118686184"/>
          <c:h val="0.58179344554407764"/>
        </c:manualLayout>
      </c:layout>
      <c:doughnutChart>
        <c:varyColors val="1"/>
        <c:ser>
          <c:idx val="0"/>
          <c:order val="0"/>
          <c:tx>
            <c:strRef>
              <c:f>'pivot tables'!$I$110</c:f>
              <c:strCache>
                <c:ptCount val="1"/>
                <c:pt idx="0">
                  <c:v>Total</c:v>
                </c:pt>
              </c:strCache>
            </c:strRef>
          </c:tx>
          <c:explosion val="25"/>
          <c:dLbls>
            <c:dLbl>
              <c:idx val="1"/>
              <c:layout>
                <c:manualLayout>
                  <c:x val="-5.0925337632079971E-17"/>
                  <c:y val="0"/>
                </c:manualLayout>
              </c:layout>
              <c:showLegendKey val="0"/>
              <c:showVal val="1"/>
              <c:showCatName val="0"/>
              <c:showSerName val="0"/>
              <c:showPercent val="0"/>
              <c:showBubbleSize val="0"/>
            </c:dLbl>
            <c:spPr/>
            <c:txPr>
              <a:bodyPr/>
              <a:lstStyle/>
              <a:p>
                <a:pPr>
                  <a:defRPr sz="800"/>
                </a:pPr>
                <a:endParaRPr lang="en-US"/>
              </a:p>
            </c:txPr>
            <c:showLegendKey val="0"/>
            <c:showVal val="1"/>
            <c:showCatName val="0"/>
            <c:showSerName val="0"/>
            <c:showPercent val="0"/>
            <c:showBubbleSize val="0"/>
            <c:showLeaderLines val="1"/>
          </c:dLbls>
          <c:cat>
            <c:strRef>
              <c:f>'pivot tables'!$H$111:$H$115</c:f>
              <c:strCache>
                <c:ptCount val="5"/>
                <c:pt idx="0">
                  <c:v>Alexandria</c:v>
                </c:pt>
                <c:pt idx="1">
                  <c:v>Canal</c:v>
                </c:pt>
                <c:pt idx="2">
                  <c:v>Delta</c:v>
                </c:pt>
                <c:pt idx="3">
                  <c:v>G. Cairo</c:v>
                </c:pt>
                <c:pt idx="4">
                  <c:v>Upper Egypt</c:v>
                </c:pt>
              </c:strCache>
            </c:strRef>
          </c:cat>
          <c:val>
            <c:numRef>
              <c:f>'pivot tables'!$I$111:$I$115</c:f>
              <c:numCache>
                <c:formatCode>0.0%</c:formatCode>
                <c:ptCount val="5"/>
                <c:pt idx="0">
                  <c:v>0.20194775701625595</c:v>
                </c:pt>
                <c:pt idx="1">
                  <c:v>0.21165837496787188</c:v>
                </c:pt>
                <c:pt idx="2">
                  <c:v>0.20115555649445988</c:v>
                </c:pt>
                <c:pt idx="3">
                  <c:v>0.19792513881113588</c:v>
                </c:pt>
                <c:pt idx="4">
                  <c:v>0.18731317271027642</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62835554209569955"/>
          <c:y val="0.22572371114161188"/>
          <c:w val="0.34600343226327479"/>
          <c:h val="0.52962797081557467"/>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tables!PivotTable10</c:name>
    <c:fmtId val="0"/>
  </c:pivotSource>
  <c:chart>
    <c:title>
      <c:tx>
        <c:rich>
          <a:bodyPr/>
          <a:lstStyle/>
          <a:p>
            <a:pPr>
              <a:defRPr/>
            </a:pPr>
            <a:r>
              <a:rPr lang="en-US"/>
              <a:t>Profit By Date</a:t>
            </a:r>
          </a:p>
        </c:rich>
      </c:tx>
      <c:layout/>
      <c:overlay val="0"/>
    </c:title>
    <c:autoTitleDeleted val="0"/>
    <c:pivotFmts>
      <c:pivotFmt>
        <c:idx val="0"/>
        <c:marker>
          <c:symbol val="none"/>
        </c:marker>
      </c:pivotFmt>
    </c:pivotFmts>
    <c:view3D>
      <c:rotX val="15"/>
      <c:rotY val="20"/>
      <c:rAngAx val="1"/>
    </c:view3D>
    <c:floor>
      <c:thickness val="0"/>
    </c:floor>
    <c:sideWall>
      <c:thickness val="0"/>
    </c:sideWall>
    <c:backWall>
      <c:thickness val="0"/>
    </c:backWall>
    <c:plotArea>
      <c:layout>
        <c:manualLayout>
          <c:layoutTarget val="inner"/>
          <c:xMode val="edge"/>
          <c:yMode val="edge"/>
          <c:x val="0.15758573928258968"/>
          <c:y val="0.14850721784776905"/>
          <c:w val="0.84241426071741032"/>
          <c:h val="0.6327117964421114"/>
        </c:manualLayout>
      </c:layout>
      <c:bar3DChart>
        <c:barDir val="col"/>
        <c:grouping val="clustered"/>
        <c:varyColors val="0"/>
        <c:ser>
          <c:idx val="0"/>
          <c:order val="0"/>
          <c:tx>
            <c:strRef>
              <c:f>'pivot tables'!$I$126</c:f>
              <c:strCache>
                <c:ptCount val="1"/>
                <c:pt idx="0">
                  <c:v>Total</c:v>
                </c:pt>
              </c:strCache>
            </c:strRef>
          </c:tx>
          <c:invertIfNegative val="0"/>
          <c:cat>
            <c:strRef>
              <c:f>'pivot tables'!$H$127:$H$131</c:f>
              <c:strCache>
                <c:ptCount val="5"/>
                <c:pt idx="0">
                  <c:v>Alexandria</c:v>
                </c:pt>
                <c:pt idx="1">
                  <c:v>Canal</c:v>
                </c:pt>
                <c:pt idx="2">
                  <c:v>Delta</c:v>
                </c:pt>
                <c:pt idx="3">
                  <c:v>G. Cairo</c:v>
                </c:pt>
                <c:pt idx="4">
                  <c:v>Upper Egypt</c:v>
                </c:pt>
              </c:strCache>
            </c:strRef>
          </c:cat>
          <c:val>
            <c:numRef>
              <c:f>'pivot tables'!$I$127:$I$131</c:f>
              <c:numCache>
                <c:formatCode>0%</c:formatCode>
                <c:ptCount val="5"/>
                <c:pt idx="0">
                  <c:v>0.20194775701625595</c:v>
                </c:pt>
                <c:pt idx="1">
                  <c:v>0.21165837496787188</c:v>
                </c:pt>
                <c:pt idx="2">
                  <c:v>0.20115555649445988</c:v>
                </c:pt>
                <c:pt idx="3">
                  <c:v>0.19792513881113588</c:v>
                </c:pt>
                <c:pt idx="4">
                  <c:v>0.18731317271027642</c:v>
                </c:pt>
              </c:numCache>
            </c:numRef>
          </c:val>
        </c:ser>
        <c:dLbls>
          <c:showLegendKey val="0"/>
          <c:showVal val="0"/>
          <c:showCatName val="0"/>
          <c:showSerName val="0"/>
          <c:showPercent val="0"/>
          <c:showBubbleSize val="0"/>
        </c:dLbls>
        <c:gapWidth val="150"/>
        <c:shape val="box"/>
        <c:axId val="219812608"/>
        <c:axId val="219814144"/>
        <c:axId val="0"/>
      </c:bar3DChart>
      <c:catAx>
        <c:axId val="219812608"/>
        <c:scaling>
          <c:orientation val="minMax"/>
        </c:scaling>
        <c:delete val="0"/>
        <c:axPos val="b"/>
        <c:majorTickMark val="out"/>
        <c:minorTickMark val="none"/>
        <c:tickLblPos val="nextTo"/>
        <c:crossAx val="219814144"/>
        <c:crosses val="autoZero"/>
        <c:auto val="1"/>
        <c:lblAlgn val="ctr"/>
        <c:lblOffset val="100"/>
        <c:noMultiLvlLbl val="0"/>
      </c:catAx>
      <c:valAx>
        <c:axId val="219814144"/>
        <c:scaling>
          <c:orientation val="minMax"/>
        </c:scaling>
        <c:delete val="0"/>
        <c:axPos val="l"/>
        <c:numFmt formatCode="0%" sourceLinked="1"/>
        <c:majorTickMark val="out"/>
        <c:minorTickMark val="none"/>
        <c:tickLblPos val="nextTo"/>
        <c:crossAx val="21981260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tables!PivotTable3</c:name>
    <c:fmtId val="2"/>
  </c:pivotSource>
  <c:chart>
    <c:title>
      <c:tx>
        <c:rich>
          <a:bodyPr/>
          <a:lstStyle/>
          <a:p>
            <a:pPr>
              <a:defRPr/>
            </a:pPr>
            <a:r>
              <a:rPr lang="en-US"/>
              <a:t>Average Profit By Regoin</a:t>
            </a:r>
          </a:p>
        </c:rich>
      </c:tx>
      <c:layout>
        <c:manualLayout>
          <c:xMode val="edge"/>
          <c:yMode val="edge"/>
          <c:x val="0.20651629072681704"/>
          <c:y val="4.3715846994535519E-2"/>
        </c:manualLayout>
      </c:layout>
      <c:overlay val="0"/>
    </c:title>
    <c:autoTitleDeleted val="0"/>
    <c:pivotFmts>
      <c:pivotFmt>
        <c:idx val="0"/>
      </c:pivotFmt>
      <c:pivotFmt>
        <c:idx val="1"/>
      </c:pivotFmt>
      <c:pivotFmt>
        <c:idx val="2"/>
        <c:marker>
          <c:symbol val="none"/>
        </c:marker>
      </c:pivotFmt>
    </c:pivotFmts>
    <c:plotArea>
      <c:layout>
        <c:manualLayout>
          <c:layoutTarget val="inner"/>
          <c:xMode val="edge"/>
          <c:yMode val="edge"/>
          <c:x val="0.11381258450648214"/>
          <c:y val="0.25814898541709774"/>
          <c:w val="0.85146519327129566"/>
          <c:h val="0.3690006335922108"/>
        </c:manualLayout>
      </c:layout>
      <c:barChart>
        <c:barDir val="col"/>
        <c:grouping val="clustered"/>
        <c:varyColors val="0"/>
        <c:ser>
          <c:idx val="0"/>
          <c:order val="0"/>
          <c:tx>
            <c:strRef>
              <c:f>'pivot tables'!$H$1</c:f>
              <c:strCache>
                <c:ptCount val="1"/>
                <c:pt idx="0">
                  <c:v>Total</c:v>
                </c:pt>
              </c:strCache>
            </c:strRef>
          </c:tx>
          <c:invertIfNegative val="0"/>
          <c:cat>
            <c:strRef>
              <c:f>'pivot tables'!$G$2:$G$6</c:f>
              <c:strCache>
                <c:ptCount val="5"/>
                <c:pt idx="0">
                  <c:v>Alexandria</c:v>
                </c:pt>
                <c:pt idx="1">
                  <c:v>Canal</c:v>
                </c:pt>
                <c:pt idx="2">
                  <c:v>Delta</c:v>
                </c:pt>
                <c:pt idx="3">
                  <c:v>G. Cairo</c:v>
                </c:pt>
                <c:pt idx="4">
                  <c:v>Upper Egypt</c:v>
                </c:pt>
              </c:strCache>
            </c:strRef>
          </c:cat>
          <c:val>
            <c:numRef>
              <c:f>'pivot tables'!$H$2:$H$6</c:f>
              <c:numCache>
                <c:formatCode>General</c:formatCode>
                <c:ptCount val="5"/>
                <c:pt idx="0">
                  <c:v>3435.6938435940101</c:v>
                </c:pt>
                <c:pt idx="1">
                  <c:v>3565.304777594728</c:v>
                </c:pt>
                <c:pt idx="2">
                  <c:v>3388.3887973640858</c:v>
                </c:pt>
                <c:pt idx="3">
                  <c:v>3389.8190954773868</c:v>
                </c:pt>
                <c:pt idx="4">
                  <c:v>3257.1734693877552</c:v>
                </c:pt>
              </c:numCache>
            </c:numRef>
          </c:val>
        </c:ser>
        <c:dLbls>
          <c:showLegendKey val="0"/>
          <c:showVal val="0"/>
          <c:showCatName val="0"/>
          <c:showSerName val="0"/>
          <c:showPercent val="0"/>
          <c:showBubbleSize val="0"/>
        </c:dLbls>
        <c:gapWidth val="150"/>
        <c:axId val="219806720"/>
        <c:axId val="219955968"/>
      </c:barChart>
      <c:catAx>
        <c:axId val="219806720"/>
        <c:scaling>
          <c:orientation val="minMax"/>
        </c:scaling>
        <c:delete val="0"/>
        <c:axPos val="b"/>
        <c:majorTickMark val="out"/>
        <c:minorTickMark val="none"/>
        <c:tickLblPos val="nextTo"/>
        <c:crossAx val="219955968"/>
        <c:crosses val="autoZero"/>
        <c:auto val="1"/>
        <c:lblAlgn val="ctr"/>
        <c:lblOffset val="100"/>
        <c:noMultiLvlLbl val="0"/>
      </c:catAx>
      <c:valAx>
        <c:axId val="219955968"/>
        <c:scaling>
          <c:orientation val="minMax"/>
        </c:scaling>
        <c:delete val="0"/>
        <c:axPos val="l"/>
        <c:majorGridlines>
          <c:spPr>
            <a:ln>
              <a:noFill/>
            </a:ln>
          </c:spPr>
        </c:majorGridlines>
        <c:numFmt formatCode="General" sourceLinked="1"/>
        <c:majorTickMark val="out"/>
        <c:minorTickMark val="none"/>
        <c:tickLblPos val="nextTo"/>
        <c:crossAx val="219806720"/>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analysis -Final Assessment_A.Ismail1111-2.xlsx]pivot tables!PivotTable4</c:name>
    <c:fmtId val="9"/>
  </c:pivotSource>
  <c:chart>
    <c:title>
      <c:tx>
        <c:rich>
          <a:bodyPr/>
          <a:lstStyle/>
          <a:p>
            <a:pPr>
              <a:defRPr/>
            </a:pPr>
            <a:r>
              <a:rPr lang="en-US"/>
              <a:t>Total Sales by product</a:t>
            </a:r>
          </a:p>
        </c:rich>
      </c:tx>
      <c:layout>
        <c:manualLayout>
          <c:xMode val="edge"/>
          <c:yMode val="edge"/>
          <c:x val="0.18704334636080766"/>
          <c:y val="1.9518384627750594E-2"/>
        </c:manualLayout>
      </c:layout>
      <c:overlay val="0"/>
    </c:title>
    <c:autoTitleDeleted val="0"/>
    <c:pivotFmts>
      <c:pivotFmt>
        <c:idx val="0"/>
      </c:pivotFmt>
      <c:pivotFmt>
        <c:idx val="1"/>
      </c:pivotFmt>
      <c:pivotFmt>
        <c:idx val="2"/>
        <c:marker>
          <c:symbol val="none"/>
        </c:marker>
      </c:pivotFmt>
      <c:pivotFmt>
        <c:idx val="3"/>
        <c:marker>
          <c:symbol val="none"/>
        </c:marker>
      </c:pivotFmt>
    </c:pivotFmts>
    <c:plotArea>
      <c:layout>
        <c:manualLayout>
          <c:layoutTarget val="inner"/>
          <c:xMode val="edge"/>
          <c:yMode val="edge"/>
          <c:x val="0.45363279866305484"/>
          <c:y val="0.15431234886699619"/>
          <c:w val="0.45452718205295162"/>
          <c:h val="0.7551291087352302"/>
        </c:manualLayout>
      </c:layout>
      <c:barChart>
        <c:barDir val="bar"/>
        <c:grouping val="clustered"/>
        <c:varyColors val="0"/>
        <c:ser>
          <c:idx val="0"/>
          <c:order val="0"/>
          <c:tx>
            <c:strRef>
              <c:f>'pivot tables'!$R$3</c:f>
              <c:strCache>
                <c:ptCount val="1"/>
                <c:pt idx="0">
                  <c:v>Total</c:v>
                </c:pt>
              </c:strCache>
            </c:strRef>
          </c:tx>
          <c:invertIfNegative val="0"/>
          <c:cat>
            <c:strRef>
              <c:f>'pivot tables'!$Q$4:$Q$20</c:f>
              <c:strCache>
                <c:ptCount val="17"/>
                <c:pt idx="0">
                  <c:v>HTC One - (32GB) - 4G</c:v>
                </c:pt>
                <c:pt idx="1">
                  <c:v>HTC ONE (32GB) Dual Sim - 3G</c:v>
                </c:pt>
                <c:pt idx="2">
                  <c:v>iPhone 5C (16GB)</c:v>
                </c:pt>
                <c:pt idx="3">
                  <c:v>iPhone 5C (32GB)</c:v>
                </c:pt>
                <c:pt idx="4">
                  <c:v>iPhone 5S (16GB)</c:v>
                </c:pt>
                <c:pt idx="5">
                  <c:v>iPhone 5S (32GB)</c:v>
                </c:pt>
                <c:pt idx="6">
                  <c:v>iPhone 5S (64GB)</c:v>
                </c:pt>
                <c:pt idx="7">
                  <c:v>Microsoft Surface Pro 2</c:v>
                </c:pt>
                <c:pt idx="8">
                  <c:v>Nokia Lumia  - 4G</c:v>
                </c:pt>
                <c:pt idx="9">
                  <c:v>Samsung Galaxy Note 10.1</c:v>
                </c:pt>
                <c:pt idx="10">
                  <c:v>Samsung Galaxy Note3 (32GB) - 3G</c:v>
                </c:pt>
                <c:pt idx="11">
                  <c:v>Samsung Galaxy Note3 (32GB) - 4G</c:v>
                </c:pt>
                <c:pt idx="12">
                  <c:v>Samsung Galaxy S3 (16GB) - 3G</c:v>
                </c:pt>
                <c:pt idx="13">
                  <c:v>Samsung Galaxy S4  (16GB) - 3G</c:v>
                </c:pt>
                <c:pt idx="14">
                  <c:v>Samsung Galaxy S4 (16GB) - 4G</c:v>
                </c:pt>
                <c:pt idx="15">
                  <c:v>Samsung Galaxy S4 Zoom - 3G  </c:v>
                </c:pt>
                <c:pt idx="16">
                  <c:v>Sony Xperia Z</c:v>
                </c:pt>
              </c:strCache>
            </c:strRef>
          </c:cat>
          <c:val>
            <c:numRef>
              <c:f>'pivot tables'!$R$4:$R$20</c:f>
              <c:numCache>
                <c:formatCode>General</c:formatCode>
                <c:ptCount val="17"/>
                <c:pt idx="0">
                  <c:v>8668800</c:v>
                </c:pt>
                <c:pt idx="1">
                  <c:v>7979580</c:v>
                </c:pt>
                <c:pt idx="2">
                  <c:v>7994700</c:v>
                </c:pt>
                <c:pt idx="3">
                  <c:v>9509040</c:v>
                </c:pt>
                <c:pt idx="4">
                  <c:v>9978840</c:v>
                </c:pt>
                <c:pt idx="5">
                  <c:v>13186980</c:v>
                </c:pt>
                <c:pt idx="6">
                  <c:v>13724100</c:v>
                </c:pt>
                <c:pt idx="7">
                  <c:v>18030600</c:v>
                </c:pt>
                <c:pt idx="8">
                  <c:v>5307120</c:v>
                </c:pt>
                <c:pt idx="9">
                  <c:v>10596060</c:v>
                </c:pt>
                <c:pt idx="10">
                  <c:v>10224720</c:v>
                </c:pt>
                <c:pt idx="11">
                  <c:v>10194300</c:v>
                </c:pt>
                <c:pt idx="12">
                  <c:v>4717440</c:v>
                </c:pt>
                <c:pt idx="13">
                  <c:v>7452900</c:v>
                </c:pt>
                <c:pt idx="14">
                  <c:v>7882920</c:v>
                </c:pt>
                <c:pt idx="15">
                  <c:v>4671000</c:v>
                </c:pt>
                <c:pt idx="16">
                  <c:v>9932040</c:v>
                </c:pt>
              </c:numCache>
            </c:numRef>
          </c:val>
        </c:ser>
        <c:dLbls>
          <c:showLegendKey val="0"/>
          <c:showVal val="0"/>
          <c:showCatName val="0"/>
          <c:showSerName val="0"/>
          <c:showPercent val="0"/>
          <c:showBubbleSize val="0"/>
        </c:dLbls>
        <c:gapWidth val="150"/>
        <c:axId val="219961600"/>
        <c:axId val="219987968"/>
      </c:barChart>
      <c:catAx>
        <c:axId val="219961600"/>
        <c:scaling>
          <c:orientation val="minMax"/>
        </c:scaling>
        <c:delete val="0"/>
        <c:axPos val="l"/>
        <c:majorTickMark val="out"/>
        <c:minorTickMark val="none"/>
        <c:tickLblPos val="nextTo"/>
        <c:txPr>
          <a:bodyPr/>
          <a:lstStyle/>
          <a:p>
            <a:pPr>
              <a:defRPr sz="1050"/>
            </a:pPr>
            <a:endParaRPr lang="en-US"/>
          </a:p>
        </c:txPr>
        <c:crossAx val="219987968"/>
        <c:crosses val="autoZero"/>
        <c:auto val="1"/>
        <c:lblAlgn val="ctr"/>
        <c:lblOffset val="100"/>
        <c:noMultiLvlLbl val="0"/>
      </c:catAx>
      <c:valAx>
        <c:axId val="219987968"/>
        <c:scaling>
          <c:orientation val="minMax"/>
        </c:scaling>
        <c:delete val="0"/>
        <c:axPos val="b"/>
        <c:majorGridlines/>
        <c:numFmt formatCode="General" sourceLinked="1"/>
        <c:majorTickMark val="out"/>
        <c:minorTickMark val="none"/>
        <c:tickLblPos val="nextTo"/>
        <c:crossAx val="21996160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tables!PivotTable5</c:name>
    <c:fmtId val="2"/>
  </c:pivotSource>
  <c:chart>
    <c:title>
      <c:tx>
        <c:rich>
          <a:bodyPr/>
          <a:lstStyle/>
          <a:p>
            <a:pPr>
              <a:defRPr/>
            </a:pPr>
            <a:r>
              <a:rPr lang="en-US"/>
              <a:t>Total Profit</a:t>
            </a:r>
          </a:p>
        </c:rich>
      </c:tx>
      <c:layout>
        <c:manualLayout>
          <c:xMode val="edge"/>
          <c:yMode val="edge"/>
          <c:x val="0.41716301486055352"/>
          <c:y val="0"/>
        </c:manualLayout>
      </c:layout>
      <c:overlay val="0"/>
    </c:title>
    <c:autoTitleDeleted val="0"/>
    <c:pivotFmts>
      <c:pivotFmt>
        <c:idx val="0"/>
        <c:marker>
          <c:symbol val="none"/>
        </c:marker>
      </c:pivotFmt>
      <c:pivotFmt>
        <c:idx val="1"/>
        <c:marker>
          <c:symbol val="none"/>
        </c:marker>
      </c:pivotFmt>
      <c:pivotFmt>
        <c:idx val="2"/>
        <c:spPr>
          <a:ln w="25400"/>
        </c:spPr>
        <c:marker>
          <c:symbol val="none"/>
        </c:marker>
      </c:pivotFmt>
    </c:pivotFmts>
    <c:plotArea>
      <c:layout>
        <c:manualLayout>
          <c:layoutTarget val="inner"/>
          <c:xMode val="edge"/>
          <c:yMode val="edge"/>
          <c:x val="9.0166749939946417E-2"/>
          <c:y val="0.13825654500584655"/>
          <c:w val="0.88836303686867468"/>
          <c:h val="0.39327068561756884"/>
        </c:manualLayout>
      </c:layout>
      <c:lineChart>
        <c:grouping val="standard"/>
        <c:varyColors val="0"/>
        <c:ser>
          <c:idx val="0"/>
          <c:order val="0"/>
          <c:tx>
            <c:strRef>
              <c:f>'pivot tables'!$G$25</c:f>
              <c:strCache>
                <c:ptCount val="1"/>
                <c:pt idx="0">
                  <c:v>Total</c:v>
                </c:pt>
              </c:strCache>
            </c:strRef>
          </c:tx>
          <c:spPr>
            <a:ln w="25400"/>
          </c:spPr>
          <c:marker>
            <c:symbol val="none"/>
          </c:marker>
          <c:cat>
            <c:strRef>
              <c:f>'pivot tables'!$F$26:$F$43</c:f>
              <c:strCache>
                <c:ptCount val="17"/>
                <c:pt idx="0">
                  <c:v>HTC One - (32GB) - 4G</c:v>
                </c:pt>
                <c:pt idx="1">
                  <c:v>HTC ONE (32GB) Dual Sim - 3G</c:v>
                </c:pt>
                <c:pt idx="2">
                  <c:v>iPhone 5C (16GB)</c:v>
                </c:pt>
                <c:pt idx="3">
                  <c:v>iPhone 5C (32GB)</c:v>
                </c:pt>
                <c:pt idx="4">
                  <c:v>iPhone 5S (16GB)</c:v>
                </c:pt>
                <c:pt idx="5">
                  <c:v>iPhone 5S (32GB)</c:v>
                </c:pt>
                <c:pt idx="6">
                  <c:v>iPhone 5S (64GB)</c:v>
                </c:pt>
                <c:pt idx="7">
                  <c:v>Microsoft Surface Pro 2</c:v>
                </c:pt>
                <c:pt idx="8">
                  <c:v>Nokia Lumia  - 4G</c:v>
                </c:pt>
                <c:pt idx="9">
                  <c:v>Samsung Galaxy Note 10.1</c:v>
                </c:pt>
                <c:pt idx="10">
                  <c:v>Samsung Galaxy Note3 (32GB) - 3G</c:v>
                </c:pt>
                <c:pt idx="11">
                  <c:v>Samsung Galaxy Note3 (32GB) - 4G</c:v>
                </c:pt>
                <c:pt idx="12">
                  <c:v>Samsung Galaxy S3 (16GB) - 3G</c:v>
                </c:pt>
                <c:pt idx="13">
                  <c:v>Samsung Galaxy S4  (16GB) - 3G</c:v>
                </c:pt>
                <c:pt idx="14">
                  <c:v>Samsung Galaxy S4 (16GB) - 4G</c:v>
                </c:pt>
                <c:pt idx="15">
                  <c:v>Samsung Galaxy S4 Zoom - 3G  </c:v>
                </c:pt>
                <c:pt idx="16">
                  <c:v>Sony Xperia Z</c:v>
                </c:pt>
              </c:strCache>
            </c:strRef>
          </c:cat>
          <c:val>
            <c:numRef>
              <c:f>'pivot tables'!$G$26:$G$43</c:f>
              <c:numCache>
                <c:formatCode>General</c:formatCode>
                <c:ptCount val="17"/>
                <c:pt idx="0">
                  <c:v>520128</c:v>
                </c:pt>
                <c:pt idx="1">
                  <c:v>493974</c:v>
                </c:pt>
                <c:pt idx="2">
                  <c:v>494910</c:v>
                </c:pt>
                <c:pt idx="3">
                  <c:v>566496</c:v>
                </c:pt>
                <c:pt idx="4">
                  <c:v>602496</c:v>
                </c:pt>
                <c:pt idx="5">
                  <c:v>821484</c:v>
                </c:pt>
                <c:pt idx="6">
                  <c:v>835380</c:v>
                </c:pt>
                <c:pt idx="7">
                  <c:v>1322244</c:v>
                </c:pt>
                <c:pt idx="8">
                  <c:v>309582</c:v>
                </c:pt>
                <c:pt idx="9">
                  <c:v>788544</c:v>
                </c:pt>
                <c:pt idx="10">
                  <c:v>604188</c:v>
                </c:pt>
                <c:pt idx="11">
                  <c:v>607320</c:v>
                </c:pt>
                <c:pt idx="12">
                  <c:v>290304</c:v>
                </c:pt>
                <c:pt idx="13">
                  <c:v>468468</c:v>
                </c:pt>
                <c:pt idx="14">
                  <c:v>481734</c:v>
                </c:pt>
                <c:pt idx="15">
                  <c:v>298944</c:v>
                </c:pt>
                <c:pt idx="16">
                  <c:v>718488</c:v>
                </c:pt>
              </c:numCache>
            </c:numRef>
          </c:val>
          <c:smooth val="0"/>
        </c:ser>
        <c:dLbls>
          <c:showLegendKey val="0"/>
          <c:showVal val="0"/>
          <c:showCatName val="0"/>
          <c:showSerName val="0"/>
          <c:showPercent val="0"/>
          <c:showBubbleSize val="0"/>
        </c:dLbls>
        <c:marker val="1"/>
        <c:smooth val="0"/>
        <c:axId val="220279168"/>
        <c:axId val="220280704"/>
      </c:lineChart>
      <c:catAx>
        <c:axId val="220279168"/>
        <c:scaling>
          <c:orientation val="minMax"/>
        </c:scaling>
        <c:delete val="0"/>
        <c:axPos val="b"/>
        <c:majorTickMark val="out"/>
        <c:minorTickMark val="none"/>
        <c:tickLblPos val="nextTo"/>
        <c:txPr>
          <a:bodyPr/>
          <a:lstStyle/>
          <a:p>
            <a:pPr>
              <a:defRPr sz="1050"/>
            </a:pPr>
            <a:endParaRPr lang="en-US"/>
          </a:p>
        </c:txPr>
        <c:crossAx val="220280704"/>
        <c:crosses val="autoZero"/>
        <c:auto val="1"/>
        <c:lblAlgn val="ctr"/>
        <c:lblOffset val="100"/>
        <c:noMultiLvlLbl val="0"/>
      </c:catAx>
      <c:valAx>
        <c:axId val="220280704"/>
        <c:scaling>
          <c:orientation val="minMax"/>
        </c:scaling>
        <c:delete val="0"/>
        <c:axPos val="l"/>
        <c:numFmt formatCode="General" sourceLinked="1"/>
        <c:majorTickMark val="out"/>
        <c:minorTickMark val="none"/>
        <c:tickLblPos val="nextTo"/>
        <c:txPr>
          <a:bodyPr/>
          <a:lstStyle/>
          <a:p>
            <a:pPr>
              <a:defRPr sz="1000"/>
            </a:pPr>
            <a:endParaRPr lang="en-US"/>
          </a:p>
        </c:txPr>
        <c:crossAx val="22027916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tables!PivotTable6</c:name>
    <c:fmtId val="8"/>
  </c:pivotSource>
  <c:chart>
    <c:title>
      <c:tx>
        <c:rich>
          <a:bodyPr/>
          <a:lstStyle/>
          <a:p>
            <a:pPr>
              <a:defRPr/>
            </a:pPr>
            <a:r>
              <a:rPr lang="en-US"/>
              <a:t>Sales</a:t>
            </a:r>
            <a:r>
              <a:rPr lang="en-US" baseline="0"/>
              <a:t> (%) By Branch</a:t>
            </a:r>
            <a:endParaRPr lang="en-US"/>
          </a:p>
        </c:rich>
      </c:tx>
      <c:layout>
        <c:manualLayout>
          <c:xMode val="edge"/>
          <c:yMode val="edge"/>
          <c:x val="0.15555927084456911"/>
          <c:y val="1.010101411795678E-2"/>
        </c:manualLayout>
      </c:layout>
      <c:overlay val="0"/>
    </c:title>
    <c:autoTitleDeleted val="0"/>
    <c:pivotFmts>
      <c:pivotFmt>
        <c:idx val="0"/>
        <c:dLbl>
          <c:idx val="0"/>
          <c:spPr/>
          <c:txPr>
            <a:bodyPr/>
            <a:lstStyle/>
            <a:p>
              <a:pPr>
                <a:defRPr/>
              </a:pPr>
              <a:endParaRPr lang="en-US"/>
            </a:p>
          </c:txPr>
          <c:showLegendKey val="0"/>
          <c:showVal val="1"/>
          <c:showCatName val="0"/>
          <c:showSerName val="0"/>
          <c:showPercent val="0"/>
          <c:showBubbleSize val="0"/>
        </c:dLbl>
      </c:pivotFmt>
      <c:pivotFmt>
        <c:idx val="1"/>
        <c:marker>
          <c:symbol val="none"/>
        </c:marker>
        <c:dLbl>
          <c:idx val="0"/>
          <c:spPr/>
          <c:txPr>
            <a:bodyPr/>
            <a:lstStyle/>
            <a:p>
              <a:pPr>
                <a:defRPr/>
              </a:pPr>
              <a:endParaRPr lang="en-US"/>
            </a:p>
          </c:txPr>
          <c:showLegendKey val="0"/>
          <c:showVal val="1"/>
          <c:showCatName val="0"/>
          <c:showSerName val="0"/>
          <c:showPercent val="0"/>
          <c:showBubbleSize val="0"/>
        </c:dLbl>
      </c:pivotFmt>
      <c:pivotFmt>
        <c:idx val="2"/>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3.0550462014166039E-3"/>
          <c:y val="0.13486070985468701"/>
          <c:w val="0.54962211915291415"/>
          <c:h val="0.58736281448972538"/>
        </c:manualLayout>
      </c:layout>
      <c:doughnutChart>
        <c:varyColors val="1"/>
        <c:ser>
          <c:idx val="0"/>
          <c:order val="0"/>
          <c:tx>
            <c:strRef>
              <c:f>'pivot tables'!$G$62</c:f>
              <c:strCache>
                <c:ptCount val="1"/>
                <c:pt idx="0">
                  <c:v>Total</c:v>
                </c:pt>
              </c:strCache>
            </c:strRef>
          </c:tx>
          <c:dLbls>
            <c:spPr/>
            <c:txPr>
              <a:bodyPr/>
              <a:lstStyle/>
              <a:p>
                <a:pPr>
                  <a:defRPr/>
                </a:pPr>
                <a:endParaRPr lang="en-US"/>
              </a:p>
            </c:txPr>
            <c:showLegendKey val="0"/>
            <c:showVal val="1"/>
            <c:showCatName val="0"/>
            <c:showSerName val="0"/>
            <c:showPercent val="0"/>
            <c:showBubbleSize val="0"/>
            <c:showLeaderLines val="1"/>
          </c:dLbls>
          <c:cat>
            <c:strRef>
              <c:f>'pivot tables'!$F$63:$F$72</c:f>
              <c:strCache>
                <c:ptCount val="10"/>
                <c:pt idx="0">
                  <c:v>Alex</c:v>
                </c:pt>
                <c:pt idx="1">
                  <c:v>Aswan</c:v>
                </c:pt>
                <c:pt idx="2">
                  <c:v>Cairo</c:v>
                </c:pt>
                <c:pt idx="3">
                  <c:v>Giza</c:v>
                </c:pt>
                <c:pt idx="4">
                  <c:v>Ismailia</c:v>
                </c:pt>
                <c:pt idx="5">
                  <c:v>Mansoura</c:v>
                </c:pt>
                <c:pt idx="6">
                  <c:v>Marasa Matrouh</c:v>
                </c:pt>
                <c:pt idx="7">
                  <c:v>Minia</c:v>
                </c:pt>
                <c:pt idx="8">
                  <c:v>Portsaied</c:v>
                </c:pt>
                <c:pt idx="9">
                  <c:v>Zagazig</c:v>
                </c:pt>
              </c:strCache>
            </c:strRef>
          </c:cat>
          <c:val>
            <c:numRef>
              <c:f>'pivot tables'!$G$63:$G$72</c:f>
              <c:numCache>
                <c:formatCode>0.0%</c:formatCode>
                <c:ptCount val="10"/>
                <c:pt idx="0">
                  <c:v>9.751252006077557E-2</c:v>
                </c:pt>
                <c:pt idx="1">
                  <c:v>9.4272992994614099E-2</c:v>
                </c:pt>
                <c:pt idx="2">
                  <c:v>9.8416731052337392E-2</c:v>
                </c:pt>
                <c:pt idx="3">
                  <c:v>9.9679140054859963E-2</c:v>
                </c:pt>
                <c:pt idx="4">
                  <c:v>0.10139590383423698</c:v>
                </c:pt>
                <c:pt idx="5">
                  <c:v>9.9963111790393994E-2</c:v>
                </c:pt>
                <c:pt idx="6">
                  <c:v>0.10473664854870762</c:v>
                </c:pt>
                <c:pt idx="7">
                  <c:v>9.3427825631232614E-2</c:v>
                </c:pt>
                <c:pt idx="8">
                  <c:v>0.11079508712027918</c:v>
                </c:pt>
                <c:pt idx="9">
                  <c:v>9.9800038912562575E-2</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52038039765577249"/>
          <c:y val="0.13715069480263056"/>
          <c:w val="0.47505339229856541"/>
          <c:h val="0.54375429243390294"/>
        </c:manualLayout>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[Excel analysis -Final Assessment_A.Ismail1111-2.xlsx]pivot tables!PivotTable7</c:name>
    <c:fmtId val="4"/>
  </c:pivotSource>
  <c:chart>
    <c:title>
      <c:tx>
        <c:rich>
          <a:bodyPr/>
          <a:lstStyle/>
          <a:p>
            <a:pPr>
              <a:defRPr/>
            </a:pPr>
            <a:r>
              <a:rPr lang="en-US"/>
              <a:t>Unit Sold Split (%)</a:t>
            </a:r>
          </a:p>
        </c:rich>
      </c:tx>
      <c:layout>
        <c:manualLayout>
          <c:xMode val="edge"/>
          <c:yMode val="edge"/>
          <c:x val="0.16857289897586331"/>
          <c:y val="5.8536585365853662E-2"/>
        </c:manualLayout>
      </c:layout>
      <c:overlay val="0"/>
    </c:title>
    <c:autoTitleDeleted val="0"/>
    <c:pivotFmts>
      <c:pivotFmt>
        <c:idx val="0"/>
        <c:dLbl>
          <c:idx val="0"/>
          <c:spPr/>
          <c:txPr>
            <a:bodyPr/>
            <a:lstStyle/>
            <a:p>
              <a:pPr>
                <a:defRPr/>
              </a:pPr>
              <a:endParaRPr lang="en-US"/>
            </a:p>
          </c:txPr>
          <c:showLegendKey val="0"/>
          <c:showVal val="1"/>
          <c:showCatName val="0"/>
          <c:showSerName val="0"/>
          <c:showPercent val="0"/>
          <c:showBubbleSize val="0"/>
        </c:dLbl>
      </c:pivotFmt>
      <c:pivotFmt>
        <c:idx val="1"/>
        <c:spPr>
          <a:effectLst/>
        </c:spPr>
      </c:pivotFmt>
      <c:pivotFmt>
        <c:idx val="2"/>
        <c:marker>
          <c:symbol val="none"/>
        </c:marker>
        <c:dLbl>
          <c:idx val="0"/>
          <c:spPr/>
          <c:txPr>
            <a:bodyPr/>
            <a:lstStyle/>
            <a:p>
              <a:pPr>
                <a:defRPr/>
              </a:pPr>
              <a:endParaRPr lang="en-US"/>
            </a:p>
          </c:txPr>
          <c:showLegendKey val="0"/>
          <c:showVal val="1"/>
          <c:showCatName val="0"/>
          <c:showSerName val="0"/>
          <c:showPercent val="0"/>
          <c:showBubbleSize val="0"/>
        </c:dLbl>
      </c:pivotFmt>
      <c:pivotFmt>
        <c:idx val="3"/>
        <c:spPr>
          <a:effectLst/>
        </c:spPr>
      </c:pivotFmt>
      <c:pivotFmt>
        <c:idx val="4"/>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5"/>
        <c:spPr>
          <a:effectLst/>
        </c:spPr>
      </c:pivotFmt>
    </c:pivotFmts>
    <c:plotArea>
      <c:layout>
        <c:manualLayout>
          <c:layoutTarget val="inner"/>
          <c:xMode val="edge"/>
          <c:yMode val="edge"/>
          <c:x val="0.14891393477776063"/>
          <c:y val="0.25312848089110818"/>
          <c:w val="0.35562932084469834"/>
          <c:h val="0.53084181550476917"/>
        </c:manualLayout>
      </c:layout>
      <c:pieChart>
        <c:varyColors val="1"/>
        <c:ser>
          <c:idx val="0"/>
          <c:order val="0"/>
          <c:tx>
            <c:strRef>
              <c:f>'pivot tables'!$C$83</c:f>
              <c:strCache>
                <c:ptCount val="1"/>
                <c:pt idx="0">
                  <c:v>Total</c:v>
                </c:pt>
              </c:strCache>
            </c:strRef>
          </c:tx>
          <c:dPt>
            <c:idx val="0"/>
            <c:bubble3D val="0"/>
            <c:spPr>
              <a:effectLst/>
            </c:spPr>
          </c:dPt>
          <c:dLbls>
            <c:spPr/>
            <c:txPr>
              <a:bodyPr/>
              <a:lstStyle/>
              <a:p>
                <a:pPr>
                  <a:defRPr/>
                </a:pPr>
                <a:endParaRPr lang="en-US"/>
              </a:p>
            </c:txPr>
            <c:showLegendKey val="0"/>
            <c:showVal val="1"/>
            <c:showCatName val="0"/>
            <c:showSerName val="0"/>
            <c:showPercent val="0"/>
            <c:showBubbleSize val="0"/>
            <c:showLeaderLines val="1"/>
          </c:dLbls>
          <c:cat>
            <c:strRef>
              <c:f>'pivot tables'!$B$84:$B$89</c:f>
              <c:strCache>
                <c:ptCount val="5"/>
                <c:pt idx="0">
                  <c:v>Alexandria</c:v>
                </c:pt>
                <c:pt idx="1">
                  <c:v>Canal</c:v>
                </c:pt>
                <c:pt idx="2">
                  <c:v>Delta</c:v>
                </c:pt>
                <c:pt idx="3">
                  <c:v>G. Cairo</c:v>
                </c:pt>
                <c:pt idx="4">
                  <c:v>Upper Egypt</c:v>
                </c:pt>
              </c:strCache>
            </c:strRef>
          </c:cat>
          <c:val>
            <c:numRef>
              <c:f>'pivot tables'!$C$84:$C$89</c:f>
              <c:numCache>
                <c:formatCode>0%</c:formatCode>
                <c:ptCount val="5"/>
                <c:pt idx="0">
                  <c:v>0.20542102366538251</c:v>
                </c:pt>
                <c:pt idx="1">
                  <c:v>0.20587965510915429</c:v>
                </c:pt>
                <c:pt idx="2">
                  <c:v>0.20072005136672169</c:v>
                </c:pt>
                <c:pt idx="3">
                  <c:v>0.19549165290772336</c:v>
                </c:pt>
                <c:pt idx="4">
                  <c:v>0.19248761695101815</c:v>
                </c:pt>
              </c:numCache>
            </c:numRef>
          </c:val>
        </c:ser>
        <c:dLbls>
          <c:showLegendKey val="0"/>
          <c:showVal val="0"/>
          <c:showCatName val="0"/>
          <c:showSerName val="0"/>
          <c:showPercent val="0"/>
          <c:showBubbleSize val="0"/>
          <c:showLeaderLines val="1"/>
        </c:dLbls>
        <c:firstSliceAng val="0"/>
      </c:pieChart>
    </c:plotArea>
    <c:legend>
      <c:legendPos val="r"/>
      <c:layout>
        <c:manualLayout>
          <c:xMode val="edge"/>
          <c:yMode val="edge"/>
          <c:x val="0.50626451276735995"/>
          <c:y val="0.30169806809738392"/>
          <c:w val="0.27519780254843723"/>
          <c:h val="0.48410933999103772"/>
        </c:manualLayout>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tables!PivotTable9</c:name>
    <c:fmtId val="5"/>
  </c:pivotSource>
  <c:chart>
    <c:title>
      <c:tx>
        <c:rich>
          <a:bodyPr/>
          <a:lstStyle/>
          <a:p>
            <a:pPr>
              <a:defRPr/>
            </a:pPr>
            <a:r>
              <a:rPr lang="en-US"/>
              <a:t>Profit By</a:t>
            </a:r>
            <a:r>
              <a:rPr lang="en-US" baseline="0"/>
              <a:t> Segment</a:t>
            </a:r>
            <a:endParaRPr lang="en-US"/>
          </a:p>
        </c:rich>
      </c:tx>
      <c:layout>
        <c:manualLayout>
          <c:xMode val="edge"/>
          <c:yMode val="edge"/>
          <c:x val="0.1929595841656585"/>
          <c:y val="9.2245790018048515E-2"/>
        </c:manualLayout>
      </c:layout>
      <c:overlay val="0"/>
    </c:title>
    <c:autoTitleDeleted val="0"/>
    <c:pivotFmts>
      <c:pivotFmt>
        <c:idx val="0"/>
        <c:marker>
          <c:symbol val="none"/>
        </c:marker>
        <c:dLbl>
          <c:idx val="0"/>
          <c:spPr/>
          <c:txPr>
            <a:bodyPr/>
            <a:lstStyle/>
            <a:p>
              <a:pPr>
                <a:defRPr sz="800"/>
              </a:pPr>
              <a:endParaRPr lang="en-US"/>
            </a:p>
          </c:txPr>
          <c:showLegendKey val="0"/>
          <c:showVal val="1"/>
          <c:showCatName val="0"/>
          <c:showSerName val="0"/>
          <c:showPercent val="0"/>
          <c:showBubbleSize val="0"/>
        </c:dLbl>
      </c:pivotFmt>
      <c:pivotFmt>
        <c:idx val="1"/>
        <c:dLbl>
          <c:idx val="0"/>
          <c:layout>
            <c:manualLayout>
              <c:x val="-5.0925337632079971E-17"/>
              <c:y val="0"/>
            </c:manualLayout>
          </c:layout>
          <c:showLegendKey val="0"/>
          <c:showVal val="1"/>
          <c:showCatName val="0"/>
          <c:showSerName val="0"/>
          <c:showPercent val="0"/>
          <c:showBubbleSize val="0"/>
        </c:dLbl>
      </c:pivotFmt>
      <c:pivotFmt>
        <c:idx val="2"/>
        <c:marker>
          <c:symbol val="none"/>
        </c:marker>
        <c:dLbl>
          <c:idx val="0"/>
          <c:spPr/>
          <c:txPr>
            <a:bodyPr/>
            <a:lstStyle/>
            <a:p>
              <a:pPr>
                <a:defRPr sz="800"/>
              </a:pPr>
              <a:endParaRPr lang="en-US"/>
            </a:p>
          </c:txPr>
          <c:showLegendKey val="0"/>
          <c:showVal val="1"/>
          <c:showCatName val="0"/>
          <c:showSerName val="0"/>
          <c:showPercent val="0"/>
          <c:showBubbleSize val="0"/>
        </c:dLbl>
      </c:pivotFmt>
      <c:pivotFmt>
        <c:idx val="3"/>
        <c:dLbl>
          <c:idx val="0"/>
          <c:layout>
            <c:manualLayout>
              <c:x val="-5.0925337632079971E-17"/>
              <c:y val="0"/>
            </c:manualLayout>
          </c:layout>
          <c:showLegendKey val="0"/>
          <c:showVal val="1"/>
          <c:showCatName val="0"/>
          <c:showSerName val="0"/>
          <c:showPercent val="0"/>
          <c:showBubbleSize val="0"/>
        </c:dLbl>
      </c:pivotFmt>
      <c:pivotFmt>
        <c:idx val="4"/>
        <c:marker>
          <c:symbol val="none"/>
        </c:marker>
        <c:dLbl>
          <c:idx val="0"/>
          <c:layout/>
          <c:spPr/>
          <c:txPr>
            <a:bodyPr/>
            <a:lstStyle/>
            <a:p>
              <a:pPr>
                <a:defRPr sz="1000"/>
              </a:pPr>
              <a:endParaRPr lang="en-US"/>
            </a:p>
          </c:txPr>
          <c:showLegendKey val="0"/>
          <c:showVal val="1"/>
          <c:showCatName val="0"/>
          <c:showSerName val="0"/>
          <c:showPercent val="0"/>
          <c:showBubbleSize val="0"/>
        </c:dLbl>
      </c:pivotFmt>
      <c:pivotFmt>
        <c:idx val="5"/>
        <c:dLbl>
          <c:idx val="0"/>
          <c:layout>
            <c:manualLayout>
              <c:x val="-5.0925337632079971E-17"/>
              <c:y val="0"/>
            </c:manualLayout>
          </c:layout>
          <c:showLegendKey val="0"/>
          <c:showVal val="1"/>
          <c:showCatName val="0"/>
          <c:showSerName val="0"/>
          <c:showPercent val="0"/>
          <c:showBubbleSize val="0"/>
        </c:dLbl>
      </c:pivotFmt>
    </c:pivotFmts>
    <c:plotArea>
      <c:layout>
        <c:manualLayout>
          <c:layoutTarget val="inner"/>
          <c:xMode val="edge"/>
          <c:yMode val="edge"/>
          <c:x val="8.1751245858767987E-2"/>
          <c:y val="0.26022538854756483"/>
          <c:w val="0.49537309423575304"/>
          <c:h val="0.73977461145243517"/>
        </c:manualLayout>
      </c:layout>
      <c:doughnutChart>
        <c:varyColors val="1"/>
        <c:ser>
          <c:idx val="0"/>
          <c:order val="0"/>
          <c:tx>
            <c:strRef>
              <c:f>'pivot tables'!$I$110</c:f>
              <c:strCache>
                <c:ptCount val="1"/>
                <c:pt idx="0">
                  <c:v>Total</c:v>
                </c:pt>
              </c:strCache>
            </c:strRef>
          </c:tx>
          <c:explosion val="25"/>
          <c:dLbls>
            <c:dLbl>
              <c:idx val="1"/>
              <c:layout>
                <c:manualLayout>
                  <c:x val="-5.0925337632079971E-17"/>
                  <c:y val="0"/>
                </c:manualLayout>
              </c:layout>
              <c:showLegendKey val="0"/>
              <c:showVal val="1"/>
              <c:showCatName val="0"/>
              <c:showSerName val="0"/>
              <c:showPercent val="0"/>
              <c:showBubbleSize val="0"/>
            </c:dLbl>
            <c:spPr/>
            <c:txPr>
              <a:bodyPr/>
              <a:lstStyle/>
              <a:p>
                <a:pPr>
                  <a:defRPr sz="1000"/>
                </a:pPr>
                <a:endParaRPr lang="en-US"/>
              </a:p>
            </c:txPr>
            <c:showLegendKey val="0"/>
            <c:showVal val="1"/>
            <c:showCatName val="0"/>
            <c:showSerName val="0"/>
            <c:showPercent val="0"/>
            <c:showBubbleSize val="0"/>
            <c:showLeaderLines val="1"/>
          </c:dLbls>
          <c:cat>
            <c:strRef>
              <c:f>'pivot tables'!$H$111:$H$115</c:f>
              <c:strCache>
                <c:ptCount val="5"/>
                <c:pt idx="0">
                  <c:v>Alexandria</c:v>
                </c:pt>
                <c:pt idx="1">
                  <c:v>Canal</c:v>
                </c:pt>
                <c:pt idx="2">
                  <c:v>Delta</c:v>
                </c:pt>
                <c:pt idx="3">
                  <c:v>G. Cairo</c:v>
                </c:pt>
                <c:pt idx="4">
                  <c:v>Upper Egypt</c:v>
                </c:pt>
              </c:strCache>
            </c:strRef>
          </c:cat>
          <c:val>
            <c:numRef>
              <c:f>'pivot tables'!$I$111:$I$115</c:f>
              <c:numCache>
                <c:formatCode>0.0%</c:formatCode>
                <c:ptCount val="5"/>
                <c:pt idx="0">
                  <c:v>0.20194775701625595</c:v>
                </c:pt>
                <c:pt idx="1">
                  <c:v>0.21165837496787188</c:v>
                </c:pt>
                <c:pt idx="2">
                  <c:v>0.20115555649445988</c:v>
                </c:pt>
                <c:pt idx="3">
                  <c:v>0.19792513881113588</c:v>
                </c:pt>
                <c:pt idx="4">
                  <c:v>0.18731317271027642</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59199314914329126"/>
          <c:y val="0.28360073570050937"/>
          <c:w val="0.38120832512731057"/>
          <c:h val="0.556399310166106"/>
        </c:manualLayout>
      </c:layout>
      <c:overlay val="0"/>
      <c:txPr>
        <a:bodyPr/>
        <a:lstStyle/>
        <a:p>
          <a:pPr>
            <a:defRPr sz="1100"/>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-Final Assessment_A.Ismail1111-2.xlsx]pivot tables!PivotTable10</c:name>
    <c:fmtId val="2"/>
  </c:pivotSource>
  <c:chart>
    <c:title>
      <c:tx>
        <c:rich>
          <a:bodyPr/>
          <a:lstStyle/>
          <a:p>
            <a:pPr>
              <a:defRPr/>
            </a:pPr>
            <a:r>
              <a:rPr lang="en-US"/>
              <a:t>Profit By Date</a:t>
            </a:r>
          </a:p>
        </c:rich>
      </c:tx>
      <c:layout>
        <c:manualLayout>
          <c:xMode val="edge"/>
          <c:yMode val="edge"/>
          <c:x val="0.26852108278533227"/>
          <c:y val="1.3780755771369666E-2"/>
        </c:manualLayout>
      </c:layout>
      <c:overlay val="0"/>
    </c:title>
    <c:autoTitleDeleted val="0"/>
    <c:pivotFmts>
      <c:pivotFmt>
        <c:idx val="0"/>
        <c:marker>
          <c:symbol val="none"/>
        </c:marker>
      </c:pivotFmt>
      <c:pivotFmt>
        <c:idx val="1"/>
        <c:marker>
          <c:symbol val="none"/>
        </c:marker>
      </c:pivotFmt>
      <c:pivotFmt>
        <c:idx val="2"/>
        <c:marker>
          <c:symbol val="none"/>
        </c:marker>
        <c:dLbl>
          <c:idx val="0"/>
          <c:layout/>
          <c:spPr/>
          <c:txPr>
            <a:bodyPr/>
            <a:lstStyle/>
            <a:p>
              <a:pPr>
                <a:defRPr sz="1050"/>
              </a:pPr>
              <a:endParaRPr lang="en-US"/>
            </a:p>
          </c:txPr>
          <c:showLegendKey val="0"/>
          <c:showVal val="1"/>
          <c:showCatName val="0"/>
          <c:showSerName val="0"/>
          <c:showPercent val="0"/>
          <c:showBubbleSize val="0"/>
        </c:dLbl>
      </c:pivotFmt>
    </c:pivotFmts>
    <c:view3D>
      <c:rotX val="15"/>
      <c:rotY val="20"/>
      <c:rAngAx val="1"/>
    </c:view3D>
    <c:floor>
      <c:thickness val="0"/>
    </c:floor>
    <c:sideWall>
      <c:thickness val="0"/>
    </c:sideWall>
    <c:backWall>
      <c:thickness val="0"/>
    </c:backWall>
    <c:plotArea>
      <c:layout>
        <c:manualLayout>
          <c:layoutTarget val="inner"/>
          <c:xMode val="edge"/>
          <c:yMode val="edge"/>
          <c:x val="0.21461546678779819"/>
          <c:y val="0.14850721784776905"/>
          <c:w val="0.78538453321220181"/>
          <c:h val="0.43382361717711526"/>
        </c:manualLayout>
      </c:layout>
      <c:bar3DChart>
        <c:barDir val="col"/>
        <c:grouping val="clustered"/>
        <c:varyColors val="0"/>
        <c:ser>
          <c:idx val="0"/>
          <c:order val="0"/>
          <c:tx>
            <c:strRef>
              <c:f>'pivot tables'!$I$126</c:f>
              <c:strCache>
                <c:ptCount val="1"/>
                <c:pt idx="0">
                  <c:v>Total</c:v>
                </c:pt>
              </c:strCache>
            </c:strRef>
          </c:tx>
          <c:invertIfNegative val="0"/>
          <c:dLbls>
            <c:spPr/>
            <c:txPr>
              <a:bodyPr/>
              <a:lstStyle/>
              <a:p>
                <a:pPr>
                  <a:defRPr sz="1050"/>
                </a:pPr>
                <a:endParaRPr lang="en-US"/>
              </a:p>
            </c:txPr>
            <c:showLegendKey val="0"/>
            <c:showVal val="1"/>
            <c:showCatName val="0"/>
            <c:showSerName val="0"/>
            <c:showPercent val="0"/>
            <c:showBubbleSize val="0"/>
            <c:showLeaderLines val="0"/>
          </c:dLbls>
          <c:cat>
            <c:strRef>
              <c:f>'pivot tables'!$H$127:$H$131</c:f>
              <c:strCache>
                <c:ptCount val="5"/>
                <c:pt idx="0">
                  <c:v>Alexandria</c:v>
                </c:pt>
                <c:pt idx="1">
                  <c:v>Canal</c:v>
                </c:pt>
                <c:pt idx="2">
                  <c:v>Delta</c:v>
                </c:pt>
                <c:pt idx="3">
                  <c:v>G. Cairo</c:v>
                </c:pt>
                <c:pt idx="4">
                  <c:v>Upper Egypt</c:v>
                </c:pt>
              </c:strCache>
            </c:strRef>
          </c:cat>
          <c:val>
            <c:numRef>
              <c:f>'pivot tables'!$I$127:$I$131</c:f>
              <c:numCache>
                <c:formatCode>0%</c:formatCode>
                <c:ptCount val="5"/>
                <c:pt idx="0">
                  <c:v>0.20194775701625595</c:v>
                </c:pt>
                <c:pt idx="1">
                  <c:v>0.21165837496787188</c:v>
                </c:pt>
                <c:pt idx="2">
                  <c:v>0.20115555649445988</c:v>
                </c:pt>
                <c:pt idx="3">
                  <c:v>0.19792513881113588</c:v>
                </c:pt>
                <c:pt idx="4">
                  <c:v>0.18731317271027642</c:v>
                </c:pt>
              </c:numCache>
            </c:numRef>
          </c:val>
        </c:ser>
        <c:dLbls>
          <c:showLegendKey val="0"/>
          <c:showVal val="0"/>
          <c:showCatName val="0"/>
          <c:showSerName val="0"/>
          <c:showPercent val="0"/>
          <c:showBubbleSize val="0"/>
        </c:dLbls>
        <c:gapWidth val="150"/>
        <c:shape val="box"/>
        <c:axId val="220516736"/>
        <c:axId val="220518272"/>
        <c:axId val="0"/>
      </c:bar3DChart>
      <c:catAx>
        <c:axId val="220516736"/>
        <c:scaling>
          <c:orientation val="minMax"/>
        </c:scaling>
        <c:delete val="0"/>
        <c:axPos val="b"/>
        <c:majorTickMark val="out"/>
        <c:minorTickMark val="none"/>
        <c:tickLblPos val="nextTo"/>
        <c:txPr>
          <a:bodyPr/>
          <a:lstStyle/>
          <a:p>
            <a:pPr>
              <a:defRPr sz="1000"/>
            </a:pPr>
            <a:endParaRPr lang="en-US"/>
          </a:p>
        </c:txPr>
        <c:crossAx val="220518272"/>
        <c:crosses val="autoZero"/>
        <c:auto val="1"/>
        <c:lblAlgn val="ctr"/>
        <c:lblOffset val="100"/>
        <c:noMultiLvlLbl val="0"/>
      </c:catAx>
      <c:valAx>
        <c:axId val="220518272"/>
        <c:scaling>
          <c:orientation val="minMax"/>
        </c:scaling>
        <c:delete val="0"/>
        <c:axPos val="l"/>
        <c:numFmt formatCode="0%" sourceLinked="1"/>
        <c:majorTickMark val="out"/>
        <c:minorTickMark val="none"/>
        <c:tickLblPos val="nextTo"/>
        <c:txPr>
          <a:bodyPr/>
          <a:lstStyle/>
          <a:p>
            <a:pPr>
              <a:defRPr sz="1050"/>
            </a:pPr>
            <a:endParaRPr lang="en-US"/>
          </a:p>
        </c:txPr>
        <c:crossAx val="220516736"/>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4.xml"/><Relationship Id="rId3" Type="http://schemas.openxmlformats.org/officeDocument/2006/relationships/image" Target="../media/image9.png"/><Relationship Id="rId7" Type="http://schemas.openxmlformats.org/officeDocument/2006/relationships/chart" Target="../charts/chart8.xml"/><Relationship Id="rId12" Type="http://schemas.openxmlformats.org/officeDocument/2006/relationships/chart" Target="../charts/chart13.xml"/><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chart" Target="../charts/chart12.xml"/><Relationship Id="rId5" Type="http://schemas.openxmlformats.org/officeDocument/2006/relationships/image" Target="../media/image11.png"/><Relationship Id="rId10" Type="http://schemas.openxmlformats.org/officeDocument/2006/relationships/chart" Target="../charts/chart11.xml"/><Relationship Id="rId4" Type="http://schemas.openxmlformats.org/officeDocument/2006/relationships/image" Target="../media/image10.png"/><Relationship Id="rId9"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13</xdr:col>
      <xdr:colOff>341259</xdr:colOff>
      <xdr:row>8</xdr:row>
      <xdr:rowOff>170758</xdr:rowOff>
    </xdr:from>
    <xdr:to>
      <xdr:col>15</xdr:col>
      <xdr:colOff>117999</xdr:colOff>
      <xdr:row>13</xdr:row>
      <xdr:rowOff>125446</xdr:rowOff>
    </xdr:to>
    <xdr:pic>
      <xdr:nvPicPr>
        <xdr:cNvPr id="2" name="Picture 1" descr="Premium Vector | Have a nice day cartoon character and greeting text hand  drawn lettering and smiling sun wishes you a good day vector color  illustration retro style">
          <a:extLst>
            <a:ext uri="{FF2B5EF4-FFF2-40B4-BE49-F238E27FC236}">
              <a16:creationId xmlns:a16="http://schemas.microsoft.com/office/drawing/2014/main" xmlns="" id="{032A5AED-7A14-4D3D-B096-23AAA5D6376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807731">
          <a:off x="7980309" y="1685233"/>
          <a:ext cx="995940" cy="1050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271830</xdr:colOff>
      <xdr:row>4</xdr:row>
      <xdr:rowOff>180241</xdr:rowOff>
    </xdr:from>
    <xdr:to>
      <xdr:col>13</xdr:col>
      <xdr:colOff>603007</xdr:colOff>
      <xdr:row>9</xdr:row>
      <xdr:rowOff>19050</xdr:rowOff>
    </xdr:to>
    <xdr:pic>
      <xdr:nvPicPr>
        <xdr:cNvPr id="3" name="Picture 2" descr="Best Wishes Images – Browse 142,909 Stock Photos, Vectors, and Video |  Adobe Stock">
          <a:extLst>
            <a:ext uri="{FF2B5EF4-FFF2-40B4-BE49-F238E27FC236}">
              <a16:creationId xmlns:a16="http://schemas.microsoft.com/office/drawing/2014/main" xmlns="" id="{5236EC46-20D6-460C-AF12-3F285AD462DE}"/>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619" t="13033" r="9734" b="9343"/>
        <a:stretch/>
      </xdr:blipFill>
      <xdr:spPr bwMode="auto">
        <a:xfrm>
          <a:off x="7301280" y="818416"/>
          <a:ext cx="940777" cy="934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13187</xdr:colOff>
      <xdr:row>16</xdr:row>
      <xdr:rowOff>163488</xdr:rowOff>
    </xdr:from>
    <xdr:to>
      <xdr:col>15</xdr:col>
      <xdr:colOff>380265</xdr:colOff>
      <xdr:row>18</xdr:row>
      <xdr:rowOff>156064</xdr:rowOff>
    </xdr:to>
    <xdr:pic>
      <xdr:nvPicPr>
        <xdr:cNvPr id="4" name="Picture 3" descr="https://signature.freefire-name.com/img.php?f=2&amp;t=Ahmed%20Ismail%20Attia">
          <a:extLst>
            <a:ext uri="{FF2B5EF4-FFF2-40B4-BE49-F238E27FC236}">
              <a16:creationId xmlns:a16="http://schemas.microsoft.com/office/drawing/2014/main" xmlns="" id="{70C87F91-BAD6-4EC4-B4CB-EBD041F92DF2}"/>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792" t="30837" r="24377" b="7929"/>
        <a:stretch/>
      </xdr:blipFill>
      <xdr:spPr bwMode="auto">
        <a:xfrm rot="20881192">
          <a:off x="7042637" y="3430563"/>
          <a:ext cx="2195878" cy="430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55756</xdr:colOff>
      <xdr:row>10</xdr:row>
      <xdr:rowOff>47111</xdr:rowOff>
    </xdr:from>
    <xdr:to>
      <xdr:col>13</xdr:col>
      <xdr:colOff>270252</xdr:colOff>
      <xdr:row>15</xdr:row>
      <xdr:rowOff>44822</xdr:rowOff>
    </xdr:to>
    <xdr:pic>
      <xdr:nvPicPr>
        <xdr:cNvPr id="6" name="Picture 5" descr="Good luck PNG Designs for T Shirt &amp; Merch">
          <a:extLst>
            <a:ext uri="{FF2B5EF4-FFF2-40B4-BE49-F238E27FC236}">
              <a16:creationId xmlns:a16="http://schemas.microsoft.com/office/drawing/2014/main" xmlns="" id="{32852212-777B-4352-BD40-A04004B3702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rot="21113819">
          <a:off x="7085206" y="1999736"/>
          <a:ext cx="824096" cy="10930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68035</xdr:rowOff>
    </xdr:from>
    <xdr:to>
      <xdr:col>20</xdr:col>
      <xdr:colOff>544285</xdr:colOff>
      <xdr:row>24</xdr:row>
      <xdr:rowOff>40820</xdr:rowOff>
    </xdr:to>
    <xdr:pic>
      <xdr:nvPicPr>
        <xdr:cNvPr id="4" name="Picture 3">
          <a:extLst>
            <a:ext uri="{FF2B5EF4-FFF2-40B4-BE49-F238E27FC236}">
              <a16:creationId xmlns:a16="http://schemas.microsoft.com/office/drawing/2014/main" xmlns="" id="{D1A3490B-E9CE-4A16-928D-6274470E919D}"/>
            </a:ext>
          </a:extLst>
        </xdr:cNvPr>
        <xdr:cNvPicPr>
          <a:picLocks noChangeAspect="1"/>
        </xdr:cNvPicPr>
      </xdr:nvPicPr>
      <xdr:blipFill rotWithShape="1">
        <a:blip xmlns:r="http://schemas.openxmlformats.org/officeDocument/2006/relationships" r:embed="rId1"/>
        <a:srcRect l="631" r="475"/>
        <a:stretch/>
      </xdr:blipFill>
      <xdr:spPr>
        <a:xfrm>
          <a:off x="0" y="68035"/>
          <a:ext cx="12790714" cy="602796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13608</xdr:colOff>
      <xdr:row>0</xdr:row>
      <xdr:rowOff>0</xdr:rowOff>
    </xdr:from>
    <xdr:to>
      <xdr:col>17</xdr:col>
      <xdr:colOff>13608</xdr:colOff>
      <xdr:row>23</xdr:row>
      <xdr:rowOff>142929</xdr:rowOff>
    </xdr:to>
    <xdr:pic>
      <xdr:nvPicPr>
        <xdr:cNvPr id="2" name="Picture 1">
          <a:extLst>
            <a:ext uri="{FF2B5EF4-FFF2-40B4-BE49-F238E27FC236}">
              <a16:creationId xmlns:a16="http://schemas.microsoft.com/office/drawing/2014/main" xmlns="" id="{E2EC07AD-B813-4871-8069-004AAE9AD3AA}"/>
            </a:ext>
          </a:extLst>
        </xdr:cNvPr>
        <xdr:cNvPicPr>
          <a:picLocks noChangeAspect="1"/>
        </xdr:cNvPicPr>
      </xdr:nvPicPr>
      <xdr:blipFill>
        <a:blip xmlns:r="http://schemas.openxmlformats.org/officeDocument/2006/relationships" r:embed="rId1"/>
        <a:stretch>
          <a:fillRect/>
        </a:stretch>
      </xdr:blipFill>
      <xdr:spPr>
        <a:xfrm>
          <a:off x="13608" y="0"/>
          <a:ext cx="10363200" cy="58007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247651</xdr:colOff>
      <xdr:row>0</xdr:row>
      <xdr:rowOff>95250</xdr:rowOff>
    </xdr:from>
    <xdr:to>
      <xdr:col>13</xdr:col>
      <xdr:colOff>219075</xdr:colOff>
      <xdr:row>9</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123825</xdr:colOff>
      <xdr:row>1</xdr:row>
      <xdr:rowOff>19050</xdr:rowOff>
    </xdr:from>
    <xdr:to>
      <xdr:col>28</xdr:col>
      <xdr:colOff>295275</xdr:colOff>
      <xdr:row>15</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342900</xdr:colOff>
      <xdr:row>24</xdr:row>
      <xdr:rowOff>28575</xdr:rowOff>
    </xdr:from>
    <xdr:to>
      <xdr:col>13</xdr:col>
      <xdr:colOff>561975</xdr:colOff>
      <xdr:row>38</xdr:row>
      <xdr:rowOff>104775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381001</xdr:colOff>
      <xdr:row>60</xdr:row>
      <xdr:rowOff>133350</xdr:rowOff>
    </xdr:from>
    <xdr:to>
      <xdr:col>11</xdr:col>
      <xdr:colOff>28576</xdr:colOff>
      <xdr:row>73</xdr:row>
      <xdr:rowOff>171449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1104901</xdr:colOff>
      <xdr:row>86</xdr:row>
      <xdr:rowOff>161924</xdr:rowOff>
    </xdr:from>
    <xdr:to>
      <xdr:col>7</xdr:col>
      <xdr:colOff>428625</xdr:colOff>
      <xdr:row>97</xdr:row>
      <xdr:rowOff>19049</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638175</xdr:colOff>
      <xdr:row>87</xdr:row>
      <xdr:rowOff>95250</xdr:rowOff>
    </xdr:from>
    <xdr:to>
      <xdr:col>10</xdr:col>
      <xdr:colOff>192405</xdr:colOff>
      <xdr:row>100</xdr:row>
      <xdr:rowOff>142875</xdr:rowOff>
    </xdr:to>
    <mc:AlternateContent xmlns:mc="http://schemas.openxmlformats.org/markup-compatibility/2006" xmlns:a14="http://schemas.microsoft.com/office/drawing/2010/main">
      <mc:Choice Requires="a14">
        <xdr:graphicFrame macro="">
          <xdr:nvGraphicFramePr>
            <xdr:cNvPr id="1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372600" y="16668750"/>
              <a:ext cx="172593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476250</xdr:colOff>
      <xdr:row>89</xdr:row>
      <xdr:rowOff>57150</xdr:rowOff>
    </xdr:from>
    <xdr:to>
      <xdr:col>1</xdr:col>
      <xdr:colOff>180975</xdr:colOff>
      <xdr:row>102</xdr:row>
      <xdr:rowOff>104775</xdr:rowOff>
    </xdr:to>
    <mc:AlternateContent xmlns:mc="http://schemas.openxmlformats.org/markup-compatibility/2006" xmlns:a14="http://schemas.microsoft.com/office/drawing/2010/main">
      <mc:Choice Requires="a14">
        <xdr:graphicFrame macro="">
          <xdr:nvGraphicFramePr>
            <xdr:cNvPr id="13"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476250" y="17011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11</xdr:col>
      <xdr:colOff>314325</xdr:colOff>
      <xdr:row>109</xdr:row>
      <xdr:rowOff>0</xdr:rowOff>
    </xdr:from>
    <xdr:to>
      <xdr:col>16</xdr:col>
      <xdr:colOff>304800</xdr:colOff>
      <xdr:row>119</xdr:row>
      <xdr:rowOff>171450</xdr:rowOff>
    </xdr:to>
    <xdr:graphicFrame macro="">
      <xdr:nvGraphicFramePr>
        <xdr:cNvPr id="26" name="Chart 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554355</xdr:colOff>
      <xdr:row>109</xdr:row>
      <xdr:rowOff>123828</xdr:rowOff>
    </xdr:from>
    <xdr:to>
      <xdr:col>19</xdr:col>
      <xdr:colOff>64770</xdr:colOff>
      <xdr:row>111</xdr:row>
      <xdr:rowOff>149360</xdr:rowOff>
    </xdr:to>
    <mc:AlternateContent xmlns:mc="http://schemas.openxmlformats.org/markup-compatibility/2006" xmlns:a14="http://schemas.microsoft.com/office/drawing/2010/main">
      <mc:Choice Requires="a14">
        <xdr:graphicFrame macro="">
          <xdr:nvGraphicFramePr>
            <xdr:cNvPr id="28" name="Class"/>
            <xdr:cNvGraphicFramePr/>
          </xdr:nvGraphicFramePr>
          <xdr:xfrm>
            <a:off x="0" y="0"/>
            <a:ext cx="0" cy="0"/>
          </xdr:xfrm>
          <a:graphic>
            <a:graphicData uri="http://schemas.microsoft.com/office/drawing/2010/slicer">
              <sle:slicer xmlns:sle="http://schemas.microsoft.com/office/drawing/2010/slicer" name="Class"/>
            </a:graphicData>
          </a:graphic>
        </xdr:graphicFrame>
      </mc:Choice>
      <mc:Fallback xmlns="">
        <xdr:sp macro="" textlink="">
          <xdr:nvSpPr>
            <xdr:cNvPr id="0" name=""/>
            <xdr:cNvSpPr>
              <a:spLocks noTextEdit="1"/>
            </xdr:cNvSpPr>
          </xdr:nvSpPr>
          <xdr:spPr>
            <a:xfrm>
              <a:off x="14813280" y="20888328"/>
              <a:ext cx="1386840" cy="406532"/>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12</xdr:col>
      <xdr:colOff>47625</xdr:colOff>
      <xdr:row>126</xdr:row>
      <xdr:rowOff>114300</xdr:rowOff>
    </xdr:from>
    <xdr:to>
      <xdr:col>16</xdr:col>
      <xdr:colOff>209550</xdr:colOff>
      <xdr:row>136</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19</xdr:col>
      <xdr:colOff>228600</xdr:colOff>
      <xdr:row>124</xdr:row>
      <xdr:rowOff>28575</xdr:rowOff>
    </xdr:from>
    <xdr:to>
      <xdr:col>22</xdr:col>
      <xdr:colOff>57150</xdr:colOff>
      <xdr:row>132</xdr:row>
      <xdr:rowOff>171450</xdr:rowOff>
    </xdr:to>
    <mc:AlternateContent xmlns:mc="http://schemas.openxmlformats.org/markup-compatibility/2006" xmlns:a14="http://schemas.microsoft.com/office/drawing/2010/main">
      <mc:Choice Requires="a14">
        <xdr:graphicFrame macro="">
          <xdr:nvGraphicFramePr>
            <xdr:cNvPr id="6" name="Date"/>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6363950" y="23650575"/>
              <a:ext cx="1162050" cy="16668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1</xdr:colOff>
      <xdr:row>0</xdr:row>
      <xdr:rowOff>0</xdr:rowOff>
    </xdr:from>
    <xdr:to>
      <xdr:col>20</xdr:col>
      <xdr:colOff>383474</xdr:colOff>
      <xdr:row>33</xdr:row>
      <xdr:rowOff>114300</xdr:rowOff>
    </xdr:to>
    <xdr:sp macro="" textlink="">
      <xdr:nvSpPr>
        <xdr:cNvPr id="2" name="Rounded Rectangle 1"/>
        <xdr:cNvSpPr/>
      </xdr:nvSpPr>
      <xdr:spPr>
        <a:xfrm>
          <a:off x="1" y="0"/>
          <a:ext cx="11900064" cy="6237514"/>
        </a:xfrm>
        <a:prstGeom prst="roundRect">
          <a:avLst>
            <a:gd name="adj" fmla="val 6380"/>
          </a:avLst>
        </a:prstGeom>
        <a:solidFill>
          <a:schemeClr val="bg1">
            <a:lumMod val="85000"/>
          </a:schemeClr>
        </a:solid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76201</xdr:colOff>
      <xdr:row>0</xdr:row>
      <xdr:rowOff>121124</xdr:rowOff>
    </xdr:from>
    <xdr:to>
      <xdr:col>8</xdr:col>
      <xdr:colOff>104438</xdr:colOff>
      <xdr:row>5</xdr:row>
      <xdr:rowOff>6824</xdr:rowOff>
    </xdr:to>
    <xdr:sp macro="" textlink="">
      <xdr:nvSpPr>
        <xdr:cNvPr id="3" name="Rounded Rectangle 2"/>
        <xdr:cNvSpPr/>
      </xdr:nvSpPr>
      <xdr:spPr>
        <a:xfrm>
          <a:off x="76201" y="121124"/>
          <a:ext cx="4271192" cy="813460"/>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3600" b="1" i="1">
              <a:solidFill>
                <a:sysClr val="windowText" lastClr="000000"/>
              </a:solidFill>
            </a:rPr>
            <a:t>       </a:t>
          </a:r>
          <a:r>
            <a:rPr lang="en-US" sz="2800" b="1" i="1">
              <a:solidFill>
                <a:sysClr val="windowText" lastClr="000000"/>
              </a:solidFill>
            </a:rPr>
            <a:t>Sales</a:t>
          </a:r>
          <a:r>
            <a:rPr lang="en-US" sz="2800" b="1" i="1" baseline="0">
              <a:solidFill>
                <a:sysClr val="windowText" lastClr="000000"/>
              </a:solidFill>
            </a:rPr>
            <a:t> Dashboard</a:t>
          </a:r>
          <a:endParaRPr lang="en-US" sz="3200" b="1" i="1">
            <a:solidFill>
              <a:sysClr val="windowText" lastClr="000000"/>
            </a:solidFill>
          </a:endParaRPr>
        </a:p>
      </xdr:txBody>
    </xdr:sp>
    <xdr:clientData/>
  </xdr:twoCellAnchor>
  <xdr:twoCellAnchor>
    <xdr:from>
      <xdr:col>8</xdr:col>
      <xdr:colOff>123399</xdr:colOff>
      <xdr:row>0</xdr:row>
      <xdr:rowOff>134772</xdr:rowOff>
    </xdr:from>
    <xdr:to>
      <xdr:col>11</xdr:col>
      <xdr:colOff>58794</xdr:colOff>
      <xdr:row>5</xdr:row>
      <xdr:rowOff>20472</xdr:rowOff>
    </xdr:to>
    <xdr:sp macro="" textlink="">
      <xdr:nvSpPr>
        <xdr:cNvPr id="4" name="Rounded Rectangle 3"/>
        <xdr:cNvSpPr/>
      </xdr:nvSpPr>
      <xdr:spPr>
        <a:xfrm>
          <a:off x="4366354" y="134772"/>
          <a:ext cx="1753804" cy="813460"/>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11</xdr:col>
      <xdr:colOff>152400</xdr:colOff>
      <xdr:row>0</xdr:row>
      <xdr:rowOff>156381</xdr:rowOff>
    </xdr:from>
    <xdr:to>
      <xdr:col>14</xdr:col>
      <xdr:colOff>87795</xdr:colOff>
      <xdr:row>5</xdr:row>
      <xdr:rowOff>42081</xdr:rowOff>
    </xdr:to>
    <xdr:sp macro="" textlink="">
      <xdr:nvSpPr>
        <xdr:cNvPr id="5" name="Rounded Rectangle 4"/>
        <xdr:cNvSpPr/>
      </xdr:nvSpPr>
      <xdr:spPr>
        <a:xfrm>
          <a:off x="6213764" y="156381"/>
          <a:ext cx="1753804" cy="813460"/>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14</xdr:col>
      <xdr:colOff>228600</xdr:colOff>
      <xdr:row>0</xdr:row>
      <xdr:rowOff>179127</xdr:rowOff>
    </xdr:from>
    <xdr:to>
      <xdr:col>17</xdr:col>
      <xdr:colOff>163995</xdr:colOff>
      <xdr:row>5</xdr:row>
      <xdr:rowOff>64827</xdr:rowOff>
    </xdr:to>
    <xdr:sp macro="" textlink="">
      <xdr:nvSpPr>
        <xdr:cNvPr id="6" name="Rounded Rectangle 5"/>
        <xdr:cNvSpPr/>
      </xdr:nvSpPr>
      <xdr:spPr>
        <a:xfrm>
          <a:off x="8108373" y="179127"/>
          <a:ext cx="1753804" cy="813460"/>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17</xdr:col>
      <xdr:colOff>304800</xdr:colOff>
      <xdr:row>0</xdr:row>
      <xdr:rowOff>156381</xdr:rowOff>
    </xdr:from>
    <xdr:to>
      <xdr:col>20</xdr:col>
      <xdr:colOff>240195</xdr:colOff>
      <xdr:row>5</xdr:row>
      <xdr:rowOff>42081</xdr:rowOff>
    </xdr:to>
    <xdr:sp macro="" textlink="">
      <xdr:nvSpPr>
        <xdr:cNvPr id="7" name="Rounded Rectangle 6"/>
        <xdr:cNvSpPr/>
      </xdr:nvSpPr>
      <xdr:spPr>
        <a:xfrm>
          <a:off x="10002982" y="156381"/>
          <a:ext cx="1753804" cy="813460"/>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76200</xdr:colOff>
      <xdr:row>5</xdr:row>
      <xdr:rowOff>138184</xdr:rowOff>
    </xdr:from>
    <xdr:to>
      <xdr:col>4</xdr:col>
      <xdr:colOff>98961</xdr:colOff>
      <xdr:row>10</xdr:row>
      <xdr:rowOff>123702</xdr:rowOff>
    </xdr:to>
    <xdr:sp macro="" textlink="">
      <xdr:nvSpPr>
        <xdr:cNvPr id="8" name="Rounded Rectangle 7"/>
        <xdr:cNvSpPr/>
      </xdr:nvSpPr>
      <xdr:spPr>
        <a:xfrm>
          <a:off x="682336" y="1065944"/>
          <a:ext cx="1841170" cy="913277"/>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76200</xdr:colOff>
      <xdr:row>11</xdr:row>
      <xdr:rowOff>66534</xdr:rowOff>
    </xdr:from>
    <xdr:to>
      <xdr:col>4</xdr:col>
      <xdr:colOff>11595</xdr:colOff>
      <xdr:row>22</xdr:row>
      <xdr:rowOff>74222</xdr:rowOff>
    </xdr:to>
    <xdr:sp macro="" textlink="">
      <xdr:nvSpPr>
        <xdr:cNvPr id="9" name="Rounded Rectangle 8"/>
        <xdr:cNvSpPr/>
      </xdr:nvSpPr>
      <xdr:spPr>
        <a:xfrm>
          <a:off x="76200" y="2107605"/>
          <a:ext cx="1753804" cy="2048760"/>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112594</xdr:colOff>
      <xdr:row>23</xdr:row>
      <xdr:rowOff>12370</xdr:rowOff>
    </xdr:from>
    <xdr:to>
      <xdr:col>4</xdr:col>
      <xdr:colOff>296883</xdr:colOff>
      <xdr:row>32</xdr:row>
      <xdr:rowOff>180834</xdr:rowOff>
    </xdr:to>
    <xdr:sp macro="" textlink="">
      <xdr:nvSpPr>
        <xdr:cNvPr id="10" name="Rounded Rectangle 9"/>
        <xdr:cNvSpPr/>
      </xdr:nvSpPr>
      <xdr:spPr>
        <a:xfrm>
          <a:off x="112594" y="4280065"/>
          <a:ext cx="2002698" cy="1838431"/>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185552</xdr:colOff>
      <xdr:row>5</xdr:row>
      <xdr:rowOff>138184</xdr:rowOff>
    </xdr:from>
    <xdr:to>
      <xdr:col>9</xdr:col>
      <xdr:colOff>56057</xdr:colOff>
      <xdr:row>23</xdr:row>
      <xdr:rowOff>96672</xdr:rowOff>
    </xdr:to>
    <xdr:sp macro="" textlink="">
      <xdr:nvSpPr>
        <xdr:cNvPr id="11" name="Rounded Rectangle 10"/>
        <xdr:cNvSpPr/>
      </xdr:nvSpPr>
      <xdr:spPr>
        <a:xfrm>
          <a:off x="2610097" y="1065944"/>
          <a:ext cx="2901187" cy="3298423"/>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ysClr val="windowText" lastClr="000000"/>
            </a:solidFill>
          </a:endParaRPr>
        </a:p>
      </xdr:txBody>
    </xdr:sp>
    <xdr:clientData/>
  </xdr:twoCellAnchor>
  <xdr:twoCellAnchor>
    <xdr:from>
      <xdr:col>9</xdr:col>
      <xdr:colOff>100651</xdr:colOff>
      <xdr:row>5</xdr:row>
      <xdr:rowOff>138184</xdr:rowOff>
    </xdr:from>
    <xdr:to>
      <xdr:col>15</xdr:col>
      <xdr:colOff>499232</xdr:colOff>
      <xdr:row>14</xdr:row>
      <xdr:rowOff>26443</xdr:rowOff>
    </xdr:to>
    <xdr:sp macro="" textlink="">
      <xdr:nvSpPr>
        <xdr:cNvPr id="12" name="Rounded Rectangle 11"/>
        <xdr:cNvSpPr/>
      </xdr:nvSpPr>
      <xdr:spPr>
        <a:xfrm>
          <a:off x="4949742" y="1065944"/>
          <a:ext cx="4035399" cy="1558226"/>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1</xdr:colOff>
      <xdr:row>5</xdr:row>
      <xdr:rowOff>138184</xdr:rowOff>
    </xdr:from>
    <xdr:to>
      <xdr:col>20</xdr:col>
      <xdr:colOff>246259</xdr:colOff>
      <xdr:row>13</xdr:row>
      <xdr:rowOff>111331</xdr:rowOff>
    </xdr:to>
    <xdr:sp macro="" textlink="">
      <xdr:nvSpPr>
        <xdr:cNvPr id="13" name="Rounded Rectangle 12"/>
        <xdr:cNvSpPr/>
      </xdr:nvSpPr>
      <xdr:spPr>
        <a:xfrm>
          <a:off x="9092046" y="1065944"/>
          <a:ext cx="2670804" cy="1457562"/>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9</xdr:col>
      <xdr:colOff>100651</xdr:colOff>
      <xdr:row>14</xdr:row>
      <xdr:rowOff>86591</xdr:rowOff>
    </xdr:from>
    <xdr:to>
      <xdr:col>15</xdr:col>
      <xdr:colOff>556656</xdr:colOff>
      <xdr:row>23</xdr:row>
      <xdr:rowOff>148441</xdr:rowOff>
    </xdr:to>
    <xdr:sp macro="" textlink="">
      <xdr:nvSpPr>
        <xdr:cNvPr id="14" name="Rounded Rectangle 13"/>
        <xdr:cNvSpPr/>
      </xdr:nvSpPr>
      <xdr:spPr>
        <a:xfrm>
          <a:off x="5555878" y="2684318"/>
          <a:ext cx="4092823" cy="1731818"/>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1</xdr:colOff>
      <xdr:row>13</xdr:row>
      <xdr:rowOff>148443</xdr:rowOff>
    </xdr:from>
    <xdr:to>
      <xdr:col>20</xdr:col>
      <xdr:colOff>246259</xdr:colOff>
      <xdr:row>24</xdr:row>
      <xdr:rowOff>12370</xdr:rowOff>
    </xdr:to>
    <xdr:sp macro="" textlink="">
      <xdr:nvSpPr>
        <xdr:cNvPr id="15" name="Rounded Rectangle 14"/>
        <xdr:cNvSpPr/>
      </xdr:nvSpPr>
      <xdr:spPr>
        <a:xfrm>
          <a:off x="9698183" y="2560618"/>
          <a:ext cx="2670803" cy="1904999"/>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390099</xdr:colOff>
      <xdr:row>24</xdr:row>
      <xdr:rowOff>104633</xdr:rowOff>
    </xdr:from>
    <xdr:to>
      <xdr:col>14</xdr:col>
      <xdr:colOff>210293</xdr:colOff>
      <xdr:row>32</xdr:row>
      <xdr:rowOff>180833</xdr:rowOff>
    </xdr:to>
    <xdr:sp macro="" textlink="">
      <xdr:nvSpPr>
        <xdr:cNvPr id="16" name="Rounded Rectangle 15"/>
        <xdr:cNvSpPr/>
      </xdr:nvSpPr>
      <xdr:spPr>
        <a:xfrm>
          <a:off x="2814644" y="4557880"/>
          <a:ext cx="5881558" cy="1560615"/>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14</xdr:col>
      <xdr:colOff>284513</xdr:colOff>
      <xdr:row>24</xdr:row>
      <xdr:rowOff>104633</xdr:rowOff>
    </xdr:from>
    <xdr:to>
      <xdr:col>20</xdr:col>
      <xdr:colOff>259606</xdr:colOff>
      <xdr:row>32</xdr:row>
      <xdr:rowOff>180833</xdr:rowOff>
    </xdr:to>
    <xdr:sp macro="" textlink="">
      <xdr:nvSpPr>
        <xdr:cNvPr id="17" name="Rounded Rectangle 16"/>
        <xdr:cNvSpPr/>
      </xdr:nvSpPr>
      <xdr:spPr>
        <a:xfrm>
          <a:off x="8770422" y="4557880"/>
          <a:ext cx="3611911" cy="1560615"/>
        </a:xfrm>
        <a:prstGeom prst="roundRect">
          <a:avLst/>
        </a:prstGeom>
        <a:solidFill>
          <a:schemeClr val="bg1">
            <a:lumMod val="95000"/>
          </a:schemeClr>
        </a:solidFill>
        <a:ln>
          <a:gradFill>
            <a:gsLst>
              <a:gs pos="0">
                <a:schemeClr val="bg1">
                  <a:lumMod val="75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23</xdr:col>
      <xdr:colOff>0</xdr:colOff>
      <xdr:row>14</xdr:row>
      <xdr:rowOff>0</xdr:rowOff>
    </xdr:from>
    <xdr:to>
      <xdr:col>27</xdr:col>
      <xdr:colOff>0</xdr:colOff>
      <xdr:row>26</xdr:row>
      <xdr:rowOff>152400</xdr:rowOff>
    </xdr:to>
    <xdr:sp macro="" textlink="">
      <xdr:nvSpPr>
        <xdr:cNvPr id="7169" name="AutoShape 1" descr="Dashboard Layout icon"/>
        <xdr:cNvSpPr>
          <a:spLocks noChangeAspect="1" noChangeArrowheads="1"/>
        </xdr:cNvSpPr>
      </xdr:nvSpPr>
      <xdr:spPr bwMode="auto">
        <a:xfrm>
          <a:off x="13411200" y="2667000"/>
          <a:ext cx="2438400" cy="2438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321624</xdr:colOff>
      <xdr:row>0</xdr:row>
      <xdr:rowOff>148440</xdr:rowOff>
    </xdr:from>
    <xdr:to>
      <xdr:col>2</xdr:col>
      <xdr:colOff>460050</xdr:colOff>
      <xdr:row>4</xdr:row>
      <xdr:rowOff>150795</xdr:rowOff>
    </xdr:to>
    <xdr:pic>
      <xdr:nvPicPr>
        <xdr:cNvPr id="19" name="Picture 1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1624" y="148440"/>
          <a:ext cx="744563" cy="744563"/>
        </a:xfrm>
        <a:prstGeom prst="rect">
          <a:avLst/>
        </a:prstGeom>
      </xdr:spPr>
    </xdr:pic>
    <xdr:clientData/>
  </xdr:twoCellAnchor>
  <xdr:twoCellAnchor>
    <xdr:from>
      <xdr:col>8</xdr:col>
      <xdr:colOff>136074</xdr:colOff>
      <xdr:row>1</xdr:row>
      <xdr:rowOff>12367</xdr:rowOff>
    </xdr:from>
    <xdr:to>
      <xdr:col>10</xdr:col>
      <xdr:colOff>482436</xdr:colOff>
      <xdr:row>3</xdr:row>
      <xdr:rowOff>61850</xdr:rowOff>
    </xdr:to>
    <xdr:sp macro="" textlink="">
      <xdr:nvSpPr>
        <xdr:cNvPr id="20" name="Rectangle 19"/>
        <xdr:cNvSpPr/>
      </xdr:nvSpPr>
      <xdr:spPr>
        <a:xfrm>
          <a:off x="4379029" y="197919"/>
          <a:ext cx="1558634" cy="420587"/>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600" b="1">
              <a:solidFill>
                <a:schemeClr val="accent1"/>
              </a:solidFill>
              <a:latin typeface="Comic Sans MS" pitchFamily="66" charset="0"/>
            </a:rPr>
            <a:t>Total Sales</a:t>
          </a:r>
        </a:p>
      </xdr:txBody>
    </xdr:sp>
    <xdr:clientData/>
  </xdr:twoCellAnchor>
  <xdr:twoCellAnchor editAs="oneCell">
    <xdr:from>
      <xdr:col>10</xdr:col>
      <xdr:colOff>148442</xdr:colOff>
      <xdr:row>0</xdr:row>
      <xdr:rowOff>185551</xdr:rowOff>
    </xdr:from>
    <xdr:to>
      <xdr:col>11</xdr:col>
      <xdr:colOff>74222</xdr:colOff>
      <xdr:row>3</xdr:row>
      <xdr:rowOff>49480</xdr:rowOff>
    </xdr:to>
    <xdr:pic>
      <xdr:nvPicPr>
        <xdr:cNvPr id="21" name="Picture 2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03669" y="185551"/>
          <a:ext cx="531916" cy="420585"/>
        </a:xfrm>
        <a:prstGeom prst="rect">
          <a:avLst/>
        </a:prstGeom>
      </xdr:spPr>
    </xdr:pic>
    <xdr:clientData/>
  </xdr:twoCellAnchor>
  <xdr:twoCellAnchor>
    <xdr:from>
      <xdr:col>11</xdr:col>
      <xdr:colOff>247405</xdr:colOff>
      <xdr:row>1</xdr:row>
      <xdr:rowOff>24737</xdr:rowOff>
    </xdr:from>
    <xdr:to>
      <xdr:col>13</xdr:col>
      <xdr:colOff>593767</xdr:colOff>
      <xdr:row>3</xdr:row>
      <xdr:rowOff>74220</xdr:rowOff>
    </xdr:to>
    <xdr:sp macro="" textlink="">
      <xdr:nvSpPr>
        <xdr:cNvPr id="26" name="Rectangle 25"/>
        <xdr:cNvSpPr/>
      </xdr:nvSpPr>
      <xdr:spPr>
        <a:xfrm>
          <a:off x="6308769" y="210289"/>
          <a:ext cx="1558634" cy="420587"/>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600" b="1">
              <a:solidFill>
                <a:schemeClr val="accent1"/>
              </a:solidFill>
              <a:latin typeface="Comic Sans MS" pitchFamily="66" charset="0"/>
            </a:rPr>
            <a:t>Profit ($)</a:t>
          </a:r>
        </a:p>
      </xdr:txBody>
    </xdr:sp>
    <xdr:clientData/>
  </xdr:twoCellAnchor>
  <xdr:twoCellAnchor>
    <xdr:from>
      <xdr:col>11</xdr:col>
      <xdr:colOff>235033</xdr:colOff>
      <xdr:row>3</xdr:row>
      <xdr:rowOff>0</xdr:rowOff>
    </xdr:from>
    <xdr:to>
      <xdr:col>14</xdr:col>
      <xdr:colOff>74220</xdr:colOff>
      <xdr:row>5</xdr:row>
      <xdr:rowOff>37110</xdr:rowOff>
    </xdr:to>
    <xdr:sp macro="" textlink="'pivot tables'!B2">
      <xdr:nvSpPr>
        <xdr:cNvPr id="27" name="Rectangle 26"/>
        <xdr:cNvSpPr/>
      </xdr:nvSpPr>
      <xdr:spPr>
        <a:xfrm>
          <a:off x="6296397" y="556656"/>
          <a:ext cx="1657596" cy="408214"/>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fld id="{B7D3EF4C-02D4-4782-AA6E-7EECA4978226}" type="TxLink">
            <a:rPr lang="en-US" sz="2000" b="1">
              <a:solidFill>
                <a:sysClr val="windowText" lastClr="000000"/>
              </a:solidFill>
            </a:rPr>
            <a:pPr/>
            <a:t>$10,224,684</a:t>
          </a:fld>
          <a:endParaRPr lang="en-US" sz="2000" b="1">
            <a:solidFill>
              <a:sysClr val="windowText" lastClr="000000"/>
            </a:solidFill>
          </a:endParaRPr>
        </a:p>
      </xdr:txBody>
    </xdr:sp>
    <xdr:clientData/>
  </xdr:twoCellAnchor>
  <xdr:twoCellAnchor>
    <xdr:from>
      <xdr:col>8</xdr:col>
      <xdr:colOff>222663</xdr:colOff>
      <xdr:row>3</xdr:row>
      <xdr:rowOff>0</xdr:rowOff>
    </xdr:from>
    <xdr:to>
      <xdr:col>11</xdr:col>
      <xdr:colOff>61850</xdr:colOff>
      <xdr:row>5</xdr:row>
      <xdr:rowOff>37110</xdr:rowOff>
    </xdr:to>
    <xdr:sp macro="" textlink="'pivot tables'!A2">
      <xdr:nvSpPr>
        <xdr:cNvPr id="28" name="Rectangle 27"/>
        <xdr:cNvSpPr/>
      </xdr:nvSpPr>
      <xdr:spPr>
        <a:xfrm>
          <a:off x="4465618" y="556656"/>
          <a:ext cx="1657596" cy="408214"/>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fld id="{97C3B514-3DC1-41AD-83E4-B2F2C67F8D22}" type="TxLink">
            <a:rPr lang="en-US" sz="2000" b="1">
              <a:solidFill>
                <a:sysClr val="windowText" lastClr="000000"/>
              </a:solidFill>
            </a:rPr>
            <a:pPr/>
            <a:t>$160,051,140</a:t>
          </a:fld>
          <a:endParaRPr lang="en-US" sz="2000" b="1">
            <a:solidFill>
              <a:sysClr val="windowText" lastClr="000000"/>
            </a:solidFill>
          </a:endParaRPr>
        </a:p>
      </xdr:txBody>
    </xdr:sp>
    <xdr:clientData/>
  </xdr:twoCellAnchor>
  <xdr:twoCellAnchor editAs="oneCell">
    <xdr:from>
      <xdr:col>13</xdr:col>
      <xdr:colOff>61852</xdr:colOff>
      <xdr:row>0</xdr:row>
      <xdr:rowOff>119419</xdr:rowOff>
    </xdr:from>
    <xdr:to>
      <xdr:col>14</xdr:col>
      <xdr:colOff>24742</xdr:colOff>
      <xdr:row>3</xdr:row>
      <xdr:rowOff>131789</xdr:rowOff>
    </xdr:to>
    <xdr:pic>
      <xdr:nvPicPr>
        <xdr:cNvPr id="22" name="Picture 2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35488" y="119419"/>
          <a:ext cx="569026" cy="569026"/>
        </a:xfrm>
        <a:prstGeom prst="rect">
          <a:avLst/>
        </a:prstGeom>
      </xdr:spPr>
    </xdr:pic>
    <xdr:clientData/>
  </xdr:twoCellAnchor>
  <xdr:twoCellAnchor>
    <xdr:from>
      <xdr:col>14</xdr:col>
      <xdr:colOff>296885</xdr:colOff>
      <xdr:row>1</xdr:row>
      <xdr:rowOff>37107</xdr:rowOff>
    </xdr:from>
    <xdr:to>
      <xdr:col>17</xdr:col>
      <xdr:colOff>37110</xdr:colOff>
      <xdr:row>3</xdr:row>
      <xdr:rowOff>86590</xdr:rowOff>
    </xdr:to>
    <xdr:sp macro="" textlink="">
      <xdr:nvSpPr>
        <xdr:cNvPr id="30" name="Rectangle 29"/>
        <xdr:cNvSpPr/>
      </xdr:nvSpPr>
      <xdr:spPr>
        <a:xfrm>
          <a:off x="8176658" y="222659"/>
          <a:ext cx="1558634" cy="420587"/>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600" b="1">
              <a:solidFill>
                <a:schemeClr val="accent1"/>
              </a:solidFill>
              <a:latin typeface="Comic Sans MS" pitchFamily="66" charset="0"/>
            </a:rPr>
            <a:t>Profit (%)</a:t>
          </a:r>
        </a:p>
      </xdr:txBody>
    </xdr:sp>
    <xdr:clientData/>
  </xdr:twoCellAnchor>
  <xdr:twoCellAnchor>
    <xdr:from>
      <xdr:col>14</xdr:col>
      <xdr:colOff>284513</xdr:colOff>
      <xdr:row>3</xdr:row>
      <xdr:rowOff>12370</xdr:rowOff>
    </xdr:from>
    <xdr:to>
      <xdr:col>17</xdr:col>
      <xdr:colOff>123700</xdr:colOff>
      <xdr:row>5</xdr:row>
      <xdr:rowOff>49480</xdr:rowOff>
    </xdr:to>
    <xdr:sp macro="" textlink="'pivot tables'!D2">
      <xdr:nvSpPr>
        <xdr:cNvPr id="31" name="Rectangle 30"/>
        <xdr:cNvSpPr/>
      </xdr:nvSpPr>
      <xdr:spPr>
        <a:xfrm>
          <a:off x="8164286" y="569026"/>
          <a:ext cx="1657596" cy="408214"/>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fld id="{9DF44202-A560-4BD4-9711-8DB51EB97FF4}" type="TxLink">
            <a:rPr lang="en-US" sz="2000" b="1">
              <a:solidFill>
                <a:sysClr val="windowText" lastClr="000000"/>
              </a:solidFill>
            </a:rPr>
            <a:pPr/>
            <a:t>6.39%</a:t>
          </a:fld>
          <a:endParaRPr lang="en-US" sz="2000" b="1">
            <a:solidFill>
              <a:sysClr val="windowText" lastClr="000000"/>
            </a:solidFill>
          </a:endParaRPr>
        </a:p>
      </xdr:txBody>
    </xdr:sp>
    <xdr:clientData/>
  </xdr:twoCellAnchor>
  <xdr:twoCellAnchor editAs="oneCell">
    <xdr:from>
      <xdr:col>16</xdr:col>
      <xdr:colOff>160813</xdr:colOff>
      <xdr:row>1</xdr:row>
      <xdr:rowOff>13892</xdr:rowOff>
    </xdr:from>
    <xdr:to>
      <xdr:col>17</xdr:col>
      <xdr:colOff>136073</xdr:colOff>
      <xdr:row>4</xdr:row>
      <xdr:rowOff>38632</xdr:rowOff>
    </xdr:to>
    <xdr:pic>
      <xdr:nvPicPr>
        <xdr:cNvPr id="29" name="Picture 2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52858" y="199444"/>
          <a:ext cx="581396" cy="581396"/>
        </a:xfrm>
        <a:prstGeom prst="rect">
          <a:avLst/>
        </a:prstGeom>
      </xdr:spPr>
    </xdr:pic>
    <xdr:clientData/>
  </xdr:twoCellAnchor>
  <xdr:twoCellAnchor>
    <xdr:from>
      <xdr:col>17</xdr:col>
      <xdr:colOff>383476</xdr:colOff>
      <xdr:row>1</xdr:row>
      <xdr:rowOff>37107</xdr:rowOff>
    </xdr:from>
    <xdr:to>
      <xdr:col>20</xdr:col>
      <xdr:colOff>123701</xdr:colOff>
      <xdr:row>3</xdr:row>
      <xdr:rowOff>86590</xdr:rowOff>
    </xdr:to>
    <xdr:sp macro="" textlink="">
      <xdr:nvSpPr>
        <xdr:cNvPr id="33" name="Rectangle 32"/>
        <xdr:cNvSpPr/>
      </xdr:nvSpPr>
      <xdr:spPr>
        <a:xfrm>
          <a:off x="10081658" y="222659"/>
          <a:ext cx="1558634" cy="420587"/>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600" b="1">
              <a:solidFill>
                <a:schemeClr val="accent1"/>
              </a:solidFill>
              <a:latin typeface="Comic Sans MS" pitchFamily="66" charset="0"/>
            </a:rPr>
            <a:t>Unit Sold </a:t>
          </a:r>
        </a:p>
      </xdr:txBody>
    </xdr:sp>
    <xdr:clientData/>
  </xdr:twoCellAnchor>
  <xdr:twoCellAnchor>
    <xdr:from>
      <xdr:col>17</xdr:col>
      <xdr:colOff>371104</xdr:colOff>
      <xdr:row>3</xdr:row>
      <xdr:rowOff>12370</xdr:rowOff>
    </xdr:from>
    <xdr:to>
      <xdr:col>20</xdr:col>
      <xdr:colOff>210291</xdr:colOff>
      <xdr:row>5</xdr:row>
      <xdr:rowOff>49480</xdr:rowOff>
    </xdr:to>
    <xdr:sp macro="" textlink="'pivot tables'!C2">
      <xdr:nvSpPr>
        <xdr:cNvPr id="34" name="Rectangle 33"/>
        <xdr:cNvSpPr/>
      </xdr:nvSpPr>
      <xdr:spPr>
        <a:xfrm>
          <a:off x="10069286" y="569026"/>
          <a:ext cx="1657596" cy="408214"/>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fld id="{B7DE55A0-D969-455A-96CA-70D454866567}" type="TxLink">
            <a:rPr lang="en-US" sz="2000" b="1">
              <a:solidFill>
                <a:sysClr val="windowText" lastClr="000000"/>
              </a:solidFill>
            </a:rPr>
            <a:pPr/>
            <a:t> 43,608 </a:t>
          </a:fld>
          <a:endParaRPr lang="en-US" sz="2000" b="1">
            <a:solidFill>
              <a:sysClr val="windowText" lastClr="000000"/>
            </a:solidFill>
          </a:endParaRPr>
        </a:p>
      </xdr:txBody>
    </xdr:sp>
    <xdr:clientData/>
  </xdr:twoCellAnchor>
  <xdr:twoCellAnchor editAs="oneCell">
    <xdr:from>
      <xdr:col>19</xdr:col>
      <xdr:colOff>197923</xdr:colOff>
      <xdr:row>1</xdr:row>
      <xdr:rowOff>49481</xdr:rowOff>
    </xdr:from>
    <xdr:to>
      <xdr:col>20</xdr:col>
      <xdr:colOff>162335</xdr:colOff>
      <xdr:row>4</xdr:row>
      <xdr:rowOff>63373</xdr:rowOff>
    </xdr:to>
    <xdr:pic>
      <xdr:nvPicPr>
        <xdr:cNvPr id="7168" name="Picture 716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108378" y="235033"/>
          <a:ext cx="570548" cy="570548"/>
        </a:xfrm>
        <a:prstGeom prst="rect">
          <a:avLst/>
        </a:prstGeom>
      </xdr:spPr>
    </xdr:pic>
    <xdr:clientData/>
  </xdr:twoCellAnchor>
  <xdr:twoCellAnchor>
    <xdr:from>
      <xdr:col>16</xdr:col>
      <xdr:colOff>136072</xdr:colOff>
      <xdr:row>6</xdr:row>
      <xdr:rowOff>49477</xdr:rowOff>
    </xdr:from>
    <xdr:to>
      <xdr:col>19</xdr:col>
      <xdr:colOff>470064</xdr:colOff>
      <xdr:row>8</xdr:row>
      <xdr:rowOff>98960</xdr:rowOff>
    </xdr:to>
    <xdr:sp macro="" textlink="">
      <xdr:nvSpPr>
        <xdr:cNvPr id="40" name="Rectangle 39"/>
        <xdr:cNvSpPr/>
      </xdr:nvSpPr>
      <xdr:spPr>
        <a:xfrm>
          <a:off x="9228117" y="1162789"/>
          <a:ext cx="2152402" cy="420587"/>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600" b="1">
              <a:solidFill>
                <a:schemeClr val="accent1"/>
              </a:solidFill>
              <a:latin typeface="Comic Sans MS" pitchFamily="66" charset="0"/>
            </a:rPr>
            <a:t>Top Selling Product</a:t>
          </a:r>
        </a:p>
      </xdr:txBody>
    </xdr:sp>
    <xdr:clientData/>
  </xdr:twoCellAnchor>
  <xdr:twoCellAnchor>
    <xdr:from>
      <xdr:col>16</xdr:col>
      <xdr:colOff>111331</xdr:colOff>
      <xdr:row>8</xdr:row>
      <xdr:rowOff>49480</xdr:rowOff>
    </xdr:from>
    <xdr:to>
      <xdr:col>20</xdr:col>
      <xdr:colOff>111330</xdr:colOff>
      <xdr:row>10</xdr:row>
      <xdr:rowOff>61851</xdr:rowOff>
    </xdr:to>
    <xdr:sp macro="" textlink="'pivot tables'!D6">
      <xdr:nvSpPr>
        <xdr:cNvPr id="41" name="Rectangle 40"/>
        <xdr:cNvSpPr/>
      </xdr:nvSpPr>
      <xdr:spPr>
        <a:xfrm>
          <a:off x="9203376" y="1533896"/>
          <a:ext cx="2424545" cy="383474"/>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fld id="{AFEE8FC5-13FB-469F-9B4E-660ED2F3EB74}" type="TxLink">
            <a:rPr lang="en-US" sz="2000" b="1">
              <a:solidFill>
                <a:sysClr val="windowText" lastClr="000000"/>
              </a:solidFill>
            </a:rPr>
            <a:pPr/>
            <a:t>Microsoft Surface Pro 2</a:t>
          </a:fld>
          <a:endParaRPr lang="en-US" sz="2000" b="1">
            <a:solidFill>
              <a:sysClr val="windowText" lastClr="000000"/>
            </a:solidFill>
          </a:endParaRPr>
        </a:p>
      </xdr:txBody>
    </xdr:sp>
    <xdr:clientData/>
  </xdr:twoCellAnchor>
  <xdr:twoCellAnchor>
    <xdr:from>
      <xdr:col>16</xdr:col>
      <xdr:colOff>544288</xdr:colOff>
      <xdr:row>10</xdr:row>
      <xdr:rowOff>86594</xdr:rowOff>
    </xdr:from>
    <xdr:to>
      <xdr:col>19</xdr:col>
      <xdr:colOff>98961</xdr:colOff>
      <xdr:row>12</xdr:row>
      <xdr:rowOff>74222</xdr:rowOff>
    </xdr:to>
    <xdr:sp macro="" textlink="'pivot tables'!D7">
      <xdr:nvSpPr>
        <xdr:cNvPr id="42" name="Rectangle 41"/>
        <xdr:cNvSpPr/>
      </xdr:nvSpPr>
      <xdr:spPr>
        <a:xfrm>
          <a:off x="9636333" y="1942113"/>
          <a:ext cx="1373083" cy="358732"/>
        </a:xfrm>
        <a:prstGeom prst="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fld id="{E25B5B1D-34CB-43C4-A87A-B5927FEB09EF}" type="TxLink">
            <a:rPr lang="en-US" sz="2000" b="1">
              <a:solidFill>
                <a:sysClr val="windowText" lastClr="000000"/>
              </a:solidFill>
            </a:rPr>
            <a:pPr/>
            <a:t>$13,724,100</a:t>
          </a:fld>
          <a:endParaRPr lang="en-US" sz="2000" b="1">
            <a:solidFill>
              <a:sysClr val="windowText" lastClr="000000"/>
            </a:solidFill>
          </a:endParaRPr>
        </a:p>
      </xdr:txBody>
    </xdr:sp>
    <xdr:clientData/>
  </xdr:twoCellAnchor>
  <xdr:twoCellAnchor editAs="oneCell">
    <xdr:from>
      <xdr:col>19</xdr:col>
      <xdr:colOff>272144</xdr:colOff>
      <xdr:row>6</xdr:row>
      <xdr:rowOff>26262</xdr:rowOff>
    </xdr:from>
    <xdr:to>
      <xdr:col>20</xdr:col>
      <xdr:colOff>259774</xdr:colOff>
      <xdr:row>9</xdr:row>
      <xdr:rowOff>63372</xdr:rowOff>
    </xdr:to>
    <xdr:pic>
      <xdr:nvPicPr>
        <xdr:cNvPr id="7170" name="Picture 716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182599" y="1139574"/>
          <a:ext cx="593766" cy="593766"/>
        </a:xfrm>
        <a:prstGeom prst="rect">
          <a:avLst/>
        </a:prstGeom>
      </xdr:spPr>
    </xdr:pic>
    <xdr:clientData/>
  </xdr:twoCellAnchor>
  <xdr:twoCellAnchor>
    <xdr:from>
      <xdr:col>9</xdr:col>
      <xdr:colOff>160811</xdr:colOff>
      <xdr:row>5</xdr:row>
      <xdr:rowOff>160812</xdr:rowOff>
    </xdr:from>
    <xdr:to>
      <xdr:col>15</xdr:col>
      <xdr:colOff>547353</xdr:colOff>
      <xdr:row>14</xdr:row>
      <xdr:rowOff>47051</xdr:rowOff>
    </xdr:to>
    <xdr:graphicFrame macro="">
      <xdr:nvGraphicFramePr>
        <xdr:cNvPr id="44" name="Chart 43"/>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160812</xdr:colOff>
      <xdr:row>5</xdr:row>
      <xdr:rowOff>123702</xdr:rowOff>
    </xdr:from>
    <xdr:to>
      <xdr:col>8</xdr:col>
      <xdr:colOff>457693</xdr:colOff>
      <xdr:row>23</xdr:row>
      <xdr:rowOff>37110</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507176</xdr:colOff>
      <xdr:row>24</xdr:row>
      <xdr:rowOff>49480</xdr:rowOff>
    </xdr:from>
    <xdr:to>
      <xdr:col>14</xdr:col>
      <xdr:colOff>111331</xdr:colOff>
      <xdr:row>32</xdr:row>
      <xdr:rowOff>136072</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37111</xdr:colOff>
      <xdr:row>13</xdr:row>
      <xdr:rowOff>98962</xdr:rowOff>
    </xdr:from>
    <xdr:to>
      <xdr:col>20</xdr:col>
      <xdr:colOff>393865</xdr:colOff>
      <xdr:row>27</xdr:row>
      <xdr:rowOff>103823</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383474</xdr:colOff>
      <xdr:row>23</xdr:row>
      <xdr:rowOff>24740</xdr:rowOff>
    </xdr:from>
    <xdr:to>
      <xdr:col>5</xdr:col>
      <xdr:colOff>267442</xdr:colOff>
      <xdr:row>33</xdr:row>
      <xdr:rowOff>121846</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xdr:col>
      <xdr:colOff>123702</xdr:colOff>
      <xdr:row>6</xdr:row>
      <xdr:rowOff>24740</xdr:rowOff>
    </xdr:from>
    <xdr:to>
      <xdr:col>4</xdr:col>
      <xdr:colOff>37110</xdr:colOff>
      <xdr:row>9</xdr:row>
      <xdr:rowOff>173181</xdr:rowOff>
    </xdr:to>
    <mc:AlternateContent xmlns:mc="http://schemas.openxmlformats.org/markup-compatibility/2006" xmlns:a14="http://schemas.microsoft.com/office/drawing/2010/main">
      <mc:Choice Requires="a14">
        <xdr:graphicFrame macro="">
          <xdr:nvGraphicFramePr>
            <xdr:cNvPr id="50"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29838" y="1138052"/>
              <a:ext cx="1731817" cy="70509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173182</xdr:colOff>
      <xdr:row>11</xdr:row>
      <xdr:rowOff>148441</xdr:rowOff>
    </xdr:from>
    <xdr:to>
      <xdr:col>3</xdr:col>
      <xdr:colOff>507175</xdr:colOff>
      <xdr:row>21</xdr:row>
      <xdr:rowOff>148440</xdr:rowOff>
    </xdr:to>
    <mc:AlternateContent xmlns:mc="http://schemas.openxmlformats.org/markup-compatibility/2006" xmlns:a14="http://schemas.microsoft.com/office/drawing/2010/main">
      <mc:Choice Requires="a14">
        <xdr:graphicFrame macro="">
          <xdr:nvGraphicFramePr>
            <xdr:cNvPr id="51"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79318" y="2189512"/>
              <a:ext cx="1546266" cy="1855519"/>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16</xdr:col>
      <xdr:colOff>37110</xdr:colOff>
      <xdr:row>23</xdr:row>
      <xdr:rowOff>111331</xdr:rowOff>
    </xdr:from>
    <xdr:to>
      <xdr:col>20</xdr:col>
      <xdr:colOff>371104</xdr:colOff>
      <xdr:row>33</xdr:row>
      <xdr:rowOff>0</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14</xdr:col>
      <xdr:colOff>358734</xdr:colOff>
      <xdr:row>26</xdr:row>
      <xdr:rowOff>74221</xdr:rowOff>
    </xdr:from>
    <xdr:to>
      <xdr:col>16</xdr:col>
      <xdr:colOff>259773</xdr:colOff>
      <xdr:row>32</xdr:row>
      <xdr:rowOff>86591</xdr:rowOff>
    </xdr:to>
    <mc:AlternateContent xmlns:mc="http://schemas.openxmlformats.org/markup-compatibility/2006" xmlns:a14="http://schemas.microsoft.com/office/drawing/2010/main">
      <mc:Choice Requires="a14">
        <xdr:graphicFrame macro="">
          <xdr:nvGraphicFramePr>
            <xdr:cNvPr id="56" name="Class 1"/>
            <xdr:cNvGraphicFramePr/>
          </xdr:nvGraphicFramePr>
          <xdr:xfrm>
            <a:off x="0" y="0"/>
            <a:ext cx="0" cy="0"/>
          </xdr:xfrm>
          <a:graphic>
            <a:graphicData uri="http://schemas.microsoft.com/office/drawing/2010/slicer">
              <sle:slicer xmlns:sle="http://schemas.microsoft.com/office/drawing/2010/slicer" name="Class 1"/>
            </a:graphicData>
          </a:graphic>
        </xdr:graphicFrame>
      </mc:Choice>
      <mc:Fallback xmlns="">
        <xdr:sp macro="" textlink="">
          <xdr:nvSpPr>
            <xdr:cNvPr id="0" name=""/>
            <xdr:cNvSpPr>
              <a:spLocks noTextEdit="1"/>
            </xdr:cNvSpPr>
          </xdr:nvSpPr>
          <xdr:spPr>
            <a:xfrm>
              <a:off x="8844643" y="4898572"/>
              <a:ext cx="1113312" cy="1125681"/>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10</xdr:col>
      <xdr:colOff>544285</xdr:colOff>
      <xdr:row>14</xdr:row>
      <xdr:rowOff>86591</xdr:rowOff>
    </xdr:from>
    <xdr:to>
      <xdr:col>15</xdr:col>
      <xdr:colOff>531916</xdr:colOff>
      <xdr:row>24</xdr:row>
      <xdr:rowOff>74221</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9</xdr:col>
      <xdr:colOff>160812</xdr:colOff>
      <xdr:row>15</xdr:row>
      <xdr:rowOff>37111</xdr:rowOff>
    </xdr:from>
    <xdr:to>
      <xdr:col>11</xdr:col>
      <xdr:colOff>284513</xdr:colOff>
      <xdr:row>23</xdr:row>
      <xdr:rowOff>61850</xdr:rowOff>
    </xdr:to>
    <mc:AlternateContent xmlns:mc="http://schemas.openxmlformats.org/markup-compatibility/2006" xmlns:a14="http://schemas.microsoft.com/office/drawing/2010/main">
      <mc:Choice Requires="a14">
        <xdr:graphicFrame macro="">
          <xdr:nvGraphicFramePr>
            <xdr:cNvPr id="46" name="Date 1"/>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5616039" y="2820390"/>
              <a:ext cx="1335974" cy="150915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HIsmail\Desktop\Book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ders"/>
      <sheetName val="Sheet1"/>
      <sheetName val="yes and no (2)"/>
      <sheetName val="yes and no"/>
      <sheetName val="Sheet3"/>
      <sheetName val="Sheet2"/>
      <sheetName val="Sheet4"/>
      <sheetName val="piviot"/>
    </sheetNames>
    <sheetDataSet>
      <sheetData sheetId="0">
        <row r="6">
          <cell r="A6" t="str">
            <v>5014-1</v>
          </cell>
          <cell r="J6" t="str">
            <v>High</v>
          </cell>
          <cell r="O6">
            <v>41317</v>
          </cell>
        </row>
        <row r="7">
          <cell r="A7" t="str">
            <v>5016-1</v>
          </cell>
          <cell r="J7" t="str">
            <v>High</v>
          </cell>
          <cell r="O7">
            <v>41317</v>
          </cell>
        </row>
        <row r="8">
          <cell r="A8" t="str">
            <v>5018-1</v>
          </cell>
          <cell r="J8" t="str">
            <v>Critical</v>
          </cell>
          <cell r="O8">
            <v>41319</v>
          </cell>
        </row>
        <row r="9">
          <cell r="A9" t="str">
            <v>5019-1</v>
          </cell>
          <cell r="J9" t="str">
            <v>High</v>
          </cell>
          <cell r="O9">
            <v>41320</v>
          </cell>
        </row>
        <row r="10">
          <cell r="A10" t="str">
            <v>5020-1</v>
          </cell>
          <cell r="J10" t="str">
            <v>Critical</v>
          </cell>
          <cell r="O10">
            <v>41320</v>
          </cell>
        </row>
        <row r="11">
          <cell r="A11" t="str">
            <v>5023-1</v>
          </cell>
          <cell r="J11" t="str">
            <v>Low</v>
          </cell>
          <cell r="O11">
            <v>41327</v>
          </cell>
        </row>
        <row r="12">
          <cell r="A12" t="str">
            <v>5024-1</v>
          </cell>
          <cell r="J12" t="str">
            <v>Critical</v>
          </cell>
          <cell r="O12">
            <v>41325</v>
          </cell>
        </row>
        <row r="13">
          <cell r="A13" t="str">
            <v>5025-1</v>
          </cell>
          <cell r="J13" t="str">
            <v>Critical</v>
          </cell>
          <cell r="O13">
            <v>41327</v>
          </cell>
        </row>
        <row r="14">
          <cell r="A14" t="str">
            <v>5027-1</v>
          </cell>
          <cell r="J14" t="str">
            <v>Not Specified</v>
          </cell>
          <cell r="O14">
            <v>41328</v>
          </cell>
        </row>
        <row r="15">
          <cell r="A15" t="str">
            <v>5029-1</v>
          </cell>
          <cell r="J15" t="str">
            <v>Not Specified</v>
          </cell>
          <cell r="O15">
            <v>41328</v>
          </cell>
        </row>
        <row r="16">
          <cell r="A16" t="str">
            <v>5031-1</v>
          </cell>
          <cell r="J16" t="str">
            <v>Medium</v>
          </cell>
          <cell r="O16">
            <v>41332</v>
          </cell>
        </row>
        <row r="17">
          <cell r="A17" t="str">
            <v>5033-1</v>
          </cell>
          <cell r="J17" t="str">
            <v>Medium</v>
          </cell>
          <cell r="O17">
            <v>41332</v>
          </cell>
        </row>
        <row r="18">
          <cell r="A18" t="str">
            <v>5034-1</v>
          </cell>
          <cell r="J18" t="str">
            <v>High</v>
          </cell>
          <cell r="O18">
            <v>41331</v>
          </cell>
        </row>
        <row r="19">
          <cell r="A19" t="str">
            <v>5036-1</v>
          </cell>
          <cell r="J19" t="str">
            <v>Critical</v>
          </cell>
          <cell r="O19">
            <v>41343</v>
          </cell>
        </row>
        <row r="20">
          <cell r="A20" t="str">
            <v>5037-1</v>
          </cell>
          <cell r="J20" t="str">
            <v>Critical</v>
          </cell>
          <cell r="O20">
            <v>41346</v>
          </cell>
        </row>
        <row r="21">
          <cell r="A21" t="str">
            <v>5038-1</v>
          </cell>
          <cell r="J21" t="str">
            <v>Low</v>
          </cell>
          <cell r="O21">
            <v>41346</v>
          </cell>
        </row>
        <row r="22">
          <cell r="A22" t="str">
            <v>5039-1</v>
          </cell>
          <cell r="J22" t="str">
            <v>Medium</v>
          </cell>
          <cell r="O22">
            <v>41349</v>
          </cell>
        </row>
        <row r="23">
          <cell r="A23" t="str">
            <v>5040-1</v>
          </cell>
          <cell r="J23" t="str">
            <v>Low</v>
          </cell>
          <cell r="O23">
            <v>41353</v>
          </cell>
        </row>
        <row r="24">
          <cell r="A24" t="str">
            <v>5043-1</v>
          </cell>
          <cell r="J24" t="str">
            <v>High</v>
          </cell>
          <cell r="O24">
            <v>41359</v>
          </cell>
        </row>
        <row r="25">
          <cell r="A25" t="str">
            <v>5045-1</v>
          </cell>
          <cell r="J25" t="str">
            <v>Not Specified</v>
          </cell>
          <cell r="O25">
            <v>41361</v>
          </cell>
        </row>
        <row r="26">
          <cell r="A26" t="str">
            <v>5047-1</v>
          </cell>
          <cell r="J26" t="str">
            <v>Low</v>
          </cell>
          <cell r="O26">
            <v>41367</v>
          </cell>
        </row>
        <row r="27">
          <cell r="A27" t="str">
            <v>5048-1</v>
          </cell>
          <cell r="J27" t="str">
            <v>Medium</v>
          </cell>
          <cell r="O27">
            <v>41360</v>
          </cell>
        </row>
        <row r="28">
          <cell r="A28" t="str">
            <v>5049-1</v>
          </cell>
          <cell r="J28" t="str">
            <v>Not Specified</v>
          </cell>
          <cell r="O28">
            <v>41364</v>
          </cell>
        </row>
        <row r="29">
          <cell r="A29" t="str">
            <v>5050-1</v>
          </cell>
          <cell r="J29" t="str">
            <v>Not Specified</v>
          </cell>
          <cell r="O29">
            <v>41384</v>
          </cell>
        </row>
        <row r="30">
          <cell r="A30" t="str">
            <v>5052-1</v>
          </cell>
          <cell r="J30" t="str">
            <v>Not Specified</v>
          </cell>
          <cell r="O30">
            <v>41386</v>
          </cell>
        </row>
        <row r="31">
          <cell r="A31" t="str">
            <v>5055-1</v>
          </cell>
          <cell r="J31" t="str">
            <v>High</v>
          </cell>
          <cell r="O31">
            <v>41392</v>
          </cell>
        </row>
        <row r="32">
          <cell r="A32" t="str">
            <v>5057-1</v>
          </cell>
          <cell r="J32" t="str">
            <v>Medium</v>
          </cell>
          <cell r="O32">
            <v>41394</v>
          </cell>
        </row>
        <row r="33">
          <cell r="A33" t="str">
            <v>5059-1</v>
          </cell>
          <cell r="J33" t="str">
            <v>Medium</v>
          </cell>
          <cell r="O33">
            <v>41392</v>
          </cell>
        </row>
        <row r="34">
          <cell r="A34" t="str">
            <v>5060-1</v>
          </cell>
          <cell r="J34" t="str">
            <v>Medium</v>
          </cell>
          <cell r="O34">
            <v>41395</v>
          </cell>
        </row>
        <row r="35">
          <cell r="A35" t="str">
            <v>5061-1</v>
          </cell>
          <cell r="J35" t="str">
            <v>Not Specified</v>
          </cell>
          <cell r="O35">
            <v>41396</v>
          </cell>
        </row>
        <row r="36">
          <cell r="A36" t="str">
            <v>5062-1</v>
          </cell>
          <cell r="J36" t="str">
            <v>Not Specified</v>
          </cell>
          <cell r="O36">
            <v>41396</v>
          </cell>
        </row>
        <row r="37">
          <cell r="A37" t="str">
            <v>5063-1</v>
          </cell>
          <cell r="J37" t="str">
            <v>Not Specified</v>
          </cell>
          <cell r="O37">
            <v>41397</v>
          </cell>
        </row>
        <row r="38">
          <cell r="A38" t="str">
            <v>5064-1</v>
          </cell>
          <cell r="J38" t="str">
            <v>Not Specified</v>
          </cell>
          <cell r="O38">
            <v>41397</v>
          </cell>
        </row>
        <row r="39">
          <cell r="A39" t="str">
            <v>5066-1</v>
          </cell>
          <cell r="J39" t="str">
            <v>Critical</v>
          </cell>
          <cell r="O39">
            <v>41397</v>
          </cell>
        </row>
        <row r="40">
          <cell r="A40" t="str">
            <v>5068-1</v>
          </cell>
          <cell r="J40" t="str">
            <v>Critical</v>
          </cell>
          <cell r="O40">
            <v>41399</v>
          </cell>
        </row>
        <row r="41">
          <cell r="A41" t="str">
            <v>5070-1</v>
          </cell>
          <cell r="J41" t="str">
            <v>Critical</v>
          </cell>
          <cell r="O41">
            <v>41400</v>
          </cell>
        </row>
        <row r="42">
          <cell r="A42" t="str">
            <v>5071-1</v>
          </cell>
          <cell r="J42" t="str">
            <v>Medium</v>
          </cell>
          <cell r="O42">
            <v>41400</v>
          </cell>
        </row>
        <row r="43">
          <cell r="A43" t="str">
            <v>5071-2</v>
          </cell>
          <cell r="J43" t="str">
            <v>Medium</v>
          </cell>
          <cell r="O43">
            <v>41400</v>
          </cell>
        </row>
        <row r="44">
          <cell r="A44" t="str">
            <v>5075-1</v>
          </cell>
          <cell r="J44" t="str">
            <v>Low</v>
          </cell>
          <cell r="O44">
            <v>41404</v>
          </cell>
        </row>
        <row r="45">
          <cell r="A45" t="str">
            <v>5077-1</v>
          </cell>
          <cell r="J45" t="str">
            <v>Not Specified</v>
          </cell>
          <cell r="O45">
            <v>41403</v>
          </cell>
        </row>
        <row r="46">
          <cell r="A46" t="str">
            <v>5079-1</v>
          </cell>
          <cell r="J46" t="str">
            <v>Critical</v>
          </cell>
          <cell r="O46">
            <v>41404</v>
          </cell>
        </row>
        <row r="47">
          <cell r="A47" t="str">
            <v>5081-1</v>
          </cell>
          <cell r="J47" t="str">
            <v>Critical</v>
          </cell>
          <cell r="O47">
            <v>41405</v>
          </cell>
        </row>
        <row r="48">
          <cell r="A48" t="str">
            <v>5084-1</v>
          </cell>
          <cell r="J48" t="str">
            <v>Medium</v>
          </cell>
          <cell r="O48">
            <v>41409</v>
          </cell>
        </row>
        <row r="49">
          <cell r="A49" t="str">
            <v>5086-1</v>
          </cell>
          <cell r="J49" t="str">
            <v>High</v>
          </cell>
          <cell r="O49">
            <v>41409</v>
          </cell>
        </row>
        <row r="50">
          <cell r="A50" t="str">
            <v>5087-1</v>
          </cell>
          <cell r="J50" t="str">
            <v>Not Specified</v>
          </cell>
          <cell r="O50">
            <v>41410</v>
          </cell>
        </row>
        <row r="51">
          <cell r="A51" t="str">
            <v>5089-1</v>
          </cell>
          <cell r="J51" t="str">
            <v>High</v>
          </cell>
          <cell r="O51">
            <v>41410</v>
          </cell>
        </row>
        <row r="52">
          <cell r="A52" t="str">
            <v>5091-1</v>
          </cell>
          <cell r="J52" t="str">
            <v>High</v>
          </cell>
          <cell r="O52">
            <v>41414</v>
          </cell>
        </row>
        <row r="53">
          <cell r="A53" t="str">
            <v>5093-1</v>
          </cell>
          <cell r="J53" t="str">
            <v>Not Specified</v>
          </cell>
          <cell r="O53">
            <v>41414</v>
          </cell>
        </row>
        <row r="54">
          <cell r="A54" t="str">
            <v>5095-1</v>
          </cell>
          <cell r="J54" t="str">
            <v>High</v>
          </cell>
          <cell r="O54">
            <v>41415</v>
          </cell>
        </row>
        <row r="55">
          <cell r="A55" t="str">
            <v>5097-1</v>
          </cell>
          <cell r="J55" t="str">
            <v>Not Specified</v>
          </cell>
          <cell r="O55">
            <v>41416</v>
          </cell>
        </row>
        <row r="56">
          <cell r="A56" t="str">
            <v>5099-1</v>
          </cell>
          <cell r="J56" t="str">
            <v>High</v>
          </cell>
          <cell r="O56">
            <v>41415</v>
          </cell>
        </row>
        <row r="57">
          <cell r="A57" t="str">
            <v>5101-1</v>
          </cell>
          <cell r="J57" t="str">
            <v>Critical</v>
          </cell>
          <cell r="O57">
            <v>41417</v>
          </cell>
        </row>
        <row r="58">
          <cell r="A58" t="str">
            <v>5103-1</v>
          </cell>
          <cell r="J58" t="str">
            <v>Critical</v>
          </cell>
          <cell r="O58">
            <v>41418</v>
          </cell>
        </row>
        <row r="59">
          <cell r="A59" t="str">
            <v>5104-1</v>
          </cell>
          <cell r="J59" t="str">
            <v>Medium</v>
          </cell>
          <cell r="O59">
            <v>41419</v>
          </cell>
        </row>
        <row r="60">
          <cell r="A60" t="str">
            <v>5106-1</v>
          </cell>
          <cell r="J60" t="str">
            <v>Critical</v>
          </cell>
          <cell r="O60">
            <v>41420</v>
          </cell>
        </row>
        <row r="61">
          <cell r="A61" t="str">
            <v>5108-1</v>
          </cell>
          <cell r="J61" t="str">
            <v>Medium</v>
          </cell>
          <cell r="O61">
            <v>41422</v>
          </cell>
        </row>
        <row r="62">
          <cell r="A62" t="str">
            <v>5109-1</v>
          </cell>
          <cell r="J62" t="str">
            <v>Low</v>
          </cell>
          <cell r="O62">
            <v>41426</v>
          </cell>
        </row>
        <row r="63">
          <cell r="A63" t="str">
            <v>5111-1</v>
          </cell>
          <cell r="J63" t="str">
            <v>High</v>
          </cell>
          <cell r="O63">
            <v>41423</v>
          </cell>
        </row>
        <row r="64">
          <cell r="A64" t="str">
            <v>5112-1</v>
          </cell>
          <cell r="J64" t="str">
            <v>Medium</v>
          </cell>
          <cell r="O64">
            <v>41423</v>
          </cell>
        </row>
        <row r="65">
          <cell r="A65" t="str">
            <v>5113-1</v>
          </cell>
          <cell r="J65" t="str">
            <v>Medium</v>
          </cell>
          <cell r="O65">
            <v>41425</v>
          </cell>
        </row>
        <row r="66">
          <cell r="A66" t="str">
            <v>5114-1</v>
          </cell>
          <cell r="J66" t="str">
            <v>Not Specified</v>
          </cell>
          <cell r="O66">
            <v>41427</v>
          </cell>
        </row>
        <row r="67">
          <cell r="A67" t="str">
            <v>5115-1</v>
          </cell>
          <cell r="J67" t="str">
            <v>Low</v>
          </cell>
          <cell r="O67">
            <v>41429</v>
          </cell>
        </row>
        <row r="68">
          <cell r="A68" t="str">
            <v>5117-1</v>
          </cell>
          <cell r="J68" t="str">
            <v>Low</v>
          </cell>
          <cell r="O68">
            <v>41429</v>
          </cell>
        </row>
        <row r="69">
          <cell r="A69" t="str">
            <v>5119-1</v>
          </cell>
          <cell r="J69" t="str">
            <v>Not Specified</v>
          </cell>
          <cell r="O69">
            <v>41431</v>
          </cell>
        </row>
        <row r="70">
          <cell r="A70" t="str">
            <v>5120-1</v>
          </cell>
          <cell r="J70" t="str">
            <v>Critical</v>
          </cell>
          <cell r="O70">
            <v>41432</v>
          </cell>
        </row>
        <row r="71">
          <cell r="A71" t="str">
            <v>5122-1</v>
          </cell>
          <cell r="J71" t="str">
            <v>Low</v>
          </cell>
          <cell r="O71">
            <v>41430</v>
          </cell>
        </row>
        <row r="72">
          <cell r="A72" t="str">
            <v>5124-1</v>
          </cell>
          <cell r="J72" t="str">
            <v>Medium</v>
          </cell>
          <cell r="O72">
            <v>41433</v>
          </cell>
        </row>
        <row r="73">
          <cell r="A73" t="str">
            <v>5125-1</v>
          </cell>
          <cell r="J73" t="str">
            <v>Not Specified</v>
          </cell>
          <cell r="O73">
            <v>41433</v>
          </cell>
        </row>
        <row r="74">
          <cell r="A74" t="str">
            <v>5127-1</v>
          </cell>
          <cell r="J74" t="str">
            <v>Not Specified</v>
          </cell>
          <cell r="O74">
            <v>41434</v>
          </cell>
        </row>
        <row r="75">
          <cell r="A75" t="str">
            <v>5128-1</v>
          </cell>
          <cell r="J75" t="str">
            <v>Medium</v>
          </cell>
          <cell r="O75">
            <v>41437</v>
          </cell>
        </row>
        <row r="76">
          <cell r="A76" t="str">
            <v>5129-1</v>
          </cell>
          <cell r="J76" t="str">
            <v>Low</v>
          </cell>
          <cell r="O76">
            <v>41438</v>
          </cell>
        </row>
        <row r="77">
          <cell r="A77" t="str">
            <v>5131-1</v>
          </cell>
          <cell r="J77" t="str">
            <v>Medium</v>
          </cell>
          <cell r="O77">
            <v>41442</v>
          </cell>
        </row>
        <row r="78">
          <cell r="A78" t="str">
            <v>5133-1</v>
          </cell>
          <cell r="J78" t="str">
            <v>High</v>
          </cell>
          <cell r="O78">
            <v>41442</v>
          </cell>
        </row>
        <row r="79">
          <cell r="A79" t="str">
            <v>5134-1</v>
          </cell>
          <cell r="J79" t="str">
            <v>Low</v>
          </cell>
          <cell r="O79">
            <v>41441</v>
          </cell>
        </row>
        <row r="80">
          <cell r="A80" t="str">
            <v>5135-1</v>
          </cell>
          <cell r="J80" t="str">
            <v>Medium</v>
          </cell>
          <cell r="O80">
            <v>41446</v>
          </cell>
        </row>
        <row r="81">
          <cell r="A81" t="str">
            <v>5137-1</v>
          </cell>
          <cell r="J81" t="str">
            <v>Medium</v>
          </cell>
          <cell r="O81">
            <v>41447</v>
          </cell>
        </row>
        <row r="82">
          <cell r="A82" t="str">
            <v>5138-1</v>
          </cell>
          <cell r="J82" t="str">
            <v>High</v>
          </cell>
          <cell r="O82">
            <v>41448</v>
          </cell>
        </row>
        <row r="83">
          <cell r="A83" t="str">
            <v>5140-1</v>
          </cell>
          <cell r="J83" t="str">
            <v>High</v>
          </cell>
          <cell r="O83">
            <v>41450</v>
          </cell>
        </row>
        <row r="84">
          <cell r="A84" t="str">
            <v>5142-1</v>
          </cell>
          <cell r="J84" t="str">
            <v>High</v>
          </cell>
          <cell r="O84">
            <v>41451</v>
          </cell>
        </row>
        <row r="85">
          <cell r="A85" t="str">
            <v>5144-1</v>
          </cell>
          <cell r="J85" t="str">
            <v>Critical</v>
          </cell>
          <cell r="O85">
            <v>41452</v>
          </cell>
        </row>
        <row r="86">
          <cell r="A86" t="str">
            <v>5148-1</v>
          </cell>
          <cell r="J86" t="str">
            <v>Medium</v>
          </cell>
          <cell r="O86">
            <v>41456</v>
          </cell>
        </row>
        <row r="87">
          <cell r="A87" t="str">
            <v>5150-1</v>
          </cell>
          <cell r="J87" t="str">
            <v>Not Specified</v>
          </cell>
          <cell r="O87">
            <v>41456</v>
          </cell>
        </row>
        <row r="88">
          <cell r="A88" t="str">
            <v>5152-1</v>
          </cell>
          <cell r="J88" t="str">
            <v>Low</v>
          </cell>
          <cell r="O88">
            <v>41459</v>
          </cell>
        </row>
        <row r="89">
          <cell r="A89" t="str">
            <v>5154-1</v>
          </cell>
          <cell r="J89" t="str">
            <v>High</v>
          </cell>
          <cell r="O89">
            <v>41458</v>
          </cell>
        </row>
        <row r="90">
          <cell r="A90" t="str">
            <v>5156-1</v>
          </cell>
          <cell r="J90" t="str">
            <v>High</v>
          </cell>
          <cell r="O90">
            <v>41460</v>
          </cell>
        </row>
        <row r="91">
          <cell r="A91" t="str">
            <v>5158-1</v>
          </cell>
          <cell r="J91" t="str">
            <v>Not Specified</v>
          </cell>
          <cell r="O91">
            <v>41460</v>
          </cell>
        </row>
        <row r="92">
          <cell r="A92" t="str">
            <v>5159-1</v>
          </cell>
          <cell r="J92" t="str">
            <v>Critical</v>
          </cell>
          <cell r="O92">
            <v>41460</v>
          </cell>
        </row>
        <row r="93">
          <cell r="A93" t="str">
            <v>5160-1</v>
          </cell>
          <cell r="J93" t="str">
            <v>Not Specified</v>
          </cell>
          <cell r="O93">
            <v>41462</v>
          </cell>
        </row>
        <row r="94">
          <cell r="A94" t="str">
            <v>5160-2</v>
          </cell>
          <cell r="J94" t="str">
            <v>Not Specified</v>
          </cell>
          <cell r="O94">
            <v>41462</v>
          </cell>
        </row>
        <row r="95">
          <cell r="A95" t="str">
            <v>5163-1</v>
          </cell>
          <cell r="J95" t="str">
            <v>Medium</v>
          </cell>
          <cell r="O95">
            <v>41461</v>
          </cell>
        </row>
        <row r="96">
          <cell r="A96" t="str">
            <v>5165-1</v>
          </cell>
          <cell r="J96" t="str">
            <v>Critical</v>
          </cell>
          <cell r="O96">
            <v>41465</v>
          </cell>
        </row>
        <row r="97">
          <cell r="A97" t="str">
            <v>5166-1</v>
          </cell>
          <cell r="J97" t="str">
            <v>Not Specified</v>
          </cell>
          <cell r="O97">
            <v>41468</v>
          </cell>
        </row>
        <row r="98">
          <cell r="A98" t="str">
            <v>5168-1</v>
          </cell>
          <cell r="J98" t="str">
            <v>Critical</v>
          </cell>
          <cell r="O98">
            <v>41471</v>
          </cell>
        </row>
        <row r="99">
          <cell r="A99" t="str">
            <v>5168-2</v>
          </cell>
          <cell r="J99" t="str">
            <v>Critical</v>
          </cell>
          <cell r="O99">
            <v>41472</v>
          </cell>
        </row>
        <row r="100">
          <cell r="A100" t="str">
            <v>5171-1</v>
          </cell>
          <cell r="J100" t="str">
            <v>Critical</v>
          </cell>
          <cell r="O100">
            <v>41472</v>
          </cell>
        </row>
        <row r="101">
          <cell r="A101" t="str">
            <v>5173-1</v>
          </cell>
          <cell r="J101" t="str">
            <v>High</v>
          </cell>
          <cell r="O101">
            <v>41471</v>
          </cell>
        </row>
        <row r="102">
          <cell r="A102" t="str">
            <v>5174-1</v>
          </cell>
          <cell r="J102" t="str">
            <v>Low</v>
          </cell>
          <cell r="O102">
            <v>41472</v>
          </cell>
        </row>
        <row r="103">
          <cell r="A103" t="str">
            <v>5175-1</v>
          </cell>
          <cell r="J103" t="str">
            <v>Critical</v>
          </cell>
          <cell r="O103">
            <v>41475</v>
          </cell>
        </row>
        <row r="104">
          <cell r="A104" t="str">
            <v>5177-1</v>
          </cell>
          <cell r="J104" t="str">
            <v>Critical</v>
          </cell>
          <cell r="O104">
            <v>41477</v>
          </cell>
        </row>
        <row r="105">
          <cell r="A105" t="str">
            <v>5178-1</v>
          </cell>
          <cell r="J105" t="str">
            <v>High</v>
          </cell>
          <cell r="O105">
            <v>41478</v>
          </cell>
        </row>
        <row r="106">
          <cell r="A106" t="str">
            <v>5180-1</v>
          </cell>
          <cell r="J106" t="str">
            <v>High</v>
          </cell>
          <cell r="O106">
            <v>41478</v>
          </cell>
        </row>
        <row r="107">
          <cell r="A107" t="str">
            <v>5181-1</v>
          </cell>
          <cell r="J107" t="str">
            <v>Low</v>
          </cell>
          <cell r="O107">
            <v>41481</v>
          </cell>
        </row>
        <row r="108">
          <cell r="A108" t="str">
            <v>5183-1</v>
          </cell>
          <cell r="J108" t="str">
            <v>Not Specified</v>
          </cell>
          <cell r="O108">
            <v>41480</v>
          </cell>
        </row>
        <row r="109">
          <cell r="A109" t="str">
            <v>5185-1</v>
          </cell>
          <cell r="J109" t="str">
            <v>Critical</v>
          </cell>
          <cell r="O109">
            <v>41481</v>
          </cell>
        </row>
        <row r="110">
          <cell r="A110" t="str">
            <v>5186-1</v>
          </cell>
          <cell r="J110" t="str">
            <v>Low</v>
          </cell>
          <cell r="O110">
            <v>41486</v>
          </cell>
        </row>
        <row r="111">
          <cell r="A111" t="str">
            <v>5188-1</v>
          </cell>
          <cell r="J111" t="str">
            <v>Low</v>
          </cell>
          <cell r="O111">
            <v>41483</v>
          </cell>
        </row>
        <row r="112">
          <cell r="A112" t="str">
            <v>5189-1</v>
          </cell>
          <cell r="J112" t="str">
            <v>Low</v>
          </cell>
          <cell r="O112">
            <v>41484</v>
          </cell>
        </row>
        <row r="113">
          <cell r="A113" t="str">
            <v>5191-1</v>
          </cell>
          <cell r="J113" t="str">
            <v>Not Specified</v>
          </cell>
          <cell r="O113">
            <v>41485</v>
          </cell>
        </row>
        <row r="114">
          <cell r="A114" t="str">
            <v>5193-1</v>
          </cell>
          <cell r="J114" t="str">
            <v>Not Specified</v>
          </cell>
          <cell r="O114">
            <v>41485</v>
          </cell>
        </row>
        <row r="115">
          <cell r="A115" t="str">
            <v>5194-1</v>
          </cell>
          <cell r="J115" t="str">
            <v>Not Specified</v>
          </cell>
          <cell r="O115">
            <v>41486</v>
          </cell>
        </row>
        <row r="116">
          <cell r="A116" t="str">
            <v>5195-1</v>
          </cell>
          <cell r="J116" t="str">
            <v>Medium</v>
          </cell>
          <cell r="O116">
            <v>41487</v>
          </cell>
        </row>
        <row r="117">
          <cell r="A117" t="str">
            <v>5195-2</v>
          </cell>
          <cell r="J117" t="str">
            <v>Medium</v>
          </cell>
          <cell r="O117">
            <v>41488</v>
          </cell>
        </row>
        <row r="118">
          <cell r="A118" t="str">
            <v>5198-1</v>
          </cell>
          <cell r="J118" t="str">
            <v>Not Specified</v>
          </cell>
          <cell r="O118">
            <v>41490</v>
          </cell>
        </row>
        <row r="119">
          <cell r="A119" t="str">
            <v>5200-1</v>
          </cell>
          <cell r="J119" t="str">
            <v>Critical</v>
          </cell>
          <cell r="O119">
            <v>41494</v>
          </cell>
        </row>
        <row r="120">
          <cell r="A120" t="str">
            <v>5201-1</v>
          </cell>
          <cell r="J120" t="str">
            <v>High</v>
          </cell>
          <cell r="O120">
            <v>41495</v>
          </cell>
        </row>
        <row r="121">
          <cell r="A121" t="str">
            <v>5202-1</v>
          </cell>
          <cell r="J121" t="str">
            <v>Not Specified</v>
          </cell>
          <cell r="O121">
            <v>41495</v>
          </cell>
        </row>
        <row r="122">
          <cell r="A122" t="str">
            <v>5204-1</v>
          </cell>
          <cell r="J122" t="str">
            <v>Not Specified</v>
          </cell>
          <cell r="O122">
            <v>41496</v>
          </cell>
        </row>
        <row r="123">
          <cell r="A123" t="str">
            <v>5206-1</v>
          </cell>
          <cell r="J123" t="str">
            <v>Low</v>
          </cell>
          <cell r="O123">
            <v>41499</v>
          </cell>
        </row>
        <row r="124">
          <cell r="A124" t="str">
            <v>5207-1</v>
          </cell>
          <cell r="J124" t="str">
            <v>Low</v>
          </cell>
          <cell r="O124">
            <v>41502</v>
          </cell>
        </row>
        <row r="125">
          <cell r="A125" t="str">
            <v>5208-1</v>
          </cell>
          <cell r="J125" t="str">
            <v>High</v>
          </cell>
          <cell r="O125">
            <v>41498</v>
          </cell>
        </row>
        <row r="126">
          <cell r="A126" t="str">
            <v>5209-1</v>
          </cell>
          <cell r="J126" t="str">
            <v>Low</v>
          </cell>
          <cell r="O126">
            <v>41499</v>
          </cell>
        </row>
        <row r="127">
          <cell r="A127" t="str">
            <v>5211-1</v>
          </cell>
          <cell r="J127" t="str">
            <v>High</v>
          </cell>
          <cell r="O127">
            <v>41500</v>
          </cell>
        </row>
        <row r="128">
          <cell r="A128" t="str">
            <v>5212-1</v>
          </cell>
          <cell r="J128" t="str">
            <v>Low</v>
          </cell>
          <cell r="O128">
            <v>41509</v>
          </cell>
        </row>
        <row r="129">
          <cell r="A129" t="str">
            <v>5213-1</v>
          </cell>
          <cell r="J129" t="str">
            <v>High</v>
          </cell>
          <cell r="O129">
            <v>41502</v>
          </cell>
        </row>
        <row r="130">
          <cell r="A130" t="str">
            <v>5214-1</v>
          </cell>
          <cell r="J130" t="str">
            <v>Not Specified</v>
          </cell>
          <cell r="O130">
            <v>41503</v>
          </cell>
        </row>
        <row r="131">
          <cell r="A131" t="str">
            <v>5215-1</v>
          </cell>
          <cell r="J131" t="str">
            <v>High</v>
          </cell>
          <cell r="O131">
            <v>41508</v>
          </cell>
        </row>
        <row r="132">
          <cell r="A132" t="str">
            <v>5216-1</v>
          </cell>
          <cell r="J132" t="str">
            <v>Low</v>
          </cell>
          <cell r="O132">
            <v>41508</v>
          </cell>
        </row>
        <row r="133">
          <cell r="A133" t="str">
            <v>5218-1</v>
          </cell>
          <cell r="J133" t="str">
            <v>Low</v>
          </cell>
          <cell r="O133">
            <v>41510</v>
          </cell>
        </row>
        <row r="134">
          <cell r="A134" t="str">
            <v>5220-1</v>
          </cell>
          <cell r="J134" t="str">
            <v>Not Specified</v>
          </cell>
          <cell r="O134">
            <v>41513</v>
          </cell>
        </row>
        <row r="135">
          <cell r="A135" t="str">
            <v>5221-1</v>
          </cell>
          <cell r="J135" t="str">
            <v>Not Specified</v>
          </cell>
          <cell r="O135">
            <v>41512</v>
          </cell>
        </row>
        <row r="136">
          <cell r="A136" t="str">
            <v>5222-1</v>
          </cell>
          <cell r="J136" t="str">
            <v>Medium</v>
          </cell>
          <cell r="O136">
            <v>41512</v>
          </cell>
        </row>
        <row r="137">
          <cell r="A137" t="str">
            <v>5224-1</v>
          </cell>
          <cell r="J137" t="str">
            <v>Not Specified</v>
          </cell>
          <cell r="O137">
            <v>41515</v>
          </cell>
        </row>
        <row r="138">
          <cell r="A138" t="str">
            <v>5225-1</v>
          </cell>
          <cell r="J138" t="str">
            <v>Not Specified</v>
          </cell>
          <cell r="O138">
            <v>41516</v>
          </cell>
        </row>
        <row r="139">
          <cell r="A139" t="str">
            <v>5226-1</v>
          </cell>
          <cell r="J139" t="str">
            <v>Low</v>
          </cell>
          <cell r="O139">
            <v>41520</v>
          </cell>
        </row>
        <row r="140">
          <cell r="A140" t="str">
            <v>5227-1</v>
          </cell>
          <cell r="J140" t="str">
            <v>Medium</v>
          </cell>
          <cell r="O140">
            <v>41518</v>
          </cell>
        </row>
        <row r="141">
          <cell r="A141" t="str">
            <v>5229-1</v>
          </cell>
          <cell r="J141" t="str">
            <v>Critical</v>
          </cell>
          <cell r="O141">
            <v>41519</v>
          </cell>
        </row>
        <row r="142">
          <cell r="A142" t="str">
            <v>5231-1</v>
          </cell>
          <cell r="J142" t="str">
            <v>High</v>
          </cell>
          <cell r="O142">
            <v>41520</v>
          </cell>
        </row>
        <row r="143">
          <cell r="A143" t="str">
            <v>5232-1</v>
          </cell>
          <cell r="J143" t="str">
            <v>Low</v>
          </cell>
          <cell r="O143">
            <v>41522</v>
          </cell>
        </row>
        <row r="144">
          <cell r="A144" t="str">
            <v>5234-1</v>
          </cell>
          <cell r="J144" t="str">
            <v>Not Specified</v>
          </cell>
          <cell r="O144">
            <v>41523</v>
          </cell>
        </row>
        <row r="145">
          <cell r="A145" t="str">
            <v>5235-1</v>
          </cell>
          <cell r="J145" t="str">
            <v>Low</v>
          </cell>
          <cell r="O145">
            <v>41526</v>
          </cell>
        </row>
        <row r="146">
          <cell r="A146" t="str">
            <v>5236-1</v>
          </cell>
          <cell r="J146" t="str">
            <v>Not Specified</v>
          </cell>
          <cell r="O146">
            <v>41527</v>
          </cell>
        </row>
        <row r="147">
          <cell r="A147" t="str">
            <v>5238-1</v>
          </cell>
          <cell r="J147" t="str">
            <v>Not Specified</v>
          </cell>
          <cell r="O147">
            <v>41529</v>
          </cell>
        </row>
        <row r="148">
          <cell r="A148" t="str">
            <v>5239-1</v>
          </cell>
          <cell r="J148" t="str">
            <v>Critical</v>
          </cell>
          <cell r="O148">
            <v>41531</v>
          </cell>
        </row>
        <row r="149">
          <cell r="A149" t="str">
            <v>5240-1</v>
          </cell>
          <cell r="J149" t="str">
            <v>Not Specified</v>
          </cell>
          <cell r="O149">
            <v>41532</v>
          </cell>
        </row>
        <row r="150">
          <cell r="A150" t="str">
            <v>5241-1</v>
          </cell>
          <cell r="J150" t="str">
            <v>Medium</v>
          </cell>
          <cell r="O150">
            <v>41531</v>
          </cell>
        </row>
        <row r="151">
          <cell r="A151" t="str">
            <v>5242-1</v>
          </cell>
          <cell r="J151" t="str">
            <v>Low</v>
          </cell>
          <cell r="O151">
            <v>41535</v>
          </cell>
        </row>
        <row r="152">
          <cell r="A152" t="str">
            <v>5244-1</v>
          </cell>
          <cell r="J152" t="str">
            <v>High</v>
          </cell>
          <cell r="O152">
            <v>41536</v>
          </cell>
        </row>
        <row r="153">
          <cell r="A153" t="str">
            <v>5246-1</v>
          </cell>
          <cell r="J153" t="str">
            <v>Low</v>
          </cell>
          <cell r="O153">
            <v>41542</v>
          </cell>
        </row>
        <row r="154">
          <cell r="A154" t="str">
            <v>5247-1</v>
          </cell>
          <cell r="J154" t="str">
            <v>High</v>
          </cell>
          <cell r="O154">
            <v>41538</v>
          </cell>
        </row>
        <row r="155">
          <cell r="A155" t="str">
            <v>5248-1</v>
          </cell>
          <cell r="J155" t="str">
            <v>Critical</v>
          </cell>
          <cell r="O155">
            <v>41541</v>
          </cell>
        </row>
        <row r="156">
          <cell r="A156" t="str">
            <v>5250-1</v>
          </cell>
          <cell r="J156" t="str">
            <v>Low</v>
          </cell>
          <cell r="O156">
            <v>41547</v>
          </cell>
        </row>
        <row r="157">
          <cell r="A157" t="str">
            <v>5251-1</v>
          </cell>
          <cell r="J157" t="str">
            <v>Medium</v>
          </cell>
          <cell r="O157">
            <v>41545</v>
          </cell>
        </row>
        <row r="158">
          <cell r="A158" t="str">
            <v>5253-1</v>
          </cell>
          <cell r="J158" t="str">
            <v>High</v>
          </cell>
          <cell r="O158">
            <v>41545</v>
          </cell>
        </row>
        <row r="159">
          <cell r="A159" t="str">
            <v>5254-1</v>
          </cell>
          <cell r="J159" t="str">
            <v>Low</v>
          </cell>
          <cell r="O159">
            <v>41549</v>
          </cell>
        </row>
        <row r="160">
          <cell r="A160" t="str">
            <v>5256-1</v>
          </cell>
          <cell r="J160" t="str">
            <v>Not Specified</v>
          </cell>
          <cell r="O160">
            <v>41549</v>
          </cell>
        </row>
        <row r="161">
          <cell r="A161" t="str">
            <v>5257-1</v>
          </cell>
          <cell r="J161" t="str">
            <v>Medium</v>
          </cell>
          <cell r="O161">
            <v>41549</v>
          </cell>
        </row>
        <row r="162">
          <cell r="A162" t="str">
            <v>5259-1</v>
          </cell>
          <cell r="J162" t="str">
            <v>High</v>
          </cell>
          <cell r="O162">
            <v>41551</v>
          </cell>
        </row>
        <row r="163">
          <cell r="A163" t="str">
            <v>5260-1</v>
          </cell>
          <cell r="J163" t="str">
            <v>High</v>
          </cell>
          <cell r="O163">
            <v>41552</v>
          </cell>
        </row>
        <row r="164">
          <cell r="A164" t="str">
            <v>5261-1</v>
          </cell>
          <cell r="J164" t="str">
            <v>Low</v>
          </cell>
          <cell r="O164">
            <v>41559</v>
          </cell>
        </row>
        <row r="165">
          <cell r="A165" t="str">
            <v>5263-1</v>
          </cell>
          <cell r="J165" t="str">
            <v>Medium</v>
          </cell>
          <cell r="O165">
            <v>41554</v>
          </cell>
        </row>
        <row r="166">
          <cell r="A166" t="str">
            <v>5265-1</v>
          </cell>
          <cell r="J166" t="str">
            <v>Medium</v>
          </cell>
          <cell r="O166">
            <v>41554</v>
          </cell>
        </row>
        <row r="167">
          <cell r="A167" t="str">
            <v>5267-1</v>
          </cell>
          <cell r="J167" t="str">
            <v>Medium</v>
          </cell>
          <cell r="O167">
            <v>41558</v>
          </cell>
        </row>
        <row r="168">
          <cell r="A168" t="str">
            <v>5268-1</v>
          </cell>
          <cell r="J168" t="str">
            <v>Not Specified</v>
          </cell>
          <cell r="O168">
            <v>41560</v>
          </cell>
        </row>
        <row r="169">
          <cell r="A169" t="str">
            <v>5268-2</v>
          </cell>
          <cell r="J169" t="str">
            <v>Not Specified</v>
          </cell>
          <cell r="O169">
            <v>41559</v>
          </cell>
        </row>
        <row r="170">
          <cell r="A170" t="str">
            <v>5272-1</v>
          </cell>
          <cell r="J170" t="str">
            <v>Critical</v>
          </cell>
          <cell r="O170">
            <v>41559</v>
          </cell>
        </row>
        <row r="171">
          <cell r="A171" t="str">
            <v>5274-1</v>
          </cell>
          <cell r="J171" t="str">
            <v>Critical</v>
          </cell>
          <cell r="O171">
            <v>41561</v>
          </cell>
        </row>
        <row r="172">
          <cell r="A172" t="str">
            <v>5274-2</v>
          </cell>
          <cell r="J172" t="str">
            <v>Critical</v>
          </cell>
          <cell r="O172">
            <v>41560</v>
          </cell>
        </row>
        <row r="173">
          <cell r="A173" t="str">
            <v>5277-1</v>
          </cell>
          <cell r="J173" t="str">
            <v>Critical</v>
          </cell>
          <cell r="O173">
            <v>41569</v>
          </cell>
        </row>
        <row r="174">
          <cell r="A174" t="str">
            <v>5278-1</v>
          </cell>
          <cell r="J174" t="str">
            <v>Critical</v>
          </cell>
          <cell r="O174">
            <v>41567</v>
          </cell>
        </row>
        <row r="175">
          <cell r="A175" t="str">
            <v>5279-1</v>
          </cell>
          <cell r="J175" t="str">
            <v>Medium</v>
          </cell>
          <cell r="O175">
            <v>41568</v>
          </cell>
        </row>
        <row r="176">
          <cell r="A176" t="str">
            <v>5280-1</v>
          </cell>
          <cell r="J176" t="str">
            <v>Not Specified</v>
          </cell>
          <cell r="O176">
            <v>41570</v>
          </cell>
        </row>
        <row r="177">
          <cell r="A177" t="str">
            <v>5282-1</v>
          </cell>
          <cell r="J177" t="str">
            <v>Not Specified</v>
          </cell>
          <cell r="O177">
            <v>41570</v>
          </cell>
        </row>
        <row r="178">
          <cell r="A178" t="str">
            <v>5284-1</v>
          </cell>
          <cell r="J178" t="str">
            <v>High</v>
          </cell>
          <cell r="O178">
            <v>41574</v>
          </cell>
        </row>
        <row r="179">
          <cell r="A179" t="str">
            <v>5286-1</v>
          </cell>
          <cell r="J179" t="str">
            <v>High</v>
          </cell>
          <cell r="O179">
            <v>41574</v>
          </cell>
        </row>
        <row r="180">
          <cell r="A180" t="str">
            <v>5288-1</v>
          </cell>
          <cell r="J180" t="str">
            <v>Not Specified</v>
          </cell>
          <cell r="O180">
            <v>41575</v>
          </cell>
        </row>
        <row r="181">
          <cell r="A181" t="str">
            <v>5290-1</v>
          </cell>
          <cell r="J181" t="str">
            <v>High</v>
          </cell>
          <cell r="O181">
            <v>41576</v>
          </cell>
        </row>
        <row r="182">
          <cell r="A182" t="str">
            <v>5291-1</v>
          </cell>
          <cell r="J182" t="str">
            <v>High</v>
          </cell>
          <cell r="O182">
            <v>41576</v>
          </cell>
        </row>
        <row r="183">
          <cell r="A183" t="str">
            <v>5292-1</v>
          </cell>
          <cell r="J183" t="str">
            <v>Critical</v>
          </cell>
          <cell r="O183">
            <v>41577</v>
          </cell>
        </row>
        <row r="184">
          <cell r="A184" t="str">
            <v>5294-1</v>
          </cell>
          <cell r="J184" t="str">
            <v>Critical</v>
          </cell>
          <cell r="O184">
            <v>41580</v>
          </cell>
        </row>
        <row r="185">
          <cell r="A185" t="str">
            <v>5296-1</v>
          </cell>
          <cell r="J185" t="str">
            <v>Medium</v>
          </cell>
          <cell r="O185">
            <v>41581</v>
          </cell>
        </row>
        <row r="186">
          <cell r="A186" t="str">
            <v>5298-1</v>
          </cell>
          <cell r="J186" t="str">
            <v>Critical</v>
          </cell>
          <cell r="O186">
            <v>41581</v>
          </cell>
        </row>
        <row r="187">
          <cell r="A187" t="str">
            <v>5299-1</v>
          </cell>
          <cell r="J187" t="str">
            <v>Not Specified</v>
          </cell>
          <cell r="O187">
            <v>41585</v>
          </cell>
        </row>
        <row r="188">
          <cell r="A188" t="str">
            <v>5300-1</v>
          </cell>
          <cell r="J188" t="str">
            <v>Critical</v>
          </cell>
          <cell r="O188">
            <v>41584</v>
          </cell>
        </row>
        <row r="189">
          <cell r="A189" t="str">
            <v>5302-1</v>
          </cell>
          <cell r="J189" t="str">
            <v>Medium</v>
          </cell>
          <cell r="O189">
            <v>41586</v>
          </cell>
        </row>
        <row r="190">
          <cell r="A190" t="str">
            <v>5303-1</v>
          </cell>
          <cell r="J190" t="str">
            <v>Low</v>
          </cell>
          <cell r="O190">
            <v>41587</v>
          </cell>
        </row>
        <row r="191">
          <cell r="A191" t="str">
            <v>5304-1</v>
          </cell>
          <cell r="J191" t="str">
            <v>Medium</v>
          </cell>
          <cell r="O191">
            <v>41592</v>
          </cell>
        </row>
        <row r="192">
          <cell r="A192" t="str">
            <v>5305-1</v>
          </cell>
          <cell r="J192" t="str">
            <v>Not Specified</v>
          </cell>
          <cell r="O192">
            <v>41595</v>
          </cell>
        </row>
        <row r="193">
          <cell r="A193" t="str">
            <v>5307-1</v>
          </cell>
          <cell r="J193" t="str">
            <v>Not Specified</v>
          </cell>
          <cell r="O193">
            <v>41594</v>
          </cell>
        </row>
        <row r="194">
          <cell r="A194" t="str">
            <v>5309-1</v>
          </cell>
          <cell r="J194" t="str">
            <v>Critical</v>
          </cell>
          <cell r="O194">
            <v>41595</v>
          </cell>
        </row>
        <row r="195">
          <cell r="A195" t="str">
            <v>5310-1</v>
          </cell>
          <cell r="J195" t="str">
            <v>Critical</v>
          </cell>
          <cell r="O195">
            <v>41597</v>
          </cell>
        </row>
        <row r="196">
          <cell r="A196" t="str">
            <v>5311-1</v>
          </cell>
          <cell r="J196" t="str">
            <v>Critical</v>
          </cell>
          <cell r="O196">
            <v>41596</v>
          </cell>
        </row>
        <row r="197">
          <cell r="A197" t="str">
            <v>5312-1</v>
          </cell>
          <cell r="J197" t="str">
            <v>High</v>
          </cell>
          <cell r="O197">
            <v>41595</v>
          </cell>
        </row>
        <row r="198">
          <cell r="A198" t="str">
            <v>5313-1</v>
          </cell>
          <cell r="J198" t="str">
            <v>Low</v>
          </cell>
          <cell r="O198">
            <v>41598</v>
          </cell>
        </row>
        <row r="199">
          <cell r="A199" t="str">
            <v>5314-1</v>
          </cell>
          <cell r="J199" t="str">
            <v>High</v>
          </cell>
          <cell r="O199">
            <v>41598</v>
          </cell>
        </row>
        <row r="200">
          <cell r="A200" t="str">
            <v>5315-1</v>
          </cell>
          <cell r="J200" t="str">
            <v>Medium</v>
          </cell>
          <cell r="O200">
            <v>41599</v>
          </cell>
        </row>
        <row r="201">
          <cell r="A201" t="str">
            <v>5316-1</v>
          </cell>
          <cell r="J201" t="str">
            <v>Low</v>
          </cell>
          <cell r="O201">
            <v>41605</v>
          </cell>
        </row>
        <row r="202">
          <cell r="A202" t="str">
            <v>5318-1</v>
          </cell>
          <cell r="J202" t="str">
            <v>Not Specified</v>
          </cell>
          <cell r="O202">
            <v>41599</v>
          </cell>
        </row>
        <row r="203">
          <cell r="A203" t="str">
            <v>5319-1</v>
          </cell>
          <cell r="J203" t="str">
            <v>Not Specified</v>
          </cell>
          <cell r="O203">
            <v>41602</v>
          </cell>
        </row>
        <row r="204">
          <cell r="A204" t="str">
            <v>5321-1</v>
          </cell>
          <cell r="J204" t="str">
            <v>Medium</v>
          </cell>
          <cell r="O204">
            <v>41603</v>
          </cell>
        </row>
        <row r="205">
          <cell r="A205" t="str">
            <v>5323-1</v>
          </cell>
          <cell r="J205" t="str">
            <v>Critical</v>
          </cell>
          <cell r="O205">
            <v>41607</v>
          </cell>
        </row>
        <row r="206">
          <cell r="A206" t="str">
            <v>5324-1</v>
          </cell>
          <cell r="J206" t="str">
            <v>High</v>
          </cell>
          <cell r="O206">
            <v>41609</v>
          </cell>
        </row>
        <row r="207">
          <cell r="A207" t="str">
            <v>5326-1</v>
          </cell>
          <cell r="J207" t="str">
            <v>Not Specified</v>
          </cell>
          <cell r="O207">
            <v>41615</v>
          </cell>
        </row>
        <row r="208">
          <cell r="A208" t="str">
            <v>5328-1</v>
          </cell>
          <cell r="J208" t="str">
            <v>Low</v>
          </cell>
          <cell r="O208">
            <v>41623</v>
          </cell>
        </row>
        <row r="209">
          <cell r="A209" t="str">
            <v>5330-1</v>
          </cell>
          <cell r="J209" t="str">
            <v>Medium</v>
          </cell>
          <cell r="O209">
            <v>41616</v>
          </cell>
        </row>
        <row r="210">
          <cell r="A210" t="str">
            <v>5332-1</v>
          </cell>
          <cell r="J210" t="str">
            <v>Critical</v>
          </cell>
          <cell r="O210">
            <v>41617</v>
          </cell>
        </row>
        <row r="211">
          <cell r="A211" t="str">
            <v>5334-1</v>
          </cell>
          <cell r="J211" t="str">
            <v>Not Specified</v>
          </cell>
          <cell r="O211">
            <v>41620</v>
          </cell>
        </row>
        <row r="212">
          <cell r="A212" t="str">
            <v>5335-1</v>
          </cell>
          <cell r="J212" t="str">
            <v>Low</v>
          </cell>
          <cell r="O212">
            <v>41621</v>
          </cell>
        </row>
        <row r="213">
          <cell r="A213" t="str">
            <v>5335-2</v>
          </cell>
          <cell r="J213" t="str">
            <v>Low</v>
          </cell>
          <cell r="O213">
            <v>41623</v>
          </cell>
        </row>
        <row r="214">
          <cell r="A214" t="str">
            <v>5336-1</v>
          </cell>
          <cell r="J214" t="str">
            <v>Low</v>
          </cell>
          <cell r="O214">
            <v>41623</v>
          </cell>
        </row>
        <row r="215">
          <cell r="A215" t="str">
            <v>5340-1</v>
          </cell>
          <cell r="J215" t="str">
            <v>Not Specified</v>
          </cell>
          <cell r="O215">
            <v>41622</v>
          </cell>
        </row>
        <row r="216">
          <cell r="A216" t="str">
            <v>5342-1</v>
          </cell>
          <cell r="J216" t="str">
            <v>Critical</v>
          </cell>
          <cell r="O216">
            <v>41623</v>
          </cell>
        </row>
        <row r="217">
          <cell r="A217" t="str">
            <v>5343-1</v>
          </cell>
          <cell r="J217" t="str">
            <v>Critical</v>
          </cell>
          <cell r="O217">
            <v>41627</v>
          </cell>
        </row>
        <row r="218">
          <cell r="A218" t="str">
            <v>5345-1</v>
          </cell>
          <cell r="J218" t="str">
            <v>Critical</v>
          </cell>
          <cell r="O218">
            <v>41627</v>
          </cell>
        </row>
        <row r="219">
          <cell r="A219" t="str">
            <v>5346-1</v>
          </cell>
          <cell r="J219" t="str">
            <v>High</v>
          </cell>
          <cell r="O219">
            <v>41629</v>
          </cell>
        </row>
        <row r="220">
          <cell r="A220" t="str">
            <v>5347-1</v>
          </cell>
          <cell r="J220" t="str">
            <v>Critical</v>
          </cell>
          <cell r="O220">
            <v>41633</v>
          </cell>
        </row>
        <row r="221">
          <cell r="A221" t="str">
            <v>5349-1</v>
          </cell>
          <cell r="J221" t="str">
            <v>Medium</v>
          </cell>
          <cell r="O221">
            <v>41631</v>
          </cell>
        </row>
        <row r="222">
          <cell r="A222" t="str">
            <v>5350-1</v>
          </cell>
          <cell r="J222" t="str">
            <v>Low</v>
          </cell>
          <cell r="O222">
            <v>41637</v>
          </cell>
        </row>
        <row r="223">
          <cell r="A223" t="str">
            <v>5352-1</v>
          </cell>
          <cell r="J223" t="str">
            <v>Medium</v>
          </cell>
          <cell r="O223">
            <v>41638</v>
          </cell>
        </row>
        <row r="224">
          <cell r="A224" t="str">
            <v>5354-1</v>
          </cell>
          <cell r="J224" t="str">
            <v>Not Specified</v>
          </cell>
          <cell r="O224">
            <v>41638</v>
          </cell>
        </row>
        <row r="225">
          <cell r="A225" t="str">
            <v>5355-1</v>
          </cell>
          <cell r="J225" t="str">
            <v>High</v>
          </cell>
          <cell r="O225">
            <v>41639</v>
          </cell>
        </row>
        <row r="226">
          <cell r="A226" t="str">
            <v>5357-1</v>
          </cell>
          <cell r="J226" t="str">
            <v>Low</v>
          </cell>
          <cell r="O226">
            <v>41638</v>
          </cell>
        </row>
        <row r="227">
          <cell r="A227" t="str">
            <v>5358-1</v>
          </cell>
          <cell r="J227" t="str">
            <v>Critical</v>
          </cell>
          <cell r="O227">
            <v>41645</v>
          </cell>
        </row>
        <row r="228">
          <cell r="A228" t="str">
            <v>5358-2</v>
          </cell>
          <cell r="J228" t="str">
            <v>Critical</v>
          </cell>
          <cell r="O228">
            <v>41644</v>
          </cell>
        </row>
        <row r="229">
          <cell r="A229" t="str">
            <v>5360-1</v>
          </cell>
          <cell r="J229" t="str">
            <v>High</v>
          </cell>
          <cell r="O229">
            <v>41646</v>
          </cell>
        </row>
        <row r="230">
          <cell r="A230" t="str">
            <v>5362-1</v>
          </cell>
          <cell r="J230" t="str">
            <v>Medium</v>
          </cell>
          <cell r="O230">
            <v>41647</v>
          </cell>
        </row>
        <row r="231">
          <cell r="A231" t="str">
            <v>5364-1</v>
          </cell>
          <cell r="J231" t="str">
            <v>Low</v>
          </cell>
          <cell r="O231">
            <v>41654</v>
          </cell>
        </row>
        <row r="232">
          <cell r="A232" t="str">
            <v>5365-1</v>
          </cell>
          <cell r="J232" t="str">
            <v>Low</v>
          </cell>
          <cell r="O232">
            <v>41651</v>
          </cell>
        </row>
        <row r="233">
          <cell r="A233" t="str">
            <v>5367-1</v>
          </cell>
          <cell r="J233" t="str">
            <v>Medium</v>
          </cell>
          <cell r="O233">
            <v>41649</v>
          </cell>
        </row>
        <row r="234">
          <cell r="A234" t="str">
            <v>5367-2</v>
          </cell>
          <cell r="J234" t="str">
            <v>Medium</v>
          </cell>
          <cell r="O234">
            <v>41650</v>
          </cell>
        </row>
        <row r="235">
          <cell r="A235" t="str">
            <v>5369-1</v>
          </cell>
          <cell r="J235" t="str">
            <v>Not Specified</v>
          </cell>
          <cell r="O235">
            <v>41650</v>
          </cell>
        </row>
        <row r="236">
          <cell r="A236" t="str">
            <v>5373-1</v>
          </cell>
          <cell r="J236" t="str">
            <v>Low</v>
          </cell>
          <cell r="O236">
            <v>41657</v>
          </cell>
        </row>
        <row r="237">
          <cell r="A237" t="str">
            <v>5375-1</v>
          </cell>
          <cell r="J237" t="str">
            <v>Not Specified</v>
          </cell>
          <cell r="O237">
            <v>41655</v>
          </cell>
        </row>
        <row r="238">
          <cell r="A238" t="str">
            <v>5377-1</v>
          </cell>
          <cell r="J238" t="str">
            <v>Not Specified</v>
          </cell>
          <cell r="O238">
            <v>41656</v>
          </cell>
        </row>
        <row r="239">
          <cell r="A239" t="str">
            <v>5379-1</v>
          </cell>
          <cell r="J239" t="str">
            <v>Medium</v>
          </cell>
          <cell r="O239">
            <v>41656</v>
          </cell>
        </row>
        <row r="240">
          <cell r="A240" t="str">
            <v>5381-1</v>
          </cell>
          <cell r="J240" t="str">
            <v>Medium</v>
          </cell>
          <cell r="O240">
            <v>41656</v>
          </cell>
        </row>
        <row r="241">
          <cell r="A241" t="str">
            <v>5383-1</v>
          </cell>
          <cell r="J241" t="str">
            <v>Critical</v>
          </cell>
          <cell r="O241">
            <v>41658</v>
          </cell>
        </row>
        <row r="242">
          <cell r="A242" t="str">
            <v>5384-1</v>
          </cell>
          <cell r="J242" t="str">
            <v>Not Specified</v>
          </cell>
          <cell r="O242">
            <v>41664</v>
          </cell>
        </row>
        <row r="243">
          <cell r="A243" t="str">
            <v>5386-1</v>
          </cell>
          <cell r="J243" t="str">
            <v>High</v>
          </cell>
          <cell r="O243">
            <v>41665</v>
          </cell>
        </row>
        <row r="244">
          <cell r="A244" t="str">
            <v>5388-1</v>
          </cell>
          <cell r="J244" t="str">
            <v>Medium</v>
          </cell>
          <cell r="O244">
            <v>41666</v>
          </cell>
        </row>
        <row r="245">
          <cell r="A245" t="str">
            <v>5389-1</v>
          </cell>
          <cell r="J245" t="str">
            <v>Low</v>
          </cell>
          <cell r="O245">
            <v>41672</v>
          </cell>
        </row>
        <row r="246">
          <cell r="A246" t="str">
            <v>5391-1</v>
          </cell>
          <cell r="J246" t="str">
            <v>Critical</v>
          </cell>
          <cell r="O246">
            <v>41666</v>
          </cell>
        </row>
        <row r="247">
          <cell r="A247" t="str">
            <v>5392-1</v>
          </cell>
          <cell r="J247" t="str">
            <v>High</v>
          </cell>
          <cell r="O247">
            <v>41666</v>
          </cell>
        </row>
        <row r="248">
          <cell r="A248" t="str">
            <v>5393-1</v>
          </cell>
          <cell r="J248" t="str">
            <v>High</v>
          </cell>
          <cell r="O248">
            <v>41671</v>
          </cell>
        </row>
        <row r="249">
          <cell r="A249" t="str">
            <v>5394-1</v>
          </cell>
          <cell r="J249" t="str">
            <v>Critical</v>
          </cell>
          <cell r="O249">
            <v>41671</v>
          </cell>
        </row>
        <row r="250">
          <cell r="A250" t="str">
            <v>5395-1</v>
          </cell>
          <cell r="J250" t="str">
            <v>Medium</v>
          </cell>
          <cell r="O250">
            <v>41671</v>
          </cell>
        </row>
        <row r="251">
          <cell r="A251" t="str">
            <v>5396-1</v>
          </cell>
          <cell r="J251" t="str">
            <v>Low</v>
          </cell>
          <cell r="O251">
            <v>41677</v>
          </cell>
        </row>
        <row r="252">
          <cell r="A252" t="str">
            <v>5398-1</v>
          </cell>
          <cell r="J252" t="str">
            <v>Critical</v>
          </cell>
          <cell r="O252">
            <v>41674</v>
          </cell>
        </row>
        <row r="253">
          <cell r="A253" t="str">
            <v>5400-1</v>
          </cell>
          <cell r="J253" t="str">
            <v>Medium</v>
          </cell>
          <cell r="O253">
            <v>41676</v>
          </cell>
        </row>
        <row r="254">
          <cell r="A254" t="str">
            <v>5402-1</v>
          </cell>
          <cell r="J254" t="str">
            <v>Low</v>
          </cell>
          <cell r="O254">
            <v>41686</v>
          </cell>
        </row>
        <row r="255">
          <cell r="A255" t="str">
            <v>5402-2</v>
          </cell>
          <cell r="J255" t="str">
            <v>Low</v>
          </cell>
          <cell r="O255">
            <v>41682</v>
          </cell>
        </row>
        <row r="256">
          <cell r="A256" t="str">
            <v>5404-1</v>
          </cell>
          <cell r="J256" t="str">
            <v>Low</v>
          </cell>
          <cell r="O256">
            <v>41683</v>
          </cell>
        </row>
        <row r="257">
          <cell r="A257" t="str">
            <v>5405-1</v>
          </cell>
          <cell r="J257" t="str">
            <v>Critical</v>
          </cell>
          <cell r="O257">
            <v>41681</v>
          </cell>
        </row>
        <row r="258">
          <cell r="A258" t="str">
            <v>5407-1</v>
          </cell>
          <cell r="J258" t="str">
            <v>Low</v>
          </cell>
          <cell r="O258">
            <v>41682</v>
          </cell>
        </row>
        <row r="259">
          <cell r="A259" t="str">
            <v>5409-1</v>
          </cell>
          <cell r="J259" t="str">
            <v>High</v>
          </cell>
          <cell r="O259">
            <v>41683</v>
          </cell>
        </row>
        <row r="260">
          <cell r="A260" t="str">
            <v>5411-1</v>
          </cell>
          <cell r="J260" t="str">
            <v>High</v>
          </cell>
          <cell r="O260">
            <v>41683</v>
          </cell>
        </row>
        <row r="261">
          <cell r="A261" t="str">
            <v>5413-1</v>
          </cell>
          <cell r="J261" t="str">
            <v>Medium</v>
          </cell>
          <cell r="O261">
            <v>41686</v>
          </cell>
        </row>
        <row r="262">
          <cell r="A262" t="str">
            <v>5415-1</v>
          </cell>
          <cell r="J262" t="str">
            <v>Low</v>
          </cell>
          <cell r="O262">
            <v>41690</v>
          </cell>
        </row>
        <row r="263">
          <cell r="A263" t="str">
            <v>5416-1</v>
          </cell>
          <cell r="J263" t="str">
            <v>High</v>
          </cell>
          <cell r="O263">
            <v>41688</v>
          </cell>
        </row>
        <row r="264">
          <cell r="A264" t="str">
            <v>5418-1</v>
          </cell>
          <cell r="J264" t="str">
            <v>Critical</v>
          </cell>
          <cell r="O264">
            <v>41693</v>
          </cell>
        </row>
        <row r="265">
          <cell r="A265" t="str">
            <v>5420-1</v>
          </cell>
          <cell r="J265" t="str">
            <v>High</v>
          </cell>
          <cell r="O265">
            <v>41693</v>
          </cell>
        </row>
        <row r="266">
          <cell r="A266" t="str">
            <v>5421-1</v>
          </cell>
          <cell r="J266" t="str">
            <v>High</v>
          </cell>
          <cell r="O266">
            <v>41693</v>
          </cell>
        </row>
        <row r="267">
          <cell r="A267" t="str">
            <v>5423-1</v>
          </cell>
          <cell r="J267" t="str">
            <v>Medium</v>
          </cell>
          <cell r="O267">
            <v>41696</v>
          </cell>
        </row>
        <row r="268">
          <cell r="A268" t="str">
            <v>5424-1</v>
          </cell>
          <cell r="J268" t="str">
            <v>Critical</v>
          </cell>
          <cell r="O268">
            <v>41695</v>
          </cell>
        </row>
        <row r="269">
          <cell r="A269" t="str">
            <v>5426-1</v>
          </cell>
          <cell r="J269" t="str">
            <v>Not Specified</v>
          </cell>
          <cell r="O269">
            <v>41696</v>
          </cell>
        </row>
        <row r="270">
          <cell r="A270" t="str">
            <v>5428-1</v>
          </cell>
          <cell r="J270" t="str">
            <v>Not Specified</v>
          </cell>
          <cell r="O270">
            <v>41696</v>
          </cell>
        </row>
        <row r="271">
          <cell r="A271" t="str">
            <v>5430-1</v>
          </cell>
          <cell r="J271" t="str">
            <v>Critical</v>
          </cell>
          <cell r="O271">
            <v>41697</v>
          </cell>
        </row>
        <row r="272">
          <cell r="A272" t="str">
            <v>5432-1</v>
          </cell>
          <cell r="J272" t="str">
            <v>Medium</v>
          </cell>
          <cell r="O272">
            <v>41699</v>
          </cell>
        </row>
        <row r="273">
          <cell r="A273" t="str">
            <v>5433-1</v>
          </cell>
          <cell r="J273" t="str">
            <v>Medium</v>
          </cell>
          <cell r="O273">
            <v>41701</v>
          </cell>
        </row>
        <row r="274">
          <cell r="A274" t="str">
            <v>5434-1</v>
          </cell>
          <cell r="J274" t="str">
            <v>Critical</v>
          </cell>
          <cell r="O274">
            <v>41705</v>
          </cell>
        </row>
        <row r="275">
          <cell r="A275" t="str">
            <v>5435-1</v>
          </cell>
          <cell r="J275" t="str">
            <v>Not Specified</v>
          </cell>
          <cell r="O275">
            <v>41709</v>
          </cell>
        </row>
        <row r="276">
          <cell r="A276" t="str">
            <v>5436-1</v>
          </cell>
          <cell r="J276" t="str">
            <v>Medium</v>
          </cell>
          <cell r="O276">
            <v>41710</v>
          </cell>
        </row>
        <row r="277">
          <cell r="A277" t="str">
            <v>5438-1</v>
          </cell>
          <cell r="J277" t="str">
            <v>High</v>
          </cell>
          <cell r="O277">
            <v>41711</v>
          </cell>
        </row>
        <row r="278">
          <cell r="A278" t="str">
            <v>5439-1</v>
          </cell>
          <cell r="J278" t="str">
            <v>Low</v>
          </cell>
          <cell r="O278">
            <v>41711</v>
          </cell>
        </row>
        <row r="279">
          <cell r="A279" t="str">
            <v>5440-1</v>
          </cell>
          <cell r="J279" t="str">
            <v>Critical</v>
          </cell>
          <cell r="O279">
            <v>41713</v>
          </cell>
        </row>
        <row r="280">
          <cell r="A280" t="str">
            <v>5442-1</v>
          </cell>
          <cell r="J280" t="str">
            <v>Critical</v>
          </cell>
          <cell r="O280">
            <v>41716</v>
          </cell>
        </row>
        <row r="281">
          <cell r="A281" t="str">
            <v>5444-1</v>
          </cell>
          <cell r="J281" t="str">
            <v>Not Specified</v>
          </cell>
          <cell r="O281">
            <v>41716</v>
          </cell>
        </row>
        <row r="282">
          <cell r="A282" t="str">
            <v>5445-1</v>
          </cell>
          <cell r="J282" t="str">
            <v>Not Specified</v>
          </cell>
          <cell r="O282">
            <v>41716</v>
          </cell>
        </row>
        <row r="283">
          <cell r="A283" t="str">
            <v>5446-1</v>
          </cell>
          <cell r="J283" t="str">
            <v>Critical</v>
          </cell>
          <cell r="O283">
            <v>41719</v>
          </cell>
        </row>
        <row r="284">
          <cell r="A284" t="str">
            <v>5448-1</v>
          </cell>
          <cell r="J284" t="str">
            <v>Low</v>
          </cell>
          <cell r="O284">
            <v>41724</v>
          </cell>
        </row>
        <row r="285">
          <cell r="A285" t="str">
            <v>5449-1</v>
          </cell>
          <cell r="J285" t="str">
            <v>High</v>
          </cell>
          <cell r="O285">
            <v>41726</v>
          </cell>
        </row>
        <row r="286">
          <cell r="A286" t="str">
            <v>5450-1</v>
          </cell>
          <cell r="J286" t="str">
            <v>Not Specified</v>
          </cell>
          <cell r="O286">
            <v>41728</v>
          </cell>
        </row>
        <row r="287">
          <cell r="A287" t="str">
            <v>5451-1</v>
          </cell>
          <cell r="J287" t="str">
            <v>Not Specified</v>
          </cell>
          <cell r="O287">
            <v>41729</v>
          </cell>
        </row>
        <row r="288">
          <cell r="A288" t="str">
            <v>5453-1</v>
          </cell>
          <cell r="J288" t="str">
            <v>Critical</v>
          </cell>
          <cell r="O288">
            <v>41731</v>
          </cell>
        </row>
        <row r="289">
          <cell r="A289" t="str">
            <v>5455-1</v>
          </cell>
          <cell r="J289" t="str">
            <v>Medium</v>
          </cell>
          <cell r="O289">
            <v>41733</v>
          </cell>
        </row>
        <row r="290">
          <cell r="A290" t="str">
            <v>5456-1</v>
          </cell>
          <cell r="J290" t="str">
            <v>Critical</v>
          </cell>
          <cell r="O290">
            <v>41733</v>
          </cell>
        </row>
        <row r="291">
          <cell r="A291" t="str">
            <v>5457-1</v>
          </cell>
          <cell r="J291" t="str">
            <v>Medium</v>
          </cell>
          <cell r="O291">
            <v>41734</v>
          </cell>
        </row>
        <row r="292">
          <cell r="A292" t="str">
            <v>5458-1</v>
          </cell>
          <cell r="J292" t="str">
            <v>Not Specified</v>
          </cell>
          <cell r="O292">
            <v>41734</v>
          </cell>
        </row>
        <row r="293">
          <cell r="A293" t="str">
            <v>5460-1</v>
          </cell>
          <cell r="J293" t="str">
            <v>Low</v>
          </cell>
          <cell r="O293">
            <v>41740</v>
          </cell>
        </row>
        <row r="294">
          <cell r="A294" t="str">
            <v>5461-1</v>
          </cell>
          <cell r="J294" t="str">
            <v>Critical</v>
          </cell>
          <cell r="O294">
            <v>41736</v>
          </cell>
        </row>
        <row r="295">
          <cell r="A295" t="str">
            <v>5463-1</v>
          </cell>
          <cell r="J295" t="str">
            <v>Not Specified</v>
          </cell>
          <cell r="O295">
            <v>41736</v>
          </cell>
        </row>
        <row r="296">
          <cell r="A296" t="str">
            <v>5465-1</v>
          </cell>
          <cell r="J296" t="str">
            <v>Medium</v>
          </cell>
          <cell r="O296">
            <v>41738</v>
          </cell>
        </row>
        <row r="297">
          <cell r="A297" t="str">
            <v>5467-1</v>
          </cell>
          <cell r="J297" t="str">
            <v>Medium</v>
          </cell>
          <cell r="O297">
            <v>41741</v>
          </cell>
        </row>
        <row r="298">
          <cell r="A298" t="str">
            <v>5469-1</v>
          </cell>
          <cell r="J298" t="str">
            <v>High</v>
          </cell>
          <cell r="O298">
            <v>41745</v>
          </cell>
        </row>
        <row r="299">
          <cell r="A299" t="str">
            <v>5470-1</v>
          </cell>
          <cell r="J299" t="str">
            <v>High</v>
          </cell>
          <cell r="O299">
            <v>41748</v>
          </cell>
        </row>
        <row r="300">
          <cell r="A300" t="str">
            <v>5471-1</v>
          </cell>
          <cell r="J300" t="str">
            <v>Medium</v>
          </cell>
          <cell r="O300">
            <v>41747</v>
          </cell>
        </row>
        <row r="301">
          <cell r="A301" t="str">
            <v>5473-1</v>
          </cell>
          <cell r="J301" t="str">
            <v>Critical</v>
          </cell>
          <cell r="O301">
            <v>41747</v>
          </cell>
        </row>
        <row r="302">
          <cell r="A302" t="str">
            <v>5475-1</v>
          </cell>
          <cell r="J302" t="str">
            <v>Low</v>
          </cell>
          <cell r="O302">
            <v>41763</v>
          </cell>
        </row>
        <row r="303">
          <cell r="A303" t="str">
            <v>5476-1</v>
          </cell>
          <cell r="J303" t="str">
            <v>Not Specified</v>
          </cell>
          <cell r="O303">
            <v>41762</v>
          </cell>
        </row>
        <row r="304">
          <cell r="A304" t="str">
            <v>5477-1</v>
          </cell>
          <cell r="J304" t="str">
            <v>Critical</v>
          </cell>
          <cell r="O304">
            <v>41762</v>
          </cell>
        </row>
        <row r="305">
          <cell r="A305" t="str">
            <v>5478-1</v>
          </cell>
          <cell r="J305" t="str">
            <v>Low</v>
          </cell>
          <cell r="O305">
            <v>41766</v>
          </cell>
        </row>
        <row r="306">
          <cell r="A306" t="str">
            <v>5479-1</v>
          </cell>
          <cell r="J306" t="str">
            <v>Not Specified</v>
          </cell>
          <cell r="O306">
            <v>41767</v>
          </cell>
        </row>
        <row r="307">
          <cell r="A307" t="str">
            <v>5479-2</v>
          </cell>
          <cell r="J307" t="str">
            <v>Not Specified</v>
          </cell>
          <cell r="O307">
            <v>41767</v>
          </cell>
        </row>
        <row r="308">
          <cell r="A308" t="str">
            <v>5483-1</v>
          </cell>
          <cell r="J308" t="str">
            <v>Low</v>
          </cell>
          <cell r="O308">
            <v>41772</v>
          </cell>
        </row>
        <row r="309">
          <cell r="A309" t="str">
            <v>5485-1</v>
          </cell>
          <cell r="J309" t="str">
            <v>Low</v>
          </cell>
          <cell r="O309">
            <v>41771</v>
          </cell>
        </row>
        <row r="310">
          <cell r="A310" t="str">
            <v>5487-1</v>
          </cell>
          <cell r="J310" t="str">
            <v>Critical</v>
          </cell>
          <cell r="O310">
            <v>41769</v>
          </cell>
        </row>
        <row r="311">
          <cell r="A311" t="str">
            <v>5489-1</v>
          </cell>
          <cell r="J311" t="str">
            <v>Medium</v>
          </cell>
          <cell r="O311">
            <v>41771</v>
          </cell>
        </row>
        <row r="312">
          <cell r="A312" t="str">
            <v>5491-1</v>
          </cell>
          <cell r="J312" t="str">
            <v>Not Specified</v>
          </cell>
          <cell r="O312">
            <v>41773</v>
          </cell>
        </row>
        <row r="313">
          <cell r="A313" t="str">
            <v>5493-1</v>
          </cell>
          <cell r="J313" t="str">
            <v>Medium</v>
          </cell>
          <cell r="O313">
            <v>41775</v>
          </cell>
        </row>
        <row r="314">
          <cell r="A314" t="str">
            <v>5494-1</v>
          </cell>
          <cell r="J314" t="str">
            <v>Not Specified</v>
          </cell>
          <cell r="O314">
            <v>41777</v>
          </cell>
        </row>
        <row r="315">
          <cell r="A315" t="str">
            <v>5496-1</v>
          </cell>
          <cell r="J315" t="str">
            <v>Medium</v>
          </cell>
          <cell r="O315">
            <v>41779</v>
          </cell>
        </row>
        <row r="316">
          <cell r="A316" t="str">
            <v>5497-1</v>
          </cell>
          <cell r="J316" t="str">
            <v>Low</v>
          </cell>
          <cell r="O316">
            <v>41783</v>
          </cell>
        </row>
        <row r="317">
          <cell r="A317" t="str">
            <v>5498-1</v>
          </cell>
          <cell r="J317" t="str">
            <v>Low</v>
          </cell>
          <cell r="O317">
            <v>41788</v>
          </cell>
        </row>
        <row r="318">
          <cell r="A318" t="str">
            <v>5500-1</v>
          </cell>
          <cell r="J318" t="str">
            <v>Low</v>
          </cell>
          <cell r="O318">
            <v>41792</v>
          </cell>
        </row>
        <row r="319">
          <cell r="A319" t="str">
            <v>5502-1</v>
          </cell>
          <cell r="J319" t="str">
            <v>High</v>
          </cell>
          <cell r="O319">
            <v>41788</v>
          </cell>
        </row>
        <row r="320">
          <cell r="A320" t="str">
            <v>5504-1</v>
          </cell>
          <cell r="J320" t="str">
            <v>Medium</v>
          </cell>
          <cell r="O320">
            <v>41788</v>
          </cell>
        </row>
        <row r="321">
          <cell r="A321" t="str">
            <v>5505-1</v>
          </cell>
          <cell r="J321" t="str">
            <v>Critical</v>
          </cell>
          <cell r="O321">
            <v>41794</v>
          </cell>
        </row>
        <row r="322">
          <cell r="A322" t="str">
            <v>5506-1</v>
          </cell>
          <cell r="J322" t="str">
            <v>Not Specified</v>
          </cell>
          <cell r="O322">
            <v>41794</v>
          </cell>
        </row>
        <row r="323">
          <cell r="A323" t="str">
            <v>5507-1</v>
          </cell>
          <cell r="J323" t="str">
            <v>High</v>
          </cell>
          <cell r="O323">
            <v>41795</v>
          </cell>
        </row>
        <row r="324">
          <cell r="A324" t="str">
            <v>5508-1</v>
          </cell>
          <cell r="J324" t="str">
            <v>High</v>
          </cell>
          <cell r="O324">
            <v>41795</v>
          </cell>
        </row>
        <row r="325">
          <cell r="A325" t="str">
            <v>5510-1</v>
          </cell>
          <cell r="J325" t="str">
            <v>Not Specified</v>
          </cell>
          <cell r="O325">
            <v>41795</v>
          </cell>
        </row>
        <row r="326">
          <cell r="A326" t="str">
            <v>5512-1</v>
          </cell>
          <cell r="J326" t="str">
            <v>Medium</v>
          </cell>
          <cell r="O326">
            <v>41797</v>
          </cell>
        </row>
        <row r="327">
          <cell r="A327" t="str">
            <v>5513-1</v>
          </cell>
          <cell r="J327" t="str">
            <v>Medium</v>
          </cell>
          <cell r="O327">
            <v>41798</v>
          </cell>
        </row>
        <row r="328">
          <cell r="A328" t="str">
            <v>5514-1</v>
          </cell>
          <cell r="J328" t="str">
            <v>Not Specified</v>
          </cell>
          <cell r="O328">
            <v>41800</v>
          </cell>
        </row>
        <row r="329">
          <cell r="A329" t="str">
            <v>5516-1</v>
          </cell>
          <cell r="J329" t="str">
            <v>High</v>
          </cell>
          <cell r="O329">
            <v>41799</v>
          </cell>
        </row>
        <row r="330">
          <cell r="A330" t="str">
            <v>5518-1</v>
          </cell>
          <cell r="J330" t="str">
            <v>Low</v>
          </cell>
          <cell r="O330">
            <v>41812</v>
          </cell>
        </row>
        <row r="331">
          <cell r="A331" t="str">
            <v>5520-1</v>
          </cell>
          <cell r="J331" t="str">
            <v>Low</v>
          </cell>
          <cell r="O331">
            <v>41811</v>
          </cell>
        </row>
        <row r="332">
          <cell r="A332" t="str">
            <v>5521-1</v>
          </cell>
          <cell r="J332" t="str">
            <v>Medium</v>
          </cell>
          <cell r="O332">
            <v>41808</v>
          </cell>
        </row>
        <row r="333">
          <cell r="A333" t="str">
            <v>5523-1</v>
          </cell>
          <cell r="J333" t="str">
            <v>High</v>
          </cell>
          <cell r="O333">
            <v>41808</v>
          </cell>
        </row>
        <row r="334">
          <cell r="A334" t="str">
            <v>5525-1</v>
          </cell>
          <cell r="J334" t="str">
            <v>Critical</v>
          </cell>
          <cell r="O334">
            <v>41808</v>
          </cell>
        </row>
        <row r="335">
          <cell r="A335" t="str">
            <v>5526-1</v>
          </cell>
          <cell r="J335" t="str">
            <v>Medium</v>
          </cell>
          <cell r="O335">
            <v>41811</v>
          </cell>
        </row>
        <row r="336">
          <cell r="A336" t="str">
            <v>5527-1</v>
          </cell>
          <cell r="J336" t="str">
            <v>Not Specified</v>
          </cell>
          <cell r="O336">
            <v>41811</v>
          </cell>
        </row>
        <row r="337">
          <cell r="A337" t="str">
            <v>5529-1</v>
          </cell>
          <cell r="J337" t="str">
            <v>High</v>
          </cell>
          <cell r="O337">
            <v>41811</v>
          </cell>
        </row>
        <row r="338">
          <cell r="A338" t="str">
            <v>5531-1</v>
          </cell>
          <cell r="J338" t="str">
            <v>Not Specified</v>
          </cell>
          <cell r="O338">
            <v>41814</v>
          </cell>
        </row>
        <row r="339">
          <cell r="A339" t="str">
            <v>5533-1</v>
          </cell>
          <cell r="J339" t="str">
            <v>Medium</v>
          </cell>
          <cell r="O339">
            <v>41814</v>
          </cell>
        </row>
        <row r="340">
          <cell r="A340" t="str">
            <v>5534-1</v>
          </cell>
          <cell r="J340" t="str">
            <v>Medium</v>
          </cell>
          <cell r="O340">
            <v>41813</v>
          </cell>
        </row>
        <row r="341">
          <cell r="A341" t="str">
            <v>5536-1</v>
          </cell>
          <cell r="J341" t="str">
            <v>Not Specified</v>
          </cell>
          <cell r="O341">
            <v>41815</v>
          </cell>
        </row>
        <row r="342">
          <cell r="A342" t="str">
            <v>5537-1</v>
          </cell>
          <cell r="J342" t="str">
            <v>High</v>
          </cell>
          <cell r="O342">
            <v>41818</v>
          </cell>
        </row>
        <row r="343">
          <cell r="A343" t="str">
            <v>5539-1</v>
          </cell>
          <cell r="J343" t="str">
            <v>Not Specified</v>
          </cell>
          <cell r="O343">
            <v>41820</v>
          </cell>
        </row>
        <row r="344">
          <cell r="A344" t="str">
            <v>5539-2</v>
          </cell>
          <cell r="J344" t="str">
            <v>Not Specified</v>
          </cell>
          <cell r="O344">
            <v>41820</v>
          </cell>
        </row>
        <row r="345">
          <cell r="A345" t="str">
            <v>5541-1</v>
          </cell>
          <cell r="J345" t="str">
            <v>Medium</v>
          </cell>
          <cell r="O345">
            <v>41819</v>
          </cell>
        </row>
        <row r="346">
          <cell r="A346" t="str">
            <v>5544-1</v>
          </cell>
          <cell r="J346" t="str">
            <v>Not Specified</v>
          </cell>
          <cell r="O346">
            <v>41820</v>
          </cell>
        </row>
        <row r="347">
          <cell r="A347" t="str">
            <v>5546-1</v>
          </cell>
          <cell r="J347" t="str">
            <v>Medium</v>
          </cell>
          <cell r="O347">
            <v>41823</v>
          </cell>
        </row>
        <row r="348">
          <cell r="A348" t="str">
            <v>5547-1</v>
          </cell>
          <cell r="J348" t="str">
            <v>High</v>
          </cell>
          <cell r="O348">
            <v>41826</v>
          </cell>
        </row>
        <row r="349">
          <cell r="A349" t="str">
            <v>5548-1</v>
          </cell>
          <cell r="J349" t="str">
            <v>Critical</v>
          </cell>
          <cell r="O349">
            <v>41828</v>
          </cell>
        </row>
        <row r="350">
          <cell r="A350" t="str">
            <v>5549-1</v>
          </cell>
          <cell r="J350" t="str">
            <v>High</v>
          </cell>
          <cell r="O350">
            <v>41833</v>
          </cell>
        </row>
        <row r="351">
          <cell r="A351" t="str">
            <v>5551-1</v>
          </cell>
          <cell r="J351" t="str">
            <v>Medium</v>
          </cell>
          <cell r="O351">
            <v>41834</v>
          </cell>
        </row>
        <row r="352">
          <cell r="A352" t="str">
            <v>5552-1</v>
          </cell>
          <cell r="J352" t="str">
            <v>Not Specified</v>
          </cell>
          <cell r="O352">
            <v>41837</v>
          </cell>
        </row>
        <row r="353">
          <cell r="A353" t="str">
            <v>5554-1</v>
          </cell>
          <cell r="J353" t="str">
            <v>High</v>
          </cell>
          <cell r="O353">
            <v>41838</v>
          </cell>
        </row>
        <row r="354">
          <cell r="A354" t="str">
            <v>5556-1</v>
          </cell>
          <cell r="J354" t="str">
            <v>Medium</v>
          </cell>
          <cell r="O354">
            <v>41839</v>
          </cell>
        </row>
        <row r="355">
          <cell r="A355" t="str">
            <v>5558-1</v>
          </cell>
          <cell r="J355" t="str">
            <v>Low</v>
          </cell>
          <cell r="O355">
            <v>41840</v>
          </cell>
        </row>
        <row r="356">
          <cell r="A356" t="str">
            <v>5558-2</v>
          </cell>
          <cell r="J356" t="str">
            <v>Low</v>
          </cell>
          <cell r="O356">
            <v>41845</v>
          </cell>
        </row>
        <row r="357">
          <cell r="A357" t="str">
            <v>5560-1</v>
          </cell>
          <cell r="J357" t="str">
            <v>Low</v>
          </cell>
          <cell r="O357">
            <v>41844</v>
          </cell>
        </row>
        <row r="358">
          <cell r="A358" t="str">
            <v>5562-1</v>
          </cell>
          <cell r="J358" t="str">
            <v>Critical</v>
          </cell>
          <cell r="O358">
            <v>41846</v>
          </cell>
        </row>
        <row r="359">
          <cell r="A359" t="str">
            <v>5564-1</v>
          </cell>
          <cell r="J359" t="str">
            <v>Low</v>
          </cell>
          <cell r="O359">
            <v>41847</v>
          </cell>
        </row>
        <row r="360">
          <cell r="A360" t="str">
            <v>5566-1</v>
          </cell>
          <cell r="J360" t="str">
            <v>Low</v>
          </cell>
          <cell r="O360">
            <v>41855</v>
          </cell>
        </row>
        <row r="361">
          <cell r="A361" t="str">
            <v>5566-2</v>
          </cell>
          <cell r="J361" t="str">
            <v>Low</v>
          </cell>
          <cell r="O361">
            <v>41853</v>
          </cell>
        </row>
        <row r="362">
          <cell r="A362" t="str">
            <v>5569-1</v>
          </cell>
          <cell r="J362" t="str">
            <v>Medium</v>
          </cell>
          <cell r="O362">
            <v>41850</v>
          </cell>
        </row>
        <row r="363">
          <cell r="A363" t="str">
            <v>5570-1</v>
          </cell>
          <cell r="J363" t="str">
            <v>High</v>
          </cell>
          <cell r="O363">
            <v>41851</v>
          </cell>
        </row>
        <row r="364">
          <cell r="A364" t="str">
            <v>5572-1</v>
          </cell>
          <cell r="J364" t="str">
            <v>High</v>
          </cell>
          <cell r="O364">
            <v>41852</v>
          </cell>
        </row>
        <row r="365">
          <cell r="A365" t="str">
            <v>5574-1</v>
          </cell>
          <cell r="J365" t="str">
            <v>Medium</v>
          </cell>
          <cell r="O365">
            <v>41852</v>
          </cell>
        </row>
        <row r="366">
          <cell r="A366" t="str">
            <v>5576-1</v>
          </cell>
          <cell r="J366" t="str">
            <v>Medium</v>
          </cell>
          <cell r="O366">
            <v>41855</v>
          </cell>
        </row>
        <row r="367">
          <cell r="A367" t="str">
            <v>5578-1</v>
          </cell>
          <cell r="J367" t="str">
            <v>High</v>
          </cell>
          <cell r="O367">
            <v>41858</v>
          </cell>
        </row>
        <row r="368">
          <cell r="A368" t="str">
            <v>5579-1</v>
          </cell>
          <cell r="J368" t="str">
            <v>Low</v>
          </cell>
          <cell r="O368">
            <v>41857</v>
          </cell>
        </row>
        <row r="369">
          <cell r="A369" t="str">
            <v>5581-1</v>
          </cell>
          <cell r="J369" t="str">
            <v>Critical</v>
          </cell>
          <cell r="O369">
            <v>41860</v>
          </cell>
        </row>
        <row r="370">
          <cell r="A370" t="str">
            <v>5583-1</v>
          </cell>
          <cell r="J370" t="str">
            <v>Critical</v>
          </cell>
          <cell r="O370">
            <v>41863</v>
          </cell>
        </row>
        <row r="371">
          <cell r="A371" t="str">
            <v>5584-1</v>
          </cell>
          <cell r="J371" t="str">
            <v>Critical</v>
          </cell>
          <cell r="O371">
            <v>41865</v>
          </cell>
        </row>
        <row r="372">
          <cell r="A372" t="str">
            <v>5586-1</v>
          </cell>
          <cell r="J372" t="str">
            <v>Medium</v>
          </cell>
          <cell r="O372">
            <v>41864</v>
          </cell>
        </row>
        <row r="373">
          <cell r="A373" t="str">
            <v>5588-1</v>
          </cell>
          <cell r="J373" t="str">
            <v>High</v>
          </cell>
          <cell r="O373">
            <v>41864</v>
          </cell>
        </row>
        <row r="374">
          <cell r="A374" t="str">
            <v>5589-1</v>
          </cell>
          <cell r="J374" t="str">
            <v>Low</v>
          </cell>
          <cell r="O374">
            <v>41870</v>
          </cell>
        </row>
        <row r="375">
          <cell r="A375" t="str">
            <v>5591-1</v>
          </cell>
          <cell r="J375" t="str">
            <v>Not Specified</v>
          </cell>
          <cell r="O375">
            <v>41874</v>
          </cell>
        </row>
        <row r="376">
          <cell r="A376" t="str">
            <v>5593-1</v>
          </cell>
          <cell r="J376" t="str">
            <v>High</v>
          </cell>
          <cell r="O376">
            <v>41878</v>
          </cell>
        </row>
        <row r="377">
          <cell r="A377" t="str">
            <v>5594-1</v>
          </cell>
          <cell r="J377" t="str">
            <v>High</v>
          </cell>
          <cell r="O377">
            <v>41878</v>
          </cell>
        </row>
        <row r="378">
          <cell r="A378" t="str">
            <v>5596-1</v>
          </cell>
          <cell r="J378" t="str">
            <v>Medium</v>
          </cell>
          <cell r="O378">
            <v>41877</v>
          </cell>
        </row>
        <row r="379">
          <cell r="A379" t="str">
            <v>5597-1</v>
          </cell>
          <cell r="J379" t="str">
            <v>Not Specified</v>
          </cell>
          <cell r="O379">
            <v>41879</v>
          </cell>
        </row>
        <row r="380">
          <cell r="A380" t="str">
            <v>5599-1</v>
          </cell>
          <cell r="J380" t="str">
            <v>High</v>
          </cell>
          <cell r="O380">
            <v>41879</v>
          </cell>
        </row>
        <row r="381">
          <cell r="A381" t="str">
            <v>5599-2</v>
          </cell>
          <cell r="J381" t="str">
            <v>High</v>
          </cell>
          <cell r="O381">
            <v>41880</v>
          </cell>
        </row>
        <row r="382">
          <cell r="A382" t="str">
            <v>5603-1</v>
          </cell>
          <cell r="J382" t="str">
            <v>Low</v>
          </cell>
          <cell r="O382">
            <v>41883</v>
          </cell>
        </row>
        <row r="383">
          <cell r="A383" t="str">
            <v>5604-1</v>
          </cell>
          <cell r="J383" t="str">
            <v>Low</v>
          </cell>
          <cell r="O383">
            <v>41886</v>
          </cell>
        </row>
        <row r="384">
          <cell r="A384" t="str">
            <v>5605-1</v>
          </cell>
          <cell r="J384" t="str">
            <v>Medium</v>
          </cell>
          <cell r="O384">
            <v>41887</v>
          </cell>
        </row>
        <row r="385">
          <cell r="A385" t="str">
            <v>5606-1</v>
          </cell>
          <cell r="J385" t="str">
            <v>Low</v>
          </cell>
          <cell r="O385">
            <v>41892</v>
          </cell>
        </row>
        <row r="386">
          <cell r="A386" t="str">
            <v>5607-1</v>
          </cell>
          <cell r="J386" t="str">
            <v>Not Specified</v>
          </cell>
          <cell r="O386">
            <v>41887</v>
          </cell>
        </row>
        <row r="387">
          <cell r="A387" t="str">
            <v>5609-1</v>
          </cell>
          <cell r="J387" t="str">
            <v>Not Specified</v>
          </cell>
          <cell r="O387">
            <v>41889</v>
          </cell>
        </row>
        <row r="388">
          <cell r="A388" t="str">
            <v>5609-2</v>
          </cell>
          <cell r="J388" t="str">
            <v>Not Specified</v>
          </cell>
          <cell r="O388">
            <v>41891</v>
          </cell>
        </row>
        <row r="389">
          <cell r="A389" t="str">
            <v>5612-1</v>
          </cell>
          <cell r="J389" t="str">
            <v>Not Specified</v>
          </cell>
          <cell r="O389">
            <v>41894</v>
          </cell>
        </row>
        <row r="390">
          <cell r="A390" t="str">
            <v>5613-1</v>
          </cell>
          <cell r="J390" t="str">
            <v>Critical</v>
          </cell>
          <cell r="O390">
            <v>41895</v>
          </cell>
        </row>
        <row r="391">
          <cell r="A391" t="str">
            <v>5615-1</v>
          </cell>
          <cell r="J391" t="str">
            <v>Critical</v>
          </cell>
          <cell r="O391">
            <v>41895</v>
          </cell>
        </row>
        <row r="392">
          <cell r="A392" t="str">
            <v>5616-1</v>
          </cell>
          <cell r="J392" t="str">
            <v>Low</v>
          </cell>
          <cell r="O392">
            <v>41901</v>
          </cell>
        </row>
        <row r="393">
          <cell r="A393" t="str">
            <v>5618-1</v>
          </cell>
          <cell r="J393" t="str">
            <v>Low</v>
          </cell>
          <cell r="O393">
            <v>41899</v>
          </cell>
        </row>
        <row r="394">
          <cell r="A394" t="str">
            <v>5619-1</v>
          </cell>
          <cell r="J394" t="str">
            <v>Critical</v>
          </cell>
          <cell r="O394">
            <v>41900</v>
          </cell>
        </row>
        <row r="395">
          <cell r="A395" t="str">
            <v>5621-1</v>
          </cell>
          <cell r="J395" t="str">
            <v>Medium</v>
          </cell>
          <cell r="O395">
            <v>41905</v>
          </cell>
        </row>
        <row r="396">
          <cell r="A396" t="str">
            <v>5621-2</v>
          </cell>
          <cell r="J396" t="str">
            <v>Medium</v>
          </cell>
          <cell r="O396">
            <v>41904</v>
          </cell>
        </row>
        <row r="397">
          <cell r="A397" t="str">
            <v>5625-1</v>
          </cell>
          <cell r="J397" t="str">
            <v>High</v>
          </cell>
          <cell r="O397">
            <v>41907</v>
          </cell>
        </row>
        <row r="398">
          <cell r="A398" t="str">
            <v>5627-1</v>
          </cell>
          <cell r="J398" t="str">
            <v>Low</v>
          </cell>
          <cell r="O398">
            <v>41914</v>
          </cell>
        </row>
        <row r="399">
          <cell r="A399" t="str">
            <v>5629-1</v>
          </cell>
          <cell r="J399" t="str">
            <v>High</v>
          </cell>
          <cell r="O399">
            <v>41911</v>
          </cell>
        </row>
        <row r="400">
          <cell r="A400" t="str">
            <v>5630-1</v>
          </cell>
          <cell r="J400" t="str">
            <v>High</v>
          </cell>
          <cell r="O400">
            <v>41911</v>
          </cell>
        </row>
        <row r="401">
          <cell r="A401" t="str">
            <v>5631-1</v>
          </cell>
          <cell r="J401" t="str">
            <v>Low</v>
          </cell>
          <cell r="O401">
            <v>41911</v>
          </cell>
        </row>
        <row r="402">
          <cell r="A402" t="str">
            <v>5633-1</v>
          </cell>
          <cell r="J402" t="str">
            <v>High</v>
          </cell>
          <cell r="O402">
            <v>41915</v>
          </cell>
        </row>
        <row r="403">
          <cell r="A403" t="str">
            <v>5635-1</v>
          </cell>
          <cell r="J403" t="str">
            <v>Not Specified</v>
          </cell>
          <cell r="O403">
            <v>41914</v>
          </cell>
        </row>
        <row r="404">
          <cell r="A404" t="str">
            <v>5637-1</v>
          </cell>
          <cell r="J404" t="str">
            <v>High</v>
          </cell>
          <cell r="O404">
            <v>41916</v>
          </cell>
        </row>
        <row r="405">
          <cell r="A405" t="str">
            <v>5639-1</v>
          </cell>
          <cell r="J405" t="str">
            <v>High</v>
          </cell>
          <cell r="O405">
            <v>41916</v>
          </cell>
        </row>
        <row r="406">
          <cell r="A406" t="str">
            <v>5641-1</v>
          </cell>
          <cell r="J406" t="str">
            <v>Not Specified</v>
          </cell>
          <cell r="O406">
            <v>41917</v>
          </cell>
        </row>
        <row r="407">
          <cell r="A407" t="str">
            <v>5643-1</v>
          </cell>
          <cell r="J407" t="str">
            <v>Low</v>
          </cell>
          <cell r="O407">
            <v>41923</v>
          </cell>
        </row>
        <row r="408">
          <cell r="A408" t="str">
            <v>5644-1</v>
          </cell>
          <cell r="J408" t="str">
            <v>Low</v>
          </cell>
          <cell r="O408">
            <v>41918</v>
          </cell>
        </row>
        <row r="409">
          <cell r="A409" t="str">
            <v>5645-1</v>
          </cell>
          <cell r="J409" t="str">
            <v>Critical</v>
          </cell>
          <cell r="O409">
            <v>41919</v>
          </cell>
        </row>
        <row r="410">
          <cell r="A410" t="str">
            <v>5646-1</v>
          </cell>
          <cell r="J410" t="str">
            <v>High</v>
          </cell>
          <cell r="O410">
            <v>41922</v>
          </cell>
        </row>
        <row r="411">
          <cell r="A411" t="str">
            <v>5647-1</v>
          </cell>
          <cell r="J411" t="str">
            <v>High</v>
          </cell>
          <cell r="O411">
            <v>41921</v>
          </cell>
        </row>
        <row r="412">
          <cell r="A412" t="str">
            <v>5648-1</v>
          </cell>
          <cell r="J412" t="str">
            <v>Low</v>
          </cell>
          <cell r="O412">
            <v>41929</v>
          </cell>
        </row>
        <row r="413">
          <cell r="A413" t="str">
            <v>5650-1</v>
          </cell>
          <cell r="J413" t="str">
            <v>Medium</v>
          </cell>
          <cell r="O413">
            <v>41923</v>
          </cell>
        </row>
        <row r="414">
          <cell r="A414" t="str">
            <v>5651-1</v>
          </cell>
          <cell r="J414" t="str">
            <v>Low</v>
          </cell>
          <cell r="O414">
            <v>41931</v>
          </cell>
        </row>
        <row r="415">
          <cell r="A415" t="str">
            <v>5653-1</v>
          </cell>
          <cell r="J415" t="str">
            <v>Critical</v>
          </cell>
          <cell r="O415">
            <v>41929</v>
          </cell>
        </row>
        <row r="416">
          <cell r="A416" t="str">
            <v>5655-1</v>
          </cell>
          <cell r="J416" t="str">
            <v>Medium</v>
          </cell>
          <cell r="O416">
            <v>41929</v>
          </cell>
        </row>
        <row r="417">
          <cell r="A417" t="str">
            <v>5655-2</v>
          </cell>
          <cell r="J417" t="str">
            <v>Medium</v>
          </cell>
          <cell r="O417">
            <v>41931</v>
          </cell>
        </row>
        <row r="418">
          <cell r="A418" t="str">
            <v>5658-1</v>
          </cell>
          <cell r="J418" t="str">
            <v>Not Specified</v>
          </cell>
          <cell r="O418">
            <v>41932</v>
          </cell>
        </row>
        <row r="419">
          <cell r="A419" t="str">
            <v>5659-1</v>
          </cell>
          <cell r="J419" t="str">
            <v>High</v>
          </cell>
          <cell r="O419">
            <v>41932</v>
          </cell>
        </row>
        <row r="420">
          <cell r="A420" t="str">
            <v>5661-1</v>
          </cell>
          <cell r="J420" t="str">
            <v>Not Specified</v>
          </cell>
          <cell r="O420">
            <v>41934</v>
          </cell>
        </row>
        <row r="421">
          <cell r="A421" t="str">
            <v>5663-1</v>
          </cell>
          <cell r="J421" t="str">
            <v>Not Specified</v>
          </cell>
          <cell r="O421">
            <v>41934</v>
          </cell>
        </row>
        <row r="422">
          <cell r="A422" t="str">
            <v>5665-1</v>
          </cell>
          <cell r="J422" t="str">
            <v>Medium</v>
          </cell>
          <cell r="O422">
            <v>41933</v>
          </cell>
        </row>
        <row r="423">
          <cell r="A423" t="str">
            <v>5667-1</v>
          </cell>
          <cell r="J423" t="str">
            <v>High</v>
          </cell>
          <cell r="O423">
            <v>41935</v>
          </cell>
        </row>
        <row r="424">
          <cell r="A424" t="str">
            <v>5669-1</v>
          </cell>
          <cell r="J424" t="str">
            <v>Not Specified</v>
          </cell>
          <cell r="O424">
            <v>41937</v>
          </cell>
        </row>
        <row r="425">
          <cell r="A425" t="str">
            <v>5670-1</v>
          </cell>
          <cell r="J425" t="str">
            <v>Medium</v>
          </cell>
          <cell r="O425">
            <v>41939</v>
          </cell>
        </row>
        <row r="426">
          <cell r="A426" t="str">
            <v>5671-1</v>
          </cell>
          <cell r="J426" t="str">
            <v>Low</v>
          </cell>
          <cell r="O426">
            <v>41943</v>
          </cell>
        </row>
        <row r="427">
          <cell r="A427" t="str">
            <v>5672-1</v>
          </cell>
          <cell r="J427" t="str">
            <v>Medium</v>
          </cell>
          <cell r="O427">
            <v>41941</v>
          </cell>
        </row>
        <row r="428">
          <cell r="A428" t="str">
            <v>5674-1</v>
          </cell>
          <cell r="J428" t="str">
            <v>High</v>
          </cell>
          <cell r="O428">
            <v>41943</v>
          </cell>
        </row>
        <row r="429">
          <cell r="A429" t="str">
            <v>5676-1</v>
          </cell>
          <cell r="J429" t="str">
            <v>Not Specified</v>
          </cell>
          <cell r="O429">
            <v>41946</v>
          </cell>
        </row>
        <row r="430">
          <cell r="A430" t="str">
            <v>5677-1</v>
          </cell>
          <cell r="J430" t="str">
            <v>High</v>
          </cell>
          <cell r="O430">
            <v>41947</v>
          </cell>
        </row>
        <row r="431">
          <cell r="A431" t="str">
            <v>5679-1</v>
          </cell>
          <cell r="J431" t="str">
            <v>Low</v>
          </cell>
          <cell r="O431">
            <v>41950</v>
          </cell>
        </row>
        <row r="432">
          <cell r="A432" t="str">
            <v>5680-1</v>
          </cell>
          <cell r="J432" t="str">
            <v>Medium</v>
          </cell>
          <cell r="O432">
            <v>41947</v>
          </cell>
        </row>
        <row r="433">
          <cell r="A433" t="str">
            <v>5681-1</v>
          </cell>
          <cell r="J433" t="str">
            <v>Medium</v>
          </cell>
          <cell r="O433">
            <v>41952</v>
          </cell>
        </row>
        <row r="434">
          <cell r="A434" t="str">
            <v>5682-1</v>
          </cell>
          <cell r="J434" t="str">
            <v>High</v>
          </cell>
          <cell r="O434">
            <v>41955</v>
          </cell>
        </row>
        <row r="435">
          <cell r="A435" t="str">
            <v>5684-1</v>
          </cell>
          <cell r="J435" t="str">
            <v>Critical</v>
          </cell>
          <cell r="O435">
            <v>41955</v>
          </cell>
        </row>
        <row r="436">
          <cell r="A436" t="str">
            <v>5685-1</v>
          </cell>
          <cell r="J436" t="str">
            <v>Not Specified</v>
          </cell>
          <cell r="O436">
            <v>41961</v>
          </cell>
        </row>
        <row r="437">
          <cell r="A437" t="str">
            <v>5686-1</v>
          </cell>
          <cell r="J437" t="str">
            <v>Low</v>
          </cell>
          <cell r="O437">
            <v>41964</v>
          </cell>
        </row>
        <row r="438">
          <cell r="A438" t="str">
            <v>5687-1</v>
          </cell>
          <cell r="J438" t="str">
            <v>High</v>
          </cell>
          <cell r="O438">
            <v>41962</v>
          </cell>
        </row>
        <row r="439">
          <cell r="A439" t="str">
            <v>5689-1</v>
          </cell>
          <cell r="J439" t="str">
            <v>Critical</v>
          </cell>
          <cell r="O439">
            <v>41963</v>
          </cell>
        </row>
        <row r="440">
          <cell r="A440" t="str">
            <v>5690-1</v>
          </cell>
          <cell r="J440" t="str">
            <v>Medium</v>
          </cell>
          <cell r="O440">
            <v>41964</v>
          </cell>
        </row>
        <row r="441">
          <cell r="A441" t="str">
            <v>5692-1</v>
          </cell>
          <cell r="J441" t="str">
            <v>Medium</v>
          </cell>
          <cell r="O441">
            <v>41966</v>
          </cell>
        </row>
        <row r="442">
          <cell r="A442" t="str">
            <v>5693-1</v>
          </cell>
          <cell r="J442" t="str">
            <v>High</v>
          </cell>
          <cell r="O442">
            <v>41965</v>
          </cell>
        </row>
        <row r="443">
          <cell r="A443" t="str">
            <v>5695-1</v>
          </cell>
          <cell r="J443" t="str">
            <v>Critical</v>
          </cell>
          <cell r="O443">
            <v>41967</v>
          </cell>
        </row>
        <row r="444">
          <cell r="A444" t="str">
            <v>5696-1</v>
          </cell>
          <cell r="J444" t="str">
            <v>Critical</v>
          </cell>
          <cell r="O444">
            <v>41969</v>
          </cell>
        </row>
        <row r="445">
          <cell r="A445" t="str">
            <v>5698-1</v>
          </cell>
          <cell r="J445" t="str">
            <v>Low</v>
          </cell>
          <cell r="O445">
            <v>41970</v>
          </cell>
        </row>
        <row r="446">
          <cell r="A446" t="str">
            <v>5699-1</v>
          </cell>
          <cell r="J446" t="str">
            <v>High</v>
          </cell>
          <cell r="O446">
            <v>41971</v>
          </cell>
        </row>
        <row r="447">
          <cell r="A447" t="str">
            <v>5701-1</v>
          </cell>
          <cell r="J447" t="str">
            <v>High</v>
          </cell>
          <cell r="O447">
            <v>41975</v>
          </cell>
        </row>
        <row r="448">
          <cell r="A448" t="str">
            <v>5702-1</v>
          </cell>
          <cell r="J448" t="str">
            <v>Low</v>
          </cell>
          <cell r="O448">
            <v>41978</v>
          </cell>
        </row>
        <row r="449">
          <cell r="A449" t="str">
            <v>5703-1</v>
          </cell>
          <cell r="J449" t="str">
            <v>Low</v>
          </cell>
          <cell r="O449">
            <v>41981</v>
          </cell>
        </row>
        <row r="450">
          <cell r="A450" t="str">
            <v>5705-1</v>
          </cell>
          <cell r="J450" t="str">
            <v>Medium</v>
          </cell>
          <cell r="O450">
            <v>41978</v>
          </cell>
        </row>
        <row r="451">
          <cell r="A451" t="str">
            <v>5706-1</v>
          </cell>
          <cell r="J451" t="str">
            <v>Medium</v>
          </cell>
          <cell r="O451">
            <v>41979</v>
          </cell>
        </row>
        <row r="452">
          <cell r="A452" t="str">
            <v>5708-1</v>
          </cell>
          <cell r="J452" t="str">
            <v>Not Specified</v>
          </cell>
          <cell r="O452">
            <v>41981</v>
          </cell>
        </row>
        <row r="453">
          <cell r="A453" t="str">
            <v>5710-1</v>
          </cell>
          <cell r="J453" t="str">
            <v>High</v>
          </cell>
          <cell r="O453">
            <v>41983</v>
          </cell>
        </row>
        <row r="454">
          <cell r="A454" t="str">
            <v>5711-1</v>
          </cell>
          <cell r="J454" t="str">
            <v>Medium</v>
          </cell>
          <cell r="O454">
            <v>41984</v>
          </cell>
        </row>
        <row r="455">
          <cell r="A455" t="str">
            <v>5712-1</v>
          </cell>
          <cell r="J455" t="str">
            <v>Not Specified</v>
          </cell>
          <cell r="O455">
            <v>41984</v>
          </cell>
        </row>
        <row r="456">
          <cell r="A456" t="str">
            <v>5713-1</v>
          </cell>
          <cell r="J456" t="str">
            <v>Low</v>
          </cell>
          <cell r="O456">
            <v>41985</v>
          </cell>
        </row>
        <row r="457">
          <cell r="A457" t="str">
            <v>5715-1</v>
          </cell>
          <cell r="J457" t="str">
            <v>High</v>
          </cell>
          <cell r="O457">
            <v>41988</v>
          </cell>
        </row>
        <row r="458">
          <cell r="A458" t="str">
            <v>5717-1</v>
          </cell>
          <cell r="J458" t="str">
            <v>Medium</v>
          </cell>
          <cell r="O458">
            <v>41991</v>
          </cell>
        </row>
        <row r="459">
          <cell r="A459" t="str">
            <v>5718-1</v>
          </cell>
          <cell r="J459" t="str">
            <v>Medium</v>
          </cell>
          <cell r="O459">
            <v>41996</v>
          </cell>
        </row>
        <row r="460">
          <cell r="A460" t="str">
            <v>5719-1</v>
          </cell>
          <cell r="J460" t="str">
            <v>Medium</v>
          </cell>
          <cell r="O460">
            <v>42000</v>
          </cell>
        </row>
        <row r="461">
          <cell r="A461" t="str">
            <v>5720-1</v>
          </cell>
          <cell r="J461" t="str">
            <v>High</v>
          </cell>
          <cell r="O461">
            <v>42002</v>
          </cell>
        </row>
        <row r="462">
          <cell r="A462" t="str">
            <v>5721-1</v>
          </cell>
          <cell r="J462" t="str">
            <v>High</v>
          </cell>
          <cell r="O462">
            <v>42002</v>
          </cell>
        </row>
        <row r="463">
          <cell r="A463" t="str">
            <v>5722-1</v>
          </cell>
          <cell r="J463" t="str">
            <v>Critical</v>
          </cell>
          <cell r="O463">
            <v>42001</v>
          </cell>
        </row>
        <row r="464">
          <cell r="A464" t="str">
            <v>5724-1</v>
          </cell>
          <cell r="J464" t="str">
            <v>High</v>
          </cell>
          <cell r="O464">
            <v>42000</v>
          </cell>
        </row>
        <row r="465">
          <cell r="A465" t="str">
            <v>5724-2</v>
          </cell>
          <cell r="J465" t="str">
            <v>High</v>
          </cell>
          <cell r="O465">
            <v>42002</v>
          </cell>
        </row>
        <row r="466">
          <cell r="A466" t="str">
            <v>5728-1</v>
          </cell>
          <cell r="J466" t="str">
            <v>High</v>
          </cell>
          <cell r="O466">
            <v>42003</v>
          </cell>
        </row>
        <row r="467">
          <cell r="A467" t="str">
            <v>5730-1</v>
          </cell>
          <cell r="J467" t="str">
            <v>Not Specified</v>
          </cell>
          <cell r="O467">
            <v>42001</v>
          </cell>
        </row>
        <row r="468">
          <cell r="A468" t="str">
            <v>5731-1</v>
          </cell>
          <cell r="J468" t="str">
            <v>Not Specified</v>
          </cell>
          <cell r="O468">
            <v>42004</v>
          </cell>
        </row>
        <row r="469">
          <cell r="A469" t="str">
            <v>5732-1</v>
          </cell>
          <cell r="J469" t="str">
            <v>Not Specified</v>
          </cell>
          <cell r="O469">
            <v>42007</v>
          </cell>
        </row>
        <row r="470">
          <cell r="A470" t="str">
            <v>5734-1</v>
          </cell>
          <cell r="J470" t="str">
            <v>Low</v>
          </cell>
          <cell r="O470">
            <v>42008</v>
          </cell>
        </row>
        <row r="471">
          <cell r="A471" t="str">
            <v>5736-1</v>
          </cell>
          <cell r="J471" t="str">
            <v>Medium</v>
          </cell>
          <cell r="O471">
            <v>42008</v>
          </cell>
        </row>
        <row r="472">
          <cell r="A472" t="str">
            <v>5737-1</v>
          </cell>
          <cell r="J472" t="str">
            <v>Medium</v>
          </cell>
          <cell r="O472">
            <v>42013</v>
          </cell>
        </row>
        <row r="473">
          <cell r="A473" t="str">
            <v>5738-1</v>
          </cell>
          <cell r="J473" t="str">
            <v>Not Specified</v>
          </cell>
          <cell r="O473">
            <v>42013</v>
          </cell>
        </row>
        <row r="474">
          <cell r="A474" t="str">
            <v>5740-1</v>
          </cell>
          <cell r="J474" t="str">
            <v>High</v>
          </cell>
          <cell r="O474">
            <v>42015</v>
          </cell>
        </row>
        <row r="475">
          <cell r="A475" t="str">
            <v>5741-1</v>
          </cell>
          <cell r="J475" t="str">
            <v>Medium</v>
          </cell>
          <cell r="O475">
            <v>42016</v>
          </cell>
        </row>
        <row r="476">
          <cell r="A476" t="str">
            <v>5742-1</v>
          </cell>
          <cell r="J476" t="str">
            <v>Low</v>
          </cell>
          <cell r="O476">
            <v>42014</v>
          </cell>
        </row>
        <row r="477">
          <cell r="A477" t="str">
            <v>5743-1</v>
          </cell>
          <cell r="J477" t="str">
            <v>Not Specified</v>
          </cell>
          <cell r="O477">
            <v>42016</v>
          </cell>
        </row>
        <row r="478">
          <cell r="A478" t="str">
            <v>5745-1</v>
          </cell>
          <cell r="J478" t="str">
            <v>Not Specified</v>
          </cell>
          <cell r="O478">
            <v>42017</v>
          </cell>
        </row>
        <row r="479">
          <cell r="A479" t="str">
            <v>5747-1</v>
          </cell>
          <cell r="J479" t="str">
            <v>Not Specified</v>
          </cell>
          <cell r="O479">
            <v>42018</v>
          </cell>
        </row>
        <row r="480">
          <cell r="A480" t="str">
            <v>5749-1</v>
          </cell>
          <cell r="J480" t="str">
            <v>Critical</v>
          </cell>
          <cell r="O480">
            <v>42017</v>
          </cell>
        </row>
        <row r="481">
          <cell r="A481" t="str">
            <v>5750-1</v>
          </cell>
          <cell r="J481" t="str">
            <v>High</v>
          </cell>
          <cell r="O481">
            <v>42018</v>
          </cell>
        </row>
        <row r="482">
          <cell r="A482" t="str">
            <v>5752-1</v>
          </cell>
          <cell r="J482" t="str">
            <v>Not Specified</v>
          </cell>
          <cell r="O482">
            <v>42019</v>
          </cell>
        </row>
        <row r="483">
          <cell r="A483" t="str">
            <v>5754-1</v>
          </cell>
          <cell r="J483" t="str">
            <v>Critical</v>
          </cell>
          <cell r="O483">
            <v>42019</v>
          </cell>
        </row>
        <row r="484">
          <cell r="A484" t="str">
            <v>5755-1</v>
          </cell>
          <cell r="J484" t="str">
            <v>Critical</v>
          </cell>
          <cell r="O484">
            <v>42021</v>
          </cell>
        </row>
        <row r="485">
          <cell r="A485" t="str">
            <v>5757-1</v>
          </cell>
          <cell r="J485" t="str">
            <v>High</v>
          </cell>
          <cell r="O485">
            <v>42021</v>
          </cell>
        </row>
        <row r="486">
          <cell r="A486" t="str">
            <v>5760-1</v>
          </cell>
          <cell r="J486" t="str">
            <v>Medium</v>
          </cell>
          <cell r="O486">
            <v>42023</v>
          </cell>
        </row>
        <row r="487">
          <cell r="A487" t="str">
            <v>5762-1</v>
          </cell>
          <cell r="J487" t="str">
            <v>Not Specified</v>
          </cell>
          <cell r="O487">
            <v>42025</v>
          </cell>
        </row>
        <row r="488">
          <cell r="A488" t="str">
            <v>5762-2</v>
          </cell>
          <cell r="J488" t="str">
            <v>Not Specified</v>
          </cell>
          <cell r="O488">
            <v>42025</v>
          </cell>
        </row>
        <row r="489">
          <cell r="A489" t="str">
            <v>5766-1</v>
          </cell>
          <cell r="J489" t="str">
            <v>High</v>
          </cell>
          <cell r="O489">
            <v>42027</v>
          </cell>
        </row>
        <row r="490">
          <cell r="A490" t="str">
            <v>5768-1</v>
          </cell>
          <cell r="J490" t="str">
            <v>Critical</v>
          </cell>
          <cell r="O490">
            <v>42027</v>
          </cell>
        </row>
        <row r="491">
          <cell r="A491" t="str">
            <v>5768-2</v>
          </cell>
          <cell r="J491" t="str">
            <v>Critical</v>
          </cell>
          <cell r="O491">
            <v>42026</v>
          </cell>
        </row>
        <row r="492">
          <cell r="A492" t="str">
            <v>5768-2</v>
          </cell>
          <cell r="J492" t="str">
            <v>Critical</v>
          </cell>
          <cell r="O492">
            <v>42028</v>
          </cell>
        </row>
        <row r="493">
          <cell r="A493" t="str">
            <v>5773-1</v>
          </cell>
          <cell r="J493" t="str">
            <v>Not Specified</v>
          </cell>
          <cell r="O493">
            <v>42029</v>
          </cell>
        </row>
        <row r="494">
          <cell r="A494" t="str">
            <v>5775-1</v>
          </cell>
          <cell r="J494" t="str">
            <v>Not Specified</v>
          </cell>
          <cell r="O494">
            <v>42032</v>
          </cell>
        </row>
        <row r="495">
          <cell r="A495" t="str">
            <v>5777-1</v>
          </cell>
          <cell r="J495" t="str">
            <v>Medium</v>
          </cell>
          <cell r="O495">
            <v>42033</v>
          </cell>
        </row>
        <row r="496">
          <cell r="A496" t="str">
            <v>5778-1</v>
          </cell>
          <cell r="J496" t="str">
            <v>Not Specified</v>
          </cell>
          <cell r="O496">
            <v>42035</v>
          </cell>
        </row>
        <row r="497">
          <cell r="A497" t="str">
            <v>5779-1</v>
          </cell>
          <cell r="J497" t="str">
            <v>High</v>
          </cell>
          <cell r="O497">
            <v>42037</v>
          </cell>
        </row>
        <row r="498">
          <cell r="A498" t="str">
            <v>5781-1</v>
          </cell>
          <cell r="J498" t="str">
            <v>High</v>
          </cell>
          <cell r="O498">
            <v>42038</v>
          </cell>
        </row>
        <row r="499">
          <cell r="A499" t="str">
            <v>5782-1</v>
          </cell>
          <cell r="J499" t="str">
            <v>Critical</v>
          </cell>
          <cell r="O499">
            <v>42038</v>
          </cell>
        </row>
        <row r="500">
          <cell r="A500" t="str">
            <v>5784-1</v>
          </cell>
          <cell r="J500" t="str">
            <v>High</v>
          </cell>
          <cell r="O500">
            <v>42041</v>
          </cell>
        </row>
        <row r="501">
          <cell r="A501" t="str">
            <v>5786-1</v>
          </cell>
          <cell r="J501" t="str">
            <v>Medium</v>
          </cell>
          <cell r="O501">
            <v>42038</v>
          </cell>
        </row>
        <row r="502">
          <cell r="A502" t="str">
            <v>5787-1</v>
          </cell>
          <cell r="J502" t="str">
            <v>Low</v>
          </cell>
          <cell r="O502">
            <v>42065</v>
          </cell>
        </row>
        <row r="503">
          <cell r="A503" t="str">
            <v>5788-1</v>
          </cell>
          <cell r="J503" t="str">
            <v>Medium</v>
          </cell>
          <cell r="O503">
            <v>42041</v>
          </cell>
        </row>
        <row r="504">
          <cell r="A504" t="str">
            <v>5790-1</v>
          </cell>
          <cell r="J504" t="str">
            <v>Critical</v>
          </cell>
          <cell r="O504">
            <v>42041</v>
          </cell>
        </row>
        <row r="505">
          <cell r="A505" t="str">
            <v>5791-1</v>
          </cell>
          <cell r="J505" t="str">
            <v>Medium</v>
          </cell>
          <cell r="O505">
            <v>42053</v>
          </cell>
        </row>
        <row r="506">
          <cell r="A506" t="str">
            <v>5793-1</v>
          </cell>
          <cell r="J506" t="str">
            <v>Medium</v>
          </cell>
          <cell r="O506">
            <v>42045</v>
          </cell>
        </row>
        <row r="507">
          <cell r="A507" t="str">
            <v>5795-1</v>
          </cell>
          <cell r="J507" t="str">
            <v>Low</v>
          </cell>
          <cell r="O507">
            <v>42051</v>
          </cell>
        </row>
        <row r="508">
          <cell r="A508" t="str">
            <v>5797-1</v>
          </cell>
          <cell r="J508" t="str">
            <v>Low</v>
          </cell>
          <cell r="O508">
            <v>42047</v>
          </cell>
        </row>
        <row r="509">
          <cell r="A509" t="str">
            <v>5799-1</v>
          </cell>
          <cell r="J509" t="str">
            <v>Not Specified</v>
          </cell>
          <cell r="O509">
            <v>42048</v>
          </cell>
        </row>
        <row r="510">
          <cell r="A510" t="str">
            <v>5800-1</v>
          </cell>
          <cell r="J510" t="str">
            <v>Medium</v>
          </cell>
          <cell r="O510">
            <v>42050</v>
          </cell>
        </row>
        <row r="511">
          <cell r="A511" t="str">
            <v>5801-1</v>
          </cell>
          <cell r="J511" t="str">
            <v>Medium</v>
          </cell>
          <cell r="O511">
            <v>42051</v>
          </cell>
        </row>
        <row r="512">
          <cell r="A512" t="str">
            <v>5802-1</v>
          </cell>
          <cell r="J512" t="str">
            <v>Medium</v>
          </cell>
          <cell r="O512">
            <v>42054</v>
          </cell>
        </row>
        <row r="513">
          <cell r="A513" t="str">
            <v>5803-1</v>
          </cell>
          <cell r="J513" t="str">
            <v>High</v>
          </cell>
          <cell r="O513">
            <v>42055</v>
          </cell>
        </row>
        <row r="514">
          <cell r="A514" t="str">
            <v>5804-1</v>
          </cell>
          <cell r="J514" t="str">
            <v>High</v>
          </cell>
          <cell r="O514">
            <v>42056</v>
          </cell>
        </row>
        <row r="515">
          <cell r="A515" t="str">
            <v>5804-2</v>
          </cell>
          <cell r="J515" t="str">
            <v>High</v>
          </cell>
          <cell r="O515">
            <v>42054</v>
          </cell>
        </row>
        <row r="516">
          <cell r="A516" t="str">
            <v>5805-1</v>
          </cell>
          <cell r="J516" t="str">
            <v>Critical</v>
          </cell>
          <cell r="O516">
            <v>42061</v>
          </cell>
        </row>
        <row r="517">
          <cell r="A517" t="str">
            <v>5806-1</v>
          </cell>
          <cell r="J517" t="str">
            <v>Medium</v>
          </cell>
          <cell r="O517">
            <v>42060</v>
          </cell>
        </row>
        <row r="518">
          <cell r="A518" t="str">
            <v>5807-1</v>
          </cell>
          <cell r="J518" t="str">
            <v>Critical</v>
          </cell>
          <cell r="O518">
            <v>42059</v>
          </cell>
        </row>
        <row r="519">
          <cell r="A519" t="str">
            <v>5809-1</v>
          </cell>
          <cell r="J519" t="str">
            <v>High</v>
          </cell>
          <cell r="O519">
            <v>42063</v>
          </cell>
        </row>
        <row r="520">
          <cell r="A520" t="str">
            <v>5811-1</v>
          </cell>
          <cell r="J520" t="str">
            <v>Low</v>
          </cell>
          <cell r="O520">
            <v>42064</v>
          </cell>
        </row>
        <row r="521">
          <cell r="A521" t="str">
            <v>5813-1</v>
          </cell>
          <cell r="J521" t="str">
            <v>Medium</v>
          </cell>
          <cell r="O521">
            <v>42066</v>
          </cell>
        </row>
        <row r="522">
          <cell r="A522" t="str">
            <v>5814-1</v>
          </cell>
          <cell r="J522" t="str">
            <v>Critical</v>
          </cell>
          <cell r="O522">
            <v>42067</v>
          </cell>
        </row>
        <row r="523">
          <cell r="A523" t="str">
            <v>5815-1</v>
          </cell>
          <cell r="J523" t="str">
            <v>High</v>
          </cell>
          <cell r="O523">
            <v>42067</v>
          </cell>
        </row>
        <row r="524">
          <cell r="A524" t="str">
            <v>5816-1</v>
          </cell>
          <cell r="J524" t="str">
            <v>High</v>
          </cell>
          <cell r="O524">
            <v>42069</v>
          </cell>
        </row>
        <row r="525">
          <cell r="A525" t="str">
            <v>5818-1</v>
          </cell>
          <cell r="J525" t="str">
            <v>High</v>
          </cell>
          <cell r="O525">
            <v>42070</v>
          </cell>
        </row>
        <row r="526">
          <cell r="A526" t="str">
            <v>5819-1</v>
          </cell>
          <cell r="J526" t="str">
            <v>High</v>
          </cell>
          <cell r="O526">
            <v>42075</v>
          </cell>
        </row>
        <row r="527">
          <cell r="A527" t="str">
            <v>5821-1</v>
          </cell>
          <cell r="J527" t="str">
            <v>Critical</v>
          </cell>
          <cell r="O527">
            <v>42076</v>
          </cell>
        </row>
        <row r="528">
          <cell r="A528" t="str">
            <v>5822-1</v>
          </cell>
          <cell r="J528" t="str">
            <v>High</v>
          </cell>
          <cell r="O528">
            <v>42080</v>
          </cell>
        </row>
        <row r="529">
          <cell r="A529" t="str">
            <v>5824-1</v>
          </cell>
          <cell r="J529" t="str">
            <v>Not Specified</v>
          </cell>
          <cell r="O529">
            <v>42080</v>
          </cell>
        </row>
        <row r="530">
          <cell r="A530" t="str">
            <v>5826-1</v>
          </cell>
          <cell r="J530" t="str">
            <v>High</v>
          </cell>
          <cell r="O530">
            <v>42079</v>
          </cell>
        </row>
        <row r="531">
          <cell r="A531" t="str">
            <v>5829-1</v>
          </cell>
          <cell r="J531" t="str">
            <v>Medium</v>
          </cell>
          <cell r="O531">
            <v>42080</v>
          </cell>
        </row>
        <row r="532">
          <cell r="A532" t="str">
            <v>5831-1</v>
          </cell>
          <cell r="J532" t="str">
            <v>Critical</v>
          </cell>
          <cell r="O532">
            <v>42084</v>
          </cell>
        </row>
        <row r="533">
          <cell r="A533" t="str">
            <v>5832-1</v>
          </cell>
          <cell r="J533" t="str">
            <v>Critical</v>
          </cell>
          <cell r="O533">
            <v>42084</v>
          </cell>
        </row>
        <row r="534">
          <cell r="A534" t="str">
            <v>5833-1</v>
          </cell>
          <cell r="J534" t="str">
            <v>Low</v>
          </cell>
          <cell r="O534">
            <v>42091</v>
          </cell>
        </row>
        <row r="535">
          <cell r="A535" t="str">
            <v>5834-1</v>
          </cell>
          <cell r="J535" t="str">
            <v>Critical</v>
          </cell>
          <cell r="O535">
            <v>42085</v>
          </cell>
        </row>
        <row r="536">
          <cell r="A536" t="str">
            <v>5835-1</v>
          </cell>
          <cell r="J536" t="str">
            <v>High</v>
          </cell>
          <cell r="O536">
            <v>42086</v>
          </cell>
        </row>
        <row r="537">
          <cell r="A537" t="str">
            <v>5837-1</v>
          </cell>
          <cell r="J537" t="str">
            <v>Medium</v>
          </cell>
          <cell r="O537">
            <v>42089</v>
          </cell>
        </row>
        <row r="538">
          <cell r="A538" t="str">
            <v>5838-1</v>
          </cell>
          <cell r="J538" t="str">
            <v>Critical</v>
          </cell>
          <cell r="O538">
            <v>42088</v>
          </cell>
        </row>
        <row r="539">
          <cell r="A539" t="str">
            <v>5840-1</v>
          </cell>
          <cell r="J539" t="str">
            <v>Not Specified</v>
          </cell>
          <cell r="O539">
            <v>42090</v>
          </cell>
        </row>
        <row r="540">
          <cell r="A540" t="str">
            <v>5841-1</v>
          </cell>
          <cell r="J540" t="str">
            <v>Not Specified</v>
          </cell>
          <cell r="O540">
            <v>42090</v>
          </cell>
        </row>
        <row r="541">
          <cell r="A541" t="str">
            <v>5842-1</v>
          </cell>
          <cell r="J541" t="str">
            <v>Medium</v>
          </cell>
          <cell r="O541">
            <v>42095</v>
          </cell>
        </row>
        <row r="542">
          <cell r="A542" t="str">
            <v>5843-1</v>
          </cell>
          <cell r="J542" t="str">
            <v>Medium</v>
          </cell>
          <cell r="O542">
            <v>42099</v>
          </cell>
        </row>
        <row r="543">
          <cell r="A543" t="str">
            <v>5845-1</v>
          </cell>
          <cell r="J543" t="str">
            <v>High</v>
          </cell>
          <cell r="O543">
            <v>42099</v>
          </cell>
        </row>
        <row r="544">
          <cell r="A544" t="str">
            <v>5847-1</v>
          </cell>
          <cell r="J544" t="str">
            <v>Critical</v>
          </cell>
          <cell r="O544">
            <v>42103</v>
          </cell>
        </row>
        <row r="545">
          <cell r="A545" t="str">
            <v>5848-1</v>
          </cell>
          <cell r="J545" t="str">
            <v>Not Specified</v>
          </cell>
          <cell r="O545">
            <v>42103</v>
          </cell>
        </row>
        <row r="546">
          <cell r="A546" t="str">
            <v>5850-1</v>
          </cell>
          <cell r="J546" t="str">
            <v>High</v>
          </cell>
          <cell r="O546">
            <v>42107</v>
          </cell>
        </row>
        <row r="547">
          <cell r="A547" t="str">
            <v>5852-1</v>
          </cell>
          <cell r="J547" t="str">
            <v>Critical</v>
          </cell>
          <cell r="O547">
            <v>42105</v>
          </cell>
        </row>
        <row r="548">
          <cell r="A548" t="str">
            <v>5854-1</v>
          </cell>
          <cell r="J548" t="str">
            <v>Medium</v>
          </cell>
          <cell r="O548">
            <v>42106</v>
          </cell>
        </row>
        <row r="549">
          <cell r="A549" t="str">
            <v>5856-1</v>
          </cell>
          <cell r="J549" t="str">
            <v>High</v>
          </cell>
          <cell r="O549">
            <v>42108</v>
          </cell>
        </row>
        <row r="550">
          <cell r="A550" t="str">
            <v>5857-1</v>
          </cell>
          <cell r="J550" t="str">
            <v>Medium</v>
          </cell>
          <cell r="O550">
            <v>42113</v>
          </cell>
        </row>
        <row r="551">
          <cell r="A551" t="str">
            <v>5859-1</v>
          </cell>
          <cell r="J551" t="str">
            <v>Medium</v>
          </cell>
          <cell r="O551">
            <v>42113</v>
          </cell>
        </row>
        <row r="552">
          <cell r="A552" t="str">
            <v>5861-1</v>
          </cell>
          <cell r="J552" t="str">
            <v>Medium</v>
          </cell>
          <cell r="O552">
            <v>42112</v>
          </cell>
        </row>
        <row r="553">
          <cell r="A553" t="str">
            <v>5863-1</v>
          </cell>
          <cell r="J553" t="str">
            <v>Not Specified</v>
          </cell>
          <cell r="O553">
            <v>42113</v>
          </cell>
        </row>
        <row r="554">
          <cell r="A554" t="str">
            <v>5865-1</v>
          </cell>
          <cell r="J554" t="str">
            <v>High</v>
          </cell>
          <cell r="O554">
            <v>42116</v>
          </cell>
        </row>
        <row r="555">
          <cell r="A555" t="str">
            <v>5867-1</v>
          </cell>
          <cell r="J555" t="str">
            <v>High</v>
          </cell>
          <cell r="O555">
            <v>42117</v>
          </cell>
        </row>
        <row r="556">
          <cell r="A556" t="str">
            <v>5868-1</v>
          </cell>
          <cell r="J556" t="str">
            <v>Low</v>
          </cell>
          <cell r="O556">
            <v>42118</v>
          </cell>
        </row>
        <row r="557">
          <cell r="A557" t="str">
            <v>5869-1</v>
          </cell>
          <cell r="J557" t="str">
            <v>Critical</v>
          </cell>
          <cell r="O557">
            <v>42120</v>
          </cell>
        </row>
        <row r="558">
          <cell r="A558" t="str">
            <v>5869-2</v>
          </cell>
          <cell r="J558" t="str">
            <v>Critical</v>
          </cell>
          <cell r="O558">
            <v>42121</v>
          </cell>
        </row>
        <row r="559">
          <cell r="A559" t="str">
            <v>5870-1</v>
          </cell>
          <cell r="J559" t="str">
            <v>Critical</v>
          </cell>
          <cell r="O559">
            <v>42121</v>
          </cell>
        </row>
        <row r="560">
          <cell r="A560" t="str">
            <v>5871-1</v>
          </cell>
          <cell r="J560" t="str">
            <v>Critical</v>
          </cell>
          <cell r="O560">
            <v>42120</v>
          </cell>
        </row>
        <row r="561">
          <cell r="A561" t="str">
            <v>5872-1</v>
          </cell>
          <cell r="J561" t="str">
            <v>Critical</v>
          </cell>
          <cell r="O561">
            <v>42122</v>
          </cell>
        </row>
        <row r="562">
          <cell r="A562" t="str">
            <v>5873-1</v>
          </cell>
          <cell r="J562" t="str">
            <v>Low</v>
          </cell>
          <cell r="O562">
            <v>42124</v>
          </cell>
        </row>
        <row r="563">
          <cell r="A563" t="str">
            <v>5875-1</v>
          </cell>
          <cell r="J563" t="str">
            <v>Not Specified</v>
          </cell>
          <cell r="O563">
            <v>42125</v>
          </cell>
        </row>
        <row r="564">
          <cell r="A564" t="str">
            <v>5877-1</v>
          </cell>
          <cell r="J564" t="str">
            <v>Low</v>
          </cell>
          <cell r="O564">
            <v>42128</v>
          </cell>
        </row>
        <row r="565">
          <cell r="A565" t="str">
            <v>5879-1</v>
          </cell>
          <cell r="J565" t="str">
            <v>High</v>
          </cell>
          <cell r="O565">
            <v>42126</v>
          </cell>
        </row>
        <row r="566">
          <cell r="A566" t="str">
            <v>5881-1</v>
          </cell>
          <cell r="J566" t="str">
            <v>Not Specified</v>
          </cell>
          <cell r="O566">
            <v>42126</v>
          </cell>
        </row>
        <row r="567">
          <cell r="A567" t="str">
            <v>5882-1</v>
          </cell>
          <cell r="J567" t="str">
            <v>Critical</v>
          </cell>
          <cell r="O567">
            <v>42127</v>
          </cell>
        </row>
        <row r="568">
          <cell r="A568" t="str">
            <v>5884-1</v>
          </cell>
          <cell r="J568" t="str">
            <v>Critical</v>
          </cell>
          <cell r="O568">
            <v>42129</v>
          </cell>
        </row>
        <row r="569">
          <cell r="A569" t="str">
            <v>5885-1</v>
          </cell>
          <cell r="J569" t="str">
            <v>High</v>
          </cell>
          <cell r="O569">
            <v>42129</v>
          </cell>
        </row>
        <row r="570">
          <cell r="A570" t="str">
            <v>5886-1</v>
          </cell>
          <cell r="J570" t="str">
            <v>Low</v>
          </cell>
          <cell r="O570">
            <v>42132</v>
          </cell>
        </row>
        <row r="571">
          <cell r="A571" t="str">
            <v>5887-1</v>
          </cell>
          <cell r="J571" t="str">
            <v>Not Specified</v>
          </cell>
          <cell r="O571">
            <v>42135</v>
          </cell>
        </row>
        <row r="572">
          <cell r="A572" t="str">
            <v>5888-1</v>
          </cell>
          <cell r="J572" t="str">
            <v>Medium</v>
          </cell>
          <cell r="O572">
            <v>42137</v>
          </cell>
        </row>
        <row r="573">
          <cell r="A573" t="str">
            <v>5888-2</v>
          </cell>
          <cell r="J573" t="str">
            <v>Medium</v>
          </cell>
          <cell r="O573">
            <v>42137</v>
          </cell>
        </row>
        <row r="574">
          <cell r="A574" t="str">
            <v>5891-1</v>
          </cell>
          <cell r="J574" t="str">
            <v>High</v>
          </cell>
          <cell r="O574">
            <v>42138</v>
          </cell>
        </row>
        <row r="575">
          <cell r="A575" t="str">
            <v>5893-1</v>
          </cell>
          <cell r="J575" t="str">
            <v>Medium</v>
          </cell>
          <cell r="O575">
            <v>42138</v>
          </cell>
        </row>
        <row r="576">
          <cell r="A576" t="str">
            <v>5894-1</v>
          </cell>
          <cell r="J576" t="str">
            <v>High</v>
          </cell>
          <cell r="O576">
            <v>42140</v>
          </cell>
        </row>
        <row r="577">
          <cell r="A577" t="str">
            <v>5896-1</v>
          </cell>
          <cell r="J577" t="str">
            <v>High</v>
          </cell>
          <cell r="O577">
            <v>42141</v>
          </cell>
        </row>
        <row r="578">
          <cell r="A578" t="str">
            <v>5898-1</v>
          </cell>
          <cell r="J578" t="str">
            <v>Not Specified</v>
          </cell>
          <cell r="O578">
            <v>42144</v>
          </cell>
        </row>
        <row r="579">
          <cell r="A579" t="str">
            <v>5899-1</v>
          </cell>
          <cell r="J579" t="str">
            <v>Not Specified</v>
          </cell>
          <cell r="O579">
            <v>42144</v>
          </cell>
        </row>
        <row r="580">
          <cell r="A580" t="str">
            <v>5900-1</v>
          </cell>
          <cell r="J580" t="str">
            <v>Not Specified</v>
          </cell>
          <cell r="O580">
            <v>42142</v>
          </cell>
        </row>
        <row r="581">
          <cell r="A581" t="str">
            <v>5902-1</v>
          </cell>
          <cell r="J581" t="str">
            <v>Low</v>
          </cell>
          <cell r="O581">
            <v>42149</v>
          </cell>
        </row>
        <row r="582">
          <cell r="A582" t="str">
            <v>5904-1</v>
          </cell>
          <cell r="J582" t="str">
            <v>Critical</v>
          </cell>
          <cell r="O582">
            <v>42144</v>
          </cell>
        </row>
        <row r="583">
          <cell r="A583" t="str">
            <v>5906-1</v>
          </cell>
          <cell r="J583" t="str">
            <v>High</v>
          </cell>
          <cell r="O583">
            <v>42147</v>
          </cell>
        </row>
        <row r="584">
          <cell r="A584" t="str">
            <v>5907-1</v>
          </cell>
          <cell r="J584" t="str">
            <v>Critical</v>
          </cell>
          <cell r="O584">
            <v>42146</v>
          </cell>
        </row>
        <row r="585">
          <cell r="A585" t="str">
            <v>5908-1</v>
          </cell>
          <cell r="J585" t="str">
            <v>Critical</v>
          </cell>
          <cell r="O585">
            <v>42145</v>
          </cell>
        </row>
        <row r="586">
          <cell r="A586" t="str">
            <v>5909-1</v>
          </cell>
          <cell r="J586" t="str">
            <v>Critical</v>
          </cell>
          <cell r="O586">
            <v>42148</v>
          </cell>
        </row>
        <row r="587">
          <cell r="A587" t="str">
            <v>5911-1</v>
          </cell>
          <cell r="J587" t="str">
            <v>Medium</v>
          </cell>
          <cell r="O587">
            <v>42149</v>
          </cell>
        </row>
        <row r="588">
          <cell r="A588" t="str">
            <v>5913-1</v>
          </cell>
          <cell r="J588" t="str">
            <v>Low</v>
          </cell>
          <cell r="O588">
            <v>42152</v>
          </cell>
        </row>
        <row r="589">
          <cell r="A589" t="str">
            <v>5914-1</v>
          </cell>
          <cell r="J589" t="str">
            <v>Critical</v>
          </cell>
          <cell r="O589">
            <v>42152</v>
          </cell>
        </row>
        <row r="590">
          <cell r="A590" t="str">
            <v>5916-1</v>
          </cell>
          <cell r="J590" t="str">
            <v>Not Specified</v>
          </cell>
          <cell r="O590">
            <v>42153</v>
          </cell>
        </row>
        <row r="591">
          <cell r="A591" t="str">
            <v>5917-1</v>
          </cell>
          <cell r="J591" t="str">
            <v>Not Specified</v>
          </cell>
          <cell r="O591">
            <v>42153</v>
          </cell>
        </row>
        <row r="592">
          <cell r="A592" t="str">
            <v>5919-1</v>
          </cell>
          <cell r="J592" t="str">
            <v>High</v>
          </cell>
          <cell r="O592">
            <v>42155</v>
          </cell>
        </row>
        <row r="593">
          <cell r="A593" t="str">
            <v>5921-1</v>
          </cell>
          <cell r="J593" t="str">
            <v>Not Specified</v>
          </cell>
          <cell r="O593">
            <v>42157</v>
          </cell>
        </row>
        <row r="594">
          <cell r="A594" t="str">
            <v>5923-1</v>
          </cell>
          <cell r="J594" t="str">
            <v>Medium</v>
          </cell>
          <cell r="O594">
            <v>42156</v>
          </cell>
        </row>
        <row r="595">
          <cell r="A595" t="str">
            <v>5925-1</v>
          </cell>
          <cell r="J595" t="str">
            <v>Low</v>
          </cell>
          <cell r="O595">
            <v>42160</v>
          </cell>
        </row>
        <row r="596">
          <cell r="A596" t="str">
            <v>5927-1</v>
          </cell>
          <cell r="J596" t="str">
            <v>Low</v>
          </cell>
          <cell r="O596">
            <v>42161</v>
          </cell>
        </row>
        <row r="597">
          <cell r="A597" t="str">
            <v>5928-1</v>
          </cell>
          <cell r="J597" t="str">
            <v>Critical</v>
          </cell>
          <cell r="O597">
            <v>42165</v>
          </cell>
        </row>
        <row r="598">
          <cell r="A598" t="str">
            <v>5930-1</v>
          </cell>
          <cell r="J598" t="str">
            <v>Not Specified</v>
          </cell>
          <cell r="O598">
            <v>42164</v>
          </cell>
        </row>
        <row r="599">
          <cell r="A599" t="str">
            <v>5931-1</v>
          </cell>
          <cell r="J599" t="str">
            <v>Critical</v>
          </cell>
          <cell r="O599">
            <v>42167</v>
          </cell>
        </row>
        <row r="600">
          <cell r="A600" t="str">
            <v>5932-1</v>
          </cell>
          <cell r="J600" t="str">
            <v>Low</v>
          </cell>
          <cell r="O600">
            <v>42169</v>
          </cell>
        </row>
        <row r="601">
          <cell r="A601" t="str">
            <v>5933-1</v>
          </cell>
          <cell r="J601" t="str">
            <v>Low</v>
          </cell>
          <cell r="O601">
            <v>42166</v>
          </cell>
        </row>
        <row r="602">
          <cell r="A602" t="str">
            <v>5935-1</v>
          </cell>
          <cell r="J602" t="str">
            <v>High</v>
          </cell>
          <cell r="O602">
            <v>42168</v>
          </cell>
        </row>
        <row r="603">
          <cell r="A603" t="str">
            <v>5937-1</v>
          </cell>
          <cell r="J603" t="str">
            <v>Not Specified</v>
          </cell>
          <cell r="O603">
            <v>42171</v>
          </cell>
        </row>
        <row r="604">
          <cell r="A604" t="str">
            <v>5938-1</v>
          </cell>
          <cell r="J604" t="str">
            <v>High</v>
          </cell>
          <cell r="O604">
            <v>42170</v>
          </cell>
        </row>
        <row r="605">
          <cell r="A605" t="str">
            <v>5939-1</v>
          </cell>
          <cell r="J605" t="str">
            <v>Not Specified</v>
          </cell>
          <cell r="O605">
            <v>42177</v>
          </cell>
        </row>
        <row r="606">
          <cell r="A606" t="str">
            <v>5941-1</v>
          </cell>
          <cell r="J606" t="str">
            <v>Medium</v>
          </cell>
          <cell r="O606">
            <v>42178</v>
          </cell>
        </row>
        <row r="607">
          <cell r="A607" t="str">
            <v>5943-1</v>
          </cell>
          <cell r="J607" t="str">
            <v>Medium</v>
          </cell>
          <cell r="O607">
            <v>42180</v>
          </cell>
        </row>
        <row r="608">
          <cell r="A608" t="str">
            <v>5943-2</v>
          </cell>
          <cell r="J608" t="str">
            <v>Medium</v>
          </cell>
          <cell r="O608">
            <v>42182</v>
          </cell>
        </row>
        <row r="609">
          <cell r="A609" t="str">
            <v>5944-1</v>
          </cell>
          <cell r="J609" t="str">
            <v>High</v>
          </cell>
          <cell r="O609">
            <v>42181</v>
          </cell>
        </row>
        <row r="610">
          <cell r="A610" t="str">
            <v>5947-1</v>
          </cell>
          <cell r="J610" t="str">
            <v>Medium</v>
          </cell>
          <cell r="O610">
            <v>42184</v>
          </cell>
        </row>
        <row r="611">
          <cell r="A611" t="str">
            <v>5949-1</v>
          </cell>
          <cell r="J611" t="str">
            <v>High</v>
          </cell>
          <cell r="O611">
            <v>42182</v>
          </cell>
        </row>
        <row r="612">
          <cell r="A612" t="str">
            <v>5951-1</v>
          </cell>
          <cell r="J612" t="str">
            <v>Not Specified</v>
          </cell>
          <cell r="O612">
            <v>42184</v>
          </cell>
        </row>
        <row r="613">
          <cell r="A613" t="str">
            <v>5952-1</v>
          </cell>
          <cell r="J613" t="str">
            <v>Medium</v>
          </cell>
          <cell r="O613">
            <v>42185</v>
          </cell>
        </row>
        <row r="614">
          <cell r="A614" t="str">
            <v>5955-1</v>
          </cell>
          <cell r="J614" t="str">
            <v>Not Specified</v>
          </cell>
          <cell r="O614">
            <v>42184</v>
          </cell>
        </row>
        <row r="615">
          <cell r="A615" t="str">
            <v>5956-1</v>
          </cell>
          <cell r="J615" t="str">
            <v>Low</v>
          </cell>
          <cell r="O615">
            <v>42188</v>
          </cell>
        </row>
        <row r="616">
          <cell r="A616" t="str">
            <v>5960-1</v>
          </cell>
          <cell r="J616" t="str">
            <v>Critical</v>
          </cell>
          <cell r="O616">
            <v>42189</v>
          </cell>
        </row>
        <row r="617">
          <cell r="A617" t="str">
            <v>5962-1</v>
          </cell>
          <cell r="J617" t="str">
            <v>Not Specified</v>
          </cell>
          <cell r="O617">
            <v>42189</v>
          </cell>
        </row>
        <row r="618">
          <cell r="A618" t="str">
            <v>5964-1</v>
          </cell>
          <cell r="J618" t="str">
            <v>High</v>
          </cell>
          <cell r="O618">
            <v>42190</v>
          </cell>
        </row>
        <row r="619">
          <cell r="A619" t="str">
            <v>5965-1</v>
          </cell>
          <cell r="J619" t="str">
            <v>Critical</v>
          </cell>
          <cell r="O619">
            <v>42192</v>
          </cell>
        </row>
        <row r="620">
          <cell r="A620" t="str">
            <v>5967-1</v>
          </cell>
          <cell r="J620" t="str">
            <v>Not Specified</v>
          </cell>
          <cell r="O620">
            <v>42195</v>
          </cell>
        </row>
        <row r="621">
          <cell r="A621" t="str">
            <v>5968-1</v>
          </cell>
          <cell r="J621" t="str">
            <v>Medium</v>
          </cell>
          <cell r="O621">
            <v>42198</v>
          </cell>
        </row>
        <row r="622">
          <cell r="A622" t="str">
            <v>5969-1</v>
          </cell>
          <cell r="J622" t="str">
            <v>Low</v>
          </cell>
          <cell r="O622">
            <v>42199</v>
          </cell>
        </row>
        <row r="623">
          <cell r="A623" t="str">
            <v>5971-1</v>
          </cell>
          <cell r="J623" t="str">
            <v>Low</v>
          </cell>
          <cell r="O623">
            <v>42204</v>
          </cell>
        </row>
        <row r="624">
          <cell r="A624" t="str">
            <v>5973-1</v>
          </cell>
          <cell r="J624" t="str">
            <v>Low</v>
          </cell>
          <cell r="O624">
            <v>42204</v>
          </cell>
        </row>
        <row r="625">
          <cell r="A625" t="str">
            <v>5974-1</v>
          </cell>
          <cell r="J625" t="str">
            <v>Low</v>
          </cell>
          <cell r="O625">
            <v>42205</v>
          </cell>
        </row>
        <row r="626">
          <cell r="A626" t="str">
            <v>5976-1</v>
          </cell>
          <cell r="J626" t="str">
            <v>High</v>
          </cell>
          <cell r="O626">
            <v>42202</v>
          </cell>
        </row>
        <row r="627">
          <cell r="A627" t="str">
            <v>5977-1</v>
          </cell>
          <cell r="J627" t="str">
            <v>High</v>
          </cell>
          <cell r="O627">
            <v>42205</v>
          </cell>
        </row>
        <row r="628">
          <cell r="A628" t="str">
            <v>5978-1</v>
          </cell>
          <cell r="J628" t="str">
            <v>High</v>
          </cell>
          <cell r="O628">
            <v>42205</v>
          </cell>
        </row>
        <row r="629">
          <cell r="A629" t="str">
            <v>5980-1</v>
          </cell>
          <cell r="J629" t="str">
            <v>Medium</v>
          </cell>
          <cell r="O629">
            <v>42205</v>
          </cell>
        </row>
        <row r="630">
          <cell r="A630" t="str">
            <v>5982-1</v>
          </cell>
          <cell r="J630" t="str">
            <v>Critical</v>
          </cell>
          <cell r="O630">
            <v>42208</v>
          </cell>
        </row>
        <row r="631">
          <cell r="A631" t="str">
            <v>5983-1</v>
          </cell>
          <cell r="J631" t="str">
            <v>Low</v>
          </cell>
          <cell r="O631">
            <v>42215</v>
          </cell>
        </row>
        <row r="632">
          <cell r="A632" t="str">
            <v>5984-1</v>
          </cell>
          <cell r="J632" t="str">
            <v>Not Specified</v>
          </cell>
          <cell r="O632">
            <v>42209</v>
          </cell>
        </row>
        <row r="633">
          <cell r="A633" t="str">
            <v>5985-1</v>
          </cell>
          <cell r="J633" t="str">
            <v>Critical</v>
          </cell>
          <cell r="O633">
            <v>42209</v>
          </cell>
        </row>
        <row r="634">
          <cell r="A634" t="str">
            <v>5987-1</v>
          </cell>
          <cell r="J634" t="str">
            <v>High</v>
          </cell>
          <cell r="O634">
            <v>42211</v>
          </cell>
        </row>
        <row r="635">
          <cell r="A635" t="str">
            <v>5988-1</v>
          </cell>
          <cell r="J635" t="str">
            <v>High</v>
          </cell>
          <cell r="O635">
            <v>42211</v>
          </cell>
        </row>
        <row r="636">
          <cell r="A636" t="str">
            <v>5990-1</v>
          </cell>
          <cell r="J636" t="str">
            <v>High</v>
          </cell>
          <cell r="O636">
            <v>42211</v>
          </cell>
        </row>
        <row r="637">
          <cell r="A637" t="str">
            <v>5990-2</v>
          </cell>
          <cell r="J637" t="str">
            <v>High</v>
          </cell>
          <cell r="O637">
            <v>42212</v>
          </cell>
        </row>
        <row r="638">
          <cell r="A638" t="str">
            <v>5993-1</v>
          </cell>
          <cell r="J638" t="str">
            <v>Critical</v>
          </cell>
          <cell r="O638">
            <v>42213</v>
          </cell>
        </row>
        <row r="639">
          <cell r="A639" t="str">
            <v>5994-1</v>
          </cell>
          <cell r="J639" t="str">
            <v>Medium</v>
          </cell>
          <cell r="O639">
            <v>42212</v>
          </cell>
        </row>
        <row r="640">
          <cell r="A640" t="str">
            <v>5996-1</v>
          </cell>
          <cell r="J640" t="str">
            <v>High</v>
          </cell>
          <cell r="O640">
            <v>42211</v>
          </cell>
        </row>
        <row r="641">
          <cell r="A641" t="str">
            <v>5997-1</v>
          </cell>
          <cell r="J641" t="str">
            <v>Low</v>
          </cell>
          <cell r="O641">
            <v>42216</v>
          </cell>
        </row>
        <row r="642">
          <cell r="A642" t="str">
            <v>5997-2</v>
          </cell>
          <cell r="J642" t="str">
            <v>Low</v>
          </cell>
          <cell r="O642">
            <v>42217</v>
          </cell>
        </row>
        <row r="643">
          <cell r="A643" t="str">
            <v>6000-1</v>
          </cell>
          <cell r="J643" t="str">
            <v>High</v>
          </cell>
          <cell r="O643">
            <v>42216</v>
          </cell>
        </row>
        <row r="644">
          <cell r="A644" t="str">
            <v>6001-1</v>
          </cell>
          <cell r="J644" t="str">
            <v>Not Specified</v>
          </cell>
          <cell r="O644">
            <v>42215</v>
          </cell>
        </row>
        <row r="645">
          <cell r="A645" t="str">
            <v>6002-1</v>
          </cell>
          <cell r="J645" t="str">
            <v>High</v>
          </cell>
          <cell r="O645">
            <v>42216</v>
          </cell>
        </row>
        <row r="646">
          <cell r="A646" t="str">
            <v>6003-1</v>
          </cell>
          <cell r="J646" t="str">
            <v>Medium</v>
          </cell>
          <cell r="O646">
            <v>42216</v>
          </cell>
        </row>
        <row r="647">
          <cell r="A647" t="str">
            <v>6005-1</v>
          </cell>
          <cell r="J647" t="str">
            <v>Critical</v>
          </cell>
          <cell r="O647">
            <v>42219</v>
          </cell>
        </row>
        <row r="648">
          <cell r="A648" t="str">
            <v>6006-1</v>
          </cell>
          <cell r="J648" t="str">
            <v>Not Specified</v>
          </cell>
          <cell r="O648">
            <v>42220</v>
          </cell>
        </row>
        <row r="649">
          <cell r="A649" t="str">
            <v>6007-1</v>
          </cell>
          <cell r="J649" t="str">
            <v>Not Specified</v>
          </cell>
          <cell r="O649">
            <v>42220</v>
          </cell>
        </row>
        <row r="650">
          <cell r="A650" t="str">
            <v>6009-1</v>
          </cell>
          <cell r="J650" t="str">
            <v>Low</v>
          </cell>
          <cell r="O650">
            <v>42224</v>
          </cell>
        </row>
        <row r="651">
          <cell r="A651" t="str">
            <v>6011-1</v>
          </cell>
          <cell r="J651" t="str">
            <v>Critical</v>
          </cell>
          <cell r="O651">
            <v>42224</v>
          </cell>
        </row>
        <row r="652">
          <cell r="A652" t="str">
            <v>6012-1</v>
          </cell>
          <cell r="J652" t="str">
            <v>High</v>
          </cell>
          <cell r="O652">
            <v>42225</v>
          </cell>
        </row>
        <row r="653">
          <cell r="A653" t="str">
            <v>6014-1</v>
          </cell>
          <cell r="J653" t="str">
            <v>Not Specified</v>
          </cell>
          <cell r="O653">
            <v>42227</v>
          </cell>
        </row>
        <row r="654">
          <cell r="A654" t="str">
            <v>6014-2</v>
          </cell>
          <cell r="J654" t="str">
            <v>Not Specified</v>
          </cell>
          <cell r="O654">
            <v>42229</v>
          </cell>
        </row>
        <row r="655">
          <cell r="A655" t="str">
            <v>6017-1</v>
          </cell>
          <cell r="J655" t="str">
            <v>High</v>
          </cell>
          <cell r="O655">
            <v>42228</v>
          </cell>
        </row>
        <row r="656">
          <cell r="A656" t="str">
            <v>6019-1</v>
          </cell>
          <cell r="J656" t="str">
            <v>High</v>
          </cell>
          <cell r="O656">
            <v>42230</v>
          </cell>
        </row>
        <row r="657">
          <cell r="A657" t="str">
            <v>6021-1</v>
          </cell>
          <cell r="J657" t="str">
            <v>High</v>
          </cell>
          <cell r="O657">
            <v>42228</v>
          </cell>
        </row>
        <row r="658">
          <cell r="A658" t="str">
            <v>6023-1</v>
          </cell>
          <cell r="J658" t="str">
            <v>Not Specified</v>
          </cell>
          <cell r="O658">
            <v>42231</v>
          </cell>
        </row>
        <row r="659">
          <cell r="A659" t="str">
            <v>6025-1</v>
          </cell>
          <cell r="J659" t="str">
            <v>Medium</v>
          </cell>
          <cell r="O659">
            <v>42232</v>
          </cell>
        </row>
        <row r="660">
          <cell r="A660" t="str">
            <v>6027-1</v>
          </cell>
          <cell r="J660" t="str">
            <v>High</v>
          </cell>
          <cell r="O660">
            <v>42233</v>
          </cell>
        </row>
        <row r="661">
          <cell r="A661" t="str">
            <v>6029-1</v>
          </cell>
          <cell r="J661" t="str">
            <v>Not Specified</v>
          </cell>
          <cell r="O661">
            <v>42239</v>
          </cell>
        </row>
        <row r="662">
          <cell r="A662" t="str">
            <v>6030-1</v>
          </cell>
          <cell r="J662" t="str">
            <v>Low</v>
          </cell>
          <cell r="O662">
            <v>42243</v>
          </cell>
        </row>
        <row r="663">
          <cell r="A663" t="str">
            <v>6032-1</v>
          </cell>
          <cell r="J663" t="str">
            <v>Low</v>
          </cell>
          <cell r="O663">
            <v>42246</v>
          </cell>
        </row>
        <row r="664">
          <cell r="A664" t="str">
            <v>6034-1</v>
          </cell>
          <cell r="J664" t="str">
            <v>High</v>
          </cell>
          <cell r="O664">
            <v>42241</v>
          </cell>
        </row>
        <row r="665">
          <cell r="A665" t="str">
            <v>6036-1</v>
          </cell>
          <cell r="J665" t="str">
            <v>Low</v>
          </cell>
          <cell r="O665">
            <v>42244</v>
          </cell>
        </row>
        <row r="666">
          <cell r="A666" t="str">
            <v>6037-1</v>
          </cell>
          <cell r="J666" t="str">
            <v>Critical</v>
          </cell>
          <cell r="O666">
            <v>42242</v>
          </cell>
        </row>
        <row r="667">
          <cell r="A667" t="str">
            <v>6038-1</v>
          </cell>
          <cell r="J667" t="str">
            <v>Medium</v>
          </cell>
          <cell r="O667">
            <v>42244</v>
          </cell>
        </row>
        <row r="668">
          <cell r="A668" t="str">
            <v>6039-1</v>
          </cell>
          <cell r="J668" t="str">
            <v>Not Specified</v>
          </cell>
          <cell r="O668">
            <v>42243</v>
          </cell>
        </row>
        <row r="669">
          <cell r="A669" t="str">
            <v>6042-1</v>
          </cell>
          <cell r="J669" t="str">
            <v>Critical</v>
          </cell>
          <cell r="O669">
            <v>42246</v>
          </cell>
        </row>
        <row r="670">
          <cell r="A670" t="str">
            <v>6044-1</v>
          </cell>
          <cell r="J670" t="str">
            <v>Medium</v>
          </cell>
          <cell r="O670">
            <v>42248</v>
          </cell>
        </row>
        <row r="671">
          <cell r="A671" t="str">
            <v>6046-1</v>
          </cell>
          <cell r="J671" t="str">
            <v>Low</v>
          </cell>
          <cell r="O671">
            <v>42247</v>
          </cell>
        </row>
        <row r="672">
          <cell r="A672" t="str">
            <v>6048-1</v>
          </cell>
          <cell r="J672" t="str">
            <v>Critical</v>
          </cell>
          <cell r="O672">
            <v>42248</v>
          </cell>
        </row>
        <row r="673">
          <cell r="A673" t="str">
            <v>6050-1</v>
          </cell>
          <cell r="J673" t="str">
            <v>Medium</v>
          </cell>
          <cell r="O673">
            <v>42252</v>
          </cell>
        </row>
        <row r="674">
          <cell r="A674" t="str">
            <v>6052-1</v>
          </cell>
          <cell r="J674" t="str">
            <v>Medium</v>
          </cell>
          <cell r="O674">
            <v>42251</v>
          </cell>
        </row>
        <row r="675">
          <cell r="A675" t="str">
            <v>6054-1</v>
          </cell>
          <cell r="J675" t="str">
            <v>Low</v>
          </cell>
          <cell r="O675">
            <v>42254</v>
          </cell>
        </row>
        <row r="676">
          <cell r="A676" t="str">
            <v>6056-1</v>
          </cell>
          <cell r="J676" t="str">
            <v>Medium</v>
          </cell>
          <cell r="O676">
            <v>42253</v>
          </cell>
        </row>
        <row r="677">
          <cell r="A677" t="str">
            <v>6057-1</v>
          </cell>
          <cell r="J677" t="str">
            <v>Critical</v>
          </cell>
          <cell r="O677">
            <v>42254</v>
          </cell>
        </row>
        <row r="678">
          <cell r="A678" t="str">
            <v>6058-1</v>
          </cell>
          <cell r="J678" t="str">
            <v>High</v>
          </cell>
          <cell r="O678">
            <v>42256</v>
          </cell>
        </row>
        <row r="679">
          <cell r="A679" t="str">
            <v>6059-1</v>
          </cell>
          <cell r="J679" t="str">
            <v>High</v>
          </cell>
          <cell r="O679">
            <v>42257</v>
          </cell>
        </row>
        <row r="680">
          <cell r="A680" t="str">
            <v>6061-1</v>
          </cell>
          <cell r="J680" t="str">
            <v>High</v>
          </cell>
          <cell r="O680">
            <v>42257</v>
          </cell>
        </row>
        <row r="681">
          <cell r="A681" t="str">
            <v>6063-1</v>
          </cell>
          <cell r="J681" t="str">
            <v>Critical</v>
          </cell>
          <cell r="O681">
            <v>42258</v>
          </cell>
        </row>
        <row r="682">
          <cell r="A682" t="str">
            <v>6065-1</v>
          </cell>
          <cell r="J682" t="str">
            <v>Not Specified</v>
          </cell>
          <cell r="O682">
            <v>42258</v>
          </cell>
        </row>
        <row r="683">
          <cell r="A683" t="str">
            <v>6066-1</v>
          </cell>
          <cell r="J683" t="str">
            <v>Not Specified</v>
          </cell>
          <cell r="O683">
            <v>42260</v>
          </cell>
        </row>
        <row r="684">
          <cell r="A684" t="str">
            <v>6067-1</v>
          </cell>
          <cell r="J684" t="str">
            <v>Critical</v>
          </cell>
          <cell r="O684">
            <v>42264</v>
          </cell>
        </row>
        <row r="685">
          <cell r="A685" t="str">
            <v>6068-1</v>
          </cell>
          <cell r="J685" t="str">
            <v>Low</v>
          </cell>
          <cell r="O685">
            <v>42268</v>
          </cell>
        </row>
        <row r="686">
          <cell r="A686" t="str">
            <v>6070-1</v>
          </cell>
          <cell r="J686" t="str">
            <v>Not Specified</v>
          </cell>
          <cell r="O686">
            <v>42264</v>
          </cell>
        </row>
        <row r="687">
          <cell r="A687" t="str">
            <v>6071-1</v>
          </cell>
          <cell r="J687" t="str">
            <v>Not Specified</v>
          </cell>
          <cell r="O687">
            <v>42273</v>
          </cell>
        </row>
        <row r="688">
          <cell r="A688" t="str">
            <v>6072-1</v>
          </cell>
          <cell r="J688" t="str">
            <v>Critical</v>
          </cell>
          <cell r="O688">
            <v>42274</v>
          </cell>
        </row>
        <row r="689">
          <cell r="A689" t="str">
            <v>6074-1</v>
          </cell>
          <cell r="J689" t="str">
            <v>High</v>
          </cell>
          <cell r="O689">
            <v>42275</v>
          </cell>
        </row>
        <row r="690">
          <cell r="A690" t="str">
            <v>6076-1</v>
          </cell>
          <cell r="J690" t="str">
            <v>Not Specified</v>
          </cell>
          <cell r="O690">
            <v>42276</v>
          </cell>
        </row>
        <row r="691">
          <cell r="A691" t="str">
            <v>6077-1</v>
          </cell>
          <cell r="J691" t="str">
            <v>Low</v>
          </cell>
          <cell r="O691">
            <v>42274</v>
          </cell>
        </row>
        <row r="692">
          <cell r="A692" t="str">
            <v>6079-1</v>
          </cell>
          <cell r="J692" t="str">
            <v>Not Specified</v>
          </cell>
          <cell r="O692">
            <v>42277</v>
          </cell>
        </row>
        <row r="693">
          <cell r="A693" t="str">
            <v>6081-1</v>
          </cell>
          <cell r="J693" t="str">
            <v>Medium</v>
          </cell>
          <cell r="O693">
            <v>42277</v>
          </cell>
        </row>
        <row r="694">
          <cell r="A694" t="str">
            <v>6083-1</v>
          </cell>
          <cell r="J694" t="str">
            <v>Low</v>
          </cell>
          <cell r="O694">
            <v>42287</v>
          </cell>
        </row>
        <row r="695">
          <cell r="A695" t="str">
            <v>6085-1</v>
          </cell>
          <cell r="J695" t="str">
            <v>High</v>
          </cell>
          <cell r="O695">
            <v>42288</v>
          </cell>
        </row>
        <row r="696">
          <cell r="A696" t="str">
            <v>6086-1</v>
          </cell>
          <cell r="J696" t="str">
            <v>High</v>
          </cell>
          <cell r="O696">
            <v>42291</v>
          </cell>
        </row>
        <row r="697">
          <cell r="A697" t="str">
            <v>6088-1</v>
          </cell>
          <cell r="J697" t="str">
            <v>Low</v>
          </cell>
          <cell r="O697">
            <v>42292</v>
          </cell>
        </row>
        <row r="698">
          <cell r="A698" t="str">
            <v>6090-1</v>
          </cell>
          <cell r="J698" t="str">
            <v>Critical</v>
          </cell>
          <cell r="O698">
            <v>42293</v>
          </cell>
        </row>
        <row r="699">
          <cell r="A699" t="str">
            <v>6094-1</v>
          </cell>
          <cell r="J699" t="str">
            <v>Low</v>
          </cell>
          <cell r="O699">
            <v>42301</v>
          </cell>
        </row>
        <row r="700">
          <cell r="A700" t="str">
            <v>6095-1</v>
          </cell>
          <cell r="J700" t="str">
            <v>Medium</v>
          </cell>
          <cell r="O700">
            <v>42300</v>
          </cell>
        </row>
        <row r="701">
          <cell r="A701" t="str">
            <v>6096-1</v>
          </cell>
          <cell r="J701" t="str">
            <v>High</v>
          </cell>
          <cell r="O701">
            <v>42300</v>
          </cell>
        </row>
        <row r="702">
          <cell r="A702" t="str">
            <v>6098-1</v>
          </cell>
          <cell r="J702" t="str">
            <v>Critical</v>
          </cell>
          <cell r="O702">
            <v>42303</v>
          </cell>
        </row>
        <row r="703">
          <cell r="A703" t="str">
            <v>6099-1</v>
          </cell>
          <cell r="J703" t="str">
            <v>High</v>
          </cell>
          <cell r="O703">
            <v>42303</v>
          </cell>
        </row>
        <row r="704">
          <cell r="A704" t="str">
            <v>6100-1</v>
          </cell>
          <cell r="J704" t="str">
            <v>Not Specified</v>
          </cell>
          <cell r="O704">
            <v>42307</v>
          </cell>
        </row>
        <row r="705">
          <cell r="A705" t="str">
            <v>6102-1</v>
          </cell>
          <cell r="J705" t="str">
            <v>High</v>
          </cell>
          <cell r="O705">
            <v>42308</v>
          </cell>
        </row>
        <row r="706">
          <cell r="A706" t="str">
            <v>6103-1</v>
          </cell>
          <cell r="J706" t="str">
            <v>High</v>
          </cell>
          <cell r="O706">
            <v>42309</v>
          </cell>
        </row>
        <row r="707">
          <cell r="A707" t="str">
            <v>6104-1</v>
          </cell>
          <cell r="J707" t="str">
            <v>Low</v>
          </cell>
          <cell r="O707">
            <v>42311</v>
          </cell>
        </row>
        <row r="708">
          <cell r="A708" t="str">
            <v>6104-2</v>
          </cell>
          <cell r="J708" t="str">
            <v>Low</v>
          </cell>
          <cell r="O708">
            <v>42314</v>
          </cell>
        </row>
        <row r="709">
          <cell r="A709" t="str">
            <v>6108-1</v>
          </cell>
          <cell r="J709" t="str">
            <v>High</v>
          </cell>
          <cell r="O709">
            <v>42314</v>
          </cell>
        </row>
        <row r="710">
          <cell r="A710" t="str">
            <v>6109-1</v>
          </cell>
          <cell r="J710" t="str">
            <v>Low</v>
          </cell>
          <cell r="O710">
            <v>42321</v>
          </cell>
        </row>
        <row r="711">
          <cell r="A711" t="str">
            <v>6110-1</v>
          </cell>
          <cell r="J711" t="str">
            <v>Critical</v>
          </cell>
          <cell r="O711">
            <v>42316</v>
          </cell>
        </row>
        <row r="712">
          <cell r="A712" t="str">
            <v>6112-1</v>
          </cell>
          <cell r="J712" t="str">
            <v>Low</v>
          </cell>
          <cell r="O712">
            <v>42322</v>
          </cell>
        </row>
        <row r="713">
          <cell r="A713" t="str">
            <v>6113-1</v>
          </cell>
          <cell r="J713" t="str">
            <v>Medium</v>
          </cell>
          <cell r="O713">
            <v>42318</v>
          </cell>
        </row>
        <row r="714">
          <cell r="A714" t="str">
            <v>6114-1</v>
          </cell>
          <cell r="J714" t="str">
            <v>High</v>
          </cell>
          <cell r="O714">
            <v>42321</v>
          </cell>
        </row>
        <row r="715">
          <cell r="A715" t="str">
            <v>6116-1</v>
          </cell>
          <cell r="J715" t="str">
            <v>Not Specified</v>
          </cell>
          <cell r="O715">
            <v>42322</v>
          </cell>
        </row>
        <row r="716">
          <cell r="A716" t="str">
            <v>6118-1</v>
          </cell>
          <cell r="J716" t="str">
            <v>Low</v>
          </cell>
          <cell r="O716">
            <v>42332</v>
          </cell>
        </row>
        <row r="717">
          <cell r="A717" t="str">
            <v>6119-1</v>
          </cell>
          <cell r="J717" t="str">
            <v>Critical</v>
          </cell>
          <cell r="O717">
            <v>42325</v>
          </cell>
        </row>
        <row r="718">
          <cell r="A718" t="str">
            <v>6121-1</v>
          </cell>
          <cell r="J718" t="str">
            <v>Critical</v>
          </cell>
          <cell r="O718">
            <v>42327</v>
          </cell>
        </row>
        <row r="719">
          <cell r="A719" t="str">
            <v>6123-1</v>
          </cell>
          <cell r="J719" t="str">
            <v>Low</v>
          </cell>
          <cell r="O719">
            <v>42332</v>
          </cell>
        </row>
        <row r="720">
          <cell r="A720" t="str">
            <v>6124-1</v>
          </cell>
          <cell r="J720" t="str">
            <v>High</v>
          </cell>
          <cell r="O720">
            <v>42330</v>
          </cell>
        </row>
        <row r="721">
          <cell r="A721" t="str">
            <v>6125-1</v>
          </cell>
          <cell r="J721" t="str">
            <v>Medium</v>
          </cell>
          <cell r="O721">
            <v>42331</v>
          </cell>
        </row>
        <row r="722">
          <cell r="A722" t="str">
            <v>6127-1</v>
          </cell>
          <cell r="J722" t="str">
            <v>Low</v>
          </cell>
          <cell r="O722">
            <v>42332</v>
          </cell>
        </row>
        <row r="723">
          <cell r="A723" t="str">
            <v>6128-1</v>
          </cell>
          <cell r="J723" t="str">
            <v>Critical</v>
          </cell>
          <cell r="O723">
            <v>42338</v>
          </cell>
        </row>
        <row r="724">
          <cell r="A724" t="str">
            <v>6130-1</v>
          </cell>
          <cell r="J724" t="str">
            <v>High</v>
          </cell>
          <cell r="O724">
            <v>42339</v>
          </cell>
        </row>
        <row r="725">
          <cell r="A725" t="str">
            <v>6132-1</v>
          </cell>
          <cell r="J725" t="str">
            <v>Not Specified</v>
          </cell>
          <cell r="O725">
            <v>42339</v>
          </cell>
        </row>
        <row r="726">
          <cell r="A726" t="str">
            <v>6134-1</v>
          </cell>
          <cell r="J726" t="str">
            <v>High</v>
          </cell>
          <cell r="O726">
            <v>42343</v>
          </cell>
        </row>
        <row r="727">
          <cell r="A727" t="str">
            <v>6135-1</v>
          </cell>
          <cell r="J727" t="str">
            <v>Low</v>
          </cell>
          <cell r="O727">
            <v>42346</v>
          </cell>
        </row>
        <row r="728">
          <cell r="A728" t="str">
            <v>6136-1</v>
          </cell>
          <cell r="J728" t="str">
            <v>Not Specified</v>
          </cell>
          <cell r="O728">
            <v>42345</v>
          </cell>
        </row>
        <row r="729">
          <cell r="A729" t="str">
            <v>6138-1</v>
          </cell>
          <cell r="J729" t="str">
            <v>Low</v>
          </cell>
          <cell r="O729">
            <v>42350</v>
          </cell>
        </row>
        <row r="730">
          <cell r="A730" t="str">
            <v>6140-1</v>
          </cell>
          <cell r="J730" t="str">
            <v>High</v>
          </cell>
          <cell r="O730">
            <v>42347</v>
          </cell>
        </row>
        <row r="731">
          <cell r="A731" t="str">
            <v>6141-1</v>
          </cell>
          <cell r="J731" t="str">
            <v>Medium</v>
          </cell>
          <cell r="O731">
            <v>42348</v>
          </cell>
        </row>
        <row r="732">
          <cell r="A732" t="str">
            <v>6143-1</v>
          </cell>
          <cell r="J732" t="str">
            <v>Critical</v>
          </cell>
          <cell r="O732">
            <v>42356</v>
          </cell>
        </row>
        <row r="733">
          <cell r="A733" t="str">
            <v>6143-2</v>
          </cell>
          <cell r="J733" t="str">
            <v>Critical</v>
          </cell>
          <cell r="O733">
            <v>42356</v>
          </cell>
        </row>
        <row r="734">
          <cell r="A734" t="str">
            <v>6144-1</v>
          </cell>
          <cell r="J734" t="str">
            <v>Medium</v>
          </cell>
          <cell r="O734">
            <v>42355</v>
          </cell>
        </row>
        <row r="735">
          <cell r="A735" t="str">
            <v>6146-1</v>
          </cell>
          <cell r="J735" t="str">
            <v>Not Specified</v>
          </cell>
          <cell r="O735">
            <v>42359</v>
          </cell>
        </row>
        <row r="736">
          <cell r="A736" t="str">
            <v>6148-1</v>
          </cell>
          <cell r="J736" t="str">
            <v>Critical</v>
          </cell>
          <cell r="O736">
            <v>42359</v>
          </cell>
        </row>
        <row r="737">
          <cell r="A737" t="str">
            <v>6150-1</v>
          </cell>
          <cell r="J737" t="str">
            <v>Not Specified</v>
          </cell>
          <cell r="O737">
            <v>42362</v>
          </cell>
        </row>
        <row r="738">
          <cell r="A738" t="str">
            <v>6151-1</v>
          </cell>
          <cell r="J738" t="str">
            <v>Critical</v>
          </cell>
          <cell r="O738">
            <v>42364</v>
          </cell>
        </row>
        <row r="739">
          <cell r="A739" t="str">
            <v>6152-1</v>
          </cell>
          <cell r="J739" t="str">
            <v>Low</v>
          </cell>
          <cell r="O739">
            <v>42370</v>
          </cell>
        </row>
        <row r="740">
          <cell r="A740" t="str">
            <v>6154-1</v>
          </cell>
          <cell r="J740" t="str">
            <v>High</v>
          </cell>
          <cell r="O740">
            <v>42364</v>
          </cell>
        </row>
        <row r="741">
          <cell r="A741" t="str">
            <v>6155-1</v>
          </cell>
          <cell r="J741" t="str">
            <v>High</v>
          </cell>
          <cell r="O741">
            <v>42367</v>
          </cell>
        </row>
        <row r="742">
          <cell r="A742" t="str">
            <v>6157-1</v>
          </cell>
          <cell r="J742" t="str">
            <v>Critical</v>
          </cell>
          <cell r="O742">
            <v>42368</v>
          </cell>
        </row>
        <row r="743">
          <cell r="A743" t="str">
            <v>6158-1</v>
          </cell>
          <cell r="J743" t="str">
            <v>Low</v>
          </cell>
          <cell r="O743">
            <v>42373</v>
          </cell>
        </row>
        <row r="744">
          <cell r="A744" t="str">
            <v>6159-1</v>
          </cell>
          <cell r="J744" t="str">
            <v>High</v>
          </cell>
          <cell r="O744">
            <v>42370</v>
          </cell>
        </row>
        <row r="745">
          <cell r="A745" t="str">
            <v>6159-2</v>
          </cell>
          <cell r="J745" t="str">
            <v>Medium</v>
          </cell>
          <cell r="O745">
            <v>42370</v>
          </cell>
        </row>
        <row r="746">
          <cell r="A746" t="str">
            <v>6159-2</v>
          </cell>
          <cell r="J746" t="str">
            <v>High</v>
          </cell>
          <cell r="O746">
            <v>42370</v>
          </cell>
        </row>
        <row r="747">
          <cell r="A747" t="str">
            <v>6165-1</v>
          </cell>
          <cell r="J747" t="str">
            <v>Not Specified</v>
          </cell>
          <cell r="O747">
            <v>42372</v>
          </cell>
        </row>
        <row r="748">
          <cell r="A748" t="str">
            <v>6166-1</v>
          </cell>
          <cell r="J748" t="str">
            <v>High</v>
          </cell>
          <cell r="O748">
            <v>42380</v>
          </cell>
        </row>
        <row r="749">
          <cell r="A749" t="str">
            <v>6167-1</v>
          </cell>
          <cell r="J749" t="str">
            <v>High</v>
          </cell>
          <cell r="O749">
            <v>42383</v>
          </cell>
        </row>
        <row r="750">
          <cell r="A750" t="str">
            <v>6168-1</v>
          </cell>
          <cell r="J750" t="str">
            <v>High</v>
          </cell>
          <cell r="O750">
            <v>42387</v>
          </cell>
        </row>
        <row r="751">
          <cell r="A751" t="str">
            <v>6169-1</v>
          </cell>
          <cell r="J751" t="str">
            <v>Medium</v>
          </cell>
          <cell r="O751">
            <v>42386</v>
          </cell>
        </row>
        <row r="752">
          <cell r="A752" t="str">
            <v>6170-1</v>
          </cell>
          <cell r="J752" t="str">
            <v>Medium</v>
          </cell>
          <cell r="O752">
            <v>42388</v>
          </cell>
        </row>
        <row r="753">
          <cell r="A753" t="str">
            <v>6172-1</v>
          </cell>
          <cell r="J753" t="str">
            <v>Not Specified</v>
          </cell>
          <cell r="O753">
            <v>42389</v>
          </cell>
        </row>
        <row r="754">
          <cell r="A754" t="str">
            <v>6174-1</v>
          </cell>
          <cell r="J754" t="str">
            <v>High</v>
          </cell>
          <cell r="O754">
            <v>42388</v>
          </cell>
        </row>
        <row r="755">
          <cell r="A755" t="str">
            <v>6175-1</v>
          </cell>
          <cell r="J755" t="str">
            <v>Critical</v>
          </cell>
          <cell r="O755">
            <v>42388</v>
          </cell>
        </row>
        <row r="756">
          <cell r="A756" t="str">
            <v>6176-1</v>
          </cell>
          <cell r="J756" t="str">
            <v>Critical</v>
          </cell>
          <cell r="O756">
            <v>42388</v>
          </cell>
        </row>
        <row r="757">
          <cell r="A757" t="str">
            <v>6177-1</v>
          </cell>
          <cell r="J757" t="str">
            <v>Critical</v>
          </cell>
          <cell r="O757">
            <v>42394</v>
          </cell>
        </row>
        <row r="758">
          <cell r="A758" t="str">
            <v>6179-1</v>
          </cell>
          <cell r="J758" t="str">
            <v>High</v>
          </cell>
          <cell r="O758">
            <v>42397</v>
          </cell>
        </row>
        <row r="759">
          <cell r="A759" t="str">
            <v>6181-1</v>
          </cell>
          <cell r="J759" t="str">
            <v>Medium</v>
          </cell>
          <cell r="O759">
            <v>42398</v>
          </cell>
        </row>
        <row r="760">
          <cell r="A760" t="str">
            <v>6183-1</v>
          </cell>
          <cell r="J760" t="str">
            <v>Critical</v>
          </cell>
          <cell r="O760">
            <v>42399</v>
          </cell>
        </row>
        <row r="761">
          <cell r="A761" t="str">
            <v>6184-1</v>
          </cell>
          <cell r="J761" t="str">
            <v>Not Specified</v>
          </cell>
          <cell r="O761">
            <v>42400</v>
          </cell>
        </row>
        <row r="762">
          <cell r="A762" t="str">
            <v>6185-1</v>
          </cell>
          <cell r="J762" t="str">
            <v>High</v>
          </cell>
          <cell r="O762">
            <v>42402</v>
          </cell>
        </row>
        <row r="763">
          <cell r="A763" t="str">
            <v>6186-1</v>
          </cell>
          <cell r="J763" t="str">
            <v>Critical</v>
          </cell>
          <cell r="O763">
            <v>42403</v>
          </cell>
        </row>
        <row r="764">
          <cell r="A764" t="str">
            <v>6187-1</v>
          </cell>
          <cell r="J764" t="str">
            <v>Low</v>
          </cell>
          <cell r="O764">
            <v>42405</v>
          </cell>
        </row>
        <row r="765">
          <cell r="A765" t="str">
            <v>6189-1</v>
          </cell>
          <cell r="J765" t="str">
            <v>Not Specified</v>
          </cell>
          <cell r="O765">
            <v>42405</v>
          </cell>
        </row>
        <row r="766">
          <cell r="A766" t="str">
            <v>6190-1</v>
          </cell>
          <cell r="J766" t="str">
            <v>Medium</v>
          </cell>
          <cell r="O766">
            <v>42409</v>
          </cell>
        </row>
        <row r="767">
          <cell r="A767" t="str">
            <v>6191-1</v>
          </cell>
          <cell r="J767" t="str">
            <v>Low</v>
          </cell>
          <cell r="O767">
            <v>42414</v>
          </cell>
        </row>
        <row r="768">
          <cell r="A768" t="str">
            <v>6193-1</v>
          </cell>
          <cell r="J768" t="str">
            <v>Medium</v>
          </cell>
          <cell r="O768">
            <v>42411</v>
          </cell>
        </row>
        <row r="769">
          <cell r="A769" t="str">
            <v>6194-1</v>
          </cell>
          <cell r="J769" t="str">
            <v>Medium</v>
          </cell>
          <cell r="O769">
            <v>42413</v>
          </cell>
        </row>
        <row r="770">
          <cell r="A770" t="str">
            <v>6196-1</v>
          </cell>
          <cell r="J770" t="str">
            <v>Low</v>
          </cell>
          <cell r="O770">
            <v>42420</v>
          </cell>
        </row>
        <row r="771">
          <cell r="A771" t="str">
            <v>6197-1</v>
          </cell>
          <cell r="J771" t="str">
            <v>Critical</v>
          </cell>
          <cell r="O771">
            <v>42413</v>
          </cell>
        </row>
        <row r="772">
          <cell r="A772" t="str">
            <v>6197-2</v>
          </cell>
          <cell r="J772" t="str">
            <v>Critical</v>
          </cell>
          <cell r="O772">
            <v>42413</v>
          </cell>
        </row>
        <row r="773">
          <cell r="A773" t="str">
            <v>6201-1</v>
          </cell>
          <cell r="J773" t="str">
            <v>High</v>
          </cell>
          <cell r="O773">
            <v>42414</v>
          </cell>
        </row>
        <row r="774">
          <cell r="A774" t="str">
            <v>6203-1</v>
          </cell>
          <cell r="J774" t="str">
            <v>High</v>
          </cell>
          <cell r="O774">
            <v>42416</v>
          </cell>
        </row>
        <row r="775">
          <cell r="A775" t="str">
            <v>6204-1</v>
          </cell>
          <cell r="J775" t="str">
            <v>High</v>
          </cell>
          <cell r="O775">
            <v>42416</v>
          </cell>
        </row>
        <row r="776">
          <cell r="A776" t="str">
            <v>6206-1</v>
          </cell>
          <cell r="J776" t="str">
            <v>Not Specified</v>
          </cell>
          <cell r="O776">
            <v>42417</v>
          </cell>
        </row>
        <row r="777">
          <cell r="A777" t="str">
            <v>6208-1</v>
          </cell>
          <cell r="J777" t="str">
            <v>Low</v>
          </cell>
          <cell r="O777">
            <v>42421</v>
          </cell>
        </row>
        <row r="778">
          <cell r="A778" t="str">
            <v>6209-1</v>
          </cell>
          <cell r="J778" t="str">
            <v>Not Specified</v>
          </cell>
          <cell r="O778">
            <v>42418</v>
          </cell>
        </row>
        <row r="779">
          <cell r="A779" t="str">
            <v>6211-1</v>
          </cell>
          <cell r="J779" t="str">
            <v>Critical</v>
          </cell>
          <cell r="O779">
            <v>42422</v>
          </cell>
        </row>
        <row r="780">
          <cell r="A780" t="str">
            <v>6213-1</v>
          </cell>
          <cell r="J780" t="str">
            <v>Not Specified</v>
          </cell>
          <cell r="O780">
            <v>42423</v>
          </cell>
        </row>
        <row r="781">
          <cell r="A781" t="str">
            <v>6214-1</v>
          </cell>
          <cell r="J781" t="str">
            <v>Medium</v>
          </cell>
          <cell r="O781">
            <v>42424</v>
          </cell>
        </row>
        <row r="782">
          <cell r="A782" t="str">
            <v>6215-1</v>
          </cell>
          <cell r="J782" t="str">
            <v>Low</v>
          </cell>
          <cell r="O782">
            <v>42433</v>
          </cell>
        </row>
        <row r="783">
          <cell r="A783" t="str">
            <v>6217-1</v>
          </cell>
          <cell r="J783" t="str">
            <v>Medium</v>
          </cell>
          <cell r="O783">
            <v>42429</v>
          </cell>
        </row>
        <row r="784">
          <cell r="A784" t="str">
            <v>6219-1</v>
          </cell>
          <cell r="J784" t="str">
            <v>Low</v>
          </cell>
          <cell r="O784">
            <v>42438</v>
          </cell>
        </row>
        <row r="785">
          <cell r="A785" t="str">
            <v>6220-1</v>
          </cell>
          <cell r="J785" t="str">
            <v>Low</v>
          </cell>
          <cell r="O785">
            <v>42440</v>
          </cell>
        </row>
        <row r="786">
          <cell r="A786" t="str">
            <v>6221-1</v>
          </cell>
          <cell r="J786" t="str">
            <v>Not Specified</v>
          </cell>
          <cell r="O786">
            <v>42436</v>
          </cell>
        </row>
        <row r="787">
          <cell r="A787" t="str">
            <v>6222-1</v>
          </cell>
          <cell r="J787" t="str">
            <v>Medium</v>
          </cell>
          <cell r="O787">
            <v>42437</v>
          </cell>
        </row>
        <row r="788">
          <cell r="A788" t="str">
            <v>6223-1</v>
          </cell>
          <cell r="J788" t="str">
            <v>Medium</v>
          </cell>
          <cell r="O788">
            <v>42439</v>
          </cell>
        </row>
        <row r="789">
          <cell r="A789" t="str">
            <v>6224-1</v>
          </cell>
          <cell r="J789" t="str">
            <v>Medium</v>
          </cell>
          <cell r="O789">
            <v>42442</v>
          </cell>
        </row>
        <row r="790">
          <cell r="A790" t="str">
            <v>6225-1</v>
          </cell>
          <cell r="J790" t="str">
            <v>Medium</v>
          </cell>
          <cell r="O790">
            <v>42441</v>
          </cell>
        </row>
        <row r="791">
          <cell r="A791" t="str">
            <v>6226-1</v>
          </cell>
          <cell r="J791" t="str">
            <v>Low</v>
          </cell>
          <cell r="O791">
            <v>42446</v>
          </cell>
        </row>
        <row r="792">
          <cell r="A792" t="str">
            <v>6227-1</v>
          </cell>
          <cell r="J792" t="str">
            <v>Low</v>
          </cell>
          <cell r="O792">
            <v>42447</v>
          </cell>
        </row>
        <row r="793">
          <cell r="A793" t="str">
            <v>6228-1</v>
          </cell>
          <cell r="J793" t="str">
            <v>Critical</v>
          </cell>
          <cell r="O793">
            <v>42448</v>
          </cell>
        </row>
        <row r="794">
          <cell r="A794" t="str">
            <v>6228-1</v>
          </cell>
          <cell r="J794" t="str">
            <v>Critical</v>
          </cell>
          <cell r="O794">
            <v>42449</v>
          </cell>
        </row>
        <row r="795">
          <cell r="A795" t="str">
            <v>6230-1</v>
          </cell>
          <cell r="J795" t="str">
            <v>Medium</v>
          </cell>
          <cell r="O795">
            <v>42447</v>
          </cell>
        </row>
        <row r="796">
          <cell r="A796" t="str">
            <v>6231-1</v>
          </cell>
          <cell r="J796" t="str">
            <v>Low</v>
          </cell>
          <cell r="O796">
            <v>42452</v>
          </cell>
        </row>
        <row r="797">
          <cell r="A797" t="str">
            <v>6232-1</v>
          </cell>
          <cell r="J797" t="str">
            <v>High</v>
          </cell>
          <cell r="O797">
            <v>42447</v>
          </cell>
        </row>
        <row r="798">
          <cell r="A798" t="str">
            <v>6234-1</v>
          </cell>
          <cell r="J798" t="str">
            <v>Not Specified</v>
          </cell>
          <cell r="O798">
            <v>42451</v>
          </cell>
        </row>
        <row r="799">
          <cell r="A799" t="str">
            <v>6235-1</v>
          </cell>
          <cell r="J799" t="str">
            <v>Medium</v>
          </cell>
          <cell r="O799">
            <v>42451</v>
          </cell>
        </row>
        <row r="800">
          <cell r="A800" t="str">
            <v>6237-1</v>
          </cell>
          <cell r="J800" t="str">
            <v>Not Specified</v>
          </cell>
          <cell r="O800">
            <v>42454</v>
          </cell>
        </row>
        <row r="801">
          <cell r="A801" t="str">
            <v>6238-1</v>
          </cell>
          <cell r="J801" t="str">
            <v>Low</v>
          </cell>
          <cell r="O801">
            <v>42457</v>
          </cell>
        </row>
        <row r="802">
          <cell r="A802" t="str">
            <v>6240-1</v>
          </cell>
          <cell r="J802" t="str">
            <v>Critical</v>
          </cell>
          <cell r="O802">
            <v>42457</v>
          </cell>
        </row>
        <row r="803">
          <cell r="A803" t="str">
            <v>6242-1</v>
          </cell>
          <cell r="J803" t="str">
            <v>High</v>
          </cell>
          <cell r="O803">
            <v>42457</v>
          </cell>
        </row>
        <row r="804">
          <cell r="A804" t="str">
            <v>6243-1</v>
          </cell>
          <cell r="J804" t="str">
            <v>Low</v>
          </cell>
          <cell r="O804">
            <v>42463</v>
          </cell>
        </row>
        <row r="805">
          <cell r="A805" t="str">
            <v>6244-1</v>
          </cell>
          <cell r="J805" t="str">
            <v>Critical</v>
          </cell>
          <cell r="O805">
            <v>42459</v>
          </cell>
        </row>
        <row r="806">
          <cell r="A806" t="str">
            <v>6246-1</v>
          </cell>
          <cell r="J806" t="str">
            <v>Low</v>
          </cell>
          <cell r="O806">
            <v>42460</v>
          </cell>
        </row>
        <row r="807">
          <cell r="A807" t="str">
            <v>6248-1</v>
          </cell>
          <cell r="J807" t="str">
            <v>Not Specified</v>
          </cell>
          <cell r="O807">
            <v>42460</v>
          </cell>
        </row>
        <row r="808">
          <cell r="A808" t="str">
            <v>6250-1</v>
          </cell>
          <cell r="J808" t="str">
            <v>Low</v>
          </cell>
          <cell r="O808">
            <v>42470</v>
          </cell>
        </row>
        <row r="809">
          <cell r="A809" t="str">
            <v>6252-1</v>
          </cell>
          <cell r="J809" t="str">
            <v>Low</v>
          </cell>
          <cell r="O809">
            <v>42463</v>
          </cell>
        </row>
        <row r="810">
          <cell r="A810" t="str">
            <v>6254-1</v>
          </cell>
          <cell r="J810" t="str">
            <v>Low</v>
          </cell>
          <cell r="O810">
            <v>42471</v>
          </cell>
        </row>
        <row r="811">
          <cell r="A811" t="str">
            <v>6256-1</v>
          </cell>
          <cell r="J811" t="str">
            <v>Not Specified</v>
          </cell>
          <cell r="O811">
            <v>42468</v>
          </cell>
        </row>
        <row r="812">
          <cell r="A812" t="str">
            <v>6257-1</v>
          </cell>
          <cell r="J812" t="str">
            <v>Critical</v>
          </cell>
          <cell r="O812">
            <v>42472</v>
          </cell>
        </row>
        <row r="813">
          <cell r="A813" t="str">
            <v>6258-1</v>
          </cell>
          <cell r="J813" t="str">
            <v>Not Specified</v>
          </cell>
          <cell r="O813">
            <v>42473</v>
          </cell>
        </row>
        <row r="814">
          <cell r="A814" t="str">
            <v>6260-1</v>
          </cell>
          <cell r="J814" t="str">
            <v>Critical</v>
          </cell>
          <cell r="O814">
            <v>42471</v>
          </cell>
        </row>
        <row r="815">
          <cell r="A815" t="str">
            <v>6261-1</v>
          </cell>
          <cell r="J815" t="str">
            <v>High</v>
          </cell>
          <cell r="O815">
            <v>42472</v>
          </cell>
        </row>
        <row r="816">
          <cell r="A816" t="str">
            <v>6263-1</v>
          </cell>
          <cell r="J816" t="str">
            <v>Critical</v>
          </cell>
          <cell r="O816">
            <v>42475</v>
          </cell>
        </row>
        <row r="817">
          <cell r="A817" t="str">
            <v>6264-1</v>
          </cell>
          <cell r="J817" t="str">
            <v>Low</v>
          </cell>
          <cell r="O817">
            <v>42479</v>
          </cell>
        </row>
        <row r="818">
          <cell r="A818" t="str">
            <v>6266-1</v>
          </cell>
          <cell r="J818" t="str">
            <v>Medium</v>
          </cell>
          <cell r="O818">
            <v>42479</v>
          </cell>
        </row>
        <row r="819">
          <cell r="A819" t="str">
            <v>6266-2</v>
          </cell>
          <cell r="J819" t="str">
            <v>Medium</v>
          </cell>
          <cell r="O819">
            <v>42480</v>
          </cell>
        </row>
        <row r="820">
          <cell r="A820" t="str">
            <v>6269-1</v>
          </cell>
          <cell r="J820" t="str">
            <v>Not Specified</v>
          </cell>
          <cell r="O820">
            <v>42484</v>
          </cell>
        </row>
        <row r="821">
          <cell r="A821" t="str">
            <v>6270-1</v>
          </cell>
          <cell r="J821" t="str">
            <v>Not Specified</v>
          </cell>
          <cell r="O821">
            <v>42485</v>
          </cell>
        </row>
        <row r="822">
          <cell r="A822" t="str">
            <v>6272-1</v>
          </cell>
          <cell r="J822" t="str">
            <v>Not Specified</v>
          </cell>
          <cell r="O822">
            <v>42484</v>
          </cell>
        </row>
        <row r="823">
          <cell r="A823" t="str">
            <v>6273-1</v>
          </cell>
          <cell r="J823" t="str">
            <v>High</v>
          </cell>
          <cell r="O823">
            <v>42486</v>
          </cell>
        </row>
        <row r="824">
          <cell r="A824" t="str">
            <v>6274-1</v>
          </cell>
          <cell r="J824" t="str">
            <v>Not Specified</v>
          </cell>
          <cell r="O824">
            <v>42486</v>
          </cell>
        </row>
        <row r="825">
          <cell r="A825" t="str">
            <v>6275-1</v>
          </cell>
          <cell r="J825" t="str">
            <v>Medium</v>
          </cell>
          <cell r="O825">
            <v>42487</v>
          </cell>
        </row>
        <row r="826">
          <cell r="A826" t="str">
            <v>6276-1</v>
          </cell>
          <cell r="J826" t="str">
            <v>High</v>
          </cell>
          <cell r="O826">
            <v>42488</v>
          </cell>
        </row>
        <row r="827">
          <cell r="A827" t="str">
            <v>6278-1</v>
          </cell>
          <cell r="J827" t="str">
            <v>Not Specified</v>
          </cell>
          <cell r="O827">
            <v>42493</v>
          </cell>
        </row>
        <row r="828">
          <cell r="A828" t="str">
            <v>6278-2</v>
          </cell>
          <cell r="J828" t="str">
            <v>Not Specified</v>
          </cell>
          <cell r="O828">
            <v>42492</v>
          </cell>
        </row>
        <row r="829">
          <cell r="A829" t="str">
            <v>6280-1</v>
          </cell>
          <cell r="J829" t="str">
            <v>High</v>
          </cell>
          <cell r="O829">
            <v>42494</v>
          </cell>
        </row>
        <row r="830">
          <cell r="A830" t="str">
            <v>6280-2</v>
          </cell>
          <cell r="J830" t="str">
            <v>High</v>
          </cell>
          <cell r="O830">
            <v>42493</v>
          </cell>
        </row>
        <row r="831">
          <cell r="A831" t="str">
            <v>6281-1</v>
          </cell>
          <cell r="J831" t="str">
            <v>Not Specified</v>
          </cell>
          <cell r="O831">
            <v>42493</v>
          </cell>
        </row>
        <row r="832">
          <cell r="A832" t="str">
            <v>6285-1</v>
          </cell>
          <cell r="J832" t="str">
            <v>Medium</v>
          </cell>
          <cell r="O832">
            <v>42497</v>
          </cell>
        </row>
        <row r="833">
          <cell r="A833" t="str">
            <v>6287-1</v>
          </cell>
          <cell r="J833" t="str">
            <v>Low</v>
          </cell>
          <cell r="O833">
            <v>42502</v>
          </cell>
        </row>
        <row r="834">
          <cell r="A834" t="str">
            <v>6288-1</v>
          </cell>
          <cell r="J834" t="str">
            <v>Low</v>
          </cell>
          <cell r="O834">
            <v>42498</v>
          </cell>
        </row>
        <row r="835">
          <cell r="A835" t="str">
            <v>6290-1</v>
          </cell>
          <cell r="J835" t="str">
            <v>High</v>
          </cell>
          <cell r="O835">
            <v>42501</v>
          </cell>
        </row>
        <row r="836">
          <cell r="A836" t="str">
            <v>6291-1</v>
          </cell>
          <cell r="J836" t="str">
            <v>Not Specified</v>
          </cell>
          <cell r="O836">
            <v>42502</v>
          </cell>
        </row>
        <row r="837">
          <cell r="A837" t="str">
            <v>6293-1</v>
          </cell>
          <cell r="J837" t="str">
            <v>Critical</v>
          </cell>
          <cell r="O837">
            <v>42504</v>
          </cell>
        </row>
        <row r="838">
          <cell r="A838" t="str">
            <v>6294-1</v>
          </cell>
          <cell r="J838" t="str">
            <v>Not Specified</v>
          </cell>
          <cell r="O838">
            <v>42506</v>
          </cell>
        </row>
        <row r="839">
          <cell r="A839" t="str">
            <v>6295-1</v>
          </cell>
          <cell r="J839" t="str">
            <v>Not Specified</v>
          </cell>
          <cell r="O839">
            <v>42506</v>
          </cell>
        </row>
        <row r="840">
          <cell r="A840" t="str">
            <v>6295-1</v>
          </cell>
          <cell r="J840" t="str">
            <v>High</v>
          </cell>
          <cell r="O840">
            <v>42508</v>
          </cell>
        </row>
        <row r="841">
          <cell r="A841" t="str">
            <v>6296-1</v>
          </cell>
          <cell r="J841" t="str">
            <v>Not Specified</v>
          </cell>
          <cell r="O841">
            <v>42510</v>
          </cell>
        </row>
        <row r="842">
          <cell r="A842" t="str">
            <v>6298-1</v>
          </cell>
          <cell r="J842" t="str">
            <v>Medium</v>
          </cell>
          <cell r="O842">
            <v>42510</v>
          </cell>
        </row>
        <row r="843">
          <cell r="A843" t="str">
            <v>6300-1</v>
          </cell>
          <cell r="J843" t="str">
            <v>Critical</v>
          </cell>
          <cell r="O843">
            <v>42512</v>
          </cell>
        </row>
        <row r="844">
          <cell r="A844" t="str">
            <v>6301-1</v>
          </cell>
          <cell r="J844" t="str">
            <v>Critical</v>
          </cell>
          <cell r="O844">
            <v>42511</v>
          </cell>
        </row>
        <row r="845">
          <cell r="A845" t="str">
            <v>6302-1</v>
          </cell>
          <cell r="J845" t="str">
            <v>Critical</v>
          </cell>
          <cell r="O845">
            <v>42512</v>
          </cell>
        </row>
        <row r="846">
          <cell r="A846" t="str">
            <v>6303-1</v>
          </cell>
          <cell r="J846" t="str">
            <v>Medium</v>
          </cell>
          <cell r="O846">
            <v>42514</v>
          </cell>
        </row>
        <row r="847">
          <cell r="A847" t="str">
            <v>6304-1</v>
          </cell>
          <cell r="J847" t="str">
            <v>Not Specified</v>
          </cell>
          <cell r="O847">
            <v>42513</v>
          </cell>
        </row>
        <row r="848">
          <cell r="A848" t="str">
            <v>6306-1</v>
          </cell>
          <cell r="J848" t="str">
            <v>High</v>
          </cell>
          <cell r="O848">
            <v>42514</v>
          </cell>
        </row>
        <row r="849">
          <cell r="A849" t="str">
            <v>6307-1</v>
          </cell>
          <cell r="J849" t="str">
            <v>Medium</v>
          </cell>
          <cell r="O849">
            <v>42517</v>
          </cell>
        </row>
        <row r="850">
          <cell r="A850" t="str">
            <v>6309-1</v>
          </cell>
          <cell r="J850" t="str">
            <v>Not Specified</v>
          </cell>
          <cell r="O850">
            <v>42517</v>
          </cell>
        </row>
        <row r="851">
          <cell r="A851" t="str">
            <v>6311-1</v>
          </cell>
          <cell r="J851" t="str">
            <v>Medium</v>
          </cell>
          <cell r="O851">
            <v>42520</v>
          </cell>
        </row>
        <row r="852">
          <cell r="A852" t="str">
            <v>6313-1</v>
          </cell>
          <cell r="J852" t="str">
            <v>Medium</v>
          </cell>
          <cell r="O852">
            <v>42520</v>
          </cell>
        </row>
        <row r="853">
          <cell r="A853" t="str">
            <v>6315-1</v>
          </cell>
          <cell r="J853" t="str">
            <v>Low</v>
          </cell>
          <cell r="O853">
            <v>42523</v>
          </cell>
        </row>
        <row r="854">
          <cell r="A854" t="str">
            <v>6316-1</v>
          </cell>
          <cell r="J854" t="str">
            <v>High</v>
          </cell>
          <cell r="O854">
            <v>42524</v>
          </cell>
        </row>
        <row r="855">
          <cell r="A855" t="str">
            <v>6317-1</v>
          </cell>
          <cell r="J855" t="str">
            <v>Critical</v>
          </cell>
          <cell r="O855">
            <v>42525</v>
          </cell>
        </row>
        <row r="856">
          <cell r="A856" t="str">
            <v>6319-1</v>
          </cell>
          <cell r="J856" t="str">
            <v>Critical</v>
          </cell>
          <cell r="O856">
            <v>42525</v>
          </cell>
        </row>
        <row r="857">
          <cell r="A857" t="str">
            <v>6320-1</v>
          </cell>
          <cell r="J857" t="str">
            <v>Not Specified</v>
          </cell>
          <cell r="O857">
            <v>42526</v>
          </cell>
        </row>
        <row r="858">
          <cell r="A858" t="str">
            <v>6321-1</v>
          </cell>
          <cell r="J858" t="str">
            <v>Critical</v>
          </cell>
          <cell r="O858">
            <v>42533</v>
          </cell>
        </row>
        <row r="859">
          <cell r="A859" t="str">
            <v>6322-1</v>
          </cell>
          <cell r="J859" t="str">
            <v>Critical</v>
          </cell>
          <cell r="O859">
            <v>42536</v>
          </cell>
        </row>
        <row r="860">
          <cell r="A860" t="str">
            <v>6324-1</v>
          </cell>
          <cell r="J860" t="str">
            <v>Low</v>
          </cell>
          <cell r="O860">
            <v>42535</v>
          </cell>
        </row>
        <row r="861">
          <cell r="A861" t="str">
            <v>6325-1</v>
          </cell>
          <cell r="J861" t="str">
            <v>High</v>
          </cell>
          <cell r="O861">
            <v>42537</v>
          </cell>
        </row>
        <row r="862">
          <cell r="A862" t="str">
            <v>6325-2</v>
          </cell>
          <cell r="J862" t="str">
            <v>High</v>
          </cell>
          <cell r="O862">
            <v>42537</v>
          </cell>
        </row>
        <row r="863">
          <cell r="A863" t="str">
            <v>6327-1</v>
          </cell>
          <cell r="J863" t="str">
            <v>Critical</v>
          </cell>
          <cell r="O863">
            <v>42536</v>
          </cell>
        </row>
        <row r="864">
          <cell r="A864" t="str">
            <v>6328-1</v>
          </cell>
          <cell r="J864" t="str">
            <v>Low</v>
          </cell>
          <cell r="O864">
            <v>42540</v>
          </cell>
        </row>
        <row r="865">
          <cell r="A865" t="str">
            <v>6329-1</v>
          </cell>
          <cell r="J865" t="str">
            <v>Low</v>
          </cell>
          <cell r="O865">
            <v>42538</v>
          </cell>
        </row>
        <row r="866">
          <cell r="A866" t="str">
            <v>6330-1</v>
          </cell>
          <cell r="J866" t="str">
            <v>Not Specified</v>
          </cell>
          <cell r="O866">
            <v>42538</v>
          </cell>
        </row>
        <row r="867">
          <cell r="A867" t="str">
            <v>6332-1</v>
          </cell>
          <cell r="J867" t="str">
            <v>Low</v>
          </cell>
          <cell r="O867">
            <v>42541</v>
          </cell>
        </row>
        <row r="868">
          <cell r="A868" t="str">
            <v>6333-1</v>
          </cell>
          <cell r="J868" t="str">
            <v>Medium</v>
          </cell>
          <cell r="O868">
            <v>42541</v>
          </cell>
        </row>
        <row r="869">
          <cell r="A869" t="str">
            <v>6335-1</v>
          </cell>
          <cell r="J869" t="str">
            <v>High</v>
          </cell>
          <cell r="O869">
            <v>42542</v>
          </cell>
        </row>
        <row r="870">
          <cell r="A870" t="str">
            <v>6336-1</v>
          </cell>
          <cell r="J870" t="str">
            <v>Medium</v>
          </cell>
          <cell r="O870">
            <v>42541</v>
          </cell>
        </row>
        <row r="871">
          <cell r="A871" t="str">
            <v>6336-2</v>
          </cell>
          <cell r="J871" t="str">
            <v>Medium</v>
          </cell>
          <cell r="O871">
            <v>42544</v>
          </cell>
        </row>
        <row r="872">
          <cell r="A872" t="str">
            <v>6337-1</v>
          </cell>
          <cell r="J872" t="str">
            <v>Not Specified</v>
          </cell>
          <cell r="O872">
            <v>42548</v>
          </cell>
        </row>
        <row r="873">
          <cell r="A873" t="str">
            <v>6338-1</v>
          </cell>
          <cell r="J873" t="str">
            <v>Medium</v>
          </cell>
          <cell r="O873">
            <v>42551</v>
          </cell>
        </row>
        <row r="874">
          <cell r="A874" t="str">
            <v>6339-1</v>
          </cell>
          <cell r="J874" t="str">
            <v>Low</v>
          </cell>
          <cell r="O874">
            <v>42555</v>
          </cell>
        </row>
        <row r="875">
          <cell r="A875" t="str">
            <v>6339-2</v>
          </cell>
          <cell r="J875" t="str">
            <v>Low</v>
          </cell>
          <cell r="O875">
            <v>42554</v>
          </cell>
        </row>
        <row r="876">
          <cell r="A876" t="str">
            <v>6340-1</v>
          </cell>
          <cell r="J876" t="str">
            <v>Critical</v>
          </cell>
          <cell r="O876">
            <v>42552</v>
          </cell>
        </row>
        <row r="877">
          <cell r="A877" t="str">
            <v>6342-1</v>
          </cell>
          <cell r="J877" t="str">
            <v>Low</v>
          </cell>
          <cell r="O877">
            <v>42553</v>
          </cell>
        </row>
        <row r="878">
          <cell r="A878" t="str">
            <v>6343-1</v>
          </cell>
          <cell r="J878" t="str">
            <v>High</v>
          </cell>
          <cell r="O878">
            <v>42552</v>
          </cell>
        </row>
        <row r="879">
          <cell r="A879" t="str">
            <v>6345-1</v>
          </cell>
          <cell r="J879" t="str">
            <v>High</v>
          </cell>
          <cell r="O879">
            <v>42555</v>
          </cell>
        </row>
        <row r="880">
          <cell r="A880" t="str">
            <v>6346-1</v>
          </cell>
          <cell r="J880" t="str">
            <v>Critical</v>
          </cell>
          <cell r="O880">
            <v>42555</v>
          </cell>
        </row>
        <row r="881">
          <cell r="A881" t="str">
            <v>6347-1</v>
          </cell>
          <cell r="J881" t="str">
            <v>Low</v>
          </cell>
          <cell r="O881">
            <v>42560</v>
          </cell>
        </row>
        <row r="882">
          <cell r="A882" t="str">
            <v>6348-1</v>
          </cell>
          <cell r="J882" t="str">
            <v>Medium</v>
          </cell>
          <cell r="O882">
            <v>42556</v>
          </cell>
        </row>
        <row r="883">
          <cell r="A883" t="str">
            <v>6349-1</v>
          </cell>
          <cell r="J883" t="str">
            <v>Not Specified</v>
          </cell>
          <cell r="O883">
            <v>42558</v>
          </cell>
        </row>
        <row r="884">
          <cell r="A884" t="str">
            <v>6351-1</v>
          </cell>
          <cell r="J884" t="str">
            <v>High</v>
          </cell>
          <cell r="O884">
            <v>42559</v>
          </cell>
        </row>
        <row r="885">
          <cell r="A885" t="str">
            <v>6352-1</v>
          </cell>
          <cell r="J885" t="str">
            <v>Medium</v>
          </cell>
          <cell r="O885">
            <v>42563</v>
          </cell>
        </row>
        <row r="886">
          <cell r="A886" t="str">
            <v>6353-1</v>
          </cell>
          <cell r="J886" t="str">
            <v>Medium</v>
          </cell>
          <cell r="O886">
            <v>42564</v>
          </cell>
        </row>
        <row r="887">
          <cell r="A887" t="str">
            <v>6354-1</v>
          </cell>
          <cell r="J887" t="str">
            <v>High</v>
          </cell>
          <cell r="O887">
            <v>42569</v>
          </cell>
        </row>
        <row r="888">
          <cell r="A888" t="str">
            <v>6355-1</v>
          </cell>
          <cell r="J888" t="str">
            <v>Not Specified</v>
          </cell>
          <cell r="O888">
            <v>42569</v>
          </cell>
        </row>
        <row r="889">
          <cell r="A889" t="str">
            <v>6356-1</v>
          </cell>
          <cell r="J889" t="str">
            <v>Critical</v>
          </cell>
          <cell r="O889">
            <v>42580</v>
          </cell>
        </row>
        <row r="890">
          <cell r="A890" t="str">
            <v>6358-1</v>
          </cell>
          <cell r="J890" t="str">
            <v>Medium</v>
          </cell>
          <cell r="O890">
            <v>42581</v>
          </cell>
        </row>
        <row r="891">
          <cell r="A891" t="str">
            <v>6359-1</v>
          </cell>
          <cell r="J891" t="str">
            <v>Not Specified</v>
          </cell>
          <cell r="O891">
            <v>42586</v>
          </cell>
        </row>
        <row r="892">
          <cell r="A892" t="str">
            <v>6361-1</v>
          </cell>
          <cell r="J892" t="str">
            <v>Not Specified</v>
          </cell>
          <cell r="O892">
            <v>42586</v>
          </cell>
        </row>
        <row r="893">
          <cell r="A893" t="str">
            <v>6362-1</v>
          </cell>
          <cell r="J893" t="str">
            <v>High</v>
          </cell>
          <cell r="O893">
            <v>42588</v>
          </cell>
        </row>
        <row r="894">
          <cell r="A894" t="str">
            <v>6364-1</v>
          </cell>
          <cell r="J894" t="str">
            <v>High</v>
          </cell>
          <cell r="O894">
            <v>42588</v>
          </cell>
        </row>
        <row r="895">
          <cell r="A895" t="str">
            <v>6365-1</v>
          </cell>
          <cell r="J895" t="str">
            <v>Not Specified</v>
          </cell>
          <cell r="O895">
            <v>42590</v>
          </cell>
        </row>
        <row r="896">
          <cell r="A896" t="str">
            <v>6367-1</v>
          </cell>
          <cell r="J896" t="str">
            <v>High</v>
          </cell>
          <cell r="O896">
            <v>42591</v>
          </cell>
        </row>
        <row r="897">
          <cell r="A897" t="str">
            <v>6369-1</v>
          </cell>
          <cell r="J897" t="str">
            <v>High</v>
          </cell>
          <cell r="O897">
            <v>42595</v>
          </cell>
        </row>
        <row r="898">
          <cell r="A898" t="str">
            <v>6370-1</v>
          </cell>
          <cell r="J898" t="str">
            <v>Medium</v>
          </cell>
          <cell r="O898">
            <v>42595</v>
          </cell>
        </row>
        <row r="899">
          <cell r="A899" t="str">
            <v>6371-1</v>
          </cell>
          <cell r="J899" t="str">
            <v>Low</v>
          </cell>
          <cell r="O899">
            <v>42602</v>
          </cell>
        </row>
        <row r="900">
          <cell r="A900" t="str">
            <v>6373-1</v>
          </cell>
          <cell r="J900" t="str">
            <v>High</v>
          </cell>
          <cell r="O900">
            <v>42600</v>
          </cell>
        </row>
        <row r="901">
          <cell r="A901" t="str">
            <v>6374-1</v>
          </cell>
          <cell r="J901" t="str">
            <v>High</v>
          </cell>
          <cell r="O901">
            <v>42602</v>
          </cell>
        </row>
        <row r="902">
          <cell r="A902" t="str">
            <v>6376-1</v>
          </cell>
          <cell r="J902" t="str">
            <v>Low</v>
          </cell>
          <cell r="O902">
            <v>42604</v>
          </cell>
        </row>
        <row r="903">
          <cell r="A903" t="str">
            <v>6377-1</v>
          </cell>
          <cell r="J903" t="str">
            <v>Low</v>
          </cell>
          <cell r="O903">
            <v>42607</v>
          </cell>
        </row>
        <row r="904">
          <cell r="A904" t="str">
            <v>6379-1</v>
          </cell>
          <cell r="J904" t="str">
            <v>Not Specified</v>
          </cell>
          <cell r="O904">
            <v>42607</v>
          </cell>
        </row>
        <row r="905">
          <cell r="A905" t="str">
            <v>6380-1</v>
          </cell>
          <cell r="J905" t="str">
            <v>Low</v>
          </cell>
          <cell r="O905">
            <v>42606</v>
          </cell>
        </row>
        <row r="906">
          <cell r="A906" t="str">
            <v>6382-1</v>
          </cell>
          <cell r="J906" t="str">
            <v>Not Specified</v>
          </cell>
          <cell r="O906">
            <v>42609</v>
          </cell>
        </row>
        <row r="907">
          <cell r="A907" t="str">
            <v>6384-1</v>
          </cell>
          <cell r="J907" t="str">
            <v>Low</v>
          </cell>
          <cell r="O907">
            <v>42615</v>
          </cell>
        </row>
        <row r="908">
          <cell r="A908" t="str">
            <v>6384-2</v>
          </cell>
          <cell r="J908" t="str">
            <v>Low</v>
          </cell>
          <cell r="O908">
            <v>42615</v>
          </cell>
        </row>
        <row r="909">
          <cell r="A909" t="str">
            <v>6387-1</v>
          </cell>
          <cell r="J909" t="str">
            <v>Medium</v>
          </cell>
          <cell r="O909">
            <v>42606</v>
          </cell>
        </row>
        <row r="910">
          <cell r="A910" t="str">
            <v>6388-1</v>
          </cell>
          <cell r="J910" t="str">
            <v>Medium</v>
          </cell>
          <cell r="O910">
            <v>42607</v>
          </cell>
        </row>
        <row r="911">
          <cell r="A911" t="str">
            <v>6389-1</v>
          </cell>
          <cell r="J911" t="str">
            <v>High</v>
          </cell>
          <cell r="O911">
            <v>42610</v>
          </cell>
        </row>
        <row r="912">
          <cell r="A912" t="str">
            <v>6390-1</v>
          </cell>
          <cell r="J912" t="str">
            <v>Critical</v>
          </cell>
          <cell r="O912">
            <v>42615</v>
          </cell>
        </row>
        <row r="913">
          <cell r="A913" t="str">
            <v>6391-1</v>
          </cell>
          <cell r="J913" t="str">
            <v>Not Specified</v>
          </cell>
          <cell r="O913">
            <v>42618</v>
          </cell>
        </row>
        <row r="914">
          <cell r="A914" t="str">
            <v>6392-1</v>
          </cell>
          <cell r="J914" t="str">
            <v>Medium</v>
          </cell>
          <cell r="O914">
            <v>42620</v>
          </cell>
        </row>
        <row r="915">
          <cell r="A915" t="str">
            <v>6393-1</v>
          </cell>
          <cell r="J915" t="str">
            <v>Medium</v>
          </cell>
          <cell r="O915">
            <v>42620</v>
          </cell>
        </row>
        <row r="916">
          <cell r="A916" t="str">
            <v>6394-1</v>
          </cell>
          <cell r="J916" t="str">
            <v>Medium</v>
          </cell>
          <cell r="O916">
            <v>42621</v>
          </cell>
        </row>
        <row r="917">
          <cell r="A917" t="str">
            <v>6395-1</v>
          </cell>
          <cell r="J917" t="str">
            <v>High</v>
          </cell>
          <cell r="O917">
            <v>42621</v>
          </cell>
        </row>
        <row r="918">
          <cell r="A918" t="str">
            <v>6396-1</v>
          </cell>
          <cell r="J918" t="str">
            <v>Low</v>
          </cell>
          <cell r="O918">
            <v>42633</v>
          </cell>
        </row>
        <row r="919">
          <cell r="A919" t="str">
            <v>6397-1</v>
          </cell>
          <cell r="J919" t="str">
            <v>High</v>
          </cell>
          <cell r="O919">
            <v>42629</v>
          </cell>
        </row>
        <row r="920">
          <cell r="A920" t="str">
            <v>6399-1</v>
          </cell>
          <cell r="J920" t="str">
            <v>High</v>
          </cell>
          <cell r="O920">
            <v>42629</v>
          </cell>
        </row>
        <row r="921">
          <cell r="A921" t="str">
            <v>6401-1</v>
          </cell>
          <cell r="J921" t="str">
            <v>Low</v>
          </cell>
          <cell r="O921">
            <v>42632</v>
          </cell>
        </row>
        <row r="922">
          <cell r="A922" t="str">
            <v>6402-1</v>
          </cell>
          <cell r="J922" t="str">
            <v>Low</v>
          </cell>
          <cell r="O922">
            <v>42631</v>
          </cell>
        </row>
        <row r="923">
          <cell r="A923" t="str">
            <v>6403-1</v>
          </cell>
          <cell r="J923" t="str">
            <v>Medium</v>
          </cell>
          <cell r="O923">
            <v>42633</v>
          </cell>
        </row>
        <row r="924">
          <cell r="A924" t="str">
            <v>6403-2</v>
          </cell>
          <cell r="J924" t="str">
            <v>Medium</v>
          </cell>
          <cell r="O924">
            <v>42632</v>
          </cell>
        </row>
        <row r="925">
          <cell r="A925" t="str">
            <v>6407-1</v>
          </cell>
          <cell r="J925" t="str">
            <v>Low</v>
          </cell>
          <cell r="O925">
            <v>42633</v>
          </cell>
        </row>
        <row r="926">
          <cell r="A926" t="str">
            <v>6409-1</v>
          </cell>
          <cell r="J926" t="str">
            <v>Low</v>
          </cell>
          <cell r="O926">
            <v>42633</v>
          </cell>
        </row>
        <row r="927">
          <cell r="A927" t="str">
            <v>6411-1</v>
          </cell>
          <cell r="J927" t="str">
            <v>Medium</v>
          </cell>
          <cell r="O927">
            <v>42634</v>
          </cell>
        </row>
        <row r="928">
          <cell r="A928" t="str">
            <v>6413-1</v>
          </cell>
          <cell r="J928" t="str">
            <v>Medium</v>
          </cell>
          <cell r="O928">
            <v>42636</v>
          </cell>
        </row>
        <row r="929">
          <cell r="A929" t="str">
            <v>6414-1</v>
          </cell>
          <cell r="J929" t="str">
            <v>Medium</v>
          </cell>
          <cell r="O929">
            <v>42639</v>
          </cell>
        </row>
        <row r="930">
          <cell r="A930" t="str">
            <v>6415-1</v>
          </cell>
          <cell r="J930" t="str">
            <v>Critical</v>
          </cell>
          <cell r="O930">
            <v>42639</v>
          </cell>
        </row>
        <row r="931">
          <cell r="A931" t="str">
            <v>6417-1</v>
          </cell>
          <cell r="J931" t="str">
            <v>Medium</v>
          </cell>
          <cell r="O931">
            <v>42641</v>
          </cell>
        </row>
        <row r="932">
          <cell r="A932" t="str">
            <v>6417-2</v>
          </cell>
          <cell r="J932" t="str">
            <v>Medium</v>
          </cell>
          <cell r="O932">
            <v>42640</v>
          </cell>
        </row>
        <row r="933">
          <cell r="A933" t="str">
            <v>6418-1</v>
          </cell>
          <cell r="J933" t="str">
            <v>Low</v>
          </cell>
          <cell r="O933">
            <v>42648</v>
          </cell>
        </row>
        <row r="934">
          <cell r="A934" t="str">
            <v>6422-1</v>
          </cell>
          <cell r="J934" t="str">
            <v>High</v>
          </cell>
          <cell r="O934">
            <v>42643</v>
          </cell>
        </row>
        <row r="935">
          <cell r="A935" t="str">
            <v>6423-1</v>
          </cell>
          <cell r="J935" t="str">
            <v>High</v>
          </cell>
          <cell r="O935">
            <v>42645</v>
          </cell>
        </row>
        <row r="936">
          <cell r="A936" t="str">
            <v>6425-1</v>
          </cell>
          <cell r="J936" t="str">
            <v>Medium</v>
          </cell>
          <cell r="O936">
            <v>42645</v>
          </cell>
        </row>
        <row r="937">
          <cell r="A937" t="str">
            <v>6426-1</v>
          </cell>
          <cell r="J937" t="str">
            <v>Medium</v>
          </cell>
          <cell r="O937">
            <v>42645</v>
          </cell>
        </row>
        <row r="938">
          <cell r="A938" t="str">
            <v>6427-1</v>
          </cell>
          <cell r="J938" t="str">
            <v>High</v>
          </cell>
          <cell r="O938">
            <v>42651</v>
          </cell>
        </row>
        <row r="939">
          <cell r="A939" t="str">
            <v>6429-1</v>
          </cell>
          <cell r="J939" t="str">
            <v>High</v>
          </cell>
          <cell r="O939">
            <v>42651</v>
          </cell>
        </row>
        <row r="940">
          <cell r="A940" t="str">
            <v>6430-1</v>
          </cell>
          <cell r="J940" t="str">
            <v>Low</v>
          </cell>
          <cell r="O940">
            <v>42658</v>
          </cell>
        </row>
        <row r="941">
          <cell r="A941" t="str">
            <v>6432-1</v>
          </cell>
          <cell r="J941" t="str">
            <v>Not Specified</v>
          </cell>
          <cell r="O941">
            <v>42657</v>
          </cell>
        </row>
        <row r="942">
          <cell r="A942" t="str">
            <v>6433-1</v>
          </cell>
          <cell r="J942" t="str">
            <v>Low</v>
          </cell>
          <cell r="O942">
            <v>42661</v>
          </cell>
        </row>
        <row r="943">
          <cell r="A943" t="str">
            <v>6434-1</v>
          </cell>
          <cell r="J943" t="str">
            <v>Medium</v>
          </cell>
          <cell r="O943">
            <v>42660</v>
          </cell>
        </row>
        <row r="944">
          <cell r="A944" t="str">
            <v>6436-1</v>
          </cell>
          <cell r="J944" t="str">
            <v>Not Specified</v>
          </cell>
          <cell r="O944">
            <v>42658</v>
          </cell>
        </row>
        <row r="945">
          <cell r="A945" t="str">
            <v>6437-1</v>
          </cell>
          <cell r="J945" t="str">
            <v>Low</v>
          </cell>
          <cell r="O945">
            <v>42658</v>
          </cell>
        </row>
        <row r="946">
          <cell r="A946" t="str">
            <v>6437-2</v>
          </cell>
          <cell r="J946" t="str">
            <v>Low</v>
          </cell>
          <cell r="O946">
            <v>42662</v>
          </cell>
        </row>
        <row r="947">
          <cell r="A947" t="str">
            <v>6438-1</v>
          </cell>
          <cell r="J947" t="str">
            <v>Medium</v>
          </cell>
          <cell r="O947">
            <v>42661</v>
          </cell>
        </row>
        <row r="948">
          <cell r="A948" t="str">
            <v>6440-1</v>
          </cell>
          <cell r="J948" t="str">
            <v>Medium</v>
          </cell>
          <cell r="O948">
            <v>42664</v>
          </cell>
        </row>
        <row r="949">
          <cell r="A949" t="str">
            <v>6442-1</v>
          </cell>
          <cell r="J949" t="str">
            <v>Critical</v>
          </cell>
          <cell r="O949">
            <v>42664</v>
          </cell>
        </row>
        <row r="950">
          <cell r="A950" t="str">
            <v>6443-1</v>
          </cell>
          <cell r="J950" t="str">
            <v>Not Specified</v>
          </cell>
          <cell r="O950">
            <v>42663</v>
          </cell>
        </row>
        <row r="951">
          <cell r="A951" t="str">
            <v>6445-1</v>
          </cell>
          <cell r="J951" t="str">
            <v>Not Specified</v>
          </cell>
          <cell r="O951">
            <v>42667</v>
          </cell>
        </row>
        <row r="952">
          <cell r="A952" t="str">
            <v>6447-1</v>
          </cell>
          <cell r="J952" t="str">
            <v>Critical</v>
          </cell>
          <cell r="O952">
            <v>42668</v>
          </cell>
        </row>
        <row r="953">
          <cell r="A953" t="str">
            <v>6449-1</v>
          </cell>
          <cell r="J953" t="str">
            <v>Low</v>
          </cell>
          <cell r="O953">
            <v>42673</v>
          </cell>
        </row>
        <row r="954">
          <cell r="A954" t="str">
            <v>6451-1</v>
          </cell>
          <cell r="J954" t="str">
            <v>Medium</v>
          </cell>
          <cell r="O954">
            <v>42668</v>
          </cell>
        </row>
        <row r="955">
          <cell r="A955" t="str">
            <v>6453-1</v>
          </cell>
          <cell r="J955" t="str">
            <v>Critical</v>
          </cell>
          <cell r="O955">
            <v>42670</v>
          </cell>
        </row>
        <row r="956">
          <cell r="A956" t="str">
            <v>6455-1</v>
          </cell>
          <cell r="J956" t="str">
            <v>High</v>
          </cell>
          <cell r="O956">
            <v>42670</v>
          </cell>
        </row>
        <row r="957">
          <cell r="A957" t="str">
            <v>6457-1</v>
          </cell>
          <cell r="J957" t="str">
            <v>Medium</v>
          </cell>
          <cell r="O957">
            <v>42671</v>
          </cell>
        </row>
        <row r="958">
          <cell r="A958" t="str">
            <v>6457-2</v>
          </cell>
          <cell r="J958" t="str">
            <v>Medium</v>
          </cell>
          <cell r="O958">
            <v>42670</v>
          </cell>
        </row>
        <row r="959">
          <cell r="A959" t="str">
            <v>6460-1</v>
          </cell>
          <cell r="J959" t="str">
            <v>Low</v>
          </cell>
          <cell r="O959">
            <v>42680</v>
          </cell>
        </row>
        <row r="960">
          <cell r="A960" t="str">
            <v>6461-1</v>
          </cell>
          <cell r="J960" t="str">
            <v>Critical</v>
          </cell>
          <cell r="O960">
            <v>42673</v>
          </cell>
        </row>
        <row r="961">
          <cell r="A961" t="str">
            <v>6463-1</v>
          </cell>
          <cell r="J961" t="str">
            <v>Critical</v>
          </cell>
          <cell r="O961">
            <v>42673</v>
          </cell>
        </row>
        <row r="962">
          <cell r="A962" t="str">
            <v>6465-1</v>
          </cell>
          <cell r="J962" t="str">
            <v>Medium</v>
          </cell>
          <cell r="O962">
            <v>42674</v>
          </cell>
        </row>
        <row r="963">
          <cell r="A963" t="str">
            <v>6467-1</v>
          </cell>
          <cell r="J963" t="str">
            <v>Medium</v>
          </cell>
          <cell r="O963">
            <v>42675</v>
          </cell>
        </row>
        <row r="964">
          <cell r="A964" t="str">
            <v>6469-1</v>
          </cell>
          <cell r="J964" t="str">
            <v>Not Specified</v>
          </cell>
          <cell r="O964">
            <v>42677</v>
          </cell>
        </row>
        <row r="965">
          <cell r="A965" t="str">
            <v>6471-1</v>
          </cell>
          <cell r="J965" t="str">
            <v>Critical</v>
          </cell>
          <cell r="O965">
            <v>42677</v>
          </cell>
        </row>
        <row r="966">
          <cell r="A966" t="str">
            <v>6472-1</v>
          </cell>
          <cell r="J966" t="str">
            <v>Not Specified</v>
          </cell>
          <cell r="O966">
            <v>42677</v>
          </cell>
        </row>
        <row r="967">
          <cell r="A967" t="str">
            <v>6473-1</v>
          </cell>
          <cell r="J967" t="str">
            <v>Not Specified</v>
          </cell>
          <cell r="O967">
            <v>42678</v>
          </cell>
        </row>
        <row r="968">
          <cell r="A968" t="str">
            <v>6475-1</v>
          </cell>
          <cell r="J968" t="str">
            <v>Low</v>
          </cell>
          <cell r="O968">
            <v>42680</v>
          </cell>
        </row>
        <row r="969">
          <cell r="A969" t="str">
            <v>6477-1</v>
          </cell>
          <cell r="J969" t="str">
            <v>Not Specified</v>
          </cell>
          <cell r="O969">
            <v>42678</v>
          </cell>
        </row>
        <row r="970">
          <cell r="A970" t="str">
            <v>6479-1</v>
          </cell>
          <cell r="J970" t="str">
            <v>Low</v>
          </cell>
          <cell r="O970">
            <v>42686</v>
          </cell>
        </row>
        <row r="971">
          <cell r="A971" t="str">
            <v>6480-1</v>
          </cell>
          <cell r="J971" t="str">
            <v>Low</v>
          </cell>
          <cell r="O971">
            <v>42687</v>
          </cell>
        </row>
        <row r="972">
          <cell r="A972" t="str">
            <v>6482-1</v>
          </cell>
          <cell r="J972" t="str">
            <v>Low</v>
          </cell>
          <cell r="O972">
            <v>42684</v>
          </cell>
        </row>
        <row r="973">
          <cell r="A973" t="str">
            <v>6483-1</v>
          </cell>
          <cell r="J973" t="str">
            <v>Not Specified</v>
          </cell>
          <cell r="O973">
            <v>42682</v>
          </cell>
        </row>
        <row r="974">
          <cell r="A974" t="str">
            <v>6484-1</v>
          </cell>
          <cell r="J974" t="str">
            <v>High</v>
          </cell>
          <cell r="O974">
            <v>42685</v>
          </cell>
        </row>
        <row r="975">
          <cell r="A975" t="str">
            <v>6485-1</v>
          </cell>
          <cell r="J975" t="str">
            <v>Not Specified</v>
          </cell>
          <cell r="O975">
            <v>42686</v>
          </cell>
        </row>
        <row r="976">
          <cell r="A976" t="str">
            <v>6487-1</v>
          </cell>
          <cell r="J976" t="str">
            <v>Not Specified</v>
          </cell>
          <cell r="O976">
            <v>42686</v>
          </cell>
        </row>
        <row r="977">
          <cell r="A977" t="str">
            <v>6489-1</v>
          </cell>
          <cell r="J977" t="str">
            <v>Low</v>
          </cell>
          <cell r="O977">
            <v>42689</v>
          </cell>
        </row>
        <row r="978">
          <cell r="A978" t="str">
            <v>6491-1</v>
          </cell>
          <cell r="J978" t="str">
            <v>Medium</v>
          </cell>
          <cell r="O978">
            <v>42689</v>
          </cell>
        </row>
        <row r="979">
          <cell r="A979" t="str">
            <v>6493-1</v>
          </cell>
          <cell r="J979" t="str">
            <v>High</v>
          </cell>
          <cell r="O979">
            <v>42690</v>
          </cell>
        </row>
        <row r="980">
          <cell r="A980" t="str">
            <v>6495-1</v>
          </cell>
          <cell r="J980" t="str">
            <v>High</v>
          </cell>
          <cell r="O980">
            <v>42693</v>
          </cell>
        </row>
        <row r="981">
          <cell r="A981" t="str">
            <v>6496-1</v>
          </cell>
          <cell r="J981" t="str">
            <v>Medium</v>
          </cell>
          <cell r="O981">
            <v>42693</v>
          </cell>
        </row>
        <row r="982">
          <cell r="A982" t="str">
            <v>6497-1</v>
          </cell>
          <cell r="J982" t="str">
            <v>Critical</v>
          </cell>
          <cell r="O982">
            <v>42695</v>
          </cell>
        </row>
        <row r="983">
          <cell r="A983" t="str">
            <v>6498-1</v>
          </cell>
          <cell r="J983" t="str">
            <v>Low</v>
          </cell>
          <cell r="O983">
            <v>42701</v>
          </cell>
        </row>
        <row r="984">
          <cell r="A984" t="str">
            <v>6499-1</v>
          </cell>
          <cell r="J984" t="str">
            <v>Critical</v>
          </cell>
          <cell r="O984">
            <v>42699</v>
          </cell>
        </row>
        <row r="985">
          <cell r="A985" t="str">
            <v>6500-1</v>
          </cell>
          <cell r="J985" t="str">
            <v>Medium</v>
          </cell>
          <cell r="O985">
            <v>42702</v>
          </cell>
        </row>
        <row r="986">
          <cell r="A986" t="str">
            <v>6502-1</v>
          </cell>
          <cell r="J986" t="str">
            <v>Medium</v>
          </cell>
          <cell r="O986">
            <v>42702</v>
          </cell>
        </row>
        <row r="987">
          <cell r="A987" t="str">
            <v>6503-1</v>
          </cell>
          <cell r="J987" t="str">
            <v>Low</v>
          </cell>
          <cell r="O987">
            <v>42704</v>
          </cell>
        </row>
        <row r="988">
          <cell r="A988" t="str">
            <v>6504-1</v>
          </cell>
          <cell r="J988" t="str">
            <v>Not Specified</v>
          </cell>
          <cell r="O988">
            <v>42703</v>
          </cell>
        </row>
        <row r="989">
          <cell r="A989" t="str">
            <v>6505-1</v>
          </cell>
          <cell r="J989" t="str">
            <v>Low</v>
          </cell>
          <cell r="O989">
            <v>42701</v>
          </cell>
        </row>
        <row r="990">
          <cell r="A990" t="str">
            <v>6506-1</v>
          </cell>
          <cell r="J990" t="str">
            <v>Critical</v>
          </cell>
          <cell r="O990">
            <v>42703</v>
          </cell>
        </row>
        <row r="991">
          <cell r="A991" t="str">
            <v>6507-1</v>
          </cell>
          <cell r="J991" t="str">
            <v>Critical</v>
          </cell>
          <cell r="O991">
            <v>42705</v>
          </cell>
        </row>
        <row r="992">
          <cell r="A992" t="str">
            <v>6508-1</v>
          </cell>
          <cell r="J992" t="str">
            <v>Not Specified</v>
          </cell>
          <cell r="O992">
            <v>42704</v>
          </cell>
        </row>
        <row r="993">
          <cell r="A993" t="str">
            <v>6509-1</v>
          </cell>
          <cell r="J993" t="str">
            <v>High</v>
          </cell>
          <cell r="O993">
            <v>42706</v>
          </cell>
        </row>
        <row r="994">
          <cell r="A994" t="str">
            <v>6510-1</v>
          </cell>
          <cell r="J994" t="str">
            <v>Medium</v>
          </cell>
          <cell r="O994">
            <v>42709</v>
          </cell>
        </row>
        <row r="995">
          <cell r="A995" t="str">
            <v>6511-1</v>
          </cell>
          <cell r="J995" t="str">
            <v>High</v>
          </cell>
          <cell r="O995">
            <v>42709</v>
          </cell>
        </row>
        <row r="996">
          <cell r="A996" t="str">
            <v>6512-1</v>
          </cell>
          <cell r="J996" t="str">
            <v>High</v>
          </cell>
          <cell r="O996">
            <v>42711</v>
          </cell>
        </row>
        <row r="997">
          <cell r="A997" t="str">
            <v>6514-1</v>
          </cell>
          <cell r="J997" t="str">
            <v>Low</v>
          </cell>
          <cell r="O997">
            <v>42712</v>
          </cell>
        </row>
        <row r="998">
          <cell r="A998" t="str">
            <v>6515-1</v>
          </cell>
          <cell r="J998" t="str">
            <v>Low</v>
          </cell>
          <cell r="O998">
            <v>42719</v>
          </cell>
        </row>
        <row r="999">
          <cell r="A999" t="str">
            <v>6515-2</v>
          </cell>
          <cell r="J999" t="str">
            <v>Low</v>
          </cell>
          <cell r="O999">
            <v>42716</v>
          </cell>
        </row>
        <row r="1000">
          <cell r="A1000" t="str">
            <v>6517-1</v>
          </cell>
          <cell r="J1000" t="str">
            <v>High</v>
          </cell>
          <cell r="O1000">
            <v>42714</v>
          </cell>
        </row>
        <row r="1001">
          <cell r="A1001" t="str">
            <v>6521-1</v>
          </cell>
          <cell r="J1001" t="str">
            <v>High</v>
          </cell>
          <cell r="O1001">
            <v>42714</v>
          </cell>
        </row>
        <row r="1002">
          <cell r="A1002" t="str">
            <v>6523-1</v>
          </cell>
          <cell r="J1002" t="str">
            <v>Critical</v>
          </cell>
          <cell r="O1002">
            <v>42716</v>
          </cell>
        </row>
        <row r="1003">
          <cell r="A1003" t="str">
            <v>6525-1</v>
          </cell>
          <cell r="J1003" t="str">
            <v>Low</v>
          </cell>
          <cell r="O1003">
            <v>42718</v>
          </cell>
        </row>
        <row r="1004">
          <cell r="A1004" t="str">
            <v>6526-1</v>
          </cell>
          <cell r="J1004" t="str">
            <v>Not Specified</v>
          </cell>
          <cell r="O1004">
            <v>42716</v>
          </cell>
        </row>
        <row r="1005">
          <cell r="A1005" t="str">
            <v>6527-1</v>
          </cell>
          <cell r="J1005" t="str">
            <v>Low</v>
          </cell>
          <cell r="O1005">
            <v>42719</v>
          </cell>
        </row>
        <row r="1006">
          <cell r="A1006" t="str">
            <v>6528-1</v>
          </cell>
          <cell r="J1006" t="str">
            <v>Critical</v>
          </cell>
          <cell r="O1006">
            <v>42716</v>
          </cell>
        </row>
        <row r="1007">
          <cell r="A1007" t="str">
            <v>6529-1</v>
          </cell>
          <cell r="J1007" t="str">
            <v>High</v>
          </cell>
          <cell r="O1007">
            <v>42719</v>
          </cell>
        </row>
        <row r="1008">
          <cell r="A1008" t="str">
            <v>6530-1</v>
          </cell>
          <cell r="J1008" t="str">
            <v>Low</v>
          </cell>
          <cell r="O1008">
            <v>42728</v>
          </cell>
        </row>
        <row r="1009">
          <cell r="A1009" t="str">
            <v>6531-1</v>
          </cell>
          <cell r="J1009" t="str">
            <v>High</v>
          </cell>
          <cell r="O1009">
            <v>42723</v>
          </cell>
        </row>
        <row r="1010">
          <cell r="A1010" t="str">
            <v>6532-1</v>
          </cell>
          <cell r="J1010" t="str">
            <v>Critical</v>
          </cell>
          <cell r="O1010">
            <v>42723</v>
          </cell>
        </row>
        <row r="1011">
          <cell r="A1011" t="str">
            <v>6534-1</v>
          </cell>
          <cell r="J1011" t="str">
            <v>Critical</v>
          </cell>
          <cell r="O1011">
            <v>42725</v>
          </cell>
        </row>
        <row r="1012">
          <cell r="A1012" t="str">
            <v>6535-1</v>
          </cell>
          <cell r="J1012" t="str">
            <v>Critical</v>
          </cell>
          <cell r="O1012">
            <v>42726</v>
          </cell>
        </row>
        <row r="1013">
          <cell r="A1013" t="str">
            <v>6536-1</v>
          </cell>
          <cell r="J1013" t="str">
            <v>Critical</v>
          </cell>
          <cell r="O1013">
            <v>42727</v>
          </cell>
        </row>
        <row r="1014">
          <cell r="A1014" t="str">
            <v>6538-1</v>
          </cell>
          <cell r="J1014" t="str">
            <v>High</v>
          </cell>
          <cell r="O1014">
            <v>42729</v>
          </cell>
        </row>
        <row r="1015">
          <cell r="A1015" t="str">
            <v>6540-1</v>
          </cell>
          <cell r="J1015" t="str">
            <v>Not Specified</v>
          </cell>
          <cell r="O1015">
            <v>42730</v>
          </cell>
        </row>
        <row r="1016">
          <cell r="A1016" t="str">
            <v>6541-1</v>
          </cell>
          <cell r="J1016" t="str">
            <v>High</v>
          </cell>
          <cell r="O1016">
            <v>42734</v>
          </cell>
        </row>
        <row r="1017">
          <cell r="A1017" t="str">
            <v>6542-1</v>
          </cell>
          <cell r="J1017" t="str">
            <v>Medium</v>
          </cell>
          <cell r="O1017">
            <v>42733</v>
          </cell>
        </row>
        <row r="1018">
          <cell r="A1018" t="str">
            <v>6543-1</v>
          </cell>
          <cell r="J1018" t="str">
            <v>Medium</v>
          </cell>
          <cell r="O1018">
            <v>42733</v>
          </cell>
        </row>
        <row r="1019">
          <cell r="A1019" t="str">
            <v>6544-1</v>
          </cell>
          <cell r="J1019" t="str">
            <v>Low</v>
          </cell>
          <cell r="O1019">
            <v>42739</v>
          </cell>
        </row>
        <row r="1020">
          <cell r="A1020" t="str">
            <v>6546-1</v>
          </cell>
          <cell r="J1020" t="str">
            <v>Not Specified</v>
          </cell>
          <cell r="O1020">
            <v>42739</v>
          </cell>
        </row>
        <row r="1021">
          <cell r="A1021" t="str">
            <v>6548-1</v>
          </cell>
          <cell r="O1021">
            <v>42740</v>
          </cell>
        </row>
        <row r="1022">
          <cell r="A1022" t="str">
            <v>6550-1</v>
          </cell>
          <cell r="J1022" t="str">
            <v>Medium</v>
          </cell>
          <cell r="O1022">
            <v>42741</v>
          </cell>
        </row>
        <row r="1023">
          <cell r="A1023" t="str">
            <v>6552-1</v>
          </cell>
          <cell r="J1023" t="str">
            <v>Medium</v>
          </cell>
          <cell r="O1023">
            <v>42742</v>
          </cell>
        </row>
        <row r="1024">
          <cell r="A1024" t="str">
            <v>6553-1</v>
          </cell>
          <cell r="J1024" t="str">
            <v>Medium</v>
          </cell>
          <cell r="O1024">
            <v>42746</v>
          </cell>
        </row>
        <row r="1025">
          <cell r="A1025" t="str">
            <v>6555-1</v>
          </cell>
          <cell r="J1025" t="str">
            <v>Critical</v>
          </cell>
          <cell r="O1025">
            <v>42748</v>
          </cell>
        </row>
        <row r="1026">
          <cell r="A1026" t="str">
            <v>6557-1</v>
          </cell>
          <cell r="J1026" t="str">
            <v>Medium</v>
          </cell>
          <cell r="O1026">
            <v>42750</v>
          </cell>
        </row>
        <row r="1027">
          <cell r="A1027" t="str">
            <v>6558-1</v>
          </cell>
          <cell r="J1027" t="str">
            <v>Critical</v>
          </cell>
          <cell r="O1027">
            <v>42753</v>
          </cell>
        </row>
        <row r="1028">
          <cell r="A1028" t="str">
            <v>6560-1</v>
          </cell>
          <cell r="J1028" t="str">
            <v>Not Specified</v>
          </cell>
          <cell r="O1028">
            <v>42755</v>
          </cell>
        </row>
        <row r="1029">
          <cell r="A1029" t="str">
            <v>6561-1</v>
          </cell>
          <cell r="J1029" t="str">
            <v>Not Specified</v>
          </cell>
          <cell r="O1029">
            <v>42756</v>
          </cell>
        </row>
        <row r="1030">
          <cell r="A1030" t="str">
            <v>6562-1</v>
          </cell>
          <cell r="J1030" t="str">
            <v>Medium</v>
          </cell>
          <cell r="O1030">
            <v>42756</v>
          </cell>
        </row>
        <row r="1031">
          <cell r="A1031" t="str">
            <v>6564-1</v>
          </cell>
          <cell r="J1031" t="str">
            <v>Low</v>
          </cell>
          <cell r="O1031">
            <v>42761</v>
          </cell>
        </row>
        <row r="1032">
          <cell r="A1032" t="str">
            <v>6565-1</v>
          </cell>
          <cell r="J1032" t="str">
            <v>Not Specified</v>
          </cell>
          <cell r="O1032">
            <v>42756</v>
          </cell>
        </row>
        <row r="1033">
          <cell r="A1033" t="str">
            <v>6567-1</v>
          </cell>
          <cell r="J1033" t="str">
            <v>Not Specified</v>
          </cell>
          <cell r="O1033">
            <v>42760</v>
          </cell>
        </row>
        <row r="1034">
          <cell r="A1034" t="str">
            <v>6569-1</v>
          </cell>
          <cell r="J1034" t="str">
            <v>Not Specified</v>
          </cell>
          <cell r="O1034">
            <v>42761</v>
          </cell>
        </row>
        <row r="1035">
          <cell r="A1035" t="str">
            <v>6571-1</v>
          </cell>
          <cell r="J1035" t="str">
            <v>High</v>
          </cell>
          <cell r="O1035">
            <v>42762</v>
          </cell>
        </row>
        <row r="1036">
          <cell r="A1036" t="str">
            <v>6572-1</v>
          </cell>
          <cell r="J1036" t="str">
            <v>Critical</v>
          </cell>
          <cell r="O1036">
            <v>42763</v>
          </cell>
        </row>
        <row r="1037">
          <cell r="A1037" t="str">
            <v>6574-1</v>
          </cell>
          <cell r="J1037" t="str">
            <v>Not Specified</v>
          </cell>
          <cell r="O1037">
            <v>42768</v>
          </cell>
        </row>
        <row r="1038">
          <cell r="A1038" t="str">
            <v>6576-1</v>
          </cell>
          <cell r="J1038" t="str">
            <v>Low</v>
          </cell>
          <cell r="O1038">
            <v>42771</v>
          </cell>
        </row>
        <row r="1039">
          <cell r="A1039" t="str">
            <v>6577-1</v>
          </cell>
          <cell r="O1039">
            <v>42770</v>
          </cell>
        </row>
        <row r="1040">
          <cell r="A1040" t="str">
            <v>6579-1</v>
          </cell>
          <cell r="J1040" t="str">
            <v>High</v>
          </cell>
          <cell r="O1040">
            <v>42771</v>
          </cell>
        </row>
        <row r="1041">
          <cell r="A1041" t="str">
            <v>6581-1</v>
          </cell>
          <cell r="J1041" t="str">
            <v>High</v>
          </cell>
          <cell r="O1041">
            <v>42771</v>
          </cell>
        </row>
        <row r="1042">
          <cell r="A1042" t="str">
            <v>6582-1</v>
          </cell>
          <cell r="J1042" t="str">
            <v>Medium</v>
          </cell>
          <cell r="O1042">
            <v>42773</v>
          </cell>
        </row>
        <row r="1043">
          <cell r="A1043" t="str">
            <v>6584-1</v>
          </cell>
          <cell r="J1043" t="str">
            <v>Low</v>
          </cell>
        </row>
        <row r="1044">
          <cell r="A1044" t="str">
            <v>6586-1</v>
          </cell>
          <cell r="J1044" t="str">
            <v>Medium</v>
          </cell>
        </row>
      </sheetData>
      <sheetData sheetId="1">
        <row r="18">
          <cell r="H18" t="str">
            <v>D</v>
          </cell>
          <cell r="I18" t="str">
            <v>G</v>
          </cell>
        </row>
        <row r="19">
          <cell r="H19">
            <v>0</v>
          </cell>
          <cell r="I19" t="str">
            <v>F</v>
          </cell>
        </row>
        <row r="20">
          <cell r="H20">
            <v>50</v>
          </cell>
          <cell r="I20" t="str">
            <v>P</v>
          </cell>
        </row>
        <row r="21">
          <cell r="H21">
            <v>60</v>
          </cell>
          <cell r="I21" t="str">
            <v>G</v>
          </cell>
        </row>
        <row r="22">
          <cell r="H22">
            <v>70</v>
          </cell>
          <cell r="I22" t="str">
            <v>VG</v>
          </cell>
        </row>
        <row r="23">
          <cell r="H23">
            <v>80</v>
          </cell>
          <cell r="I23" t="str">
            <v>EX</v>
          </cell>
        </row>
        <row r="24">
          <cell r="H24">
            <v>90</v>
          </cell>
          <cell r="I24" t="str">
            <v>EXH</v>
          </cell>
        </row>
        <row r="25">
          <cell r="H25">
            <v>100</v>
          </cell>
          <cell r="I25" t="str">
            <v>EXH2</v>
          </cell>
        </row>
      </sheetData>
      <sheetData sheetId="2"/>
      <sheetData sheetId="3"/>
      <sheetData sheetId="4"/>
      <sheetData sheetId="5"/>
      <sheetData sheetId="6"/>
      <sheetData sheetId="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abdallah hamdy" refreshedDate="45462.954263194442" createdVersion="4" refreshedVersion="4" minRefreshableVersion="3" recordCount="3000">
  <cacheSource type="worksheet">
    <worksheetSource ref="A1:M3001" sheet="Sales"/>
  </cacheSource>
  <cacheFields count="13">
    <cacheField name="Date" numFmtId="14">
      <sharedItems containsSemiMixedTypes="0" containsNonDate="0" containsDate="1" containsString="0" minDate="2012-01-01T00:00:00" maxDate="2014-10-01T00:00:00" count="958">
        <d v="2012-01-01T00:00:00"/>
        <d v="2012-01-02T00:00:00"/>
        <d v="2012-01-04T00:00:00"/>
        <d v="2012-01-05T00:00:00"/>
        <d v="2012-01-06T00:00:00"/>
        <d v="2012-01-07T00:00:00"/>
        <d v="2012-01-08T00:00:00"/>
        <d v="2012-01-09T00:00:00"/>
        <d v="2012-01-10T00:00:00"/>
        <d v="2012-01-11T00:00:00"/>
        <d v="2012-01-12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3T00:00:00"/>
        <d v="2012-02-04T00:00:00"/>
        <d v="2012-02-05T00:00:00"/>
        <d v="2012-02-06T00:00:00"/>
        <d v="2012-02-07T00:00:00"/>
        <d v="2012-02-08T00:00:00"/>
        <d v="2012-02-09T00:00:00"/>
        <d v="2012-02-10T00:00:00"/>
        <d v="2012-02-11T00:00:00"/>
        <d v="2012-02-12T00:00:00"/>
        <d v="2012-02-13T00:00:00"/>
        <d v="2012-02-15T00:00:00"/>
        <d v="2012-02-16T00:00:00"/>
        <d v="2012-02-17T00:00:00"/>
        <d v="2012-02-18T00:00:00"/>
        <d v="2012-02-19T00:00:00"/>
        <d v="2012-02-20T00:00:00"/>
        <d v="2012-02-21T00:00:00"/>
        <d v="2012-02-22T00:00:00"/>
        <d v="2012-02-24T00:00:00"/>
        <d v="2012-02-25T00:00:00"/>
        <d v="2012-02-26T00:00:00"/>
        <d v="2012-02-27T00:00:00"/>
        <d v="2012-02-28T00:00:00"/>
        <d v="2012-02-29T00:00:00"/>
        <d v="2012-03-01T00:00:00"/>
        <d v="2012-03-02T00:00:00"/>
        <d v="2012-03-03T00:00:00"/>
        <d v="2012-03-04T00:00:00"/>
        <d v="2012-03-05T00:00:00"/>
        <d v="2012-03-06T00:00:00"/>
        <d v="2012-03-07T00:00:00"/>
        <d v="2012-03-08T00:00:00"/>
        <d v="2012-03-09T00:00:00"/>
        <d v="2012-03-10T00:00:00"/>
        <d v="2012-03-11T00:00:00"/>
        <d v="2012-03-12T00:00:00"/>
        <d v="2012-03-13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5-31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1T00:00:00"/>
        <d v="2012-06-22T00:00:00"/>
        <d v="2012-06-23T00:00:00"/>
        <d v="2012-06-24T00:00:00"/>
        <d v="2012-06-25T00:00:00"/>
        <d v="2012-06-26T00:00:00"/>
        <d v="2012-06-27T00:00:00"/>
        <d v="2012-06-28T00:00:00"/>
        <d v="2012-06-29T00:00:00"/>
        <d v="2012-07-01T00:00:00"/>
        <d v="2012-07-02T00:00:00"/>
        <d v="2012-07-03T00:00:00"/>
        <d v="2012-07-04T00:00:00"/>
        <d v="2012-07-05T00:00:00"/>
        <d v="2012-07-06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5T00:00:00"/>
        <d v="2012-09-17T00:00:00"/>
        <d v="2012-09-18T00:00:00"/>
        <d v="2012-09-19T00:00:00"/>
        <d v="2012-09-20T00:00:00"/>
        <d v="2012-09-21T00:00:00"/>
        <d v="2012-09-22T00:00:00"/>
        <d v="2012-09-23T00:00:00"/>
        <d v="2012-09-24T00:00:00"/>
        <d v="2012-09-25T00:00:00"/>
        <d v="2012-09-26T00:00:00"/>
        <d v="2012-09-27T00:00:00"/>
        <d v="2012-09-28T00:00:00"/>
        <d v="2012-09-29T00:00:00"/>
        <d v="2012-09-30T00:00:00"/>
        <d v="2012-10-01T00:00:00"/>
        <d v="2012-10-02T00:00:00"/>
        <d v="2012-10-03T00:00:00"/>
        <d v="2012-10-04T00:00:00"/>
        <d v="2012-10-05T00:00:00"/>
        <d v="2012-10-06T00:00:00"/>
        <d v="2012-10-07T00:00:00"/>
        <d v="2012-10-08T00:00:00"/>
        <d v="2012-10-09T00:00:00"/>
        <d v="2012-10-10T00:00:00"/>
        <d v="2012-10-11T00:00:00"/>
        <d v="2012-10-12T00:00:00"/>
        <d v="2012-10-13T00:00:00"/>
        <d v="2012-10-14T00:00:00"/>
        <d v="2012-10-15T00:00:00"/>
        <d v="2012-10-16T00:00:00"/>
        <d v="2012-10-17T00:00:00"/>
        <d v="2012-10-18T00:00:00"/>
        <d v="2012-10-19T00:00:00"/>
        <d v="2012-10-20T00:00:00"/>
        <d v="2012-10-21T00:00:00"/>
        <d v="2012-10-22T00:00:00"/>
        <d v="2012-10-23T00:00:00"/>
        <d v="2012-10-24T00:00:00"/>
        <d v="2012-10-25T00:00:00"/>
        <d v="2012-10-26T00:00:00"/>
        <d v="2012-10-27T00:00:00"/>
        <d v="2012-10-28T00:00:00"/>
        <d v="2012-10-29T00:00:00"/>
        <d v="2012-10-30T00:00:00"/>
        <d v="2012-10-31T00:00:00"/>
        <d v="2012-11-01T00:00:00"/>
        <d v="2012-11-02T00:00:00"/>
        <d v="2012-11-03T00:00:00"/>
        <d v="2012-11-04T00:00:00"/>
        <d v="2012-11-05T00:00:00"/>
        <d v="2012-11-06T00:00:00"/>
        <d v="2012-11-07T00:00:00"/>
        <d v="2012-11-08T00:00:00"/>
        <d v="2012-11-09T00:00:00"/>
        <d v="2012-11-10T00:00:00"/>
        <d v="2012-11-11T00:00:00"/>
        <d v="2012-11-13T00:00:00"/>
        <d v="2012-11-14T00:00:00"/>
        <d v="2012-11-15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6T00:00:00"/>
        <d v="2013-01-17T00:00:00"/>
        <d v="2013-01-18T00:00:00"/>
        <d v="2013-01-19T00:00:00"/>
        <d v="2013-01-20T00:00:00"/>
        <d v="2013-01-21T00:00:00"/>
        <d v="2013-01-23T00:00:00"/>
        <d v="2013-01-24T00:00:00"/>
        <d v="2013-01-25T00:00:00"/>
        <d v="2013-01-26T00:00:00"/>
        <d v="2013-01-27T00:00:00"/>
        <d v="2013-01-28T00:00:00"/>
        <d v="2013-01-29T00:00:00"/>
        <d v="2013-01-30T00:00:00"/>
        <d v="2013-01-31T00:00:00"/>
        <d v="2013-02-01T00:00:00"/>
        <d v="2013-02-03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6T00:00:00"/>
        <d v="2013-03-27T00:00:00"/>
        <d v="2013-03-28T00:00:00"/>
        <d v="2013-03-29T00:00:00"/>
        <d v="2013-03-30T00:00:00"/>
        <d v="2013-03-31T00:00:00"/>
        <d v="2013-04-01T00:00:00"/>
        <d v="2013-04-02T00:00:00"/>
        <d v="2013-04-04T00:00:00"/>
        <d v="2013-04-05T00:00:00"/>
        <d v="2013-04-06T00:00:00"/>
        <d v="2013-04-07T00:00:00"/>
        <d v="2013-04-08T00:00:00"/>
        <d v="2013-04-10T00:00:00"/>
        <d v="2013-04-11T00:00:00"/>
        <d v="2013-04-12T00:00:00"/>
        <d v="2013-04-13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6T00:00:00"/>
        <d v="2013-07-27T00:00:00"/>
        <d v="2013-07-28T00:00:00"/>
        <d v="2013-07-29T00:00:00"/>
        <d v="2013-07-30T00:00:00"/>
        <d v="2013-07-31T00:00:00"/>
        <d v="2013-08-01T00:00:00"/>
        <d v="2013-08-02T00:00:00"/>
        <d v="2013-08-03T00:00:00"/>
        <d v="2013-08-04T00:00:00"/>
        <d v="2013-08-05T00:00:00"/>
        <d v="2013-08-07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5T00:00:00"/>
        <d v="2014-05-16T00:00:00"/>
        <d v="2014-05-17T00:00:00"/>
        <d v="2014-05-18T00:00:00"/>
        <d v="2014-05-19T00:00:00"/>
        <d v="2014-05-20T00:00:00"/>
        <d v="2014-05-21T00:00:00"/>
        <d v="2014-05-22T00:00:00"/>
        <d v="2014-05-23T00:00:00"/>
        <d v="2014-05-24T00:00:00"/>
        <d v="2014-05-25T00:00:00"/>
        <d v="2014-05-27T00:00:00"/>
        <d v="2014-05-28T00:00:00"/>
        <d v="2014-05-29T00:00:00"/>
        <d v="2014-05-30T00:00:00"/>
        <d v="2014-05-31T00:00:00"/>
        <d v="2014-06-01T00:00:00"/>
        <d v="2014-06-02T00:00:00"/>
        <d v="2014-06-03T00:00:00"/>
        <d v="2014-06-04T00:00:00"/>
        <d v="2014-06-06T00:00:00"/>
        <d v="2014-06-07T00:00:00"/>
        <d v="2014-06-08T00:00:00"/>
        <d v="2014-06-11T00:00:00"/>
        <d v="2014-06-12T00:00:00"/>
        <d v="2014-06-13T00:00:00"/>
        <d v="2014-06-14T00:00:00"/>
        <d v="2014-06-15T00:00:00"/>
        <d v="2014-06-16T00:00:00"/>
        <d v="2014-06-17T00:00:00"/>
        <d v="2014-06-18T00:00:00"/>
        <d v="2014-06-19T00:00:00"/>
        <d v="2014-06-20T00:00:00"/>
        <d v="2014-06-21T00:00:00"/>
        <d v="2014-06-22T00:00:00"/>
        <d v="2014-06-24T00:00:00"/>
        <d v="2014-06-25T00:00:00"/>
        <d v="2014-06-26T00:00:00"/>
        <d v="2014-06-27T00:00:00"/>
        <d v="2014-06-28T00:00:00"/>
        <d v="2014-06-29T00:00:00"/>
        <d v="2014-06-30T00:00:00"/>
        <d v="2014-07-01T00:00:00"/>
        <d v="2014-07-02T00:00:00"/>
        <d v="2014-07-03T00:00:00"/>
        <d v="2014-07-04T00:00:00"/>
        <d v="2014-07-05T00:00:00"/>
        <d v="2014-07-06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5T00:00:00"/>
        <d v="2014-08-16T00:00:00"/>
        <d v="2014-08-17T00:00:00"/>
        <d v="2014-08-19T00:00:00"/>
        <d v="2014-08-20T00:00:00"/>
        <d v="2014-08-21T00:00:00"/>
        <d v="2014-08-22T00:00:00"/>
        <d v="2014-08-23T00:00:00"/>
        <d v="2014-08-24T00:00:00"/>
        <d v="2014-08-25T00:00:00"/>
        <d v="2014-08-26T00:00:00"/>
        <d v="2014-08-27T00:00:00"/>
        <d v="2014-08-28T00:00:00"/>
        <d v="2014-08-30T00:00:00"/>
        <d v="2014-08-31T00:00:00"/>
        <d v="2014-09-01T00:00:00"/>
        <d v="2014-09-02T00:00:00"/>
        <d v="2014-09-03T00:00:00"/>
        <d v="2014-09-04T00:00:00"/>
        <d v="2014-09-07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sharedItems>
    </cacheField>
    <cacheField name="Branch" numFmtId="0">
      <sharedItems count="10">
        <s v="Marasa Matrouh"/>
        <s v="Alex"/>
        <s v="Zagazig"/>
        <s v="Mansoura"/>
        <s v="Ismailia"/>
        <s v="Minia"/>
        <s v="Portsaied"/>
        <s v="Cairo"/>
        <s v="Giza"/>
        <s v="Aswan"/>
      </sharedItems>
    </cacheField>
    <cacheField name="G. Segment" numFmtId="0">
      <sharedItems count="5">
        <s v="Alexandria"/>
        <s v="Delta"/>
        <s v="Canal"/>
        <s v="Upper Egypt"/>
        <s v="G. Cairo"/>
      </sharedItems>
    </cacheField>
    <cacheField name="Product" numFmtId="0">
      <sharedItems count="17">
        <s v="Nokia Lumia  - 4G"/>
        <s v="Samsung Galaxy Note 10.1"/>
        <s v="Samsung Galaxy Note3 (32GB) - 4G"/>
        <s v="Samsung Galaxy S3 (16GB) - 3G"/>
        <s v="Samsung Galaxy S4 (16GB) - 4G"/>
        <s v="iPhone 5S (64GB)"/>
        <s v="iPhone 5C (16GB)"/>
        <s v="iPhone 5C (32GB)"/>
        <s v="iPhone 5S (32GB)"/>
        <s v="Samsung Galaxy S4 Zoom - 3G  "/>
        <s v="iPhone 5S (16GB)"/>
        <s v="HTC ONE (32GB) Dual Sim - 3G"/>
        <s v="Samsung Galaxy Note3 (32GB) - 3G"/>
        <s v="Sony Xperia Z"/>
        <s v="Samsung Galaxy S4  (16GB) - 3G"/>
        <s v="Microsoft Surface Pro 2"/>
        <s v="HTC One - (32GB) - 4G"/>
      </sharedItems>
    </cacheField>
    <cacheField name="Class" numFmtId="0">
      <sharedItems count="2">
        <s v="Smartphones"/>
        <s v="Tablets"/>
      </sharedItems>
    </cacheField>
    <cacheField name="Quantity" numFmtId="0">
      <sharedItems containsSemiMixedTypes="0" containsString="0" containsNumber="1" containsInteger="1" minValue="1" maxValue="27"/>
    </cacheField>
    <cacheField name="Year" numFmtId="0">
      <sharedItems count="3">
        <s v="2012"/>
        <s v="2013"/>
        <s v="2014"/>
      </sharedItems>
    </cacheField>
    <cacheField name="month" numFmtId="0">
      <sharedItems/>
    </cacheField>
    <cacheField name="COGS" numFmtId="0">
      <sharedItems containsSemiMixedTypes="0" containsString="0" containsNumber="1" containsInteger="1" minValue="2034" maxValue="187650"/>
    </cacheField>
    <cacheField name="Sales" numFmtId="0">
      <sharedItems containsSemiMixedTypes="0" containsString="0" containsNumber="1" containsInteger="1" minValue="2160" maxValue="202500" count="301">
        <n v="17280"/>
        <n v="81270"/>
        <n v="67680"/>
        <n v="53820"/>
        <n v="93060"/>
        <n v="54990"/>
        <n v="87480"/>
        <n v="114210"/>
        <n v="167670"/>
        <n v="63180"/>
        <n v="102060"/>
        <n v="46440"/>
        <n v="76140"/>
        <n v="33840"/>
        <n v="45360"/>
        <n v="81000"/>
        <n v="65880"/>
        <n v="20250"/>
        <n v="109710"/>
        <n v="86940"/>
        <n v="95400"/>
        <n v="119250"/>
        <n v="8640"/>
        <n v="101520"/>
        <n v="149040"/>
        <n v="25380"/>
        <n v="21960"/>
        <n v="80730"/>
        <n v="7560"/>
        <n v="79200"/>
        <n v="88830"/>
        <n v="38880"/>
        <n v="78750"/>
        <n v="67320"/>
        <n v="35640"/>
        <n v="52470"/>
        <n v="15480"/>
        <n v="104940"/>
        <n v="63450"/>
        <n v="186300"/>
        <n v="34020"/>
        <n v="22680"/>
        <n v="42300"/>
        <n v="43920"/>
        <n v="58320"/>
        <n v="202500"/>
        <n v="71910"/>
        <n v="9450"/>
        <n v="28080"/>
        <n v="65790"/>
        <n v="2160"/>
        <n v="137250"/>
        <n v="8460"/>
        <n v="42570"/>
        <n v="41580"/>
        <n v="8100"/>
        <n v="59220"/>
        <n v="23760"/>
        <n v="25200"/>
        <n v="3780"/>
        <n v="90720"/>
        <n v="75600"/>
        <n v="5490"/>
        <n v="11700"/>
        <n v="54000"/>
        <n v="126270"/>
        <n v="120780"/>
        <n v="36000"/>
        <n v="16200"/>
        <n v="50760"/>
        <n v="80370"/>
        <n v="3150"/>
        <n v="48600"/>
        <n v="16920"/>
        <n v="21600"/>
        <n v="100170"/>
        <n v="27720"/>
        <n v="69300"/>
        <n v="26460"/>
        <n v="93330"/>
        <n v="43200"/>
        <n v="52920"/>
        <n v="178200"/>
        <n v="28620"/>
        <n v="95040"/>
        <n v="24750"/>
        <n v="37800"/>
        <n v="49500"/>
        <n v="29610"/>
        <n v="69660"/>
        <n v="75240"/>
        <n v="89010"/>
        <n v="21150"/>
        <n v="12420"/>
        <n v="12960"/>
        <n v="68040"/>
        <n v="63360"/>
        <n v="23400"/>
        <n v="14310"/>
        <n v="33750"/>
        <n v="46530"/>
        <n v="56250"/>
        <n v="89100"/>
        <n v="25920"/>
        <n v="25740"/>
        <n v="32400"/>
        <n v="6300"/>
        <n v="68310"/>
        <n v="82800"/>
        <n v="30240"/>
        <n v="61200"/>
        <n v="33390"/>
        <n v="56700"/>
        <n v="79380"/>
        <n v="71370"/>
        <n v="94500"/>
        <n v="38070"/>
        <n v="59850"/>
        <n v="4500"/>
        <n v="105570"/>
        <n v="47700"/>
        <n v="42120"/>
        <n v="23220"/>
        <n v="51480"/>
        <n v="16470"/>
        <n v="55440"/>
        <n v="61560"/>
        <n v="129600"/>
        <n v="47250"/>
        <n v="10800"/>
        <n v="117990"/>
        <n v="142830"/>
        <n v="31680"/>
        <n v="72450"/>
        <n v="73530"/>
        <n v="104310"/>
        <n v="50310"/>
        <n v="19080"/>
        <n v="19350"/>
        <n v="74520"/>
        <n v="4680"/>
        <n v="34650"/>
        <n v="51840"/>
        <n v="18630"/>
        <n v="68400"/>
        <n v="76860"/>
        <n v="32940"/>
        <n v="49680"/>
        <n v="46800"/>
        <n v="4230"/>
        <n v="35100"/>
        <n v="50400"/>
        <n v="3240"/>
        <n v="9000"/>
        <n v="93150"/>
        <n v="3960"/>
        <n v="137700"/>
        <n v="4320"/>
        <n v="12690"/>
        <n v="38160"/>
        <n v="11250"/>
        <n v="109800"/>
        <n v="6210"/>
        <n v="14040"/>
        <n v="83160"/>
        <n v="82350"/>
        <n v="76320"/>
        <n v="77400"/>
        <n v="9540"/>
        <n v="162000"/>
        <n v="28350"/>
        <n v="136620"/>
        <n v="15750"/>
        <n v="99000"/>
        <n v="21060"/>
        <n v="121500"/>
        <n v="22500"/>
        <n v="18000"/>
        <n v="91080"/>
        <n v="29250"/>
        <n v="24840"/>
        <n v="105750"/>
        <n v="10980"/>
        <n v="194400"/>
        <n v="30960"/>
        <n v="28800"/>
        <n v="19440"/>
        <n v="13500"/>
        <n v="71280"/>
        <n v="71550"/>
        <n v="85860"/>
        <n v="32760"/>
        <n v="7200"/>
        <n v="92880"/>
        <n v="90000"/>
        <n v="45000"/>
        <n v="62100"/>
        <n v="40500"/>
        <n v="43470"/>
        <n v="9360"/>
        <n v="72900"/>
        <n v="113400"/>
        <n v="85140"/>
        <n v="15120"/>
        <n v="145800"/>
        <n v="58050"/>
        <n v="111780"/>
        <n v="71820"/>
        <n v="84600"/>
        <n v="47520"/>
        <n v="34830"/>
        <n v="81090"/>
        <n v="55890"/>
        <n v="87840"/>
        <n v="27090"/>
        <n v="6480"/>
        <n v="2250"/>
        <n v="64260"/>
        <n v="98820"/>
        <n v="49140"/>
        <n v="31500"/>
        <n v="44100"/>
        <n v="41040"/>
        <n v="97200"/>
        <n v="42930"/>
        <n v="12600"/>
        <n v="97290"/>
        <n v="43560"/>
        <n v="11610"/>
        <n v="18900"/>
        <n v="53550"/>
        <n v="37440"/>
        <n v="15840"/>
        <n v="7020"/>
        <n v="39600"/>
        <n v="124200"/>
        <n v="4770"/>
        <n v="29160"/>
        <n v="62010"/>
        <n v="16380"/>
        <n v="23850"/>
        <n v="9720"/>
        <n v="27000"/>
        <n v="11880"/>
        <n v="7740"/>
        <n v="49410"/>
        <n v="11340"/>
        <n v="66150"/>
        <n v="64800"/>
        <n v="60390"/>
        <n v="7920"/>
        <n v="24300"/>
        <n v="58500"/>
        <n v="90630"/>
        <n v="153900"/>
        <n v="131760"/>
        <n v="77760"/>
        <n v="57600"/>
        <n v="38250"/>
        <n v="60480"/>
        <n v="37260"/>
        <n v="42750"/>
        <n v="19800"/>
        <n v="105300"/>
        <n v="51750"/>
        <n v="54180"/>
        <n v="59400"/>
        <n v="31050"/>
        <n v="66780"/>
        <n v="38430"/>
        <n v="115290"/>
        <n v="6750"/>
        <n v="114480"/>
        <n v="96750"/>
        <n v="155250"/>
        <n v="2340"/>
        <n v="170100"/>
        <n v="27450"/>
        <n v="22050"/>
        <n v="130410"/>
        <n v="54900"/>
        <n v="56160"/>
        <n v="63000"/>
        <n v="30420"/>
        <n v="55080"/>
        <n v="40950"/>
        <n v="3870"/>
        <n v="72000"/>
        <n v="34560"/>
        <n v="87120"/>
        <n v="38700"/>
        <n v="86400"/>
        <n v="57240"/>
        <n v="14400"/>
        <n v="18720"/>
        <n v="39780"/>
        <n v="44460"/>
        <n v="3600"/>
        <n v="99360"/>
        <n v="36720"/>
        <n v="61920"/>
      </sharedItems>
    </cacheField>
    <cacheField name="Profit" numFmtId="0">
      <sharedItems containsSemiMixedTypes="0" containsString="0" containsNumber="1" containsInteger="1" minValue="126" maxValue="14850"/>
    </cacheField>
    <cacheField name="Unit Cost" numFmtId="0">
      <sharedItems containsSemiMixedTypes="0" containsString="0" containsNumber="1" containsInteger="1" minValue="2034" maxValue="7506"/>
    </cacheField>
    <cacheField name="Unit Price" numFmtId="0">
      <sharedItems containsSemiMixedTypes="0" containsString="0" containsNumber="1" containsInteger="1" minValue="2160" maxValue="8100"/>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r:id="rId1" refreshedBy="abdallah hamdy" refreshedDate="45463.164468750001" createdVersion="4" refreshedVersion="4" minRefreshableVersion="3" recordCount="3000">
  <cacheSource type="worksheet">
    <worksheetSource name="Sales!$A$1:$K$3001"/>
  </cacheSource>
  <cacheFields count="11">
    <cacheField name="Date" numFmtId="14">
      <sharedItems containsSemiMixedTypes="0" containsNonDate="0" containsDate="1" containsString="0" minDate="2012-01-01T00:00:00" maxDate="2014-10-01T00:00:00"/>
    </cacheField>
    <cacheField name="Branch" numFmtId="0">
      <sharedItems/>
    </cacheField>
    <cacheField name="G. Segment" numFmtId="0">
      <sharedItems/>
    </cacheField>
    <cacheField name="Product" numFmtId="0">
      <sharedItems/>
    </cacheField>
    <cacheField name="Class" numFmtId="0">
      <sharedItems/>
    </cacheField>
    <cacheField name="Quantity" numFmtId="0">
      <sharedItems containsSemiMixedTypes="0" containsString="0" containsNumber="1" containsInteger="1" minValue="1" maxValue="27"/>
    </cacheField>
    <cacheField name="Year" numFmtId="0">
      <sharedItems count="3">
        <s v="2012"/>
        <s v="2013"/>
        <s v="2014"/>
      </sharedItems>
    </cacheField>
    <cacheField name="month" numFmtId="0">
      <sharedItems/>
    </cacheField>
    <cacheField name="COGS" numFmtId="0">
      <sharedItems containsSemiMixedTypes="0" containsString="0" containsNumber="1" containsInteger="1" minValue="2034" maxValue="187650"/>
    </cacheField>
    <cacheField name="Sales" numFmtId="0">
      <sharedItems containsSemiMixedTypes="0" containsString="0" containsNumber="1" containsInteger="1" minValue="2160" maxValue="202500"/>
    </cacheField>
    <cacheField name="Profit" numFmtId="0">
      <sharedItems containsSemiMixedTypes="0" containsString="0" containsNumber="1" containsInteger="1" minValue="126" maxValue="14850"/>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r:id="rId1" refreshedBy="abdallah hamdy" refreshedDate="45463.166800462961" createdVersion="4" refreshedVersion="4" minRefreshableVersion="3" recordCount="3000">
  <cacheSource type="worksheet">
    <worksheetSource ref="A1:K3001" sheet="Sales"/>
  </cacheSource>
  <cacheFields count="11">
    <cacheField name="Date" numFmtId="14">
      <sharedItems containsSemiMixedTypes="0" containsNonDate="0" containsDate="1" containsString="0" minDate="2012-01-01T00:00:00" maxDate="2014-10-01T00:00:00" count="958">
        <d v="2012-01-01T00:00:00"/>
        <d v="2012-01-02T00:00:00"/>
        <d v="2012-01-04T00:00:00"/>
        <d v="2012-01-05T00:00:00"/>
        <d v="2012-01-06T00:00:00"/>
        <d v="2012-01-07T00:00:00"/>
        <d v="2012-01-08T00:00:00"/>
        <d v="2012-01-09T00:00:00"/>
        <d v="2012-01-10T00:00:00"/>
        <d v="2012-01-11T00:00:00"/>
        <d v="2012-01-12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3T00:00:00"/>
        <d v="2012-02-04T00:00:00"/>
        <d v="2012-02-05T00:00:00"/>
        <d v="2012-02-06T00:00:00"/>
        <d v="2012-02-07T00:00:00"/>
        <d v="2012-02-08T00:00:00"/>
        <d v="2012-02-09T00:00:00"/>
        <d v="2012-02-10T00:00:00"/>
        <d v="2012-02-11T00:00:00"/>
        <d v="2012-02-12T00:00:00"/>
        <d v="2012-02-13T00:00:00"/>
        <d v="2012-02-15T00:00:00"/>
        <d v="2012-02-16T00:00:00"/>
        <d v="2012-02-17T00:00:00"/>
        <d v="2012-02-18T00:00:00"/>
        <d v="2012-02-19T00:00:00"/>
        <d v="2012-02-20T00:00:00"/>
        <d v="2012-02-21T00:00:00"/>
        <d v="2012-02-22T00:00:00"/>
        <d v="2012-02-24T00:00:00"/>
        <d v="2012-02-25T00:00:00"/>
        <d v="2012-02-26T00:00:00"/>
        <d v="2012-02-27T00:00:00"/>
        <d v="2012-02-28T00:00:00"/>
        <d v="2012-02-29T00:00:00"/>
        <d v="2012-03-01T00:00:00"/>
        <d v="2012-03-02T00:00:00"/>
        <d v="2012-03-03T00:00:00"/>
        <d v="2012-03-04T00:00:00"/>
        <d v="2012-03-05T00:00:00"/>
        <d v="2012-03-06T00:00:00"/>
        <d v="2012-03-07T00:00:00"/>
        <d v="2012-03-08T00:00:00"/>
        <d v="2012-03-09T00:00:00"/>
        <d v="2012-03-10T00:00:00"/>
        <d v="2012-03-11T00:00:00"/>
        <d v="2012-03-12T00:00:00"/>
        <d v="2012-03-13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5-31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1T00:00:00"/>
        <d v="2012-06-22T00:00:00"/>
        <d v="2012-06-23T00:00:00"/>
        <d v="2012-06-24T00:00:00"/>
        <d v="2012-06-25T00:00:00"/>
        <d v="2012-06-26T00:00:00"/>
        <d v="2012-06-27T00:00:00"/>
        <d v="2012-06-28T00:00:00"/>
        <d v="2012-06-29T00:00:00"/>
        <d v="2012-07-01T00:00:00"/>
        <d v="2012-07-02T00:00:00"/>
        <d v="2012-07-03T00:00:00"/>
        <d v="2012-07-04T00:00:00"/>
        <d v="2012-07-05T00:00:00"/>
        <d v="2012-07-06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5T00:00:00"/>
        <d v="2012-09-17T00:00:00"/>
        <d v="2012-09-18T00:00:00"/>
        <d v="2012-09-19T00:00:00"/>
        <d v="2012-09-20T00:00:00"/>
        <d v="2012-09-21T00:00:00"/>
        <d v="2012-09-22T00:00:00"/>
        <d v="2012-09-23T00:00:00"/>
        <d v="2012-09-24T00:00:00"/>
        <d v="2012-09-25T00:00:00"/>
        <d v="2012-09-26T00:00:00"/>
        <d v="2012-09-27T00:00:00"/>
        <d v="2012-09-28T00:00:00"/>
        <d v="2012-09-29T00:00:00"/>
        <d v="2012-09-30T00:00:00"/>
        <d v="2012-10-01T00:00:00"/>
        <d v="2012-10-02T00:00:00"/>
        <d v="2012-10-03T00:00:00"/>
        <d v="2012-10-04T00:00:00"/>
        <d v="2012-10-05T00:00:00"/>
        <d v="2012-10-06T00:00:00"/>
        <d v="2012-10-07T00:00:00"/>
        <d v="2012-10-08T00:00:00"/>
        <d v="2012-10-09T00:00:00"/>
        <d v="2012-10-10T00:00:00"/>
        <d v="2012-10-11T00:00:00"/>
        <d v="2012-10-12T00:00:00"/>
        <d v="2012-10-13T00:00:00"/>
        <d v="2012-10-14T00:00:00"/>
        <d v="2012-10-15T00:00:00"/>
        <d v="2012-10-16T00:00:00"/>
        <d v="2012-10-17T00:00:00"/>
        <d v="2012-10-18T00:00:00"/>
        <d v="2012-10-19T00:00:00"/>
        <d v="2012-10-20T00:00:00"/>
        <d v="2012-10-21T00:00:00"/>
        <d v="2012-10-22T00:00:00"/>
        <d v="2012-10-23T00:00:00"/>
        <d v="2012-10-24T00:00:00"/>
        <d v="2012-10-25T00:00:00"/>
        <d v="2012-10-26T00:00:00"/>
        <d v="2012-10-27T00:00:00"/>
        <d v="2012-10-28T00:00:00"/>
        <d v="2012-10-29T00:00:00"/>
        <d v="2012-10-30T00:00:00"/>
        <d v="2012-10-31T00:00:00"/>
        <d v="2012-11-01T00:00:00"/>
        <d v="2012-11-02T00:00:00"/>
        <d v="2012-11-03T00:00:00"/>
        <d v="2012-11-04T00:00:00"/>
        <d v="2012-11-05T00:00:00"/>
        <d v="2012-11-06T00:00:00"/>
        <d v="2012-11-07T00:00:00"/>
        <d v="2012-11-08T00:00:00"/>
        <d v="2012-11-09T00:00:00"/>
        <d v="2012-11-10T00:00:00"/>
        <d v="2012-11-11T00:00:00"/>
        <d v="2012-11-13T00:00:00"/>
        <d v="2012-11-14T00:00:00"/>
        <d v="2012-11-15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6T00:00:00"/>
        <d v="2013-01-17T00:00:00"/>
        <d v="2013-01-18T00:00:00"/>
        <d v="2013-01-19T00:00:00"/>
        <d v="2013-01-20T00:00:00"/>
        <d v="2013-01-21T00:00:00"/>
        <d v="2013-01-23T00:00:00"/>
        <d v="2013-01-24T00:00:00"/>
        <d v="2013-01-25T00:00:00"/>
        <d v="2013-01-26T00:00:00"/>
        <d v="2013-01-27T00:00:00"/>
        <d v="2013-01-28T00:00:00"/>
        <d v="2013-01-29T00:00:00"/>
        <d v="2013-01-30T00:00:00"/>
        <d v="2013-01-31T00:00:00"/>
        <d v="2013-02-01T00:00:00"/>
        <d v="2013-02-03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6T00:00:00"/>
        <d v="2013-03-27T00:00:00"/>
        <d v="2013-03-28T00:00:00"/>
        <d v="2013-03-29T00:00:00"/>
        <d v="2013-03-30T00:00:00"/>
        <d v="2013-03-31T00:00:00"/>
        <d v="2013-04-01T00:00:00"/>
        <d v="2013-04-02T00:00:00"/>
        <d v="2013-04-04T00:00:00"/>
        <d v="2013-04-05T00:00:00"/>
        <d v="2013-04-06T00:00:00"/>
        <d v="2013-04-07T00:00:00"/>
        <d v="2013-04-08T00:00:00"/>
        <d v="2013-04-10T00:00:00"/>
        <d v="2013-04-11T00:00:00"/>
        <d v="2013-04-12T00:00:00"/>
        <d v="2013-04-13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6T00:00:00"/>
        <d v="2013-07-27T00:00:00"/>
        <d v="2013-07-28T00:00:00"/>
        <d v="2013-07-29T00:00:00"/>
        <d v="2013-07-30T00:00:00"/>
        <d v="2013-07-31T00:00:00"/>
        <d v="2013-08-01T00:00:00"/>
        <d v="2013-08-02T00:00:00"/>
        <d v="2013-08-03T00:00:00"/>
        <d v="2013-08-04T00:00:00"/>
        <d v="2013-08-05T00:00:00"/>
        <d v="2013-08-07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5T00:00:00"/>
        <d v="2014-05-16T00:00:00"/>
        <d v="2014-05-17T00:00:00"/>
        <d v="2014-05-18T00:00:00"/>
        <d v="2014-05-19T00:00:00"/>
        <d v="2014-05-20T00:00:00"/>
        <d v="2014-05-21T00:00:00"/>
        <d v="2014-05-22T00:00:00"/>
        <d v="2014-05-23T00:00:00"/>
        <d v="2014-05-24T00:00:00"/>
        <d v="2014-05-25T00:00:00"/>
        <d v="2014-05-27T00:00:00"/>
        <d v="2014-05-28T00:00:00"/>
        <d v="2014-05-29T00:00:00"/>
        <d v="2014-05-30T00:00:00"/>
        <d v="2014-05-31T00:00:00"/>
        <d v="2014-06-01T00:00:00"/>
        <d v="2014-06-02T00:00:00"/>
        <d v="2014-06-03T00:00:00"/>
        <d v="2014-06-04T00:00:00"/>
        <d v="2014-06-06T00:00:00"/>
        <d v="2014-06-07T00:00:00"/>
        <d v="2014-06-08T00:00:00"/>
        <d v="2014-06-11T00:00:00"/>
        <d v="2014-06-12T00:00:00"/>
        <d v="2014-06-13T00:00:00"/>
        <d v="2014-06-14T00:00:00"/>
        <d v="2014-06-15T00:00:00"/>
        <d v="2014-06-16T00:00:00"/>
        <d v="2014-06-17T00:00:00"/>
        <d v="2014-06-18T00:00:00"/>
        <d v="2014-06-19T00:00:00"/>
        <d v="2014-06-20T00:00:00"/>
        <d v="2014-06-21T00:00:00"/>
        <d v="2014-06-22T00:00:00"/>
        <d v="2014-06-24T00:00:00"/>
        <d v="2014-06-25T00:00:00"/>
        <d v="2014-06-26T00:00:00"/>
        <d v="2014-06-27T00:00:00"/>
        <d v="2014-06-28T00:00:00"/>
        <d v="2014-06-29T00:00:00"/>
        <d v="2014-06-30T00:00:00"/>
        <d v="2014-07-01T00:00:00"/>
        <d v="2014-07-02T00:00:00"/>
        <d v="2014-07-03T00:00:00"/>
        <d v="2014-07-04T00:00:00"/>
        <d v="2014-07-05T00:00:00"/>
        <d v="2014-07-06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5T00:00:00"/>
        <d v="2014-08-16T00:00:00"/>
        <d v="2014-08-17T00:00:00"/>
        <d v="2014-08-19T00:00:00"/>
        <d v="2014-08-20T00:00:00"/>
        <d v="2014-08-21T00:00:00"/>
        <d v="2014-08-22T00:00:00"/>
        <d v="2014-08-23T00:00:00"/>
        <d v="2014-08-24T00:00:00"/>
        <d v="2014-08-25T00:00:00"/>
        <d v="2014-08-26T00:00:00"/>
        <d v="2014-08-27T00:00:00"/>
        <d v="2014-08-28T00:00:00"/>
        <d v="2014-08-30T00:00:00"/>
        <d v="2014-08-31T00:00:00"/>
        <d v="2014-09-01T00:00:00"/>
        <d v="2014-09-02T00:00:00"/>
        <d v="2014-09-03T00:00:00"/>
        <d v="2014-09-04T00:00:00"/>
        <d v="2014-09-07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sharedItems>
    </cacheField>
    <cacheField name="Branch" numFmtId="0">
      <sharedItems count="10">
        <s v="Marasa Matrouh"/>
        <s v="Alex"/>
        <s v="Zagazig"/>
        <s v="Mansoura"/>
        <s v="Ismailia"/>
        <s v="Minia"/>
        <s v="Portsaied"/>
        <s v="Cairo"/>
        <s v="Giza"/>
        <s v="Aswan"/>
      </sharedItems>
    </cacheField>
    <cacheField name="G. Segment" numFmtId="0">
      <sharedItems count="5">
        <s v="Alexandria"/>
        <s v="Delta"/>
        <s v="Canal"/>
        <s v="Upper Egypt"/>
        <s v="G. Cairo"/>
      </sharedItems>
    </cacheField>
    <cacheField name="Product" numFmtId="0">
      <sharedItems count="17">
        <s v="Nokia Lumia  - 4G"/>
        <s v="Samsung Galaxy Note 10.1"/>
        <s v="Samsung Galaxy Note3 (32GB) - 4G"/>
        <s v="Samsung Galaxy S3 (16GB) - 3G"/>
        <s v="Samsung Galaxy S4 (16GB) - 4G"/>
        <s v="iPhone 5S (64GB)"/>
        <s v="iPhone 5C (16GB)"/>
        <s v="iPhone 5C (32GB)"/>
        <s v="iPhone 5S (32GB)"/>
        <s v="Samsung Galaxy S4 Zoom - 3G  "/>
        <s v="iPhone 5S (16GB)"/>
        <s v="HTC ONE (32GB) Dual Sim - 3G"/>
        <s v="Samsung Galaxy Note3 (32GB) - 3G"/>
        <s v="Sony Xperia Z"/>
        <s v="Samsung Galaxy S4  (16GB) - 3G"/>
        <s v="Microsoft Surface Pro 2"/>
        <s v="HTC One - (32GB) - 4G"/>
      </sharedItems>
    </cacheField>
    <cacheField name="Class" numFmtId="0">
      <sharedItems/>
    </cacheField>
    <cacheField name="Quantity" numFmtId="0">
      <sharedItems containsSemiMixedTypes="0" containsString="0" containsNumber="1" containsInteger="1" minValue="1" maxValue="27"/>
    </cacheField>
    <cacheField name="Year" numFmtId="0">
      <sharedItems count="3">
        <s v="2012"/>
        <s v="2013"/>
        <s v="2014"/>
      </sharedItems>
    </cacheField>
    <cacheField name="month" numFmtId="0">
      <sharedItems count="12">
        <s v="January"/>
        <s v="February"/>
        <s v="March"/>
        <s v="April"/>
        <s v="May"/>
        <s v="June"/>
        <s v="July"/>
        <s v="August"/>
        <s v="September"/>
        <s v="October"/>
        <s v="November"/>
        <s v="December"/>
      </sharedItems>
    </cacheField>
    <cacheField name="COGS" numFmtId="0">
      <sharedItems containsSemiMixedTypes="0" containsString="0" containsNumber="1" containsInteger="1" minValue="2034" maxValue="187650"/>
    </cacheField>
    <cacheField name="Sales" numFmtId="0">
      <sharedItems containsSemiMixedTypes="0" containsString="0" containsNumber="1" containsInteger="1" minValue="2160" maxValue="202500"/>
    </cacheField>
    <cacheField name="Profit" numFmtId="0">
      <sharedItems containsSemiMixedTypes="0" containsString="0" containsNumber="1" containsInteger="1" minValue="126" maxValue="1485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000">
  <r>
    <x v="0"/>
    <x v="0"/>
    <x v="0"/>
    <x v="0"/>
    <x v="0"/>
    <n v="8"/>
    <x v="0"/>
    <s v="January"/>
    <n v="16272"/>
    <x v="0"/>
    <n v="1008"/>
    <n v="2034"/>
    <n v="2160"/>
  </r>
  <r>
    <x v="0"/>
    <x v="1"/>
    <x v="0"/>
    <x v="1"/>
    <x v="1"/>
    <n v="21"/>
    <x v="0"/>
    <s v="January"/>
    <n v="75222"/>
    <x v="1"/>
    <n v="6048"/>
    <n v="3582"/>
    <n v="3870"/>
  </r>
  <r>
    <x v="0"/>
    <x v="2"/>
    <x v="1"/>
    <x v="2"/>
    <x v="0"/>
    <n v="16"/>
    <x v="0"/>
    <s v="January"/>
    <n v="63648"/>
    <x v="2"/>
    <n v="4032"/>
    <n v="3978"/>
    <n v="4230"/>
  </r>
  <r>
    <x v="0"/>
    <x v="3"/>
    <x v="1"/>
    <x v="3"/>
    <x v="0"/>
    <n v="23"/>
    <x v="0"/>
    <s v="January"/>
    <n v="50508"/>
    <x v="3"/>
    <n v="3312"/>
    <n v="2196"/>
    <n v="2340"/>
  </r>
  <r>
    <x v="1"/>
    <x v="4"/>
    <x v="2"/>
    <x v="2"/>
    <x v="0"/>
    <n v="22"/>
    <x v="0"/>
    <s v="January"/>
    <n v="87516"/>
    <x v="4"/>
    <n v="5544"/>
    <n v="3978"/>
    <n v="4230"/>
  </r>
  <r>
    <x v="1"/>
    <x v="5"/>
    <x v="3"/>
    <x v="2"/>
    <x v="0"/>
    <n v="13"/>
    <x v="0"/>
    <s v="January"/>
    <n v="51714"/>
    <x v="5"/>
    <n v="3276"/>
    <n v="3978"/>
    <n v="4230"/>
  </r>
  <r>
    <x v="1"/>
    <x v="1"/>
    <x v="0"/>
    <x v="4"/>
    <x v="0"/>
    <n v="27"/>
    <x v="0"/>
    <s v="January"/>
    <n v="82134"/>
    <x v="6"/>
    <n v="5346"/>
    <n v="3042"/>
    <n v="3240"/>
  </r>
  <r>
    <x v="1"/>
    <x v="6"/>
    <x v="2"/>
    <x v="2"/>
    <x v="0"/>
    <n v="27"/>
    <x v="0"/>
    <s v="January"/>
    <n v="107406"/>
    <x v="7"/>
    <n v="6804"/>
    <n v="3978"/>
    <n v="4230"/>
  </r>
  <r>
    <x v="2"/>
    <x v="0"/>
    <x v="0"/>
    <x v="2"/>
    <x v="0"/>
    <n v="27"/>
    <x v="0"/>
    <s v="January"/>
    <n v="107406"/>
    <x v="7"/>
    <n v="6804"/>
    <n v="3978"/>
    <n v="4230"/>
  </r>
  <r>
    <x v="3"/>
    <x v="5"/>
    <x v="3"/>
    <x v="5"/>
    <x v="0"/>
    <n v="27"/>
    <x v="0"/>
    <s v="January"/>
    <n v="157464"/>
    <x v="8"/>
    <n v="10206"/>
    <n v="5832"/>
    <n v="6210"/>
  </r>
  <r>
    <x v="3"/>
    <x v="7"/>
    <x v="4"/>
    <x v="3"/>
    <x v="0"/>
    <n v="27"/>
    <x v="0"/>
    <s v="January"/>
    <n v="59292"/>
    <x v="9"/>
    <n v="3888"/>
    <n v="2196"/>
    <n v="2340"/>
  </r>
  <r>
    <x v="3"/>
    <x v="8"/>
    <x v="4"/>
    <x v="6"/>
    <x v="0"/>
    <n v="27"/>
    <x v="0"/>
    <s v="January"/>
    <n v="95742"/>
    <x v="10"/>
    <n v="6318"/>
    <n v="3546"/>
    <n v="3780"/>
  </r>
  <r>
    <x v="4"/>
    <x v="6"/>
    <x v="2"/>
    <x v="1"/>
    <x v="1"/>
    <n v="12"/>
    <x v="0"/>
    <s v="January"/>
    <n v="42984"/>
    <x v="11"/>
    <n v="3456"/>
    <n v="3582"/>
    <n v="3870"/>
  </r>
  <r>
    <x v="5"/>
    <x v="6"/>
    <x v="2"/>
    <x v="7"/>
    <x v="0"/>
    <n v="18"/>
    <x v="0"/>
    <s v="January"/>
    <n v="71604"/>
    <x v="12"/>
    <n v="4536"/>
    <n v="3978"/>
    <n v="4230"/>
  </r>
  <r>
    <x v="6"/>
    <x v="8"/>
    <x v="4"/>
    <x v="7"/>
    <x v="0"/>
    <n v="8"/>
    <x v="0"/>
    <s v="January"/>
    <n v="31824"/>
    <x v="13"/>
    <n v="2016"/>
    <n v="3978"/>
    <n v="4230"/>
  </r>
  <r>
    <x v="6"/>
    <x v="9"/>
    <x v="3"/>
    <x v="0"/>
    <x v="0"/>
    <n v="21"/>
    <x v="0"/>
    <s v="January"/>
    <n v="42714"/>
    <x v="14"/>
    <n v="2646"/>
    <n v="2034"/>
    <n v="2160"/>
  </r>
  <r>
    <x v="6"/>
    <x v="0"/>
    <x v="0"/>
    <x v="4"/>
    <x v="0"/>
    <n v="25"/>
    <x v="0"/>
    <s v="January"/>
    <n v="76050"/>
    <x v="15"/>
    <n v="4950"/>
    <n v="3042"/>
    <n v="3240"/>
  </r>
  <r>
    <x v="6"/>
    <x v="0"/>
    <x v="0"/>
    <x v="8"/>
    <x v="0"/>
    <n v="12"/>
    <x v="0"/>
    <s v="January"/>
    <n v="61776"/>
    <x v="16"/>
    <n v="4104"/>
    <n v="5148"/>
    <n v="5490"/>
  </r>
  <r>
    <x v="6"/>
    <x v="8"/>
    <x v="4"/>
    <x v="9"/>
    <x v="0"/>
    <n v="9"/>
    <x v="0"/>
    <s v="January"/>
    <n v="18954"/>
    <x v="17"/>
    <n v="1296"/>
    <n v="2106"/>
    <n v="2250"/>
  </r>
  <r>
    <x v="7"/>
    <x v="2"/>
    <x v="1"/>
    <x v="10"/>
    <x v="0"/>
    <n v="23"/>
    <x v="0"/>
    <s v="January"/>
    <n v="103086"/>
    <x v="18"/>
    <n v="6624"/>
    <n v="4482"/>
    <n v="4770"/>
  </r>
  <r>
    <x v="8"/>
    <x v="8"/>
    <x v="4"/>
    <x v="11"/>
    <x v="0"/>
    <n v="23"/>
    <x v="0"/>
    <s v="January"/>
    <n v="81558"/>
    <x v="19"/>
    <n v="5382"/>
    <n v="3546"/>
    <n v="3780"/>
  </r>
  <r>
    <x v="8"/>
    <x v="2"/>
    <x v="1"/>
    <x v="10"/>
    <x v="0"/>
    <n v="20"/>
    <x v="0"/>
    <s v="January"/>
    <n v="89640"/>
    <x v="20"/>
    <n v="5760"/>
    <n v="4482"/>
    <n v="4770"/>
  </r>
  <r>
    <x v="9"/>
    <x v="0"/>
    <x v="0"/>
    <x v="10"/>
    <x v="0"/>
    <n v="25"/>
    <x v="0"/>
    <s v="January"/>
    <n v="112050"/>
    <x v="21"/>
    <n v="7200"/>
    <n v="4482"/>
    <n v="4770"/>
  </r>
  <r>
    <x v="9"/>
    <x v="1"/>
    <x v="0"/>
    <x v="0"/>
    <x v="0"/>
    <n v="4"/>
    <x v="0"/>
    <s v="January"/>
    <n v="8136"/>
    <x v="22"/>
    <n v="504"/>
    <n v="2034"/>
    <n v="2160"/>
  </r>
  <r>
    <x v="9"/>
    <x v="8"/>
    <x v="4"/>
    <x v="7"/>
    <x v="0"/>
    <n v="24"/>
    <x v="0"/>
    <s v="January"/>
    <n v="95472"/>
    <x v="23"/>
    <n v="6048"/>
    <n v="3978"/>
    <n v="4230"/>
  </r>
  <r>
    <x v="9"/>
    <x v="0"/>
    <x v="0"/>
    <x v="5"/>
    <x v="0"/>
    <n v="24"/>
    <x v="0"/>
    <s v="January"/>
    <n v="139968"/>
    <x v="24"/>
    <n v="9072"/>
    <n v="5832"/>
    <n v="6210"/>
  </r>
  <r>
    <x v="9"/>
    <x v="9"/>
    <x v="3"/>
    <x v="7"/>
    <x v="0"/>
    <n v="16"/>
    <x v="0"/>
    <s v="January"/>
    <n v="63648"/>
    <x v="2"/>
    <n v="4032"/>
    <n v="3978"/>
    <n v="4230"/>
  </r>
  <r>
    <x v="9"/>
    <x v="1"/>
    <x v="0"/>
    <x v="7"/>
    <x v="0"/>
    <n v="6"/>
    <x v="0"/>
    <s v="January"/>
    <n v="23868"/>
    <x v="25"/>
    <n v="1512"/>
    <n v="3978"/>
    <n v="4230"/>
  </r>
  <r>
    <x v="9"/>
    <x v="1"/>
    <x v="0"/>
    <x v="8"/>
    <x v="0"/>
    <n v="4"/>
    <x v="0"/>
    <s v="January"/>
    <n v="20592"/>
    <x v="26"/>
    <n v="1368"/>
    <n v="5148"/>
    <n v="5490"/>
  </r>
  <r>
    <x v="10"/>
    <x v="3"/>
    <x v="1"/>
    <x v="5"/>
    <x v="0"/>
    <n v="24"/>
    <x v="0"/>
    <s v="January"/>
    <n v="139968"/>
    <x v="24"/>
    <n v="9072"/>
    <n v="5832"/>
    <n v="6210"/>
  </r>
  <r>
    <x v="10"/>
    <x v="3"/>
    <x v="1"/>
    <x v="0"/>
    <x v="0"/>
    <n v="21"/>
    <x v="0"/>
    <s v="January"/>
    <n v="42714"/>
    <x v="14"/>
    <n v="2646"/>
    <n v="2034"/>
    <n v="2160"/>
  </r>
  <r>
    <x v="10"/>
    <x v="4"/>
    <x v="2"/>
    <x v="5"/>
    <x v="0"/>
    <n v="13"/>
    <x v="0"/>
    <s v="January"/>
    <n v="75816"/>
    <x v="27"/>
    <n v="4914"/>
    <n v="5832"/>
    <n v="6210"/>
  </r>
  <r>
    <x v="11"/>
    <x v="5"/>
    <x v="3"/>
    <x v="11"/>
    <x v="0"/>
    <n v="2"/>
    <x v="0"/>
    <s v="January"/>
    <n v="7092"/>
    <x v="28"/>
    <n v="468"/>
    <n v="3546"/>
    <n v="3780"/>
  </r>
  <r>
    <x v="11"/>
    <x v="1"/>
    <x v="0"/>
    <x v="12"/>
    <x v="0"/>
    <n v="20"/>
    <x v="0"/>
    <s v="January"/>
    <n v="74520"/>
    <x v="29"/>
    <n v="4680"/>
    <n v="3726"/>
    <n v="3960"/>
  </r>
  <r>
    <x v="12"/>
    <x v="8"/>
    <x v="4"/>
    <x v="7"/>
    <x v="0"/>
    <n v="21"/>
    <x v="0"/>
    <s v="January"/>
    <n v="83538"/>
    <x v="30"/>
    <n v="5292"/>
    <n v="3978"/>
    <n v="4230"/>
  </r>
  <r>
    <x v="12"/>
    <x v="6"/>
    <x v="2"/>
    <x v="4"/>
    <x v="0"/>
    <n v="12"/>
    <x v="0"/>
    <s v="January"/>
    <n v="36504"/>
    <x v="31"/>
    <n v="2376"/>
    <n v="3042"/>
    <n v="3240"/>
  </r>
  <r>
    <x v="12"/>
    <x v="1"/>
    <x v="0"/>
    <x v="11"/>
    <x v="0"/>
    <n v="23"/>
    <x v="0"/>
    <s v="January"/>
    <n v="81558"/>
    <x v="19"/>
    <n v="5382"/>
    <n v="3546"/>
    <n v="3780"/>
  </r>
  <r>
    <x v="13"/>
    <x v="3"/>
    <x v="1"/>
    <x v="10"/>
    <x v="0"/>
    <n v="23"/>
    <x v="0"/>
    <s v="January"/>
    <n v="103086"/>
    <x v="18"/>
    <n v="6624"/>
    <n v="4482"/>
    <n v="4770"/>
  </r>
  <r>
    <x v="14"/>
    <x v="3"/>
    <x v="1"/>
    <x v="13"/>
    <x v="1"/>
    <n v="24"/>
    <x v="0"/>
    <s v="January"/>
    <n v="94176"/>
    <x v="23"/>
    <n v="7344"/>
    <n v="3924"/>
    <n v="4230"/>
  </r>
  <r>
    <x v="15"/>
    <x v="3"/>
    <x v="1"/>
    <x v="14"/>
    <x v="0"/>
    <n v="25"/>
    <x v="0"/>
    <s v="January"/>
    <n v="73800"/>
    <x v="32"/>
    <n v="4950"/>
    <n v="2952"/>
    <n v="3150"/>
  </r>
  <r>
    <x v="16"/>
    <x v="4"/>
    <x v="2"/>
    <x v="12"/>
    <x v="0"/>
    <n v="17"/>
    <x v="0"/>
    <s v="January"/>
    <n v="63342"/>
    <x v="33"/>
    <n v="3978"/>
    <n v="3726"/>
    <n v="3960"/>
  </r>
  <r>
    <x v="16"/>
    <x v="5"/>
    <x v="3"/>
    <x v="7"/>
    <x v="0"/>
    <n v="21"/>
    <x v="0"/>
    <s v="January"/>
    <n v="83538"/>
    <x v="30"/>
    <n v="5292"/>
    <n v="3978"/>
    <n v="4230"/>
  </r>
  <r>
    <x v="16"/>
    <x v="1"/>
    <x v="0"/>
    <x v="12"/>
    <x v="0"/>
    <n v="9"/>
    <x v="0"/>
    <s v="January"/>
    <n v="33534"/>
    <x v="34"/>
    <n v="2106"/>
    <n v="3726"/>
    <n v="3960"/>
  </r>
  <r>
    <x v="16"/>
    <x v="3"/>
    <x v="1"/>
    <x v="10"/>
    <x v="0"/>
    <n v="11"/>
    <x v="0"/>
    <s v="January"/>
    <n v="49302"/>
    <x v="35"/>
    <n v="3168"/>
    <n v="4482"/>
    <n v="4770"/>
  </r>
  <r>
    <x v="16"/>
    <x v="5"/>
    <x v="3"/>
    <x v="1"/>
    <x v="1"/>
    <n v="4"/>
    <x v="0"/>
    <s v="January"/>
    <n v="14328"/>
    <x v="36"/>
    <n v="1152"/>
    <n v="3582"/>
    <n v="3870"/>
  </r>
  <r>
    <x v="16"/>
    <x v="0"/>
    <x v="0"/>
    <x v="10"/>
    <x v="0"/>
    <n v="22"/>
    <x v="0"/>
    <s v="January"/>
    <n v="98604"/>
    <x v="37"/>
    <n v="6336"/>
    <n v="4482"/>
    <n v="4770"/>
  </r>
  <r>
    <x v="16"/>
    <x v="2"/>
    <x v="1"/>
    <x v="13"/>
    <x v="1"/>
    <n v="15"/>
    <x v="0"/>
    <s v="January"/>
    <n v="58860"/>
    <x v="38"/>
    <n v="4590"/>
    <n v="3924"/>
    <n v="4230"/>
  </r>
  <r>
    <x v="16"/>
    <x v="9"/>
    <x v="3"/>
    <x v="15"/>
    <x v="1"/>
    <n v="23"/>
    <x v="0"/>
    <s v="January"/>
    <n v="172638"/>
    <x v="39"/>
    <n v="13662"/>
    <n v="7506"/>
    <n v="8100"/>
  </r>
  <r>
    <x v="16"/>
    <x v="1"/>
    <x v="0"/>
    <x v="6"/>
    <x v="0"/>
    <n v="9"/>
    <x v="0"/>
    <s v="January"/>
    <n v="31914"/>
    <x v="40"/>
    <n v="2106"/>
    <n v="3546"/>
    <n v="3780"/>
  </r>
  <r>
    <x v="16"/>
    <x v="2"/>
    <x v="1"/>
    <x v="4"/>
    <x v="0"/>
    <n v="7"/>
    <x v="0"/>
    <s v="January"/>
    <n v="21294"/>
    <x v="41"/>
    <n v="1386"/>
    <n v="3042"/>
    <n v="3240"/>
  </r>
  <r>
    <x v="17"/>
    <x v="6"/>
    <x v="2"/>
    <x v="4"/>
    <x v="0"/>
    <n v="25"/>
    <x v="0"/>
    <s v="January"/>
    <n v="76050"/>
    <x v="15"/>
    <n v="4950"/>
    <n v="3042"/>
    <n v="3240"/>
  </r>
  <r>
    <x v="17"/>
    <x v="2"/>
    <x v="1"/>
    <x v="2"/>
    <x v="0"/>
    <n v="10"/>
    <x v="0"/>
    <s v="January"/>
    <n v="39780"/>
    <x v="42"/>
    <n v="2520"/>
    <n v="3978"/>
    <n v="4230"/>
  </r>
  <r>
    <x v="17"/>
    <x v="9"/>
    <x v="3"/>
    <x v="8"/>
    <x v="0"/>
    <n v="8"/>
    <x v="0"/>
    <s v="January"/>
    <n v="41184"/>
    <x v="43"/>
    <n v="2736"/>
    <n v="5148"/>
    <n v="5490"/>
  </r>
  <r>
    <x v="18"/>
    <x v="5"/>
    <x v="3"/>
    <x v="4"/>
    <x v="0"/>
    <n v="18"/>
    <x v="0"/>
    <s v="January"/>
    <n v="54756"/>
    <x v="44"/>
    <n v="3564"/>
    <n v="3042"/>
    <n v="3240"/>
  </r>
  <r>
    <x v="18"/>
    <x v="8"/>
    <x v="4"/>
    <x v="8"/>
    <x v="0"/>
    <n v="8"/>
    <x v="0"/>
    <s v="January"/>
    <n v="41184"/>
    <x v="43"/>
    <n v="2736"/>
    <n v="5148"/>
    <n v="5490"/>
  </r>
  <r>
    <x v="19"/>
    <x v="8"/>
    <x v="4"/>
    <x v="15"/>
    <x v="1"/>
    <n v="25"/>
    <x v="0"/>
    <s v="January"/>
    <n v="187650"/>
    <x v="45"/>
    <n v="14850"/>
    <n v="7506"/>
    <n v="8100"/>
  </r>
  <r>
    <x v="19"/>
    <x v="7"/>
    <x v="4"/>
    <x v="4"/>
    <x v="0"/>
    <n v="7"/>
    <x v="0"/>
    <s v="January"/>
    <n v="21294"/>
    <x v="41"/>
    <n v="1386"/>
    <n v="3042"/>
    <n v="3240"/>
  </r>
  <r>
    <x v="20"/>
    <x v="4"/>
    <x v="2"/>
    <x v="2"/>
    <x v="0"/>
    <n v="17"/>
    <x v="0"/>
    <s v="January"/>
    <n v="67626"/>
    <x v="46"/>
    <n v="4284"/>
    <n v="3978"/>
    <n v="4230"/>
  </r>
  <r>
    <x v="21"/>
    <x v="9"/>
    <x v="3"/>
    <x v="14"/>
    <x v="0"/>
    <n v="3"/>
    <x v="0"/>
    <s v="January"/>
    <n v="8856"/>
    <x v="47"/>
    <n v="594"/>
    <n v="2952"/>
    <n v="3150"/>
  </r>
  <r>
    <x v="21"/>
    <x v="0"/>
    <x v="0"/>
    <x v="0"/>
    <x v="0"/>
    <n v="13"/>
    <x v="0"/>
    <s v="January"/>
    <n v="26442"/>
    <x v="48"/>
    <n v="1638"/>
    <n v="2034"/>
    <n v="2160"/>
  </r>
  <r>
    <x v="22"/>
    <x v="3"/>
    <x v="1"/>
    <x v="1"/>
    <x v="1"/>
    <n v="17"/>
    <x v="0"/>
    <s v="January"/>
    <n v="60894"/>
    <x v="49"/>
    <n v="4896"/>
    <n v="3582"/>
    <n v="3870"/>
  </r>
  <r>
    <x v="22"/>
    <x v="3"/>
    <x v="1"/>
    <x v="2"/>
    <x v="0"/>
    <n v="22"/>
    <x v="0"/>
    <s v="January"/>
    <n v="87516"/>
    <x v="4"/>
    <n v="5544"/>
    <n v="3978"/>
    <n v="4230"/>
  </r>
  <r>
    <x v="22"/>
    <x v="2"/>
    <x v="1"/>
    <x v="3"/>
    <x v="0"/>
    <n v="23"/>
    <x v="0"/>
    <s v="January"/>
    <n v="50508"/>
    <x v="3"/>
    <n v="3312"/>
    <n v="2196"/>
    <n v="2340"/>
  </r>
  <r>
    <x v="23"/>
    <x v="2"/>
    <x v="1"/>
    <x v="0"/>
    <x v="0"/>
    <n v="1"/>
    <x v="0"/>
    <s v="January"/>
    <n v="2034"/>
    <x v="50"/>
    <n v="126"/>
    <n v="2034"/>
    <n v="2160"/>
  </r>
  <r>
    <x v="24"/>
    <x v="3"/>
    <x v="1"/>
    <x v="8"/>
    <x v="0"/>
    <n v="25"/>
    <x v="0"/>
    <s v="January"/>
    <n v="128700"/>
    <x v="51"/>
    <n v="8550"/>
    <n v="5148"/>
    <n v="5490"/>
  </r>
  <r>
    <x v="25"/>
    <x v="5"/>
    <x v="3"/>
    <x v="16"/>
    <x v="0"/>
    <n v="22"/>
    <x v="0"/>
    <s v="January"/>
    <n v="74448"/>
    <x v="29"/>
    <n v="4752"/>
    <n v="3384"/>
    <n v="3600"/>
  </r>
  <r>
    <x v="25"/>
    <x v="4"/>
    <x v="2"/>
    <x v="2"/>
    <x v="0"/>
    <n v="2"/>
    <x v="0"/>
    <s v="January"/>
    <n v="7956"/>
    <x v="52"/>
    <n v="504"/>
    <n v="3978"/>
    <n v="4230"/>
  </r>
  <r>
    <x v="25"/>
    <x v="4"/>
    <x v="2"/>
    <x v="1"/>
    <x v="1"/>
    <n v="11"/>
    <x v="0"/>
    <s v="January"/>
    <n v="39402"/>
    <x v="53"/>
    <n v="3168"/>
    <n v="3582"/>
    <n v="3870"/>
  </r>
  <r>
    <x v="26"/>
    <x v="9"/>
    <x v="3"/>
    <x v="6"/>
    <x v="0"/>
    <n v="11"/>
    <x v="0"/>
    <s v="January"/>
    <n v="39006"/>
    <x v="54"/>
    <n v="2574"/>
    <n v="3546"/>
    <n v="3780"/>
  </r>
  <r>
    <x v="26"/>
    <x v="1"/>
    <x v="0"/>
    <x v="15"/>
    <x v="1"/>
    <n v="1"/>
    <x v="0"/>
    <s v="January"/>
    <n v="7506"/>
    <x v="55"/>
    <n v="594"/>
    <n v="7506"/>
    <n v="8100"/>
  </r>
  <r>
    <x v="27"/>
    <x v="4"/>
    <x v="2"/>
    <x v="7"/>
    <x v="0"/>
    <n v="14"/>
    <x v="0"/>
    <s v="January"/>
    <n v="55692"/>
    <x v="56"/>
    <n v="3528"/>
    <n v="3978"/>
    <n v="4230"/>
  </r>
  <r>
    <x v="27"/>
    <x v="0"/>
    <x v="0"/>
    <x v="0"/>
    <x v="0"/>
    <n v="11"/>
    <x v="0"/>
    <s v="January"/>
    <n v="22374"/>
    <x v="57"/>
    <n v="1386"/>
    <n v="2034"/>
    <n v="2160"/>
  </r>
  <r>
    <x v="28"/>
    <x v="9"/>
    <x v="3"/>
    <x v="14"/>
    <x v="0"/>
    <n v="8"/>
    <x v="0"/>
    <s v="January"/>
    <n v="23616"/>
    <x v="58"/>
    <n v="1584"/>
    <n v="2952"/>
    <n v="3150"/>
  </r>
  <r>
    <x v="28"/>
    <x v="9"/>
    <x v="3"/>
    <x v="11"/>
    <x v="0"/>
    <n v="1"/>
    <x v="0"/>
    <s v="January"/>
    <n v="3546"/>
    <x v="59"/>
    <n v="234"/>
    <n v="3546"/>
    <n v="3780"/>
  </r>
  <r>
    <x v="28"/>
    <x v="3"/>
    <x v="1"/>
    <x v="6"/>
    <x v="0"/>
    <n v="24"/>
    <x v="0"/>
    <s v="January"/>
    <n v="85104"/>
    <x v="60"/>
    <n v="5616"/>
    <n v="3546"/>
    <n v="3780"/>
  </r>
  <r>
    <x v="29"/>
    <x v="8"/>
    <x v="4"/>
    <x v="7"/>
    <x v="0"/>
    <n v="15"/>
    <x v="0"/>
    <s v="January"/>
    <n v="59670"/>
    <x v="38"/>
    <n v="3780"/>
    <n v="3978"/>
    <n v="4230"/>
  </r>
  <r>
    <x v="30"/>
    <x v="2"/>
    <x v="1"/>
    <x v="11"/>
    <x v="0"/>
    <n v="20"/>
    <x v="0"/>
    <s v="February"/>
    <n v="70920"/>
    <x v="61"/>
    <n v="4680"/>
    <n v="3546"/>
    <n v="3780"/>
  </r>
  <r>
    <x v="30"/>
    <x v="6"/>
    <x v="2"/>
    <x v="8"/>
    <x v="0"/>
    <n v="1"/>
    <x v="0"/>
    <s v="February"/>
    <n v="5148"/>
    <x v="62"/>
    <n v="342"/>
    <n v="5148"/>
    <n v="5490"/>
  </r>
  <r>
    <x v="31"/>
    <x v="9"/>
    <x v="3"/>
    <x v="3"/>
    <x v="0"/>
    <n v="5"/>
    <x v="0"/>
    <s v="February"/>
    <n v="10980"/>
    <x v="63"/>
    <n v="720"/>
    <n v="2196"/>
    <n v="2340"/>
  </r>
  <r>
    <x v="32"/>
    <x v="3"/>
    <x v="1"/>
    <x v="13"/>
    <x v="1"/>
    <n v="2"/>
    <x v="0"/>
    <s v="February"/>
    <n v="7848"/>
    <x v="52"/>
    <n v="612"/>
    <n v="3924"/>
    <n v="4230"/>
  </r>
  <r>
    <x v="32"/>
    <x v="8"/>
    <x v="4"/>
    <x v="7"/>
    <x v="0"/>
    <n v="15"/>
    <x v="0"/>
    <s v="February"/>
    <n v="59670"/>
    <x v="38"/>
    <n v="3780"/>
    <n v="3978"/>
    <n v="4230"/>
  </r>
  <r>
    <x v="32"/>
    <x v="0"/>
    <x v="0"/>
    <x v="9"/>
    <x v="0"/>
    <n v="24"/>
    <x v="0"/>
    <s v="February"/>
    <n v="50544"/>
    <x v="64"/>
    <n v="3456"/>
    <n v="2106"/>
    <n v="2250"/>
  </r>
  <r>
    <x v="33"/>
    <x v="6"/>
    <x v="2"/>
    <x v="8"/>
    <x v="0"/>
    <n v="23"/>
    <x v="0"/>
    <s v="February"/>
    <n v="118404"/>
    <x v="65"/>
    <n v="7866"/>
    <n v="5148"/>
    <n v="5490"/>
  </r>
  <r>
    <x v="34"/>
    <x v="6"/>
    <x v="2"/>
    <x v="6"/>
    <x v="0"/>
    <n v="20"/>
    <x v="0"/>
    <s v="February"/>
    <n v="70920"/>
    <x v="61"/>
    <n v="4680"/>
    <n v="3546"/>
    <n v="3780"/>
  </r>
  <r>
    <x v="35"/>
    <x v="5"/>
    <x v="3"/>
    <x v="11"/>
    <x v="0"/>
    <n v="23"/>
    <x v="0"/>
    <s v="February"/>
    <n v="81558"/>
    <x v="19"/>
    <n v="5382"/>
    <n v="3546"/>
    <n v="3780"/>
  </r>
  <r>
    <x v="35"/>
    <x v="8"/>
    <x v="4"/>
    <x v="8"/>
    <x v="0"/>
    <n v="22"/>
    <x v="0"/>
    <s v="February"/>
    <n v="113256"/>
    <x v="66"/>
    <n v="7524"/>
    <n v="5148"/>
    <n v="5490"/>
  </r>
  <r>
    <x v="35"/>
    <x v="3"/>
    <x v="1"/>
    <x v="16"/>
    <x v="0"/>
    <n v="10"/>
    <x v="0"/>
    <s v="February"/>
    <n v="33840"/>
    <x v="67"/>
    <n v="2160"/>
    <n v="3384"/>
    <n v="3600"/>
  </r>
  <r>
    <x v="36"/>
    <x v="3"/>
    <x v="1"/>
    <x v="4"/>
    <x v="0"/>
    <n v="5"/>
    <x v="0"/>
    <s v="February"/>
    <n v="15210"/>
    <x v="68"/>
    <n v="990"/>
    <n v="3042"/>
    <n v="3240"/>
  </r>
  <r>
    <x v="36"/>
    <x v="1"/>
    <x v="0"/>
    <x v="2"/>
    <x v="0"/>
    <n v="12"/>
    <x v="0"/>
    <s v="February"/>
    <n v="47736"/>
    <x v="69"/>
    <n v="3024"/>
    <n v="3978"/>
    <n v="4230"/>
  </r>
  <r>
    <x v="36"/>
    <x v="0"/>
    <x v="0"/>
    <x v="7"/>
    <x v="0"/>
    <n v="19"/>
    <x v="0"/>
    <s v="February"/>
    <n v="75582"/>
    <x v="70"/>
    <n v="4788"/>
    <n v="3978"/>
    <n v="4230"/>
  </r>
  <r>
    <x v="36"/>
    <x v="4"/>
    <x v="2"/>
    <x v="13"/>
    <x v="1"/>
    <n v="18"/>
    <x v="0"/>
    <s v="February"/>
    <n v="70632"/>
    <x v="12"/>
    <n v="5508"/>
    <n v="3924"/>
    <n v="4230"/>
  </r>
  <r>
    <x v="36"/>
    <x v="5"/>
    <x v="3"/>
    <x v="14"/>
    <x v="0"/>
    <n v="1"/>
    <x v="0"/>
    <s v="February"/>
    <n v="2952"/>
    <x v="71"/>
    <n v="198"/>
    <n v="2952"/>
    <n v="3150"/>
  </r>
  <r>
    <x v="36"/>
    <x v="0"/>
    <x v="0"/>
    <x v="4"/>
    <x v="0"/>
    <n v="15"/>
    <x v="0"/>
    <s v="February"/>
    <n v="45630"/>
    <x v="72"/>
    <n v="2970"/>
    <n v="3042"/>
    <n v="3240"/>
  </r>
  <r>
    <x v="36"/>
    <x v="8"/>
    <x v="4"/>
    <x v="2"/>
    <x v="0"/>
    <n v="4"/>
    <x v="0"/>
    <s v="February"/>
    <n v="15912"/>
    <x v="73"/>
    <n v="1008"/>
    <n v="3978"/>
    <n v="4230"/>
  </r>
  <r>
    <x v="37"/>
    <x v="1"/>
    <x v="0"/>
    <x v="9"/>
    <x v="0"/>
    <n v="16"/>
    <x v="0"/>
    <s v="February"/>
    <n v="33696"/>
    <x v="67"/>
    <n v="2304"/>
    <n v="2106"/>
    <n v="2250"/>
  </r>
  <r>
    <x v="37"/>
    <x v="1"/>
    <x v="0"/>
    <x v="0"/>
    <x v="0"/>
    <n v="10"/>
    <x v="0"/>
    <s v="February"/>
    <n v="20340"/>
    <x v="74"/>
    <n v="1260"/>
    <n v="2034"/>
    <n v="2160"/>
  </r>
  <r>
    <x v="37"/>
    <x v="7"/>
    <x v="4"/>
    <x v="10"/>
    <x v="0"/>
    <n v="21"/>
    <x v="0"/>
    <s v="February"/>
    <n v="94122"/>
    <x v="75"/>
    <n v="6048"/>
    <n v="4482"/>
    <n v="4770"/>
  </r>
  <r>
    <x v="38"/>
    <x v="7"/>
    <x v="4"/>
    <x v="12"/>
    <x v="0"/>
    <n v="7"/>
    <x v="0"/>
    <s v="February"/>
    <n v="26082"/>
    <x v="76"/>
    <n v="1638"/>
    <n v="3726"/>
    <n v="3960"/>
  </r>
  <r>
    <x v="38"/>
    <x v="2"/>
    <x v="1"/>
    <x v="14"/>
    <x v="0"/>
    <n v="22"/>
    <x v="0"/>
    <s v="February"/>
    <n v="64944"/>
    <x v="77"/>
    <n v="4356"/>
    <n v="2952"/>
    <n v="3150"/>
  </r>
  <r>
    <x v="38"/>
    <x v="8"/>
    <x v="4"/>
    <x v="16"/>
    <x v="0"/>
    <n v="15"/>
    <x v="0"/>
    <s v="February"/>
    <n v="50760"/>
    <x v="64"/>
    <n v="3240"/>
    <n v="3384"/>
    <n v="3600"/>
  </r>
  <r>
    <x v="38"/>
    <x v="0"/>
    <x v="0"/>
    <x v="6"/>
    <x v="0"/>
    <n v="7"/>
    <x v="0"/>
    <s v="February"/>
    <n v="24822"/>
    <x v="78"/>
    <n v="1638"/>
    <n v="3546"/>
    <n v="3780"/>
  </r>
  <r>
    <x v="39"/>
    <x v="4"/>
    <x v="2"/>
    <x v="8"/>
    <x v="0"/>
    <n v="17"/>
    <x v="0"/>
    <s v="February"/>
    <n v="87516"/>
    <x v="79"/>
    <n v="5814"/>
    <n v="5148"/>
    <n v="5490"/>
  </r>
  <r>
    <x v="40"/>
    <x v="2"/>
    <x v="1"/>
    <x v="0"/>
    <x v="0"/>
    <n v="20"/>
    <x v="0"/>
    <s v="February"/>
    <n v="40680"/>
    <x v="80"/>
    <n v="2520"/>
    <n v="2034"/>
    <n v="2160"/>
  </r>
  <r>
    <x v="40"/>
    <x v="5"/>
    <x v="3"/>
    <x v="3"/>
    <x v="0"/>
    <n v="5"/>
    <x v="0"/>
    <s v="February"/>
    <n v="10980"/>
    <x v="63"/>
    <n v="720"/>
    <n v="2196"/>
    <n v="2340"/>
  </r>
  <r>
    <x v="40"/>
    <x v="2"/>
    <x v="1"/>
    <x v="6"/>
    <x v="0"/>
    <n v="14"/>
    <x v="0"/>
    <s v="February"/>
    <n v="49644"/>
    <x v="81"/>
    <n v="3276"/>
    <n v="3546"/>
    <n v="3780"/>
  </r>
  <r>
    <x v="40"/>
    <x v="4"/>
    <x v="2"/>
    <x v="11"/>
    <x v="0"/>
    <n v="6"/>
    <x v="0"/>
    <s v="February"/>
    <n v="21276"/>
    <x v="41"/>
    <n v="1404"/>
    <n v="3546"/>
    <n v="3780"/>
  </r>
  <r>
    <x v="41"/>
    <x v="0"/>
    <x v="0"/>
    <x v="15"/>
    <x v="1"/>
    <n v="22"/>
    <x v="0"/>
    <s v="February"/>
    <n v="165132"/>
    <x v="82"/>
    <n v="13068"/>
    <n v="7506"/>
    <n v="8100"/>
  </r>
  <r>
    <x v="41"/>
    <x v="9"/>
    <x v="3"/>
    <x v="13"/>
    <x v="1"/>
    <n v="6"/>
    <x v="0"/>
    <s v="February"/>
    <n v="23544"/>
    <x v="25"/>
    <n v="1836"/>
    <n v="3924"/>
    <n v="4230"/>
  </r>
  <r>
    <x v="41"/>
    <x v="0"/>
    <x v="0"/>
    <x v="10"/>
    <x v="0"/>
    <n v="6"/>
    <x v="0"/>
    <s v="February"/>
    <n v="26892"/>
    <x v="83"/>
    <n v="1728"/>
    <n v="4482"/>
    <n v="4770"/>
  </r>
  <r>
    <x v="42"/>
    <x v="4"/>
    <x v="2"/>
    <x v="6"/>
    <x v="0"/>
    <n v="2"/>
    <x v="0"/>
    <s v="February"/>
    <n v="7092"/>
    <x v="28"/>
    <n v="468"/>
    <n v="3546"/>
    <n v="3780"/>
  </r>
  <r>
    <x v="42"/>
    <x v="4"/>
    <x v="2"/>
    <x v="12"/>
    <x v="0"/>
    <n v="24"/>
    <x v="0"/>
    <s v="February"/>
    <n v="89424"/>
    <x v="84"/>
    <n v="5616"/>
    <n v="3726"/>
    <n v="3960"/>
  </r>
  <r>
    <x v="42"/>
    <x v="3"/>
    <x v="1"/>
    <x v="9"/>
    <x v="0"/>
    <n v="11"/>
    <x v="0"/>
    <s v="February"/>
    <n v="23166"/>
    <x v="85"/>
    <n v="1584"/>
    <n v="2106"/>
    <n v="2250"/>
  </r>
  <r>
    <x v="42"/>
    <x v="0"/>
    <x v="0"/>
    <x v="6"/>
    <x v="0"/>
    <n v="10"/>
    <x v="0"/>
    <s v="February"/>
    <n v="35460"/>
    <x v="86"/>
    <n v="2340"/>
    <n v="3546"/>
    <n v="3780"/>
  </r>
  <r>
    <x v="43"/>
    <x v="0"/>
    <x v="0"/>
    <x v="16"/>
    <x v="0"/>
    <n v="7"/>
    <x v="0"/>
    <s v="February"/>
    <n v="23688"/>
    <x v="58"/>
    <n v="1512"/>
    <n v="3384"/>
    <n v="3600"/>
  </r>
  <r>
    <x v="43"/>
    <x v="5"/>
    <x v="3"/>
    <x v="9"/>
    <x v="0"/>
    <n v="22"/>
    <x v="0"/>
    <s v="February"/>
    <n v="46332"/>
    <x v="87"/>
    <n v="3168"/>
    <n v="2106"/>
    <n v="2250"/>
  </r>
  <r>
    <x v="43"/>
    <x v="2"/>
    <x v="1"/>
    <x v="13"/>
    <x v="1"/>
    <n v="7"/>
    <x v="0"/>
    <s v="February"/>
    <n v="27468"/>
    <x v="88"/>
    <n v="2142"/>
    <n v="3924"/>
    <n v="4230"/>
  </r>
  <r>
    <x v="44"/>
    <x v="4"/>
    <x v="2"/>
    <x v="1"/>
    <x v="1"/>
    <n v="18"/>
    <x v="0"/>
    <s v="February"/>
    <n v="64476"/>
    <x v="89"/>
    <n v="5184"/>
    <n v="3582"/>
    <n v="3870"/>
  </r>
  <r>
    <x v="44"/>
    <x v="3"/>
    <x v="1"/>
    <x v="1"/>
    <x v="1"/>
    <n v="12"/>
    <x v="0"/>
    <s v="February"/>
    <n v="42984"/>
    <x v="11"/>
    <n v="3456"/>
    <n v="3582"/>
    <n v="3870"/>
  </r>
  <r>
    <x v="45"/>
    <x v="4"/>
    <x v="2"/>
    <x v="12"/>
    <x v="0"/>
    <n v="19"/>
    <x v="0"/>
    <s v="February"/>
    <n v="70794"/>
    <x v="90"/>
    <n v="4446"/>
    <n v="3726"/>
    <n v="3960"/>
  </r>
  <r>
    <x v="45"/>
    <x v="8"/>
    <x v="4"/>
    <x v="1"/>
    <x v="1"/>
    <n v="23"/>
    <x v="0"/>
    <s v="February"/>
    <n v="82386"/>
    <x v="91"/>
    <n v="6624"/>
    <n v="3582"/>
    <n v="3870"/>
  </r>
  <r>
    <x v="46"/>
    <x v="7"/>
    <x v="4"/>
    <x v="14"/>
    <x v="0"/>
    <n v="3"/>
    <x v="0"/>
    <s v="February"/>
    <n v="8856"/>
    <x v="47"/>
    <n v="594"/>
    <n v="2952"/>
    <n v="3150"/>
  </r>
  <r>
    <x v="46"/>
    <x v="5"/>
    <x v="3"/>
    <x v="2"/>
    <x v="0"/>
    <n v="24"/>
    <x v="0"/>
    <s v="February"/>
    <n v="95472"/>
    <x v="23"/>
    <n v="6048"/>
    <n v="3978"/>
    <n v="4230"/>
  </r>
  <r>
    <x v="46"/>
    <x v="7"/>
    <x v="4"/>
    <x v="0"/>
    <x v="0"/>
    <n v="25"/>
    <x v="0"/>
    <s v="February"/>
    <n v="50850"/>
    <x v="64"/>
    <n v="3150"/>
    <n v="2034"/>
    <n v="2160"/>
  </r>
  <r>
    <x v="47"/>
    <x v="9"/>
    <x v="3"/>
    <x v="13"/>
    <x v="1"/>
    <n v="5"/>
    <x v="0"/>
    <s v="February"/>
    <n v="19620"/>
    <x v="92"/>
    <n v="1530"/>
    <n v="3924"/>
    <n v="4230"/>
  </r>
  <r>
    <x v="47"/>
    <x v="2"/>
    <x v="1"/>
    <x v="5"/>
    <x v="0"/>
    <n v="2"/>
    <x v="0"/>
    <s v="February"/>
    <n v="11664"/>
    <x v="93"/>
    <n v="756"/>
    <n v="5832"/>
    <n v="6210"/>
  </r>
  <r>
    <x v="48"/>
    <x v="5"/>
    <x v="3"/>
    <x v="11"/>
    <x v="0"/>
    <n v="14"/>
    <x v="0"/>
    <s v="February"/>
    <n v="49644"/>
    <x v="81"/>
    <n v="3276"/>
    <n v="3546"/>
    <n v="3780"/>
  </r>
  <r>
    <x v="48"/>
    <x v="1"/>
    <x v="0"/>
    <x v="0"/>
    <x v="0"/>
    <n v="6"/>
    <x v="0"/>
    <s v="February"/>
    <n v="12204"/>
    <x v="94"/>
    <n v="756"/>
    <n v="2034"/>
    <n v="2160"/>
  </r>
  <r>
    <x v="49"/>
    <x v="4"/>
    <x v="2"/>
    <x v="0"/>
    <x v="0"/>
    <n v="13"/>
    <x v="0"/>
    <s v="February"/>
    <n v="26442"/>
    <x v="48"/>
    <n v="1638"/>
    <n v="2034"/>
    <n v="2160"/>
  </r>
  <r>
    <x v="50"/>
    <x v="6"/>
    <x v="2"/>
    <x v="4"/>
    <x v="0"/>
    <n v="4"/>
    <x v="0"/>
    <s v="February"/>
    <n v="12168"/>
    <x v="94"/>
    <n v="792"/>
    <n v="3042"/>
    <n v="3240"/>
  </r>
  <r>
    <x v="50"/>
    <x v="9"/>
    <x v="3"/>
    <x v="4"/>
    <x v="0"/>
    <n v="21"/>
    <x v="0"/>
    <s v="February"/>
    <n v="63882"/>
    <x v="95"/>
    <n v="4158"/>
    <n v="3042"/>
    <n v="3240"/>
  </r>
  <r>
    <x v="50"/>
    <x v="6"/>
    <x v="2"/>
    <x v="12"/>
    <x v="0"/>
    <n v="16"/>
    <x v="0"/>
    <s v="February"/>
    <n v="59616"/>
    <x v="96"/>
    <n v="3744"/>
    <n v="3726"/>
    <n v="3960"/>
  </r>
  <r>
    <x v="50"/>
    <x v="2"/>
    <x v="1"/>
    <x v="3"/>
    <x v="0"/>
    <n v="10"/>
    <x v="0"/>
    <s v="February"/>
    <n v="21960"/>
    <x v="97"/>
    <n v="1440"/>
    <n v="2196"/>
    <n v="2340"/>
  </r>
  <r>
    <x v="51"/>
    <x v="2"/>
    <x v="1"/>
    <x v="10"/>
    <x v="0"/>
    <n v="3"/>
    <x v="0"/>
    <s v="February"/>
    <n v="13446"/>
    <x v="98"/>
    <n v="864"/>
    <n v="4482"/>
    <n v="4770"/>
  </r>
  <r>
    <x v="51"/>
    <x v="8"/>
    <x v="4"/>
    <x v="8"/>
    <x v="0"/>
    <n v="1"/>
    <x v="0"/>
    <s v="February"/>
    <n v="5148"/>
    <x v="62"/>
    <n v="342"/>
    <n v="5148"/>
    <n v="5490"/>
  </r>
  <r>
    <x v="52"/>
    <x v="8"/>
    <x v="4"/>
    <x v="2"/>
    <x v="0"/>
    <n v="13"/>
    <x v="0"/>
    <s v="February"/>
    <n v="51714"/>
    <x v="5"/>
    <n v="3276"/>
    <n v="3978"/>
    <n v="4230"/>
  </r>
  <r>
    <x v="52"/>
    <x v="4"/>
    <x v="2"/>
    <x v="9"/>
    <x v="0"/>
    <n v="15"/>
    <x v="0"/>
    <s v="February"/>
    <n v="31590"/>
    <x v="99"/>
    <n v="2160"/>
    <n v="2106"/>
    <n v="2250"/>
  </r>
  <r>
    <x v="52"/>
    <x v="8"/>
    <x v="4"/>
    <x v="2"/>
    <x v="0"/>
    <n v="5"/>
    <x v="0"/>
    <s v="February"/>
    <n v="19890"/>
    <x v="92"/>
    <n v="1260"/>
    <n v="3978"/>
    <n v="4230"/>
  </r>
  <r>
    <x v="53"/>
    <x v="7"/>
    <x v="4"/>
    <x v="0"/>
    <x v="0"/>
    <n v="25"/>
    <x v="0"/>
    <s v="February"/>
    <n v="50850"/>
    <x v="64"/>
    <n v="3150"/>
    <n v="2034"/>
    <n v="2160"/>
  </r>
  <r>
    <x v="53"/>
    <x v="0"/>
    <x v="0"/>
    <x v="7"/>
    <x v="0"/>
    <n v="8"/>
    <x v="0"/>
    <s v="February"/>
    <n v="19890"/>
    <x v="92"/>
    <n v="1260"/>
    <n v="2034"/>
    <n v="2160"/>
  </r>
  <r>
    <x v="53"/>
    <x v="0"/>
    <x v="0"/>
    <x v="11"/>
    <x v="0"/>
    <n v="21"/>
    <x v="0"/>
    <s v="February"/>
    <n v="21276"/>
    <x v="41"/>
    <n v="1404"/>
    <n v="3582"/>
    <n v="3870"/>
  </r>
  <r>
    <x v="53"/>
    <x v="0"/>
    <x v="0"/>
    <x v="9"/>
    <x v="0"/>
    <n v="16"/>
    <x v="0"/>
    <s v="February"/>
    <n v="23166"/>
    <x v="85"/>
    <n v="1584"/>
    <n v="3978"/>
    <n v="4230"/>
  </r>
  <r>
    <x v="54"/>
    <x v="5"/>
    <x v="3"/>
    <x v="11"/>
    <x v="0"/>
    <n v="23"/>
    <x v="0"/>
    <s v="February"/>
    <n v="31914"/>
    <x v="40"/>
    <n v="2106"/>
    <n v="2196"/>
    <n v="2340"/>
  </r>
  <r>
    <x v="54"/>
    <x v="0"/>
    <x v="0"/>
    <x v="2"/>
    <x v="0"/>
    <n v="22"/>
    <x v="0"/>
    <s v="February"/>
    <n v="87516"/>
    <x v="4"/>
    <n v="5544"/>
    <n v="3978"/>
    <n v="4230"/>
  </r>
  <r>
    <x v="55"/>
    <x v="6"/>
    <x v="2"/>
    <x v="2"/>
    <x v="0"/>
    <n v="13"/>
    <x v="0"/>
    <s v="February"/>
    <n v="43758"/>
    <x v="100"/>
    <n v="2772"/>
    <n v="3978"/>
    <n v="4230"/>
  </r>
  <r>
    <x v="55"/>
    <x v="3"/>
    <x v="1"/>
    <x v="13"/>
    <x v="1"/>
    <n v="27"/>
    <x v="0"/>
    <s v="February"/>
    <n v="58860"/>
    <x v="38"/>
    <n v="4590"/>
    <n v="3042"/>
    <n v="3240"/>
  </r>
  <r>
    <x v="56"/>
    <x v="0"/>
    <x v="0"/>
    <x v="9"/>
    <x v="0"/>
    <n v="27"/>
    <x v="0"/>
    <s v="February"/>
    <n v="52650"/>
    <x v="101"/>
    <n v="3600"/>
    <n v="3978"/>
    <n v="4230"/>
  </r>
  <r>
    <x v="56"/>
    <x v="9"/>
    <x v="3"/>
    <x v="16"/>
    <x v="0"/>
    <n v="27"/>
    <x v="0"/>
    <s v="February"/>
    <n v="20304"/>
    <x v="74"/>
    <n v="1296"/>
    <n v="3978"/>
    <n v="4230"/>
  </r>
  <r>
    <x v="57"/>
    <x v="1"/>
    <x v="0"/>
    <x v="8"/>
    <x v="0"/>
    <n v="27"/>
    <x v="0"/>
    <s v="March"/>
    <n v="61776"/>
    <x v="16"/>
    <n v="4104"/>
    <n v="5832"/>
    <n v="6210"/>
  </r>
  <r>
    <x v="57"/>
    <x v="1"/>
    <x v="0"/>
    <x v="15"/>
    <x v="1"/>
    <n v="27"/>
    <x v="0"/>
    <s v="March"/>
    <n v="82566"/>
    <x v="102"/>
    <n v="6534"/>
    <n v="2196"/>
    <n v="2340"/>
  </r>
  <r>
    <x v="58"/>
    <x v="3"/>
    <x v="1"/>
    <x v="4"/>
    <x v="0"/>
    <n v="27"/>
    <x v="0"/>
    <s v="March"/>
    <n v="24336"/>
    <x v="103"/>
    <n v="1584"/>
    <n v="3546"/>
    <n v="3780"/>
  </r>
  <r>
    <x v="59"/>
    <x v="9"/>
    <x v="3"/>
    <x v="11"/>
    <x v="0"/>
    <n v="12"/>
    <x v="0"/>
    <s v="March"/>
    <n v="3546"/>
    <x v="59"/>
    <n v="234"/>
    <n v="3582"/>
    <n v="3870"/>
  </r>
  <r>
    <x v="59"/>
    <x v="2"/>
    <x v="1"/>
    <x v="13"/>
    <x v="1"/>
    <n v="18"/>
    <x v="0"/>
    <s v="March"/>
    <n v="19620"/>
    <x v="92"/>
    <n v="1530"/>
    <n v="3978"/>
    <n v="4230"/>
  </r>
  <r>
    <x v="59"/>
    <x v="1"/>
    <x v="0"/>
    <x v="3"/>
    <x v="0"/>
    <n v="8"/>
    <x v="0"/>
    <s v="March"/>
    <n v="24156"/>
    <x v="104"/>
    <n v="1584"/>
    <n v="3978"/>
    <n v="4230"/>
  </r>
  <r>
    <x v="59"/>
    <x v="3"/>
    <x v="1"/>
    <x v="4"/>
    <x v="0"/>
    <n v="21"/>
    <x v="0"/>
    <s v="March"/>
    <n v="30420"/>
    <x v="105"/>
    <n v="1980"/>
    <n v="2034"/>
    <n v="2160"/>
  </r>
  <r>
    <x v="59"/>
    <x v="8"/>
    <x v="4"/>
    <x v="14"/>
    <x v="0"/>
    <n v="25"/>
    <x v="0"/>
    <s v="March"/>
    <n v="5904"/>
    <x v="106"/>
    <n v="396"/>
    <n v="3042"/>
    <n v="3240"/>
  </r>
  <r>
    <x v="60"/>
    <x v="3"/>
    <x v="1"/>
    <x v="5"/>
    <x v="0"/>
    <n v="12"/>
    <x v="0"/>
    <s v="March"/>
    <n v="64152"/>
    <x v="107"/>
    <n v="4158"/>
    <n v="5148"/>
    <n v="5490"/>
  </r>
  <r>
    <x v="60"/>
    <x v="7"/>
    <x v="4"/>
    <x v="16"/>
    <x v="0"/>
    <n v="9"/>
    <x v="0"/>
    <s v="March"/>
    <n v="77832"/>
    <x v="108"/>
    <n v="4968"/>
    <n v="2106"/>
    <n v="2250"/>
  </r>
  <r>
    <x v="60"/>
    <x v="0"/>
    <x v="0"/>
    <x v="0"/>
    <x v="0"/>
    <n v="23"/>
    <x v="0"/>
    <s v="March"/>
    <n v="28476"/>
    <x v="109"/>
    <n v="1764"/>
    <n v="4482"/>
    <n v="4770"/>
  </r>
  <r>
    <x v="61"/>
    <x v="9"/>
    <x v="3"/>
    <x v="16"/>
    <x v="0"/>
    <n v="23"/>
    <x v="0"/>
    <s v="March"/>
    <n v="57528"/>
    <x v="110"/>
    <n v="3672"/>
    <n v="3546"/>
    <n v="3780"/>
  </r>
  <r>
    <x v="61"/>
    <x v="3"/>
    <x v="1"/>
    <x v="10"/>
    <x v="0"/>
    <n v="20"/>
    <x v="0"/>
    <s v="March"/>
    <n v="31374"/>
    <x v="111"/>
    <n v="2016"/>
    <n v="4482"/>
    <n v="4770"/>
  </r>
  <r>
    <x v="61"/>
    <x v="3"/>
    <x v="1"/>
    <x v="6"/>
    <x v="0"/>
    <n v="25"/>
    <x v="0"/>
    <s v="March"/>
    <n v="70920"/>
    <x v="61"/>
    <n v="4680"/>
    <n v="4482"/>
    <n v="4770"/>
  </r>
  <r>
    <x v="61"/>
    <x v="0"/>
    <x v="0"/>
    <x v="11"/>
    <x v="0"/>
    <n v="4"/>
    <x v="0"/>
    <s v="March"/>
    <n v="53190"/>
    <x v="112"/>
    <n v="3510"/>
    <n v="2034"/>
    <n v="2160"/>
  </r>
  <r>
    <x v="61"/>
    <x v="2"/>
    <x v="1"/>
    <x v="11"/>
    <x v="0"/>
    <n v="24"/>
    <x v="0"/>
    <s v="March"/>
    <n v="85104"/>
    <x v="60"/>
    <n v="5616"/>
    <n v="3978"/>
    <n v="4230"/>
  </r>
  <r>
    <x v="62"/>
    <x v="3"/>
    <x v="1"/>
    <x v="6"/>
    <x v="0"/>
    <n v="24"/>
    <x v="0"/>
    <s v="March"/>
    <n v="74466"/>
    <x v="113"/>
    <n v="4914"/>
    <n v="5832"/>
    <n v="6210"/>
  </r>
  <r>
    <x v="62"/>
    <x v="8"/>
    <x v="4"/>
    <x v="8"/>
    <x v="0"/>
    <n v="16"/>
    <x v="0"/>
    <s v="March"/>
    <n v="66924"/>
    <x v="114"/>
    <n v="4446"/>
    <n v="3978"/>
    <n v="4230"/>
  </r>
  <r>
    <x v="63"/>
    <x v="4"/>
    <x v="2"/>
    <x v="7"/>
    <x v="0"/>
    <n v="6"/>
    <x v="0"/>
    <s v="March"/>
    <n v="67626"/>
    <x v="46"/>
    <n v="4284"/>
    <n v="3978"/>
    <n v="4230"/>
  </r>
  <r>
    <x v="63"/>
    <x v="5"/>
    <x v="3"/>
    <x v="11"/>
    <x v="0"/>
    <n v="4"/>
    <x v="0"/>
    <s v="March"/>
    <n v="88650"/>
    <x v="115"/>
    <n v="5850"/>
    <n v="5148"/>
    <n v="5490"/>
  </r>
  <r>
    <x v="63"/>
    <x v="2"/>
    <x v="1"/>
    <x v="0"/>
    <x v="0"/>
    <n v="24"/>
    <x v="0"/>
    <s v="March"/>
    <n v="50850"/>
    <x v="64"/>
    <n v="3150"/>
    <n v="5832"/>
    <n v="6210"/>
  </r>
  <r>
    <x v="63"/>
    <x v="6"/>
    <x v="2"/>
    <x v="13"/>
    <x v="1"/>
    <n v="21"/>
    <x v="0"/>
    <s v="March"/>
    <n v="35316"/>
    <x v="116"/>
    <n v="2754"/>
    <n v="2034"/>
    <n v="2160"/>
  </r>
  <r>
    <x v="63"/>
    <x v="1"/>
    <x v="0"/>
    <x v="14"/>
    <x v="0"/>
    <n v="13"/>
    <x v="0"/>
    <s v="March"/>
    <n v="56088"/>
    <x v="117"/>
    <n v="3762"/>
    <n v="5832"/>
    <n v="6210"/>
  </r>
  <r>
    <x v="63"/>
    <x v="1"/>
    <x v="0"/>
    <x v="9"/>
    <x v="0"/>
    <n v="2"/>
    <x v="0"/>
    <s v="March"/>
    <n v="4212"/>
    <x v="118"/>
    <n v="288"/>
    <n v="3546"/>
    <n v="3780"/>
  </r>
  <r>
    <x v="64"/>
    <x v="3"/>
    <x v="1"/>
    <x v="15"/>
    <x v="1"/>
    <n v="20"/>
    <x v="0"/>
    <s v="March"/>
    <n v="187650"/>
    <x v="45"/>
    <n v="14850"/>
    <n v="3726"/>
    <n v="3960"/>
  </r>
  <r>
    <x v="64"/>
    <x v="0"/>
    <x v="0"/>
    <x v="5"/>
    <x v="0"/>
    <n v="21"/>
    <x v="0"/>
    <s v="March"/>
    <n v="99144"/>
    <x v="119"/>
    <n v="6426"/>
    <n v="3978"/>
    <n v="4230"/>
  </r>
  <r>
    <x v="64"/>
    <x v="9"/>
    <x v="3"/>
    <x v="15"/>
    <x v="1"/>
    <n v="12"/>
    <x v="0"/>
    <s v="March"/>
    <n v="45036"/>
    <x v="72"/>
    <n v="3564"/>
    <n v="3042"/>
    <n v="3240"/>
  </r>
  <r>
    <x v="64"/>
    <x v="0"/>
    <x v="0"/>
    <x v="4"/>
    <x v="0"/>
    <n v="23"/>
    <x v="0"/>
    <s v="March"/>
    <n v="42588"/>
    <x v="14"/>
    <n v="2772"/>
    <n v="3546"/>
    <n v="3780"/>
  </r>
  <r>
    <x v="65"/>
    <x v="1"/>
    <x v="0"/>
    <x v="10"/>
    <x v="0"/>
    <n v="23"/>
    <x v="0"/>
    <s v="March"/>
    <n v="44820"/>
    <x v="120"/>
    <n v="2880"/>
    <n v="4482"/>
    <n v="4770"/>
  </r>
  <r>
    <x v="65"/>
    <x v="7"/>
    <x v="4"/>
    <x v="0"/>
    <x v="0"/>
    <n v="24"/>
    <x v="0"/>
    <s v="March"/>
    <n v="26442"/>
    <x v="48"/>
    <n v="1638"/>
    <n v="3924"/>
    <n v="4230"/>
  </r>
  <r>
    <x v="65"/>
    <x v="4"/>
    <x v="2"/>
    <x v="3"/>
    <x v="0"/>
    <n v="25"/>
    <x v="0"/>
    <s v="March"/>
    <n v="39528"/>
    <x v="121"/>
    <n v="2592"/>
    <n v="2952"/>
    <n v="3150"/>
  </r>
  <r>
    <x v="65"/>
    <x v="8"/>
    <x v="4"/>
    <x v="1"/>
    <x v="1"/>
    <n v="17"/>
    <x v="0"/>
    <s v="March"/>
    <n v="21492"/>
    <x v="122"/>
    <n v="1728"/>
    <n v="3726"/>
    <n v="3960"/>
  </r>
  <r>
    <x v="66"/>
    <x v="2"/>
    <x v="1"/>
    <x v="3"/>
    <x v="0"/>
    <n v="21"/>
    <x v="0"/>
    <s v="March"/>
    <n v="48312"/>
    <x v="123"/>
    <n v="3168"/>
    <n v="3978"/>
    <n v="4230"/>
  </r>
  <r>
    <x v="66"/>
    <x v="5"/>
    <x v="3"/>
    <x v="8"/>
    <x v="0"/>
    <n v="9"/>
    <x v="0"/>
    <s v="March"/>
    <n v="15444"/>
    <x v="124"/>
    <n v="1026"/>
    <n v="3726"/>
    <n v="3960"/>
  </r>
  <r>
    <x v="66"/>
    <x v="9"/>
    <x v="3"/>
    <x v="15"/>
    <x v="1"/>
    <n v="11"/>
    <x v="0"/>
    <s v="March"/>
    <n v="82566"/>
    <x v="102"/>
    <n v="6534"/>
    <n v="4482"/>
    <n v="4770"/>
  </r>
  <r>
    <x v="66"/>
    <x v="4"/>
    <x v="2"/>
    <x v="12"/>
    <x v="0"/>
    <n v="4"/>
    <x v="0"/>
    <s v="March"/>
    <n v="52164"/>
    <x v="125"/>
    <n v="3276"/>
    <n v="3582"/>
    <n v="3870"/>
  </r>
  <r>
    <x v="66"/>
    <x v="1"/>
    <x v="0"/>
    <x v="4"/>
    <x v="0"/>
    <n v="22"/>
    <x v="0"/>
    <s v="March"/>
    <n v="57798"/>
    <x v="126"/>
    <n v="3762"/>
    <n v="4482"/>
    <n v="4770"/>
  </r>
  <r>
    <x v="67"/>
    <x v="5"/>
    <x v="3"/>
    <x v="15"/>
    <x v="1"/>
    <n v="15"/>
    <x v="0"/>
    <s v="March"/>
    <n v="120096"/>
    <x v="127"/>
    <n v="9504"/>
    <n v="3924"/>
    <n v="4230"/>
  </r>
  <r>
    <x v="67"/>
    <x v="2"/>
    <x v="1"/>
    <x v="15"/>
    <x v="1"/>
    <n v="23"/>
    <x v="0"/>
    <s v="March"/>
    <n v="7506"/>
    <x v="55"/>
    <n v="594"/>
    <n v="7506"/>
    <n v="8100"/>
  </r>
  <r>
    <x v="67"/>
    <x v="3"/>
    <x v="1"/>
    <x v="13"/>
    <x v="1"/>
    <n v="9"/>
    <x v="0"/>
    <s v="March"/>
    <n v="47088"/>
    <x v="69"/>
    <n v="3672"/>
    <n v="3546"/>
    <n v="3780"/>
  </r>
  <r>
    <x v="67"/>
    <x v="4"/>
    <x v="2"/>
    <x v="12"/>
    <x v="0"/>
    <n v="7"/>
    <x v="0"/>
    <s v="March"/>
    <n v="89424"/>
    <x v="84"/>
    <n v="5616"/>
    <n v="3042"/>
    <n v="3240"/>
  </r>
  <r>
    <x v="67"/>
    <x v="0"/>
    <x v="0"/>
    <x v="9"/>
    <x v="0"/>
    <n v="25"/>
    <x v="0"/>
    <s v="March"/>
    <n v="44226"/>
    <x v="128"/>
    <n v="3024"/>
    <n v="3042"/>
    <n v="3240"/>
  </r>
  <r>
    <x v="67"/>
    <x v="5"/>
    <x v="3"/>
    <x v="0"/>
    <x v="0"/>
    <n v="10"/>
    <x v="0"/>
    <s v="March"/>
    <n v="10170"/>
    <x v="129"/>
    <n v="630"/>
    <n v="3978"/>
    <n v="4230"/>
  </r>
  <r>
    <x v="67"/>
    <x v="2"/>
    <x v="1"/>
    <x v="14"/>
    <x v="0"/>
    <n v="8"/>
    <x v="0"/>
    <s v="March"/>
    <n v="8856"/>
    <x v="47"/>
    <n v="594"/>
    <n v="5148"/>
    <n v="5490"/>
  </r>
  <r>
    <x v="68"/>
    <x v="6"/>
    <x v="2"/>
    <x v="12"/>
    <x v="0"/>
    <n v="18"/>
    <x v="0"/>
    <s v="March"/>
    <n v="74520"/>
    <x v="29"/>
    <n v="4680"/>
    <n v="3042"/>
    <n v="3240"/>
  </r>
  <r>
    <x v="68"/>
    <x v="7"/>
    <x v="4"/>
    <x v="5"/>
    <x v="0"/>
    <n v="8"/>
    <x v="0"/>
    <s v="March"/>
    <n v="110808"/>
    <x v="130"/>
    <n v="7182"/>
    <n v="5148"/>
    <n v="5490"/>
  </r>
  <r>
    <x v="68"/>
    <x v="6"/>
    <x v="2"/>
    <x v="5"/>
    <x v="0"/>
    <n v="25"/>
    <x v="0"/>
    <s v="March"/>
    <n v="134136"/>
    <x v="131"/>
    <n v="8694"/>
    <n v="7506"/>
    <n v="8100"/>
  </r>
  <r>
    <x v="68"/>
    <x v="5"/>
    <x v="3"/>
    <x v="12"/>
    <x v="0"/>
    <n v="7"/>
    <x v="0"/>
    <s v="March"/>
    <n v="29808"/>
    <x v="132"/>
    <n v="1872"/>
    <n v="3042"/>
    <n v="3240"/>
  </r>
  <r>
    <x v="69"/>
    <x v="7"/>
    <x v="4"/>
    <x v="14"/>
    <x v="0"/>
    <n v="17"/>
    <x v="0"/>
    <s v="March"/>
    <n v="67896"/>
    <x v="133"/>
    <n v="4554"/>
    <n v="3978"/>
    <n v="4230"/>
  </r>
  <r>
    <x v="69"/>
    <x v="6"/>
    <x v="2"/>
    <x v="2"/>
    <x v="0"/>
    <n v="3"/>
    <x v="0"/>
    <s v="March"/>
    <n v="67626"/>
    <x v="46"/>
    <n v="4284"/>
    <n v="2952"/>
    <n v="3150"/>
  </r>
  <r>
    <x v="69"/>
    <x v="5"/>
    <x v="3"/>
    <x v="1"/>
    <x v="1"/>
    <n v="13"/>
    <x v="0"/>
    <s v="March"/>
    <n v="68058"/>
    <x v="134"/>
    <n v="5472"/>
    <n v="2034"/>
    <n v="2160"/>
  </r>
  <r>
    <x v="70"/>
    <x v="5"/>
    <x v="3"/>
    <x v="8"/>
    <x v="0"/>
    <n v="17"/>
    <x v="0"/>
    <s v="March"/>
    <n v="97812"/>
    <x v="135"/>
    <n v="6498"/>
    <n v="3582"/>
    <n v="3870"/>
  </r>
  <r>
    <x v="70"/>
    <x v="0"/>
    <x v="0"/>
    <x v="5"/>
    <x v="0"/>
    <n v="22"/>
    <x v="0"/>
    <s v="March"/>
    <n v="139968"/>
    <x v="24"/>
    <n v="9072"/>
    <n v="3978"/>
    <n v="4230"/>
  </r>
  <r>
    <x v="70"/>
    <x v="0"/>
    <x v="0"/>
    <x v="1"/>
    <x v="1"/>
    <n v="23"/>
    <x v="0"/>
    <s v="March"/>
    <n v="46566"/>
    <x v="136"/>
    <n v="3744"/>
    <n v="2196"/>
    <n v="2340"/>
  </r>
  <r>
    <x v="70"/>
    <x v="8"/>
    <x v="4"/>
    <x v="5"/>
    <x v="0"/>
    <n v="1"/>
    <x v="0"/>
    <s v="March"/>
    <n v="134136"/>
    <x v="131"/>
    <n v="8694"/>
    <n v="2034"/>
    <n v="2160"/>
  </r>
  <r>
    <x v="70"/>
    <x v="3"/>
    <x v="1"/>
    <x v="10"/>
    <x v="0"/>
    <n v="25"/>
    <x v="0"/>
    <s v="March"/>
    <n v="17928"/>
    <x v="137"/>
    <n v="1152"/>
    <n v="5148"/>
    <n v="5490"/>
  </r>
  <r>
    <x v="70"/>
    <x v="1"/>
    <x v="0"/>
    <x v="1"/>
    <x v="1"/>
    <n v="22"/>
    <x v="0"/>
    <s v="March"/>
    <n v="17910"/>
    <x v="138"/>
    <n v="1440"/>
    <n v="3384"/>
    <n v="3600"/>
  </r>
  <r>
    <x v="71"/>
    <x v="8"/>
    <x v="4"/>
    <x v="4"/>
    <x v="0"/>
    <n v="2"/>
    <x v="0"/>
    <s v="March"/>
    <n v="69966"/>
    <x v="139"/>
    <n v="4554"/>
    <n v="3978"/>
    <n v="4230"/>
  </r>
  <r>
    <x v="71"/>
    <x v="7"/>
    <x v="4"/>
    <x v="3"/>
    <x v="0"/>
    <n v="11"/>
    <x v="0"/>
    <s v="March"/>
    <n v="4392"/>
    <x v="140"/>
    <n v="288"/>
    <n v="3582"/>
    <n v="3870"/>
  </r>
  <r>
    <x v="72"/>
    <x v="8"/>
    <x v="4"/>
    <x v="7"/>
    <x v="0"/>
    <n v="11"/>
    <x v="0"/>
    <s v="March"/>
    <n v="19890"/>
    <x v="92"/>
    <n v="1260"/>
    <n v="3546"/>
    <n v="3780"/>
  </r>
  <r>
    <x v="72"/>
    <x v="4"/>
    <x v="2"/>
    <x v="8"/>
    <x v="0"/>
    <n v="1"/>
    <x v="0"/>
    <s v="March"/>
    <n v="128700"/>
    <x v="51"/>
    <n v="8550"/>
    <n v="7506"/>
    <n v="8100"/>
  </r>
  <r>
    <x v="72"/>
    <x v="0"/>
    <x v="0"/>
    <x v="14"/>
    <x v="0"/>
    <n v="14"/>
    <x v="0"/>
    <s v="March"/>
    <n v="32472"/>
    <x v="141"/>
    <n v="2178"/>
    <n v="3978"/>
    <n v="4230"/>
  </r>
  <r>
    <x v="73"/>
    <x v="3"/>
    <x v="1"/>
    <x v="9"/>
    <x v="0"/>
    <n v="11"/>
    <x v="0"/>
    <s v="March"/>
    <n v="31590"/>
    <x v="99"/>
    <n v="2160"/>
    <n v="2034"/>
    <n v="2160"/>
  </r>
  <r>
    <x v="73"/>
    <x v="9"/>
    <x v="3"/>
    <x v="14"/>
    <x v="0"/>
    <n v="8"/>
    <x v="0"/>
    <s v="March"/>
    <n v="67896"/>
    <x v="133"/>
    <n v="4554"/>
    <n v="2952"/>
    <n v="3150"/>
  </r>
  <r>
    <x v="74"/>
    <x v="4"/>
    <x v="2"/>
    <x v="11"/>
    <x v="0"/>
    <n v="1"/>
    <x v="0"/>
    <s v="March"/>
    <n v="39006"/>
    <x v="54"/>
    <n v="2574"/>
    <n v="3546"/>
    <n v="3780"/>
  </r>
  <r>
    <x v="74"/>
    <x v="3"/>
    <x v="1"/>
    <x v="4"/>
    <x v="0"/>
    <n v="24"/>
    <x v="0"/>
    <s v="March"/>
    <n v="63882"/>
    <x v="95"/>
    <n v="4158"/>
    <n v="3546"/>
    <n v="3780"/>
  </r>
  <r>
    <x v="74"/>
    <x v="3"/>
    <x v="1"/>
    <x v="12"/>
    <x v="0"/>
    <n v="15"/>
    <x v="0"/>
    <s v="March"/>
    <n v="59616"/>
    <x v="96"/>
    <n v="3744"/>
    <n v="3978"/>
    <n v="4230"/>
  </r>
  <r>
    <x v="75"/>
    <x v="8"/>
    <x v="4"/>
    <x v="12"/>
    <x v="0"/>
    <n v="20"/>
    <x v="0"/>
    <s v="March"/>
    <n v="29808"/>
    <x v="132"/>
    <n v="1872"/>
    <n v="3546"/>
    <n v="3780"/>
  </r>
  <r>
    <x v="75"/>
    <x v="2"/>
    <x v="1"/>
    <x v="4"/>
    <x v="0"/>
    <n v="1"/>
    <x v="0"/>
    <s v="March"/>
    <n v="48672"/>
    <x v="142"/>
    <n v="3168"/>
    <n v="5148"/>
    <n v="5490"/>
  </r>
  <r>
    <x v="76"/>
    <x v="7"/>
    <x v="4"/>
    <x v="5"/>
    <x v="0"/>
    <n v="5"/>
    <x v="0"/>
    <s v="March"/>
    <n v="17496"/>
    <x v="143"/>
    <n v="1134"/>
    <n v="2196"/>
    <n v="2340"/>
  </r>
  <r>
    <x v="76"/>
    <x v="5"/>
    <x v="3"/>
    <x v="7"/>
    <x v="0"/>
    <n v="2"/>
    <x v="0"/>
    <s v="March"/>
    <n v="71604"/>
    <x v="12"/>
    <n v="4536"/>
    <n v="3924"/>
    <n v="4230"/>
  </r>
  <r>
    <x v="76"/>
    <x v="5"/>
    <x v="3"/>
    <x v="16"/>
    <x v="0"/>
    <n v="15"/>
    <x v="0"/>
    <s v="March"/>
    <n v="64296"/>
    <x v="144"/>
    <n v="4104"/>
    <n v="3978"/>
    <n v="4230"/>
  </r>
  <r>
    <x v="76"/>
    <x v="2"/>
    <x v="1"/>
    <x v="12"/>
    <x v="0"/>
    <n v="24"/>
    <x v="0"/>
    <s v="March"/>
    <n v="48438"/>
    <x v="123"/>
    <n v="3042"/>
    <n v="2106"/>
    <n v="2250"/>
  </r>
  <r>
    <x v="76"/>
    <x v="9"/>
    <x v="3"/>
    <x v="14"/>
    <x v="0"/>
    <n v="23"/>
    <x v="0"/>
    <s v="March"/>
    <n v="8856"/>
    <x v="47"/>
    <n v="594"/>
    <n v="5148"/>
    <n v="5490"/>
  </r>
  <r>
    <x v="77"/>
    <x v="4"/>
    <x v="2"/>
    <x v="8"/>
    <x v="0"/>
    <n v="20"/>
    <x v="0"/>
    <s v="March"/>
    <n v="72072"/>
    <x v="145"/>
    <n v="4788"/>
    <n v="3546"/>
    <n v="3780"/>
  </r>
  <r>
    <x v="77"/>
    <x v="1"/>
    <x v="0"/>
    <x v="0"/>
    <x v="0"/>
    <n v="23"/>
    <x v="0"/>
    <s v="March"/>
    <n v="36612"/>
    <x v="31"/>
    <n v="2268"/>
    <n v="3546"/>
    <n v="3780"/>
  </r>
  <r>
    <x v="78"/>
    <x v="9"/>
    <x v="3"/>
    <x v="7"/>
    <x v="0"/>
    <n v="22"/>
    <x v="0"/>
    <s v="March"/>
    <n v="87516"/>
    <x v="4"/>
    <n v="5544"/>
    <n v="5148"/>
    <n v="5490"/>
  </r>
  <r>
    <x v="78"/>
    <x v="7"/>
    <x v="4"/>
    <x v="9"/>
    <x v="0"/>
    <n v="10"/>
    <x v="0"/>
    <s v="March"/>
    <n v="52650"/>
    <x v="101"/>
    <n v="3600"/>
    <n v="3384"/>
    <n v="3600"/>
  </r>
  <r>
    <x v="78"/>
    <x v="3"/>
    <x v="1"/>
    <x v="15"/>
    <x v="1"/>
    <n v="5"/>
    <x v="0"/>
    <s v="March"/>
    <n v="7506"/>
    <x v="55"/>
    <n v="594"/>
    <n v="3042"/>
    <n v="3240"/>
  </r>
  <r>
    <x v="78"/>
    <x v="5"/>
    <x v="3"/>
    <x v="8"/>
    <x v="0"/>
    <n v="12"/>
    <x v="0"/>
    <s v="March"/>
    <n v="30888"/>
    <x v="146"/>
    <n v="2052"/>
    <n v="3978"/>
    <n v="4230"/>
  </r>
  <r>
    <x v="78"/>
    <x v="7"/>
    <x v="4"/>
    <x v="5"/>
    <x v="0"/>
    <n v="19"/>
    <x v="0"/>
    <s v="March"/>
    <n v="46656"/>
    <x v="147"/>
    <n v="3024"/>
    <n v="3978"/>
    <n v="4230"/>
  </r>
  <r>
    <x v="78"/>
    <x v="4"/>
    <x v="2"/>
    <x v="3"/>
    <x v="0"/>
    <n v="18"/>
    <x v="0"/>
    <s v="March"/>
    <n v="43920"/>
    <x v="148"/>
    <n v="2880"/>
    <n v="3924"/>
    <n v="4230"/>
  </r>
  <r>
    <x v="78"/>
    <x v="9"/>
    <x v="3"/>
    <x v="7"/>
    <x v="0"/>
    <n v="1"/>
    <x v="0"/>
    <s v="March"/>
    <n v="3978"/>
    <x v="149"/>
    <n v="252"/>
    <n v="2952"/>
    <n v="3150"/>
  </r>
  <r>
    <x v="78"/>
    <x v="2"/>
    <x v="1"/>
    <x v="11"/>
    <x v="0"/>
    <n v="15"/>
    <x v="0"/>
    <s v="March"/>
    <n v="35460"/>
    <x v="86"/>
    <n v="2340"/>
    <n v="3042"/>
    <n v="3240"/>
  </r>
  <r>
    <x v="79"/>
    <x v="8"/>
    <x v="4"/>
    <x v="14"/>
    <x v="0"/>
    <n v="4"/>
    <x v="0"/>
    <s v="March"/>
    <n v="8856"/>
    <x v="47"/>
    <n v="594"/>
    <n v="3978"/>
    <n v="4230"/>
  </r>
  <r>
    <x v="80"/>
    <x v="2"/>
    <x v="1"/>
    <x v="3"/>
    <x v="0"/>
    <n v="16"/>
    <x v="0"/>
    <s v="March"/>
    <n v="26352"/>
    <x v="48"/>
    <n v="1728"/>
    <n v="2106"/>
    <n v="2250"/>
  </r>
  <r>
    <x v="81"/>
    <x v="1"/>
    <x v="0"/>
    <x v="16"/>
    <x v="0"/>
    <n v="10"/>
    <x v="0"/>
    <s v="March"/>
    <n v="50760"/>
    <x v="64"/>
    <n v="3240"/>
    <n v="2034"/>
    <n v="2160"/>
  </r>
  <r>
    <x v="81"/>
    <x v="4"/>
    <x v="2"/>
    <x v="3"/>
    <x v="0"/>
    <n v="21"/>
    <x v="0"/>
    <s v="March"/>
    <n v="32940"/>
    <x v="150"/>
    <n v="2160"/>
    <n v="4482"/>
    <n v="4770"/>
  </r>
  <r>
    <x v="82"/>
    <x v="1"/>
    <x v="0"/>
    <x v="13"/>
    <x v="1"/>
    <n v="7"/>
    <x v="0"/>
    <s v="March"/>
    <n v="66708"/>
    <x v="46"/>
    <n v="5202"/>
    <n v="3726"/>
    <n v="3960"/>
  </r>
  <r>
    <x v="83"/>
    <x v="1"/>
    <x v="0"/>
    <x v="15"/>
    <x v="1"/>
    <n v="22"/>
    <x v="0"/>
    <s v="March"/>
    <n v="165132"/>
    <x v="82"/>
    <n v="13068"/>
    <n v="2952"/>
    <n v="3150"/>
  </r>
  <r>
    <x v="83"/>
    <x v="0"/>
    <x v="0"/>
    <x v="13"/>
    <x v="1"/>
    <n v="15"/>
    <x v="0"/>
    <s v="March"/>
    <n v="7848"/>
    <x v="52"/>
    <n v="612"/>
    <n v="3384"/>
    <n v="3600"/>
  </r>
  <r>
    <x v="84"/>
    <x v="9"/>
    <x v="3"/>
    <x v="10"/>
    <x v="0"/>
    <n v="7"/>
    <x v="0"/>
    <s v="March"/>
    <n v="26892"/>
    <x v="83"/>
    <n v="1728"/>
    <n v="3546"/>
    <n v="3780"/>
  </r>
  <r>
    <x v="84"/>
    <x v="7"/>
    <x v="4"/>
    <x v="7"/>
    <x v="0"/>
    <n v="17"/>
    <x v="0"/>
    <s v="March"/>
    <n v="3978"/>
    <x v="149"/>
    <n v="252"/>
    <n v="5148"/>
    <n v="5490"/>
  </r>
  <r>
    <x v="84"/>
    <x v="5"/>
    <x v="3"/>
    <x v="12"/>
    <x v="0"/>
    <n v="20"/>
    <x v="0"/>
    <s v="March"/>
    <n v="52164"/>
    <x v="125"/>
    <n v="3276"/>
    <n v="2034"/>
    <n v="2160"/>
  </r>
  <r>
    <x v="84"/>
    <x v="2"/>
    <x v="1"/>
    <x v="16"/>
    <x v="0"/>
    <n v="5"/>
    <x v="0"/>
    <s v="March"/>
    <n v="47376"/>
    <x v="151"/>
    <n v="3024"/>
    <n v="2196"/>
    <n v="2340"/>
  </r>
  <r>
    <x v="85"/>
    <x v="5"/>
    <x v="3"/>
    <x v="4"/>
    <x v="0"/>
    <n v="14"/>
    <x v="0"/>
    <s v="March"/>
    <n v="3042"/>
    <x v="152"/>
    <n v="198"/>
    <n v="3546"/>
    <n v="3780"/>
  </r>
  <r>
    <x v="85"/>
    <x v="0"/>
    <x v="0"/>
    <x v="9"/>
    <x v="0"/>
    <n v="6"/>
    <x v="0"/>
    <s v="March"/>
    <n v="8424"/>
    <x v="153"/>
    <n v="576"/>
    <n v="3546"/>
    <n v="3780"/>
  </r>
  <r>
    <x v="85"/>
    <x v="9"/>
    <x v="3"/>
    <x v="15"/>
    <x v="1"/>
    <n v="22"/>
    <x v="0"/>
    <s v="March"/>
    <n v="7506"/>
    <x v="55"/>
    <n v="594"/>
    <n v="7506"/>
    <n v="8100"/>
  </r>
  <r>
    <x v="85"/>
    <x v="8"/>
    <x v="4"/>
    <x v="5"/>
    <x v="0"/>
    <n v="6"/>
    <x v="0"/>
    <s v="March"/>
    <n v="87480"/>
    <x v="154"/>
    <n v="5670"/>
    <n v="3924"/>
    <n v="4230"/>
  </r>
  <r>
    <x v="85"/>
    <x v="3"/>
    <x v="1"/>
    <x v="12"/>
    <x v="0"/>
    <n v="6"/>
    <x v="0"/>
    <s v="March"/>
    <n v="3726"/>
    <x v="155"/>
    <n v="234"/>
    <n v="4482"/>
    <n v="4770"/>
  </r>
  <r>
    <x v="86"/>
    <x v="7"/>
    <x v="4"/>
    <x v="12"/>
    <x v="0"/>
    <n v="2"/>
    <x v="0"/>
    <s v="March"/>
    <n v="29808"/>
    <x v="132"/>
    <n v="1872"/>
    <n v="3546"/>
    <n v="3780"/>
  </r>
  <r>
    <x v="86"/>
    <x v="6"/>
    <x v="2"/>
    <x v="11"/>
    <x v="0"/>
    <n v="24"/>
    <x v="0"/>
    <s v="March"/>
    <n v="85104"/>
    <x v="60"/>
    <n v="5616"/>
    <n v="3726"/>
    <n v="3960"/>
  </r>
  <r>
    <x v="86"/>
    <x v="5"/>
    <x v="3"/>
    <x v="16"/>
    <x v="0"/>
    <n v="11"/>
    <x v="0"/>
    <s v="March"/>
    <n v="74448"/>
    <x v="29"/>
    <n v="4752"/>
    <n v="2106"/>
    <n v="2250"/>
  </r>
  <r>
    <x v="86"/>
    <x v="1"/>
    <x v="0"/>
    <x v="15"/>
    <x v="1"/>
    <n v="10"/>
    <x v="0"/>
    <s v="March"/>
    <n v="127602"/>
    <x v="156"/>
    <n v="10098"/>
    <n v="3546"/>
    <n v="3780"/>
  </r>
  <r>
    <x v="86"/>
    <x v="6"/>
    <x v="2"/>
    <x v="0"/>
    <x v="0"/>
    <n v="7"/>
    <x v="0"/>
    <s v="March"/>
    <n v="4068"/>
    <x v="157"/>
    <n v="252"/>
    <n v="3384"/>
    <n v="3600"/>
  </r>
  <r>
    <x v="87"/>
    <x v="0"/>
    <x v="0"/>
    <x v="5"/>
    <x v="0"/>
    <n v="22"/>
    <x v="0"/>
    <s v="April"/>
    <n v="69984"/>
    <x v="139"/>
    <n v="4536"/>
    <n v="2106"/>
    <n v="2250"/>
  </r>
  <r>
    <x v="87"/>
    <x v="0"/>
    <x v="0"/>
    <x v="6"/>
    <x v="0"/>
    <n v="7"/>
    <x v="0"/>
    <s v="April"/>
    <n v="70920"/>
    <x v="61"/>
    <n v="4680"/>
    <n v="3924"/>
    <n v="4230"/>
  </r>
  <r>
    <x v="87"/>
    <x v="5"/>
    <x v="3"/>
    <x v="1"/>
    <x v="1"/>
    <n v="18"/>
    <x v="0"/>
    <s v="April"/>
    <n v="46566"/>
    <x v="136"/>
    <n v="3744"/>
    <n v="3582"/>
    <n v="3870"/>
  </r>
  <r>
    <x v="88"/>
    <x v="8"/>
    <x v="4"/>
    <x v="7"/>
    <x v="0"/>
    <n v="12"/>
    <x v="0"/>
    <s v="April"/>
    <n v="11934"/>
    <x v="158"/>
    <n v="756"/>
    <n v="3582"/>
    <n v="3870"/>
  </r>
  <r>
    <x v="88"/>
    <x v="1"/>
    <x v="0"/>
    <x v="10"/>
    <x v="0"/>
    <n v="19"/>
    <x v="0"/>
    <s v="April"/>
    <n v="35856"/>
    <x v="159"/>
    <n v="2304"/>
    <n v="3726"/>
    <n v="3960"/>
  </r>
  <r>
    <x v="88"/>
    <x v="7"/>
    <x v="4"/>
    <x v="13"/>
    <x v="1"/>
    <n v="23"/>
    <x v="0"/>
    <s v="April"/>
    <n v="62784"/>
    <x v="2"/>
    <n v="4896"/>
    <n v="3582"/>
    <n v="3870"/>
  </r>
  <r>
    <x v="88"/>
    <x v="8"/>
    <x v="4"/>
    <x v="5"/>
    <x v="0"/>
    <n v="3"/>
    <x v="0"/>
    <s v="April"/>
    <n v="134136"/>
    <x v="131"/>
    <n v="8694"/>
    <n v="2952"/>
    <n v="3150"/>
  </r>
  <r>
    <x v="89"/>
    <x v="2"/>
    <x v="1"/>
    <x v="13"/>
    <x v="1"/>
    <n v="24"/>
    <x v="0"/>
    <s v="April"/>
    <n v="15696"/>
    <x v="73"/>
    <n v="1224"/>
    <n v="3978"/>
    <n v="4230"/>
  </r>
  <r>
    <x v="89"/>
    <x v="7"/>
    <x v="4"/>
    <x v="15"/>
    <x v="1"/>
    <n v="25"/>
    <x v="0"/>
    <s v="April"/>
    <n v="45036"/>
    <x v="72"/>
    <n v="3564"/>
    <n v="2034"/>
    <n v="2160"/>
  </r>
  <r>
    <x v="90"/>
    <x v="9"/>
    <x v="3"/>
    <x v="9"/>
    <x v="0"/>
    <n v="5"/>
    <x v="0"/>
    <s v="April"/>
    <n v="10530"/>
    <x v="160"/>
    <n v="720"/>
    <n v="3924"/>
    <n v="4230"/>
  </r>
  <r>
    <x v="91"/>
    <x v="6"/>
    <x v="2"/>
    <x v="8"/>
    <x v="0"/>
    <n v="2"/>
    <x v="0"/>
    <s v="April"/>
    <n v="102960"/>
    <x v="161"/>
    <n v="6840"/>
    <n v="5832"/>
    <n v="6210"/>
  </r>
  <r>
    <x v="91"/>
    <x v="2"/>
    <x v="1"/>
    <x v="11"/>
    <x v="0"/>
    <n v="14"/>
    <x v="0"/>
    <s v="April"/>
    <n v="24822"/>
    <x v="78"/>
    <n v="1638"/>
    <n v="3546"/>
    <n v="3780"/>
  </r>
  <r>
    <x v="91"/>
    <x v="8"/>
    <x v="4"/>
    <x v="5"/>
    <x v="0"/>
    <n v="6"/>
    <x v="0"/>
    <s v="April"/>
    <n v="5832"/>
    <x v="162"/>
    <n v="378"/>
    <n v="2034"/>
    <n v="2160"/>
  </r>
  <r>
    <x v="92"/>
    <x v="8"/>
    <x v="4"/>
    <x v="3"/>
    <x v="0"/>
    <n v="13"/>
    <x v="0"/>
    <s v="April"/>
    <n v="13176"/>
    <x v="163"/>
    <n v="864"/>
    <n v="2034"/>
    <n v="2160"/>
  </r>
  <r>
    <x v="93"/>
    <x v="6"/>
    <x v="2"/>
    <x v="5"/>
    <x v="0"/>
    <n v="4"/>
    <x v="0"/>
    <s v="April"/>
    <n v="64152"/>
    <x v="107"/>
    <n v="4158"/>
    <n v="3042"/>
    <n v="3240"/>
  </r>
  <r>
    <x v="93"/>
    <x v="9"/>
    <x v="3"/>
    <x v="15"/>
    <x v="1"/>
    <n v="21"/>
    <x v="0"/>
    <s v="April"/>
    <n v="120096"/>
    <x v="127"/>
    <n v="9504"/>
    <n v="3042"/>
    <n v="3240"/>
  </r>
  <r>
    <x v="93"/>
    <x v="1"/>
    <x v="0"/>
    <x v="3"/>
    <x v="0"/>
    <n v="16"/>
    <x v="0"/>
    <s v="April"/>
    <n v="48312"/>
    <x v="123"/>
    <n v="3168"/>
    <n v="3726"/>
    <n v="3960"/>
  </r>
  <r>
    <x v="93"/>
    <x v="1"/>
    <x v="0"/>
    <x v="3"/>
    <x v="0"/>
    <n v="10"/>
    <x v="0"/>
    <s v="April"/>
    <n v="4392"/>
    <x v="140"/>
    <n v="288"/>
    <n v="2196"/>
    <n v="2340"/>
  </r>
  <r>
    <x v="94"/>
    <x v="0"/>
    <x v="0"/>
    <x v="12"/>
    <x v="0"/>
    <n v="3"/>
    <x v="0"/>
    <s v="April"/>
    <n v="78246"/>
    <x v="164"/>
    <n v="4914"/>
    <n v="4482"/>
    <n v="4770"/>
  </r>
  <r>
    <x v="94"/>
    <x v="0"/>
    <x v="0"/>
    <x v="6"/>
    <x v="0"/>
    <n v="1"/>
    <x v="0"/>
    <s v="April"/>
    <n v="21276"/>
    <x v="41"/>
    <n v="1404"/>
    <n v="5148"/>
    <n v="5490"/>
  </r>
  <r>
    <x v="94"/>
    <x v="4"/>
    <x v="2"/>
    <x v="0"/>
    <x v="0"/>
    <n v="13"/>
    <x v="0"/>
    <s v="April"/>
    <n v="26442"/>
    <x v="48"/>
    <n v="1638"/>
    <n v="3978"/>
    <n v="4230"/>
  </r>
  <r>
    <x v="94"/>
    <x v="4"/>
    <x v="2"/>
    <x v="8"/>
    <x v="0"/>
    <n v="15"/>
    <x v="0"/>
    <s v="April"/>
    <n v="77220"/>
    <x v="165"/>
    <n v="5130"/>
    <n v="2106"/>
    <n v="2250"/>
  </r>
  <r>
    <x v="94"/>
    <x v="5"/>
    <x v="3"/>
    <x v="2"/>
    <x v="0"/>
    <n v="5"/>
    <x v="0"/>
    <s v="April"/>
    <n v="51714"/>
    <x v="5"/>
    <n v="3276"/>
    <n v="3978"/>
    <n v="4230"/>
  </r>
  <r>
    <x v="94"/>
    <x v="0"/>
    <x v="0"/>
    <x v="7"/>
    <x v="0"/>
    <n v="25"/>
    <x v="0"/>
    <s v="April"/>
    <n v="75582"/>
    <x v="70"/>
    <n v="4788"/>
    <n v="2034"/>
    <n v="2160"/>
  </r>
  <r>
    <x v="94"/>
    <x v="3"/>
    <x v="1"/>
    <x v="13"/>
    <x v="1"/>
    <n v="8"/>
    <x v="0"/>
    <s v="April"/>
    <n v="23544"/>
    <x v="25"/>
    <n v="1836"/>
    <n v="2034"/>
    <n v="2160"/>
  </r>
  <r>
    <x v="95"/>
    <x v="0"/>
    <x v="0"/>
    <x v="10"/>
    <x v="0"/>
    <n v="21"/>
    <x v="0"/>
    <s v="April"/>
    <n v="71712"/>
    <x v="166"/>
    <n v="4608"/>
    <n v="3582"/>
    <n v="3870"/>
  </r>
  <r>
    <x v="95"/>
    <x v="1"/>
    <x v="0"/>
    <x v="12"/>
    <x v="0"/>
    <n v="16"/>
    <x v="0"/>
    <s v="April"/>
    <n v="52164"/>
    <x v="125"/>
    <n v="3276"/>
    <n v="3978"/>
    <n v="4230"/>
  </r>
  <r>
    <x v="95"/>
    <x v="1"/>
    <x v="0"/>
    <x v="1"/>
    <x v="1"/>
    <n v="23"/>
    <x v="0"/>
    <s v="April"/>
    <n v="71640"/>
    <x v="167"/>
    <n v="5760"/>
    <n v="2196"/>
    <n v="2340"/>
  </r>
  <r>
    <x v="96"/>
    <x v="1"/>
    <x v="0"/>
    <x v="10"/>
    <x v="0"/>
    <n v="22"/>
    <x v="0"/>
    <s v="April"/>
    <n v="8964"/>
    <x v="168"/>
    <n v="576"/>
    <n v="3978"/>
    <n v="4230"/>
  </r>
  <r>
    <x v="96"/>
    <x v="0"/>
    <x v="0"/>
    <x v="14"/>
    <x v="0"/>
    <n v="13"/>
    <x v="0"/>
    <s v="April"/>
    <n v="5904"/>
    <x v="106"/>
    <n v="396"/>
    <n v="3978"/>
    <n v="4230"/>
  </r>
  <r>
    <x v="96"/>
    <x v="8"/>
    <x v="4"/>
    <x v="15"/>
    <x v="1"/>
    <n v="27"/>
    <x v="0"/>
    <s v="April"/>
    <n v="150120"/>
    <x v="169"/>
    <n v="11880"/>
    <n v="3042"/>
    <n v="3240"/>
  </r>
  <r>
    <x v="96"/>
    <x v="3"/>
    <x v="1"/>
    <x v="13"/>
    <x v="1"/>
    <n v="27"/>
    <x v="0"/>
    <s v="April"/>
    <n v="51012"/>
    <x v="5"/>
    <n v="3978"/>
    <n v="3978"/>
    <n v="4230"/>
  </r>
  <r>
    <x v="97"/>
    <x v="4"/>
    <x v="2"/>
    <x v="4"/>
    <x v="0"/>
    <n v="27"/>
    <x v="0"/>
    <s v="April"/>
    <n v="33462"/>
    <x v="34"/>
    <n v="2178"/>
    <n v="3978"/>
    <n v="4230"/>
  </r>
  <r>
    <x v="97"/>
    <x v="5"/>
    <x v="3"/>
    <x v="12"/>
    <x v="0"/>
    <n v="27"/>
    <x v="0"/>
    <s v="April"/>
    <n v="33534"/>
    <x v="34"/>
    <n v="2106"/>
    <n v="5832"/>
    <n v="6210"/>
  </r>
  <r>
    <x v="97"/>
    <x v="0"/>
    <x v="0"/>
    <x v="14"/>
    <x v="0"/>
    <n v="27"/>
    <x v="0"/>
    <s v="April"/>
    <n v="26568"/>
    <x v="170"/>
    <n v="1782"/>
    <n v="2196"/>
    <n v="2340"/>
  </r>
  <r>
    <x v="98"/>
    <x v="2"/>
    <x v="1"/>
    <x v="1"/>
    <x v="1"/>
    <n v="27"/>
    <x v="0"/>
    <s v="April"/>
    <n v="21492"/>
    <x v="122"/>
    <n v="1728"/>
    <n v="3546"/>
    <n v="3780"/>
  </r>
  <r>
    <x v="98"/>
    <x v="9"/>
    <x v="3"/>
    <x v="0"/>
    <x v="0"/>
    <n v="12"/>
    <x v="0"/>
    <s v="April"/>
    <n v="2034"/>
    <x v="50"/>
    <n v="126"/>
    <n v="3582"/>
    <n v="3870"/>
  </r>
  <r>
    <x v="99"/>
    <x v="8"/>
    <x v="4"/>
    <x v="16"/>
    <x v="0"/>
    <n v="18"/>
    <x v="0"/>
    <s v="April"/>
    <n v="43992"/>
    <x v="148"/>
    <n v="2808"/>
    <n v="3978"/>
    <n v="4230"/>
  </r>
  <r>
    <x v="99"/>
    <x v="9"/>
    <x v="3"/>
    <x v="13"/>
    <x v="1"/>
    <n v="8"/>
    <x v="0"/>
    <s v="April"/>
    <n v="70632"/>
    <x v="12"/>
    <n v="5508"/>
    <n v="3978"/>
    <n v="4230"/>
  </r>
  <r>
    <x v="99"/>
    <x v="3"/>
    <x v="1"/>
    <x v="5"/>
    <x v="0"/>
    <n v="21"/>
    <x v="0"/>
    <s v="April"/>
    <n v="128304"/>
    <x v="171"/>
    <n v="8316"/>
    <n v="2034"/>
    <n v="2160"/>
  </r>
  <r>
    <x v="99"/>
    <x v="5"/>
    <x v="3"/>
    <x v="11"/>
    <x v="0"/>
    <n v="25"/>
    <x v="0"/>
    <s v="April"/>
    <n v="31914"/>
    <x v="40"/>
    <n v="2106"/>
    <n v="3042"/>
    <n v="3240"/>
  </r>
  <r>
    <x v="100"/>
    <x v="4"/>
    <x v="2"/>
    <x v="14"/>
    <x v="0"/>
    <n v="12"/>
    <x v="0"/>
    <s v="April"/>
    <n v="14760"/>
    <x v="172"/>
    <n v="990"/>
    <n v="5148"/>
    <n v="5490"/>
  </r>
  <r>
    <x v="100"/>
    <x v="7"/>
    <x v="4"/>
    <x v="12"/>
    <x v="0"/>
    <n v="9"/>
    <x v="0"/>
    <s v="April"/>
    <n v="93150"/>
    <x v="173"/>
    <n v="5850"/>
    <n v="2106"/>
    <n v="2250"/>
  </r>
  <r>
    <x v="100"/>
    <x v="2"/>
    <x v="1"/>
    <x v="1"/>
    <x v="1"/>
    <n v="23"/>
    <x v="0"/>
    <s v="April"/>
    <n v="82386"/>
    <x v="91"/>
    <n v="6624"/>
    <n v="4482"/>
    <n v="4770"/>
  </r>
  <r>
    <x v="100"/>
    <x v="5"/>
    <x v="3"/>
    <x v="3"/>
    <x v="0"/>
    <n v="23"/>
    <x v="0"/>
    <s v="April"/>
    <n v="19764"/>
    <x v="174"/>
    <n v="1296"/>
    <n v="3546"/>
    <n v="3780"/>
  </r>
  <r>
    <x v="101"/>
    <x v="6"/>
    <x v="2"/>
    <x v="0"/>
    <x v="0"/>
    <n v="20"/>
    <x v="0"/>
    <s v="April"/>
    <n v="36612"/>
    <x v="31"/>
    <n v="2268"/>
    <n v="4482"/>
    <n v="4770"/>
  </r>
  <r>
    <x v="101"/>
    <x v="7"/>
    <x v="4"/>
    <x v="15"/>
    <x v="1"/>
    <n v="25"/>
    <x v="0"/>
    <s v="April"/>
    <n v="112590"/>
    <x v="175"/>
    <n v="8910"/>
    <n v="4482"/>
    <n v="4770"/>
  </r>
  <r>
    <x v="101"/>
    <x v="9"/>
    <x v="3"/>
    <x v="6"/>
    <x v="0"/>
    <n v="4"/>
    <x v="0"/>
    <s v="April"/>
    <n v="28368"/>
    <x v="109"/>
    <n v="1872"/>
    <n v="2034"/>
    <n v="2160"/>
  </r>
  <r>
    <x v="101"/>
    <x v="3"/>
    <x v="1"/>
    <x v="9"/>
    <x v="0"/>
    <n v="24"/>
    <x v="0"/>
    <s v="April"/>
    <n v="21060"/>
    <x v="176"/>
    <n v="1440"/>
    <n v="3978"/>
    <n v="4230"/>
  </r>
  <r>
    <x v="101"/>
    <x v="4"/>
    <x v="2"/>
    <x v="16"/>
    <x v="0"/>
    <n v="24"/>
    <x v="0"/>
    <s v="April"/>
    <n v="16920"/>
    <x v="177"/>
    <n v="1080"/>
    <n v="5832"/>
    <n v="6210"/>
  </r>
  <r>
    <x v="102"/>
    <x v="4"/>
    <x v="2"/>
    <x v="12"/>
    <x v="0"/>
    <n v="16"/>
    <x v="0"/>
    <s v="April"/>
    <n v="85698"/>
    <x v="178"/>
    <n v="5382"/>
    <n v="3978"/>
    <n v="4230"/>
  </r>
  <r>
    <x v="102"/>
    <x v="1"/>
    <x v="0"/>
    <x v="15"/>
    <x v="1"/>
    <n v="6"/>
    <x v="0"/>
    <s v="April"/>
    <n v="52542"/>
    <x v="112"/>
    <n v="4158"/>
    <n v="3978"/>
    <n v="4230"/>
  </r>
  <r>
    <x v="103"/>
    <x v="5"/>
    <x v="3"/>
    <x v="1"/>
    <x v="1"/>
    <n v="4"/>
    <x v="0"/>
    <s v="April"/>
    <n v="60894"/>
    <x v="49"/>
    <n v="4896"/>
    <n v="5148"/>
    <n v="5490"/>
  </r>
  <r>
    <x v="103"/>
    <x v="1"/>
    <x v="0"/>
    <x v="13"/>
    <x v="1"/>
    <n v="24"/>
    <x v="0"/>
    <s v="April"/>
    <n v="15696"/>
    <x v="73"/>
    <n v="1224"/>
    <n v="5832"/>
    <n v="6210"/>
  </r>
  <r>
    <x v="103"/>
    <x v="2"/>
    <x v="1"/>
    <x v="7"/>
    <x v="0"/>
    <n v="21"/>
    <x v="0"/>
    <s v="April"/>
    <n v="47736"/>
    <x v="69"/>
    <n v="3024"/>
    <n v="2034"/>
    <n v="2160"/>
  </r>
  <r>
    <x v="103"/>
    <x v="3"/>
    <x v="1"/>
    <x v="13"/>
    <x v="1"/>
    <n v="13"/>
    <x v="0"/>
    <s v="April"/>
    <n v="7848"/>
    <x v="52"/>
    <n v="612"/>
    <n v="5832"/>
    <n v="6210"/>
  </r>
  <r>
    <x v="103"/>
    <x v="4"/>
    <x v="2"/>
    <x v="9"/>
    <x v="0"/>
    <n v="2"/>
    <x v="0"/>
    <s v="April"/>
    <n v="27378"/>
    <x v="179"/>
    <n v="1872"/>
    <n v="3546"/>
    <n v="3780"/>
  </r>
  <r>
    <x v="104"/>
    <x v="6"/>
    <x v="2"/>
    <x v="12"/>
    <x v="0"/>
    <n v="20"/>
    <x v="0"/>
    <s v="April"/>
    <n v="3726"/>
    <x v="155"/>
    <n v="234"/>
    <n v="3726"/>
    <n v="3960"/>
  </r>
  <r>
    <x v="104"/>
    <x v="1"/>
    <x v="0"/>
    <x v="5"/>
    <x v="0"/>
    <n v="21"/>
    <x v="0"/>
    <s v="April"/>
    <n v="23328"/>
    <x v="180"/>
    <n v="1512"/>
    <n v="3978"/>
    <n v="4230"/>
  </r>
  <r>
    <x v="104"/>
    <x v="8"/>
    <x v="4"/>
    <x v="5"/>
    <x v="0"/>
    <n v="12"/>
    <x v="0"/>
    <s v="April"/>
    <n v="46656"/>
    <x v="147"/>
    <n v="3024"/>
    <n v="3042"/>
    <n v="3240"/>
  </r>
  <r>
    <x v="104"/>
    <x v="0"/>
    <x v="0"/>
    <x v="13"/>
    <x v="1"/>
    <n v="23"/>
    <x v="0"/>
    <s v="April"/>
    <n v="98100"/>
    <x v="181"/>
    <n v="7650"/>
    <n v="3546"/>
    <n v="3780"/>
  </r>
  <r>
    <x v="104"/>
    <x v="6"/>
    <x v="2"/>
    <x v="8"/>
    <x v="0"/>
    <n v="23"/>
    <x v="0"/>
    <s v="April"/>
    <n v="10296"/>
    <x v="182"/>
    <n v="684"/>
    <n v="4482"/>
    <n v="4770"/>
  </r>
  <r>
    <x v="104"/>
    <x v="6"/>
    <x v="2"/>
    <x v="3"/>
    <x v="0"/>
    <n v="24"/>
    <x v="0"/>
    <s v="April"/>
    <n v="10980"/>
    <x v="63"/>
    <n v="720"/>
    <n v="3924"/>
    <n v="4230"/>
  </r>
  <r>
    <x v="104"/>
    <x v="8"/>
    <x v="4"/>
    <x v="1"/>
    <x v="1"/>
    <n v="25"/>
    <x v="0"/>
    <s v="April"/>
    <n v="60894"/>
    <x v="49"/>
    <n v="4896"/>
    <n v="2952"/>
    <n v="3150"/>
  </r>
  <r>
    <x v="105"/>
    <x v="2"/>
    <x v="1"/>
    <x v="15"/>
    <x v="1"/>
    <n v="17"/>
    <x v="0"/>
    <s v="April"/>
    <n v="127602"/>
    <x v="156"/>
    <n v="10098"/>
    <n v="3726"/>
    <n v="3960"/>
  </r>
  <r>
    <x v="105"/>
    <x v="7"/>
    <x v="4"/>
    <x v="14"/>
    <x v="0"/>
    <n v="21"/>
    <x v="0"/>
    <s v="April"/>
    <n v="8856"/>
    <x v="47"/>
    <n v="594"/>
    <n v="3978"/>
    <n v="4230"/>
  </r>
  <r>
    <x v="105"/>
    <x v="0"/>
    <x v="0"/>
    <x v="1"/>
    <x v="1"/>
    <n v="9"/>
    <x v="0"/>
    <s v="April"/>
    <n v="75222"/>
    <x v="1"/>
    <n v="6048"/>
    <n v="3726"/>
    <n v="3960"/>
  </r>
  <r>
    <x v="105"/>
    <x v="3"/>
    <x v="1"/>
    <x v="0"/>
    <x v="0"/>
    <n v="11"/>
    <x v="0"/>
    <s v="April"/>
    <n v="28476"/>
    <x v="109"/>
    <n v="1764"/>
    <n v="4482"/>
    <n v="4770"/>
  </r>
  <r>
    <x v="106"/>
    <x v="8"/>
    <x v="4"/>
    <x v="2"/>
    <x v="0"/>
    <n v="4"/>
    <x v="0"/>
    <s v="April"/>
    <n v="19890"/>
    <x v="92"/>
    <n v="1260"/>
    <n v="3582"/>
    <n v="3870"/>
  </r>
  <r>
    <x v="106"/>
    <x v="0"/>
    <x v="0"/>
    <x v="13"/>
    <x v="1"/>
    <n v="22"/>
    <x v="0"/>
    <s v="April"/>
    <n v="62784"/>
    <x v="2"/>
    <n v="4896"/>
    <n v="4482"/>
    <n v="4770"/>
  </r>
  <r>
    <x v="106"/>
    <x v="7"/>
    <x v="4"/>
    <x v="12"/>
    <x v="0"/>
    <n v="15"/>
    <x v="0"/>
    <s v="April"/>
    <n v="26082"/>
    <x v="76"/>
    <n v="1638"/>
    <n v="3924"/>
    <n v="4230"/>
  </r>
  <r>
    <x v="106"/>
    <x v="7"/>
    <x v="4"/>
    <x v="0"/>
    <x v="0"/>
    <n v="23"/>
    <x v="0"/>
    <s v="April"/>
    <n v="12204"/>
    <x v="94"/>
    <n v="756"/>
    <n v="7506"/>
    <n v="8100"/>
  </r>
  <r>
    <x v="106"/>
    <x v="3"/>
    <x v="1"/>
    <x v="15"/>
    <x v="1"/>
    <n v="9"/>
    <x v="0"/>
    <s v="April"/>
    <n v="180144"/>
    <x v="183"/>
    <n v="14256"/>
    <n v="3546"/>
    <n v="3780"/>
  </r>
  <r>
    <x v="106"/>
    <x v="5"/>
    <x v="3"/>
    <x v="13"/>
    <x v="1"/>
    <n v="7"/>
    <x v="0"/>
    <s v="April"/>
    <n v="15696"/>
    <x v="73"/>
    <n v="1224"/>
    <n v="3042"/>
    <n v="3240"/>
  </r>
  <r>
    <x v="107"/>
    <x v="3"/>
    <x v="1"/>
    <x v="6"/>
    <x v="0"/>
    <n v="25"/>
    <x v="0"/>
    <s v="April"/>
    <n v="24822"/>
    <x v="78"/>
    <n v="1638"/>
    <n v="3042"/>
    <n v="3240"/>
  </r>
  <r>
    <x v="107"/>
    <x v="5"/>
    <x v="3"/>
    <x v="11"/>
    <x v="0"/>
    <n v="10"/>
    <x v="0"/>
    <s v="April"/>
    <n v="39006"/>
    <x v="54"/>
    <n v="2574"/>
    <n v="3978"/>
    <n v="4230"/>
  </r>
  <r>
    <x v="107"/>
    <x v="6"/>
    <x v="2"/>
    <x v="0"/>
    <x v="0"/>
    <n v="8"/>
    <x v="0"/>
    <s v="April"/>
    <n v="10170"/>
    <x v="129"/>
    <n v="630"/>
    <n v="5148"/>
    <n v="5490"/>
  </r>
  <r>
    <x v="107"/>
    <x v="3"/>
    <x v="1"/>
    <x v="13"/>
    <x v="1"/>
    <n v="18"/>
    <x v="0"/>
    <s v="April"/>
    <n v="62784"/>
    <x v="2"/>
    <n v="4896"/>
    <n v="3042"/>
    <n v="3240"/>
  </r>
  <r>
    <x v="107"/>
    <x v="9"/>
    <x v="3"/>
    <x v="1"/>
    <x v="1"/>
    <n v="8"/>
    <x v="0"/>
    <s v="April"/>
    <n v="64476"/>
    <x v="89"/>
    <n v="5184"/>
    <n v="5148"/>
    <n v="5490"/>
  </r>
  <r>
    <x v="107"/>
    <x v="8"/>
    <x v="4"/>
    <x v="1"/>
    <x v="1"/>
    <n v="25"/>
    <x v="0"/>
    <s v="April"/>
    <n v="28656"/>
    <x v="184"/>
    <n v="2304"/>
    <n v="7506"/>
    <n v="8100"/>
  </r>
  <r>
    <x v="108"/>
    <x v="0"/>
    <x v="0"/>
    <x v="16"/>
    <x v="0"/>
    <n v="7"/>
    <x v="0"/>
    <s v="April"/>
    <n v="27072"/>
    <x v="185"/>
    <n v="1728"/>
    <n v="3042"/>
    <n v="3240"/>
  </r>
  <r>
    <x v="108"/>
    <x v="2"/>
    <x v="1"/>
    <x v="2"/>
    <x v="0"/>
    <n v="17"/>
    <x v="0"/>
    <s v="April"/>
    <n v="35802"/>
    <x v="116"/>
    <n v="2268"/>
    <n v="3978"/>
    <n v="4230"/>
  </r>
  <r>
    <x v="108"/>
    <x v="6"/>
    <x v="2"/>
    <x v="5"/>
    <x v="0"/>
    <n v="3"/>
    <x v="0"/>
    <s v="April"/>
    <n v="75816"/>
    <x v="27"/>
    <n v="4914"/>
    <n v="2952"/>
    <n v="3150"/>
  </r>
  <r>
    <x v="108"/>
    <x v="5"/>
    <x v="3"/>
    <x v="6"/>
    <x v="0"/>
    <n v="13"/>
    <x v="0"/>
    <s v="April"/>
    <n v="63828"/>
    <x v="95"/>
    <n v="4212"/>
    <n v="2034"/>
    <n v="2160"/>
  </r>
  <r>
    <x v="108"/>
    <x v="5"/>
    <x v="3"/>
    <x v="15"/>
    <x v="1"/>
    <n v="17"/>
    <x v="0"/>
    <s v="April"/>
    <n v="30024"/>
    <x v="105"/>
    <n v="2376"/>
    <n v="3582"/>
    <n v="3870"/>
  </r>
  <r>
    <x v="108"/>
    <x v="8"/>
    <x v="4"/>
    <x v="12"/>
    <x v="0"/>
    <n v="22"/>
    <x v="0"/>
    <s v="April"/>
    <n v="26082"/>
    <x v="76"/>
    <n v="1638"/>
    <n v="3978"/>
    <n v="4230"/>
  </r>
  <r>
    <x v="109"/>
    <x v="2"/>
    <x v="1"/>
    <x v="4"/>
    <x v="0"/>
    <n v="23"/>
    <x v="0"/>
    <s v="April"/>
    <n v="18252"/>
    <x v="186"/>
    <n v="1188"/>
    <n v="2196"/>
    <n v="2340"/>
  </r>
  <r>
    <x v="110"/>
    <x v="8"/>
    <x v="4"/>
    <x v="16"/>
    <x v="0"/>
    <n v="1"/>
    <x v="0"/>
    <s v="April"/>
    <n v="50760"/>
    <x v="64"/>
    <n v="3240"/>
    <n v="2034"/>
    <n v="2160"/>
  </r>
  <r>
    <x v="110"/>
    <x v="4"/>
    <x v="2"/>
    <x v="9"/>
    <x v="0"/>
    <n v="25"/>
    <x v="0"/>
    <s v="April"/>
    <n v="12636"/>
    <x v="187"/>
    <n v="864"/>
    <n v="5148"/>
    <n v="5490"/>
  </r>
  <r>
    <x v="110"/>
    <x v="3"/>
    <x v="1"/>
    <x v="6"/>
    <x v="0"/>
    <n v="22"/>
    <x v="0"/>
    <s v="April"/>
    <n v="70920"/>
    <x v="61"/>
    <n v="4680"/>
    <n v="3384"/>
    <n v="3600"/>
  </r>
  <r>
    <x v="111"/>
    <x v="7"/>
    <x v="4"/>
    <x v="4"/>
    <x v="0"/>
    <n v="2"/>
    <x v="0"/>
    <s v="April"/>
    <n v="66924"/>
    <x v="188"/>
    <n v="4356"/>
    <n v="3978"/>
    <n v="4230"/>
  </r>
  <r>
    <x v="111"/>
    <x v="2"/>
    <x v="1"/>
    <x v="8"/>
    <x v="0"/>
    <n v="11"/>
    <x v="0"/>
    <s v="April"/>
    <n v="30888"/>
    <x v="146"/>
    <n v="2052"/>
    <n v="3582"/>
    <n v="3870"/>
  </r>
  <r>
    <x v="111"/>
    <x v="5"/>
    <x v="3"/>
    <x v="0"/>
    <x v="0"/>
    <n v="11"/>
    <x v="0"/>
    <s v="April"/>
    <n v="28476"/>
    <x v="109"/>
    <n v="1764"/>
    <n v="3546"/>
    <n v="3780"/>
  </r>
  <r>
    <x v="111"/>
    <x v="7"/>
    <x v="4"/>
    <x v="2"/>
    <x v="0"/>
    <n v="1"/>
    <x v="0"/>
    <s v="April"/>
    <n v="59670"/>
    <x v="38"/>
    <n v="3780"/>
    <n v="7506"/>
    <n v="8100"/>
  </r>
  <r>
    <x v="111"/>
    <x v="6"/>
    <x v="2"/>
    <x v="15"/>
    <x v="1"/>
    <n v="14"/>
    <x v="0"/>
    <s v="April"/>
    <n v="172638"/>
    <x v="39"/>
    <n v="13662"/>
    <n v="3978"/>
    <n v="4230"/>
  </r>
  <r>
    <x v="112"/>
    <x v="1"/>
    <x v="0"/>
    <x v="10"/>
    <x v="0"/>
    <n v="11"/>
    <x v="0"/>
    <s v="April"/>
    <n v="31374"/>
    <x v="111"/>
    <n v="2016"/>
    <n v="2034"/>
    <n v="2160"/>
  </r>
  <r>
    <x v="112"/>
    <x v="4"/>
    <x v="2"/>
    <x v="10"/>
    <x v="0"/>
    <n v="8"/>
    <x v="0"/>
    <s v="April"/>
    <n v="67230"/>
    <x v="189"/>
    <n v="4320"/>
    <n v="2952"/>
    <n v="3150"/>
  </r>
  <r>
    <x v="113"/>
    <x v="5"/>
    <x v="3"/>
    <x v="10"/>
    <x v="0"/>
    <n v="1"/>
    <x v="0"/>
    <s v="April"/>
    <n v="80676"/>
    <x v="190"/>
    <n v="5184"/>
    <n v="3546"/>
    <n v="3780"/>
  </r>
  <r>
    <x v="113"/>
    <x v="0"/>
    <x v="0"/>
    <x v="6"/>
    <x v="0"/>
    <n v="24"/>
    <x v="0"/>
    <s v="April"/>
    <n v="28368"/>
    <x v="109"/>
    <n v="1872"/>
    <n v="3546"/>
    <n v="3780"/>
  </r>
  <r>
    <x v="113"/>
    <x v="1"/>
    <x v="0"/>
    <x v="16"/>
    <x v="0"/>
    <n v="15"/>
    <x v="0"/>
    <s v="April"/>
    <n v="23688"/>
    <x v="58"/>
    <n v="1512"/>
    <n v="3978"/>
    <n v="4230"/>
  </r>
  <r>
    <x v="113"/>
    <x v="5"/>
    <x v="3"/>
    <x v="0"/>
    <x v="0"/>
    <n v="20"/>
    <x v="0"/>
    <s v="April"/>
    <n v="30510"/>
    <x v="105"/>
    <n v="1890"/>
    <n v="3546"/>
    <n v="3780"/>
  </r>
  <r>
    <x v="113"/>
    <x v="8"/>
    <x v="4"/>
    <x v="11"/>
    <x v="0"/>
    <n v="1"/>
    <x v="0"/>
    <s v="April"/>
    <n v="53190"/>
    <x v="112"/>
    <n v="3510"/>
    <n v="5148"/>
    <n v="5490"/>
  </r>
  <r>
    <x v="114"/>
    <x v="7"/>
    <x v="4"/>
    <x v="1"/>
    <x v="1"/>
    <n v="5"/>
    <x v="0"/>
    <s v="April"/>
    <n v="21492"/>
    <x v="122"/>
    <n v="1728"/>
    <n v="2196"/>
    <n v="2340"/>
  </r>
  <r>
    <x v="114"/>
    <x v="3"/>
    <x v="1"/>
    <x v="0"/>
    <x v="0"/>
    <n v="2"/>
    <x v="0"/>
    <s v="April"/>
    <n v="36612"/>
    <x v="31"/>
    <n v="2268"/>
    <n v="3924"/>
    <n v="4230"/>
  </r>
  <r>
    <x v="115"/>
    <x v="3"/>
    <x v="1"/>
    <x v="15"/>
    <x v="1"/>
    <n v="15"/>
    <x v="0"/>
    <s v="April"/>
    <n v="30024"/>
    <x v="105"/>
    <n v="2376"/>
    <n v="3978"/>
    <n v="4230"/>
  </r>
  <r>
    <x v="116"/>
    <x v="6"/>
    <x v="2"/>
    <x v="3"/>
    <x v="0"/>
    <n v="24"/>
    <x v="0"/>
    <s v="April"/>
    <n v="30744"/>
    <x v="191"/>
    <n v="2016"/>
    <n v="2106"/>
    <n v="2250"/>
  </r>
  <r>
    <x v="117"/>
    <x v="2"/>
    <x v="1"/>
    <x v="14"/>
    <x v="0"/>
    <n v="23"/>
    <x v="0"/>
    <s v="May"/>
    <n v="64944"/>
    <x v="77"/>
    <n v="4356"/>
    <n v="5148"/>
    <n v="5490"/>
  </r>
  <r>
    <x v="118"/>
    <x v="5"/>
    <x v="3"/>
    <x v="16"/>
    <x v="0"/>
    <n v="20"/>
    <x v="0"/>
    <s v="May"/>
    <n v="6768"/>
    <x v="192"/>
    <n v="432"/>
    <n v="3546"/>
    <n v="3780"/>
  </r>
  <r>
    <x v="118"/>
    <x v="0"/>
    <x v="0"/>
    <x v="7"/>
    <x v="0"/>
    <n v="23"/>
    <x v="0"/>
    <s v="May"/>
    <n v="51714"/>
    <x v="5"/>
    <n v="3276"/>
    <n v="3546"/>
    <n v="3780"/>
  </r>
  <r>
    <x v="118"/>
    <x v="5"/>
    <x v="3"/>
    <x v="11"/>
    <x v="0"/>
    <n v="22"/>
    <x v="0"/>
    <s v="May"/>
    <n v="49644"/>
    <x v="81"/>
    <n v="3276"/>
    <n v="5148"/>
    <n v="5490"/>
  </r>
  <r>
    <x v="118"/>
    <x v="8"/>
    <x v="4"/>
    <x v="2"/>
    <x v="0"/>
    <n v="10"/>
    <x v="0"/>
    <s v="May"/>
    <n v="11934"/>
    <x v="158"/>
    <n v="756"/>
    <n v="3384"/>
    <n v="3600"/>
  </r>
  <r>
    <x v="119"/>
    <x v="6"/>
    <x v="2"/>
    <x v="16"/>
    <x v="0"/>
    <n v="5"/>
    <x v="0"/>
    <s v="May"/>
    <n v="23688"/>
    <x v="58"/>
    <n v="1512"/>
    <n v="3042"/>
    <n v="3240"/>
  </r>
  <r>
    <x v="119"/>
    <x v="0"/>
    <x v="0"/>
    <x v="4"/>
    <x v="0"/>
    <n v="12"/>
    <x v="0"/>
    <s v="May"/>
    <n v="36504"/>
    <x v="31"/>
    <n v="2376"/>
    <n v="3978"/>
    <n v="4230"/>
  </r>
  <r>
    <x v="119"/>
    <x v="6"/>
    <x v="2"/>
    <x v="1"/>
    <x v="1"/>
    <n v="19"/>
    <x v="0"/>
    <s v="May"/>
    <n v="17910"/>
    <x v="138"/>
    <n v="1440"/>
    <n v="3978"/>
    <n v="4230"/>
  </r>
  <r>
    <x v="120"/>
    <x v="9"/>
    <x v="3"/>
    <x v="12"/>
    <x v="0"/>
    <n v="18"/>
    <x v="0"/>
    <s v="May"/>
    <n v="26082"/>
    <x v="76"/>
    <n v="1638"/>
    <n v="3924"/>
    <n v="4230"/>
  </r>
  <r>
    <x v="120"/>
    <x v="0"/>
    <x v="0"/>
    <x v="3"/>
    <x v="0"/>
    <n v="1"/>
    <x v="0"/>
    <s v="May"/>
    <n v="24156"/>
    <x v="104"/>
    <n v="1584"/>
    <n v="2952"/>
    <n v="3150"/>
  </r>
  <r>
    <x v="120"/>
    <x v="5"/>
    <x v="3"/>
    <x v="1"/>
    <x v="1"/>
    <n v="15"/>
    <x v="0"/>
    <s v="May"/>
    <n v="71640"/>
    <x v="167"/>
    <n v="5760"/>
    <n v="3042"/>
    <n v="3240"/>
  </r>
  <r>
    <x v="120"/>
    <x v="9"/>
    <x v="3"/>
    <x v="1"/>
    <x v="1"/>
    <n v="4"/>
    <x v="0"/>
    <s v="May"/>
    <n v="85968"/>
    <x v="193"/>
    <n v="6912"/>
    <n v="3978"/>
    <n v="4230"/>
  </r>
  <r>
    <x v="121"/>
    <x v="3"/>
    <x v="1"/>
    <x v="16"/>
    <x v="0"/>
    <n v="16"/>
    <x v="0"/>
    <s v="May"/>
    <n v="84600"/>
    <x v="194"/>
    <n v="5400"/>
    <n v="2106"/>
    <n v="2250"/>
  </r>
  <r>
    <x v="121"/>
    <x v="0"/>
    <x v="0"/>
    <x v="11"/>
    <x v="0"/>
    <n v="10"/>
    <x v="0"/>
    <s v="May"/>
    <n v="74466"/>
    <x v="113"/>
    <n v="4914"/>
    <n v="2034"/>
    <n v="2160"/>
  </r>
  <r>
    <x v="121"/>
    <x v="4"/>
    <x v="2"/>
    <x v="14"/>
    <x v="0"/>
    <n v="21"/>
    <x v="0"/>
    <s v="May"/>
    <n v="64944"/>
    <x v="77"/>
    <n v="4356"/>
    <n v="4482"/>
    <n v="4770"/>
  </r>
  <r>
    <x v="121"/>
    <x v="4"/>
    <x v="2"/>
    <x v="5"/>
    <x v="0"/>
    <n v="7"/>
    <x v="0"/>
    <s v="May"/>
    <n v="110808"/>
    <x v="130"/>
    <n v="7182"/>
    <n v="3726"/>
    <n v="3960"/>
  </r>
  <r>
    <x v="122"/>
    <x v="7"/>
    <x v="4"/>
    <x v="9"/>
    <x v="0"/>
    <n v="22"/>
    <x v="0"/>
    <s v="May"/>
    <n v="42120"/>
    <x v="195"/>
    <n v="2880"/>
    <n v="2952"/>
    <n v="3150"/>
  </r>
  <r>
    <x v="122"/>
    <x v="1"/>
    <x v="0"/>
    <x v="5"/>
    <x v="0"/>
    <n v="15"/>
    <x v="0"/>
    <s v="May"/>
    <n v="58320"/>
    <x v="196"/>
    <n v="3780"/>
    <n v="3384"/>
    <n v="3600"/>
  </r>
  <r>
    <x v="122"/>
    <x v="8"/>
    <x v="4"/>
    <x v="15"/>
    <x v="1"/>
    <n v="7"/>
    <x v="0"/>
    <s v="May"/>
    <n v="37530"/>
    <x v="197"/>
    <n v="2970"/>
    <n v="3546"/>
    <n v="3780"/>
  </r>
  <r>
    <x v="122"/>
    <x v="9"/>
    <x v="3"/>
    <x v="11"/>
    <x v="0"/>
    <n v="17"/>
    <x v="0"/>
    <s v="May"/>
    <n v="88650"/>
    <x v="115"/>
    <n v="5850"/>
    <n v="5148"/>
    <n v="5490"/>
  </r>
  <r>
    <x v="123"/>
    <x v="1"/>
    <x v="0"/>
    <x v="6"/>
    <x v="0"/>
    <n v="20"/>
    <x v="0"/>
    <s v="May"/>
    <n v="78012"/>
    <x v="164"/>
    <n v="5148"/>
    <n v="2034"/>
    <n v="2160"/>
  </r>
  <r>
    <x v="123"/>
    <x v="1"/>
    <x v="0"/>
    <x v="5"/>
    <x v="0"/>
    <n v="5"/>
    <x v="0"/>
    <s v="May"/>
    <n v="40824"/>
    <x v="198"/>
    <n v="2646"/>
    <n v="2196"/>
    <n v="2340"/>
  </r>
  <r>
    <x v="123"/>
    <x v="8"/>
    <x v="4"/>
    <x v="8"/>
    <x v="0"/>
    <n v="14"/>
    <x v="0"/>
    <s v="May"/>
    <n v="77220"/>
    <x v="165"/>
    <n v="5130"/>
    <n v="3546"/>
    <n v="3780"/>
  </r>
  <r>
    <x v="123"/>
    <x v="4"/>
    <x v="2"/>
    <x v="15"/>
    <x v="1"/>
    <n v="6"/>
    <x v="0"/>
    <s v="May"/>
    <n v="82566"/>
    <x v="102"/>
    <n v="6534"/>
    <n v="3546"/>
    <n v="3780"/>
  </r>
  <r>
    <x v="123"/>
    <x v="5"/>
    <x v="3"/>
    <x v="8"/>
    <x v="0"/>
    <n v="22"/>
    <x v="0"/>
    <s v="May"/>
    <n v="77220"/>
    <x v="165"/>
    <n v="5130"/>
    <n v="7506"/>
    <n v="8100"/>
  </r>
  <r>
    <x v="123"/>
    <x v="0"/>
    <x v="0"/>
    <x v="14"/>
    <x v="0"/>
    <n v="6"/>
    <x v="0"/>
    <s v="May"/>
    <n v="53136"/>
    <x v="112"/>
    <n v="3564"/>
    <n v="3924"/>
    <n v="4230"/>
  </r>
  <r>
    <x v="123"/>
    <x v="7"/>
    <x v="4"/>
    <x v="9"/>
    <x v="0"/>
    <n v="6"/>
    <x v="0"/>
    <s v="May"/>
    <n v="33696"/>
    <x v="67"/>
    <n v="2304"/>
    <n v="4482"/>
    <n v="4770"/>
  </r>
  <r>
    <x v="124"/>
    <x v="7"/>
    <x v="4"/>
    <x v="12"/>
    <x v="0"/>
    <n v="2"/>
    <x v="0"/>
    <s v="May"/>
    <n v="59616"/>
    <x v="96"/>
    <n v="3744"/>
    <n v="3546"/>
    <n v="3780"/>
  </r>
  <r>
    <x v="125"/>
    <x v="2"/>
    <x v="1"/>
    <x v="3"/>
    <x v="0"/>
    <n v="24"/>
    <x v="0"/>
    <s v="May"/>
    <n v="8784"/>
    <x v="199"/>
    <n v="576"/>
    <n v="3726"/>
    <n v="3960"/>
  </r>
  <r>
    <x v="126"/>
    <x v="0"/>
    <x v="0"/>
    <x v="10"/>
    <x v="0"/>
    <n v="11"/>
    <x v="0"/>
    <s v="May"/>
    <n v="26892"/>
    <x v="83"/>
    <n v="1728"/>
    <n v="2106"/>
    <n v="2250"/>
  </r>
  <r>
    <x v="126"/>
    <x v="2"/>
    <x v="1"/>
    <x v="2"/>
    <x v="0"/>
    <n v="10"/>
    <x v="0"/>
    <s v="May"/>
    <n v="67626"/>
    <x v="46"/>
    <n v="4284"/>
    <n v="3546"/>
    <n v="3780"/>
  </r>
  <r>
    <x v="126"/>
    <x v="0"/>
    <x v="0"/>
    <x v="15"/>
    <x v="1"/>
    <n v="7"/>
    <x v="0"/>
    <s v="May"/>
    <n v="67554"/>
    <x v="200"/>
    <n v="5346"/>
    <n v="3384"/>
    <n v="3600"/>
  </r>
  <r>
    <x v="127"/>
    <x v="2"/>
    <x v="1"/>
    <x v="15"/>
    <x v="1"/>
    <n v="22"/>
    <x v="0"/>
    <s v="May"/>
    <n v="105084"/>
    <x v="201"/>
    <n v="8316"/>
    <n v="2106"/>
    <n v="2250"/>
  </r>
  <r>
    <x v="128"/>
    <x v="7"/>
    <x v="4"/>
    <x v="16"/>
    <x v="0"/>
    <n v="7"/>
    <x v="0"/>
    <s v="May"/>
    <n v="57528"/>
    <x v="110"/>
    <n v="3672"/>
    <n v="3924"/>
    <n v="4230"/>
  </r>
  <r>
    <x v="128"/>
    <x v="9"/>
    <x v="3"/>
    <x v="1"/>
    <x v="1"/>
    <n v="18"/>
    <x v="0"/>
    <s v="May"/>
    <n v="78804"/>
    <x v="202"/>
    <n v="6336"/>
    <n v="3582"/>
    <n v="3870"/>
  </r>
  <r>
    <x v="128"/>
    <x v="0"/>
    <x v="0"/>
    <x v="3"/>
    <x v="0"/>
    <n v="12"/>
    <x v="0"/>
    <s v="May"/>
    <n v="48312"/>
    <x v="123"/>
    <n v="3168"/>
    <n v="3582"/>
    <n v="3870"/>
  </r>
  <r>
    <x v="128"/>
    <x v="1"/>
    <x v="0"/>
    <x v="14"/>
    <x v="0"/>
    <n v="19"/>
    <x v="0"/>
    <s v="May"/>
    <n v="14760"/>
    <x v="172"/>
    <n v="990"/>
    <n v="3726"/>
    <n v="3960"/>
  </r>
  <r>
    <x v="129"/>
    <x v="8"/>
    <x v="4"/>
    <x v="3"/>
    <x v="0"/>
    <n v="23"/>
    <x v="0"/>
    <s v="May"/>
    <n v="43920"/>
    <x v="148"/>
    <n v="2880"/>
    <n v="3582"/>
    <n v="3870"/>
  </r>
  <r>
    <x v="130"/>
    <x v="9"/>
    <x v="3"/>
    <x v="3"/>
    <x v="0"/>
    <n v="3"/>
    <x v="0"/>
    <s v="May"/>
    <n v="39528"/>
    <x v="121"/>
    <n v="2592"/>
    <n v="2952"/>
    <n v="3150"/>
  </r>
  <r>
    <x v="130"/>
    <x v="7"/>
    <x v="4"/>
    <x v="3"/>
    <x v="0"/>
    <n v="24"/>
    <x v="0"/>
    <s v="May"/>
    <n v="24156"/>
    <x v="104"/>
    <n v="1584"/>
    <n v="3978"/>
    <n v="4230"/>
  </r>
  <r>
    <x v="130"/>
    <x v="1"/>
    <x v="0"/>
    <x v="0"/>
    <x v="0"/>
    <n v="25"/>
    <x v="0"/>
    <s v="May"/>
    <n v="14238"/>
    <x v="203"/>
    <n v="882"/>
    <n v="2034"/>
    <n v="2160"/>
  </r>
  <r>
    <x v="131"/>
    <x v="3"/>
    <x v="1"/>
    <x v="15"/>
    <x v="1"/>
    <n v="5"/>
    <x v="0"/>
    <s v="May"/>
    <n v="30024"/>
    <x v="105"/>
    <n v="2376"/>
    <n v="3924"/>
    <n v="4230"/>
  </r>
  <r>
    <x v="132"/>
    <x v="1"/>
    <x v="0"/>
    <x v="15"/>
    <x v="1"/>
    <n v="2"/>
    <x v="0"/>
    <s v="May"/>
    <n v="135108"/>
    <x v="204"/>
    <n v="10692"/>
    <n v="5832"/>
    <n v="6210"/>
  </r>
  <r>
    <x v="132"/>
    <x v="8"/>
    <x v="4"/>
    <x v="16"/>
    <x v="0"/>
    <n v="14"/>
    <x v="0"/>
    <s v="May"/>
    <n v="30456"/>
    <x v="105"/>
    <n v="1944"/>
    <n v="3546"/>
    <n v="3780"/>
  </r>
  <r>
    <x v="132"/>
    <x v="0"/>
    <x v="0"/>
    <x v="6"/>
    <x v="0"/>
    <n v="6"/>
    <x v="0"/>
    <s v="May"/>
    <n v="21276"/>
    <x v="41"/>
    <n v="1404"/>
    <n v="2034"/>
    <n v="2160"/>
  </r>
  <r>
    <x v="133"/>
    <x v="7"/>
    <x v="4"/>
    <x v="1"/>
    <x v="1"/>
    <n v="13"/>
    <x v="0"/>
    <s v="May"/>
    <n v="53730"/>
    <x v="205"/>
    <n v="4320"/>
    <n v="2034"/>
    <n v="2160"/>
  </r>
  <r>
    <x v="133"/>
    <x v="7"/>
    <x v="4"/>
    <x v="5"/>
    <x v="0"/>
    <n v="4"/>
    <x v="0"/>
    <s v="May"/>
    <n v="104976"/>
    <x v="206"/>
    <n v="6804"/>
    <n v="3042"/>
    <n v="3240"/>
  </r>
  <r>
    <x v="134"/>
    <x v="9"/>
    <x v="3"/>
    <x v="11"/>
    <x v="0"/>
    <n v="21"/>
    <x v="0"/>
    <s v="May"/>
    <n v="49644"/>
    <x v="81"/>
    <n v="3276"/>
    <n v="3042"/>
    <n v="3240"/>
  </r>
  <r>
    <x v="135"/>
    <x v="0"/>
    <x v="0"/>
    <x v="6"/>
    <x v="0"/>
    <n v="16"/>
    <x v="0"/>
    <s v="May"/>
    <n v="67374"/>
    <x v="207"/>
    <n v="4446"/>
    <n v="3726"/>
    <n v="3960"/>
  </r>
  <r>
    <x v="135"/>
    <x v="1"/>
    <x v="0"/>
    <x v="8"/>
    <x v="0"/>
    <n v="10"/>
    <x v="0"/>
    <s v="May"/>
    <n v="10296"/>
    <x v="182"/>
    <n v="684"/>
    <n v="2196"/>
    <n v="2340"/>
  </r>
  <r>
    <x v="135"/>
    <x v="0"/>
    <x v="0"/>
    <x v="12"/>
    <x v="0"/>
    <n v="3"/>
    <x v="0"/>
    <s v="May"/>
    <n v="67068"/>
    <x v="188"/>
    <n v="4212"/>
    <n v="4482"/>
    <n v="4770"/>
  </r>
  <r>
    <x v="136"/>
    <x v="6"/>
    <x v="2"/>
    <x v="13"/>
    <x v="1"/>
    <n v="1"/>
    <x v="0"/>
    <s v="May"/>
    <n v="66708"/>
    <x v="46"/>
    <n v="5202"/>
    <n v="5148"/>
    <n v="5490"/>
  </r>
  <r>
    <x v="136"/>
    <x v="8"/>
    <x v="4"/>
    <x v="14"/>
    <x v="0"/>
    <n v="13"/>
    <x v="0"/>
    <s v="May"/>
    <n v="44280"/>
    <x v="128"/>
    <n v="2970"/>
    <n v="3978"/>
    <n v="4230"/>
  </r>
  <r>
    <x v="136"/>
    <x v="4"/>
    <x v="2"/>
    <x v="1"/>
    <x v="1"/>
    <n v="15"/>
    <x v="0"/>
    <s v="May"/>
    <n v="46566"/>
    <x v="136"/>
    <n v="3744"/>
    <n v="2106"/>
    <n v="2250"/>
  </r>
  <r>
    <x v="136"/>
    <x v="5"/>
    <x v="3"/>
    <x v="2"/>
    <x v="0"/>
    <n v="5"/>
    <x v="0"/>
    <s v="May"/>
    <n v="31824"/>
    <x v="13"/>
    <n v="2016"/>
    <n v="3978"/>
    <n v="4230"/>
  </r>
  <r>
    <x v="137"/>
    <x v="9"/>
    <x v="3"/>
    <x v="5"/>
    <x v="0"/>
    <n v="25"/>
    <x v="0"/>
    <s v="May"/>
    <n v="69984"/>
    <x v="139"/>
    <n v="4536"/>
    <n v="2034"/>
    <n v="2160"/>
  </r>
  <r>
    <x v="137"/>
    <x v="7"/>
    <x v="4"/>
    <x v="6"/>
    <x v="0"/>
    <n v="8"/>
    <x v="0"/>
    <s v="May"/>
    <n v="78012"/>
    <x v="164"/>
    <n v="5148"/>
    <n v="2034"/>
    <n v="2160"/>
  </r>
  <r>
    <x v="137"/>
    <x v="8"/>
    <x v="4"/>
    <x v="2"/>
    <x v="0"/>
    <n v="21"/>
    <x v="0"/>
    <s v="May"/>
    <n v="95472"/>
    <x v="23"/>
    <n v="6048"/>
    <n v="3582"/>
    <n v="3870"/>
  </r>
  <r>
    <x v="138"/>
    <x v="2"/>
    <x v="1"/>
    <x v="2"/>
    <x v="0"/>
    <n v="16"/>
    <x v="0"/>
    <s v="May"/>
    <n v="79560"/>
    <x v="208"/>
    <n v="5040"/>
    <n v="3978"/>
    <n v="4230"/>
  </r>
  <r>
    <x v="138"/>
    <x v="5"/>
    <x v="3"/>
    <x v="14"/>
    <x v="0"/>
    <n v="23"/>
    <x v="0"/>
    <s v="May"/>
    <n v="35424"/>
    <x v="86"/>
    <n v="2376"/>
    <n v="2196"/>
    <n v="2340"/>
  </r>
  <r>
    <x v="138"/>
    <x v="8"/>
    <x v="4"/>
    <x v="4"/>
    <x v="0"/>
    <n v="22"/>
    <x v="0"/>
    <s v="May"/>
    <n v="3042"/>
    <x v="152"/>
    <n v="198"/>
    <n v="3978"/>
    <n v="4230"/>
  </r>
  <r>
    <x v="139"/>
    <x v="3"/>
    <x v="1"/>
    <x v="0"/>
    <x v="0"/>
    <n v="13"/>
    <x v="0"/>
    <s v="May"/>
    <n v="44748"/>
    <x v="209"/>
    <n v="2772"/>
    <n v="3978"/>
    <n v="4230"/>
  </r>
  <r>
    <x v="139"/>
    <x v="1"/>
    <x v="0"/>
    <x v="15"/>
    <x v="1"/>
    <n v="27"/>
    <x v="0"/>
    <s v="May"/>
    <n v="150120"/>
    <x v="169"/>
    <n v="11880"/>
    <n v="3042"/>
    <n v="3240"/>
  </r>
  <r>
    <x v="139"/>
    <x v="6"/>
    <x v="2"/>
    <x v="1"/>
    <x v="1"/>
    <n v="27"/>
    <x v="0"/>
    <s v="May"/>
    <n v="32238"/>
    <x v="210"/>
    <n v="2592"/>
    <n v="3978"/>
    <n v="4230"/>
  </r>
  <r>
    <x v="139"/>
    <x v="4"/>
    <x v="2"/>
    <x v="7"/>
    <x v="0"/>
    <n v="27"/>
    <x v="0"/>
    <s v="May"/>
    <n v="27846"/>
    <x v="88"/>
    <n v="1764"/>
    <n v="3978"/>
    <n v="4230"/>
  </r>
  <r>
    <x v="140"/>
    <x v="8"/>
    <x v="4"/>
    <x v="12"/>
    <x v="0"/>
    <n v="27"/>
    <x v="0"/>
    <s v="May"/>
    <n v="67068"/>
    <x v="188"/>
    <n v="4212"/>
    <n v="5832"/>
    <n v="6210"/>
  </r>
  <r>
    <x v="140"/>
    <x v="9"/>
    <x v="3"/>
    <x v="10"/>
    <x v="0"/>
    <n v="27"/>
    <x v="0"/>
    <s v="May"/>
    <n v="76194"/>
    <x v="211"/>
    <n v="4896"/>
    <n v="2196"/>
    <n v="2340"/>
  </r>
  <r>
    <x v="140"/>
    <x v="0"/>
    <x v="0"/>
    <x v="3"/>
    <x v="0"/>
    <n v="27"/>
    <x v="0"/>
    <s v="May"/>
    <n v="21960"/>
    <x v="97"/>
    <n v="1440"/>
    <n v="3546"/>
    <n v="3780"/>
  </r>
  <r>
    <x v="140"/>
    <x v="6"/>
    <x v="2"/>
    <x v="5"/>
    <x v="0"/>
    <n v="12"/>
    <x v="0"/>
    <s v="May"/>
    <n v="52488"/>
    <x v="212"/>
    <n v="3402"/>
    <n v="3582"/>
    <n v="3870"/>
  </r>
  <r>
    <x v="141"/>
    <x v="4"/>
    <x v="2"/>
    <x v="7"/>
    <x v="0"/>
    <n v="18"/>
    <x v="0"/>
    <s v="May"/>
    <n v="47736"/>
    <x v="69"/>
    <n v="3024"/>
    <n v="3978"/>
    <n v="4230"/>
  </r>
  <r>
    <x v="141"/>
    <x v="5"/>
    <x v="3"/>
    <x v="0"/>
    <x v="0"/>
    <n v="8"/>
    <x v="0"/>
    <s v="May"/>
    <n v="16272"/>
    <x v="0"/>
    <n v="1008"/>
    <n v="3978"/>
    <n v="4230"/>
  </r>
  <r>
    <x v="141"/>
    <x v="7"/>
    <x v="4"/>
    <x v="9"/>
    <x v="0"/>
    <n v="21"/>
    <x v="0"/>
    <s v="May"/>
    <n v="4212"/>
    <x v="118"/>
    <n v="288"/>
    <n v="2034"/>
    <n v="2160"/>
  </r>
  <r>
    <x v="141"/>
    <x v="6"/>
    <x v="2"/>
    <x v="8"/>
    <x v="0"/>
    <n v="25"/>
    <x v="0"/>
    <s v="May"/>
    <n v="66924"/>
    <x v="114"/>
    <n v="4446"/>
    <n v="3042"/>
    <n v="3240"/>
  </r>
  <r>
    <x v="141"/>
    <x v="3"/>
    <x v="1"/>
    <x v="10"/>
    <x v="0"/>
    <n v="12"/>
    <x v="0"/>
    <s v="May"/>
    <n v="112050"/>
    <x v="21"/>
    <n v="7200"/>
    <n v="5148"/>
    <n v="5490"/>
  </r>
  <r>
    <x v="142"/>
    <x v="2"/>
    <x v="1"/>
    <x v="14"/>
    <x v="0"/>
    <n v="9"/>
    <x v="0"/>
    <s v="May"/>
    <n v="8856"/>
    <x v="47"/>
    <n v="594"/>
    <n v="2106"/>
    <n v="2250"/>
  </r>
  <r>
    <x v="143"/>
    <x v="4"/>
    <x v="2"/>
    <x v="12"/>
    <x v="0"/>
    <n v="23"/>
    <x v="0"/>
    <s v="May"/>
    <n v="59616"/>
    <x v="96"/>
    <n v="3744"/>
    <n v="4482"/>
    <n v="4770"/>
  </r>
  <r>
    <x v="143"/>
    <x v="2"/>
    <x v="1"/>
    <x v="16"/>
    <x v="0"/>
    <n v="23"/>
    <x v="0"/>
    <s v="May"/>
    <n v="71064"/>
    <x v="61"/>
    <n v="4536"/>
    <n v="3546"/>
    <n v="3780"/>
  </r>
  <r>
    <x v="143"/>
    <x v="4"/>
    <x v="2"/>
    <x v="16"/>
    <x v="0"/>
    <n v="20"/>
    <x v="0"/>
    <s v="May"/>
    <n v="40608"/>
    <x v="80"/>
    <n v="2592"/>
    <n v="4482"/>
    <n v="4770"/>
  </r>
  <r>
    <x v="143"/>
    <x v="8"/>
    <x v="4"/>
    <x v="13"/>
    <x v="1"/>
    <n v="25"/>
    <x v="0"/>
    <s v="May"/>
    <n v="31392"/>
    <x v="13"/>
    <n v="2448"/>
    <n v="4482"/>
    <n v="4770"/>
  </r>
  <r>
    <x v="144"/>
    <x v="3"/>
    <x v="1"/>
    <x v="5"/>
    <x v="0"/>
    <n v="4"/>
    <x v="0"/>
    <s v="May"/>
    <n v="99144"/>
    <x v="119"/>
    <n v="6426"/>
    <n v="2034"/>
    <n v="2160"/>
  </r>
  <r>
    <x v="144"/>
    <x v="4"/>
    <x v="2"/>
    <x v="7"/>
    <x v="0"/>
    <n v="24"/>
    <x v="0"/>
    <s v="May"/>
    <n v="87516"/>
    <x v="4"/>
    <n v="5544"/>
    <n v="3978"/>
    <n v="4230"/>
  </r>
  <r>
    <x v="144"/>
    <x v="1"/>
    <x v="0"/>
    <x v="8"/>
    <x v="0"/>
    <n v="24"/>
    <x v="0"/>
    <s v="May"/>
    <n v="20592"/>
    <x v="26"/>
    <n v="1368"/>
    <n v="5832"/>
    <n v="6210"/>
  </r>
  <r>
    <x v="145"/>
    <x v="3"/>
    <x v="1"/>
    <x v="8"/>
    <x v="0"/>
    <n v="16"/>
    <x v="0"/>
    <s v="May"/>
    <n v="82368"/>
    <x v="213"/>
    <n v="5472"/>
    <n v="3978"/>
    <n v="4230"/>
  </r>
  <r>
    <x v="146"/>
    <x v="5"/>
    <x v="3"/>
    <x v="13"/>
    <x v="1"/>
    <n v="6"/>
    <x v="0"/>
    <s v="May"/>
    <n v="94176"/>
    <x v="23"/>
    <n v="7344"/>
    <n v="3978"/>
    <n v="4230"/>
  </r>
  <r>
    <x v="146"/>
    <x v="8"/>
    <x v="4"/>
    <x v="8"/>
    <x v="0"/>
    <n v="4"/>
    <x v="0"/>
    <s v="May"/>
    <n v="66924"/>
    <x v="114"/>
    <n v="4446"/>
    <n v="5148"/>
    <n v="5490"/>
  </r>
  <r>
    <x v="146"/>
    <x v="0"/>
    <x v="0"/>
    <x v="2"/>
    <x v="0"/>
    <n v="24"/>
    <x v="0"/>
    <s v="May"/>
    <n v="31824"/>
    <x v="13"/>
    <n v="2016"/>
    <n v="5832"/>
    <n v="6210"/>
  </r>
  <r>
    <x v="146"/>
    <x v="9"/>
    <x v="3"/>
    <x v="4"/>
    <x v="0"/>
    <n v="21"/>
    <x v="0"/>
    <s v="May"/>
    <n v="39546"/>
    <x v="121"/>
    <n v="2574"/>
    <n v="2034"/>
    <n v="2160"/>
  </r>
  <r>
    <x v="146"/>
    <x v="4"/>
    <x v="2"/>
    <x v="13"/>
    <x v="1"/>
    <n v="13"/>
    <x v="0"/>
    <s v="May"/>
    <n v="82404"/>
    <x v="30"/>
    <n v="6426"/>
    <n v="5832"/>
    <n v="6210"/>
  </r>
  <r>
    <x v="147"/>
    <x v="4"/>
    <x v="2"/>
    <x v="1"/>
    <x v="1"/>
    <n v="2"/>
    <x v="0"/>
    <s v="May"/>
    <n v="25074"/>
    <x v="214"/>
    <n v="2016"/>
    <n v="3546"/>
    <n v="3780"/>
  </r>
  <r>
    <x v="147"/>
    <x v="0"/>
    <x v="0"/>
    <x v="7"/>
    <x v="0"/>
    <n v="20"/>
    <x v="0"/>
    <s v="May"/>
    <n v="23868"/>
    <x v="25"/>
    <n v="1512"/>
    <n v="3726"/>
    <n v="3960"/>
  </r>
  <r>
    <x v="147"/>
    <x v="9"/>
    <x v="3"/>
    <x v="11"/>
    <x v="0"/>
    <n v="21"/>
    <x v="0"/>
    <s v="May"/>
    <n v="53190"/>
    <x v="112"/>
    <n v="3510"/>
    <n v="3978"/>
    <n v="4230"/>
  </r>
  <r>
    <x v="148"/>
    <x v="2"/>
    <x v="1"/>
    <x v="2"/>
    <x v="0"/>
    <n v="12"/>
    <x v="0"/>
    <s v="June"/>
    <n v="15912"/>
    <x v="73"/>
    <n v="1008"/>
    <n v="3042"/>
    <n v="3240"/>
  </r>
  <r>
    <x v="148"/>
    <x v="1"/>
    <x v="0"/>
    <x v="12"/>
    <x v="0"/>
    <n v="23"/>
    <x v="0"/>
    <s v="June"/>
    <n v="3726"/>
    <x v="155"/>
    <n v="234"/>
    <n v="3546"/>
    <n v="3780"/>
  </r>
  <r>
    <x v="148"/>
    <x v="2"/>
    <x v="1"/>
    <x v="16"/>
    <x v="0"/>
    <n v="23"/>
    <x v="0"/>
    <s v="June"/>
    <n v="20304"/>
    <x v="74"/>
    <n v="1296"/>
    <n v="4482"/>
    <n v="4770"/>
  </r>
  <r>
    <x v="148"/>
    <x v="1"/>
    <x v="0"/>
    <x v="16"/>
    <x v="0"/>
    <n v="24"/>
    <x v="0"/>
    <s v="June"/>
    <n v="20304"/>
    <x v="74"/>
    <n v="1296"/>
    <n v="3924"/>
    <n v="4230"/>
  </r>
  <r>
    <x v="149"/>
    <x v="8"/>
    <x v="4"/>
    <x v="4"/>
    <x v="0"/>
    <n v="25"/>
    <x v="0"/>
    <s v="June"/>
    <n v="42588"/>
    <x v="14"/>
    <n v="2772"/>
    <n v="2952"/>
    <n v="3150"/>
  </r>
  <r>
    <x v="149"/>
    <x v="0"/>
    <x v="0"/>
    <x v="0"/>
    <x v="0"/>
    <n v="17"/>
    <x v="0"/>
    <s v="June"/>
    <n v="6102"/>
    <x v="215"/>
    <n v="378"/>
    <n v="3726"/>
    <n v="3960"/>
  </r>
  <r>
    <x v="150"/>
    <x v="3"/>
    <x v="1"/>
    <x v="9"/>
    <x v="0"/>
    <n v="21"/>
    <x v="0"/>
    <s v="June"/>
    <n v="2106"/>
    <x v="216"/>
    <n v="144"/>
    <n v="3978"/>
    <n v="4230"/>
  </r>
  <r>
    <x v="150"/>
    <x v="8"/>
    <x v="4"/>
    <x v="0"/>
    <x v="0"/>
    <n v="9"/>
    <x v="0"/>
    <s v="June"/>
    <n v="8136"/>
    <x v="22"/>
    <n v="504"/>
    <n v="3726"/>
    <n v="3960"/>
  </r>
  <r>
    <x v="150"/>
    <x v="4"/>
    <x v="2"/>
    <x v="11"/>
    <x v="0"/>
    <n v="11"/>
    <x v="0"/>
    <s v="June"/>
    <n v="63828"/>
    <x v="95"/>
    <n v="4212"/>
    <n v="4482"/>
    <n v="4770"/>
  </r>
  <r>
    <x v="150"/>
    <x v="7"/>
    <x v="4"/>
    <x v="16"/>
    <x v="0"/>
    <n v="4"/>
    <x v="0"/>
    <s v="June"/>
    <n v="27072"/>
    <x v="185"/>
    <n v="1728"/>
    <n v="3582"/>
    <n v="3870"/>
  </r>
  <r>
    <x v="151"/>
    <x v="7"/>
    <x v="4"/>
    <x v="1"/>
    <x v="1"/>
    <n v="22"/>
    <x v="0"/>
    <s v="June"/>
    <n v="82386"/>
    <x v="91"/>
    <n v="6624"/>
    <n v="4482"/>
    <n v="4770"/>
  </r>
  <r>
    <x v="151"/>
    <x v="5"/>
    <x v="3"/>
    <x v="10"/>
    <x v="0"/>
    <n v="15"/>
    <x v="0"/>
    <s v="June"/>
    <n v="71712"/>
    <x v="166"/>
    <n v="4608"/>
    <n v="3924"/>
    <n v="4230"/>
  </r>
  <r>
    <x v="151"/>
    <x v="7"/>
    <x v="4"/>
    <x v="11"/>
    <x v="0"/>
    <n v="23"/>
    <x v="0"/>
    <s v="June"/>
    <n v="60282"/>
    <x v="217"/>
    <n v="3978"/>
    <n v="7506"/>
    <n v="8100"/>
  </r>
  <r>
    <x v="152"/>
    <x v="8"/>
    <x v="4"/>
    <x v="0"/>
    <x v="0"/>
    <n v="9"/>
    <x v="0"/>
    <s v="June"/>
    <n v="20340"/>
    <x v="74"/>
    <n v="1260"/>
    <n v="3546"/>
    <n v="3780"/>
  </r>
  <r>
    <x v="152"/>
    <x v="5"/>
    <x v="3"/>
    <x v="10"/>
    <x v="0"/>
    <n v="7"/>
    <x v="0"/>
    <s v="June"/>
    <n v="103086"/>
    <x v="18"/>
    <n v="6624"/>
    <n v="3042"/>
    <n v="3240"/>
  </r>
  <r>
    <x v="153"/>
    <x v="3"/>
    <x v="1"/>
    <x v="2"/>
    <x v="0"/>
    <n v="25"/>
    <x v="0"/>
    <s v="June"/>
    <n v="31824"/>
    <x v="13"/>
    <n v="2016"/>
    <n v="3042"/>
    <n v="3240"/>
  </r>
  <r>
    <x v="154"/>
    <x v="8"/>
    <x v="4"/>
    <x v="4"/>
    <x v="0"/>
    <n v="10"/>
    <x v="0"/>
    <s v="June"/>
    <n v="48672"/>
    <x v="142"/>
    <n v="3168"/>
    <n v="3978"/>
    <n v="4230"/>
  </r>
  <r>
    <x v="154"/>
    <x v="7"/>
    <x v="4"/>
    <x v="8"/>
    <x v="0"/>
    <n v="8"/>
    <x v="0"/>
    <s v="June"/>
    <n v="92664"/>
    <x v="218"/>
    <n v="6156"/>
    <n v="5148"/>
    <n v="5490"/>
  </r>
  <r>
    <x v="154"/>
    <x v="4"/>
    <x v="2"/>
    <x v="9"/>
    <x v="0"/>
    <n v="18"/>
    <x v="0"/>
    <s v="June"/>
    <n v="23166"/>
    <x v="85"/>
    <n v="1584"/>
    <n v="3042"/>
    <n v="3240"/>
  </r>
  <r>
    <x v="154"/>
    <x v="2"/>
    <x v="1"/>
    <x v="3"/>
    <x v="0"/>
    <n v="8"/>
    <x v="0"/>
    <s v="June"/>
    <n v="46116"/>
    <x v="219"/>
    <n v="3024"/>
    <n v="5148"/>
    <n v="5490"/>
  </r>
  <r>
    <x v="155"/>
    <x v="2"/>
    <x v="1"/>
    <x v="11"/>
    <x v="0"/>
    <n v="25"/>
    <x v="0"/>
    <s v="June"/>
    <n v="24822"/>
    <x v="78"/>
    <n v="1638"/>
    <n v="7506"/>
    <n v="8100"/>
  </r>
  <r>
    <x v="156"/>
    <x v="7"/>
    <x v="4"/>
    <x v="6"/>
    <x v="0"/>
    <n v="7"/>
    <x v="0"/>
    <s v="June"/>
    <n v="53190"/>
    <x v="112"/>
    <n v="3510"/>
    <n v="3042"/>
    <n v="3240"/>
  </r>
  <r>
    <x v="156"/>
    <x v="0"/>
    <x v="0"/>
    <x v="16"/>
    <x v="0"/>
    <n v="17"/>
    <x v="0"/>
    <s v="June"/>
    <n v="23688"/>
    <x v="58"/>
    <n v="1512"/>
    <n v="3978"/>
    <n v="4230"/>
  </r>
  <r>
    <x v="156"/>
    <x v="2"/>
    <x v="1"/>
    <x v="6"/>
    <x v="0"/>
    <n v="3"/>
    <x v="0"/>
    <s v="June"/>
    <n v="42552"/>
    <x v="14"/>
    <n v="2808"/>
    <n v="2952"/>
    <n v="3150"/>
  </r>
  <r>
    <x v="156"/>
    <x v="8"/>
    <x v="4"/>
    <x v="1"/>
    <x v="1"/>
    <n v="13"/>
    <x v="0"/>
    <s v="June"/>
    <n v="28656"/>
    <x v="184"/>
    <n v="2304"/>
    <n v="2034"/>
    <n v="2160"/>
  </r>
  <r>
    <x v="157"/>
    <x v="6"/>
    <x v="2"/>
    <x v="6"/>
    <x v="0"/>
    <n v="17"/>
    <x v="0"/>
    <s v="June"/>
    <n v="42552"/>
    <x v="14"/>
    <n v="2808"/>
    <n v="3582"/>
    <n v="3870"/>
  </r>
  <r>
    <x v="158"/>
    <x v="0"/>
    <x v="0"/>
    <x v="12"/>
    <x v="0"/>
    <n v="22"/>
    <x v="0"/>
    <s v="June"/>
    <n v="52164"/>
    <x v="125"/>
    <n v="3276"/>
    <n v="3978"/>
    <n v="4230"/>
  </r>
  <r>
    <x v="158"/>
    <x v="2"/>
    <x v="1"/>
    <x v="11"/>
    <x v="0"/>
    <n v="23"/>
    <x v="0"/>
    <s v="June"/>
    <n v="88650"/>
    <x v="115"/>
    <n v="5850"/>
    <n v="2196"/>
    <n v="2340"/>
  </r>
  <r>
    <x v="158"/>
    <x v="7"/>
    <x v="4"/>
    <x v="7"/>
    <x v="0"/>
    <n v="1"/>
    <x v="0"/>
    <s v="June"/>
    <n v="51714"/>
    <x v="5"/>
    <n v="3276"/>
    <n v="2034"/>
    <n v="2160"/>
  </r>
  <r>
    <x v="159"/>
    <x v="6"/>
    <x v="2"/>
    <x v="16"/>
    <x v="0"/>
    <n v="25"/>
    <x v="0"/>
    <s v="June"/>
    <n v="33840"/>
    <x v="67"/>
    <n v="2160"/>
    <n v="5148"/>
    <n v="5490"/>
  </r>
  <r>
    <x v="160"/>
    <x v="2"/>
    <x v="1"/>
    <x v="7"/>
    <x v="0"/>
    <n v="22"/>
    <x v="0"/>
    <s v="June"/>
    <n v="31824"/>
    <x v="13"/>
    <n v="2016"/>
    <n v="3384"/>
    <n v="3600"/>
  </r>
  <r>
    <x v="160"/>
    <x v="7"/>
    <x v="4"/>
    <x v="0"/>
    <x v="0"/>
    <n v="2"/>
    <x v="0"/>
    <s v="June"/>
    <n v="30510"/>
    <x v="105"/>
    <n v="1890"/>
    <n v="3978"/>
    <n v="4230"/>
  </r>
  <r>
    <x v="161"/>
    <x v="8"/>
    <x v="4"/>
    <x v="13"/>
    <x v="1"/>
    <n v="11"/>
    <x v="0"/>
    <s v="June"/>
    <n v="19620"/>
    <x v="92"/>
    <n v="1530"/>
    <n v="3582"/>
    <n v="3870"/>
  </r>
  <r>
    <x v="161"/>
    <x v="3"/>
    <x v="1"/>
    <x v="1"/>
    <x v="1"/>
    <n v="11"/>
    <x v="0"/>
    <s v="June"/>
    <n v="78804"/>
    <x v="202"/>
    <n v="6336"/>
    <n v="3546"/>
    <n v="3780"/>
  </r>
  <r>
    <x v="161"/>
    <x v="3"/>
    <x v="1"/>
    <x v="10"/>
    <x v="0"/>
    <n v="1"/>
    <x v="0"/>
    <s v="June"/>
    <n v="26892"/>
    <x v="83"/>
    <n v="1728"/>
    <n v="7506"/>
    <n v="8100"/>
  </r>
  <r>
    <x v="162"/>
    <x v="2"/>
    <x v="1"/>
    <x v="1"/>
    <x v="1"/>
    <n v="14"/>
    <x v="0"/>
    <s v="June"/>
    <n v="78804"/>
    <x v="202"/>
    <n v="6336"/>
    <n v="3978"/>
    <n v="4230"/>
  </r>
  <r>
    <x v="163"/>
    <x v="7"/>
    <x v="4"/>
    <x v="13"/>
    <x v="1"/>
    <n v="11"/>
    <x v="0"/>
    <s v="June"/>
    <n v="35316"/>
    <x v="116"/>
    <n v="2754"/>
    <n v="2034"/>
    <n v="2160"/>
  </r>
  <r>
    <x v="163"/>
    <x v="2"/>
    <x v="1"/>
    <x v="15"/>
    <x v="1"/>
    <n v="8"/>
    <x v="0"/>
    <s v="June"/>
    <n v="165132"/>
    <x v="82"/>
    <n v="13068"/>
    <n v="2952"/>
    <n v="3150"/>
  </r>
  <r>
    <x v="163"/>
    <x v="2"/>
    <x v="1"/>
    <x v="12"/>
    <x v="0"/>
    <n v="1"/>
    <x v="0"/>
    <s v="June"/>
    <n v="63342"/>
    <x v="33"/>
    <n v="3978"/>
    <n v="3546"/>
    <n v="3780"/>
  </r>
  <r>
    <x v="164"/>
    <x v="5"/>
    <x v="3"/>
    <x v="3"/>
    <x v="0"/>
    <n v="24"/>
    <x v="0"/>
    <s v="June"/>
    <n v="30744"/>
    <x v="191"/>
    <n v="2016"/>
    <n v="3546"/>
    <n v="3780"/>
  </r>
  <r>
    <x v="164"/>
    <x v="5"/>
    <x v="3"/>
    <x v="9"/>
    <x v="0"/>
    <n v="15"/>
    <x v="0"/>
    <s v="June"/>
    <n v="27378"/>
    <x v="179"/>
    <n v="1872"/>
    <n v="3978"/>
    <n v="4230"/>
  </r>
  <r>
    <x v="164"/>
    <x v="0"/>
    <x v="0"/>
    <x v="14"/>
    <x v="0"/>
    <n v="20"/>
    <x v="0"/>
    <s v="June"/>
    <n v="44280"/>
    <x v="128"/>
    <n v="2970"/>
    <n v="3546"/>
    <n v="3780"/>
  </r>
  <r>
    <x v="164"/>
    <x v="6"/>
    <x v="2"/>
    <x v="1"/>
    <x v="1"/>
    <n v="1"/>
    <x v="0"/>
    <s v="June"/>
    <n v="60894"/>
    <x v="49"/>
    <n v="4896"/>
    <n v="5148"/>
    <n v="5490"/>
  </r>
  <r>
    <x v="164"/>
    <x v="4"/>
    <x v="2"/>
    <x v="16"/>
    <x v="0"/>
    <n v="5"/>
    <x v="0"/>
    <s v="June"/>
    <n v="40608"/>
    <x v="80"/>
    <n v="2592"/>
    <n v="2196"/>
    <n v="2340"/>
  </r>
  <r>
    <x v="164"/>
    <x v="0"/>
    <x v="0"/>
    <x v="14"/>
    <x v="0"/>
    <n v="2"/>
    <x v="0"/>
    <s v="June"/>
    <n v="5904"/>
    <x v="106"/>
    <n v="396"/>
    <n v="3924"/>
    <n v="4230"/>
  </r>
  <r>
    <x v="165"/>
    <x v="5"/>
    <x v="3"/>
    <x v="13"/>
    <x v="1"/>
    <n v="15"/>
    <x v="0"/>
    <s v="June"/>
    <n v="27468"/>
    <x v="88"/>
    <n v="2142"/>
    <n v="3978"/>
    <n v="4230"/>
  </r>
  <r>
    <x v="165"/>
    <x v="2"/>
    <x v="1"/>
    <x v="14"/>
    <x v="0"/>
    <n v="24"/>
    <x v="0"/>
    <s v="June"/>
    <n v="35424"/>
    <x v="86"/>
    <n v="2376"/>
    <n v="2106"/>
    <n v="2250"/>
  </r>
  <r>
    <x v="165"/>
    <x v="1"/>
    <x v="0"/>
    <x v="16"/>
    <x v="0"/>
    <n v="23"/>
    <x v="0"/>
    <s v="June"/>
    <n v="50760"/>
    <x v="64"/>
    <n v="3240"/>
    <n v="5148"/>
    <n v="5490"/>
  </r>
  <r>
    <x v="165"/>
    <x v="4"/>
    <x v="2"/>
    <x v="2"/>
    <x v="0"/>
    <n v="20"/>
    <x v="0"/>
    <s v="June"/>
    <n v="83538"/>
    <x v="30"/>
    <n v="5292"/>
    <n v="3546"/>
    <n v="3780"/>
  </r>
  <r>
    <x v="166"/>
    <x v="4"/>
    <x v="2"/>
    <x v="14"/>
    <x v="0"/>
    <n v="23"/>
    <x v="0"/>
    <s v="June"/>
    <n v="29520"/>
    <x v="220"/>
    <n v="1980"/>
    <n v="3546"/>
    <n v="3780"/>
  </r>
  <r>
    <x v="167"/>
    <x v="5"/>
    <x v="3"/>
    <x v="12"/>
    <x v="0"/>
    <n v="22"/>
    <x v="0"/>
    <s v="June"/>
    <n v="33534"/>
    <x v="34"/>
    <n v="2106"/>
    <n v="5148"/>
    <n v="5490"/>
  </r>
  <r>
    <x v="167"/>
    <x v="6"/>
    <x v="2"/>
    <x v="7"/>
    <x v="0"/>
    <n v="10"/>
    <x v="0"/>
    <s v="June"/>
    <n v="79560"/>
    <x v="208"/>
    <n v="5040"/>
    <n v="3384"/>
    <n v="3600"/>
  </r>
  <r>
    <x v="167"/>
    <x v="0"/>
    <x v="0"/>
    <x v="1"/>
    <x v="1"/>
    <n v="5"/>
    <x v="0"/>
    <s v="June"/>
    <n v="85968"/>
    <x v="193"/>
    <n v="6912"/>
    <n v="3042"/>
    <n v="3240"/>
  </r>
  <r>
    <x v="167"/>
    <x v="4"/>
    <x v="2"/>
    <x v="11"/>
    <x v="0"/>
    <n v="12"/>
    <x v="0"/>
    <s v="June"/>
    <n v="39006"/>
    <x v="54"/>
    <n v="2574"/>
    <n v="3978"/>
    <n v="4230"/>
  </r>
  <r>
    <x v="168"/>
    <x v="4"/>
    <x v="2"/>
    <x v="4"/>
    <x v="0"/>
    <n v="19"/>
    <x v="0"/>
    <s v="June"/>
    <n v="42588"/>
    <x v="14"/>
    <n v="2772"/>
    <n v="3978"/>
    <n v="4230"/>
  </r>
  <r>
    <x v="168"/>
    <x v="3"/>
    <x v="1"/>
    <x v="1"/>
    <x v="1"/>
    <n v="18"/>
    <x v="0"/>
    <s v="June"/>
    <n v="82386"/>
    <x v="91"/>
    <n v="6624"/>
    <n v="3924"/>
    <n v="4230"/>
  </r>
  <r>
    <x v="168"/>
    <x v="0"/>
    <x v="0"/>
    <x v="0"/>
    <x v="0"/>
    <n v="1"/>
    <x v="0"/>
    <s v="June"/>
    <n v="2034"/>
    <x v="50"/>
    <n v="126"/>
    <n v="2952"/>
    <n v="3150"/>
  </r>
  <r>
    <x v="169"/>
    <x v="0"/>
    <x v="0"/>
    <x v="9"/>
    <x v="0"/>
    <n v="15"/>
    <x v="0"/>
    <s v="June"/>
    <n v="4212"/>
    <x v="118"/>
    <n v="288"/>
    <n v="3042"/>
    <n v="3240"/>
  </r>
  <r>
    <x v="169"/>
    <x v="5"/>
    <x v="3"/>
    <x v="0"/>
    <x v="0"/>
    <n v="4"/>
    <x v="0"/>
    <s v="June"/>
    <n v="10170"/>
    <x v="129"/>
    <n v="630"/>
    <n v="3978"/>
    <n v="4230"/>
  </r>
  <r>
    <x v="169"/>
    <x v="0"/>
    <x v="0"/>
    <x v="14"/>
    <x v="0"/>
    <n v="16"/>
    <x v="0"/>
    <s v="June"/>
    <n v="41328"/>
    <x v="221"/>
    <n v="2772"/>
    <n v="2106"/>
    <n v="2250"/>
  </r>
  <r>
    <x v="170"/>
    <x v="7"/>
    <x v="4"/>
    <x v="5"/>
    <x v="0"/>
    <n v="10"/>
    <x v="0"/>
    <s v="June"/>
    <n v="46656"/>
    <x v="147"/>
    <n v="3024"/>
    <n v="2034"/>
    <n v="2160"/>
  </r>
  <r>
    <x v="170"/>
    <x v="9"/>
    <x v="3"/>
    <x v="1"/>
    <x v="1"/>
    <n v="21"/>
    <x v="0"/>
    <s v="June"/>
    <n v="82386"/>
    <x v="91"/>
    <n v="6624"/>
    <n v="4482"/>
    <n v="4770"/>
  </r>
  <r>
    <x v="170"/>
    <x v="7"/>
    <x v="4"/>
    <x v="1"/>
    <x v="1"/>
    <n v="7"/>
    <x v="0"/>
    <s v="June"/>
    <n v="46566"/>
    <x v="136"/>
    <n v="3744"/>
    <n v="3726"/>
    <n v="3960"/>
  </r>
  <r>
    <x v="170"/>
    <x v="5"/>
    <x v="3"/>
    <x v="0"/>
    <x v="0"/>
    <n v="22"/>
    <x v="0"/>
    <s v="June"/>
    <n v="26442"/>
    <x v="48"/>
    <n v="1638"/>
    <n v="2952"/>
    <n v="3150"/>
  </r>
  <r>
    <x v="170"/>
    <x v="6"/>
    <x v="2"/>
    <x v="11"/>
    <x v="0"/>
    <n v="15"/>
    <x v="0"/>
    <s v="June"/>
    <n v="24822"/>
    <x v="78"/>
    <n v="1638"/>
    <n v="3384"/>
    <n v="3600"/>
  </r>
  <r>
    <x v="170"/>
    <x v="7"/>
    <x v="4"/>
    <x v="7"/>
    <x v="0"/>
    <n v="7"/>
    <x v="0"/>
    <s v="June"/>
    <n v="3978"/>
    <x v="149"/>
    <n v="252"/>
    <n v="3546"/>
    <n v="3780"/>
  </r>
  <r>
    <x v="171"/>
    <x v="0"/>
    <x v="0"/>
    <x v="4"/>
    <x v="0"/>
    <n v="17"/>
    <x v="0"/>
    <s v="June"/>
    <n v="63882"/>
    <x v="95"/>
    <n v="4158"/>
    <n v="5148"/>
    <n v="5490"/>
  </r>
  <r>
    <x v="171"/>
    <x v="1"/>
    <x v="0"/>
    <x v="12"/>
    <x v="0"/>
    <n v="20"/>
    <x v="0"/>
    <s v="June"/>
    <n v="85698"/>
    <x v="178"/>
    <n v="5382"/>
    <n v="2034"/>
    <n v="2160"/>
  </r>
  <r>
    <x v="172"/>
    <x v="2"/>
    <x v="1"/>
    <x v="14"/>
    <x v="0"/>
    <n v="5"/>
    <x v="0"/>
    <s v="June"/>
    <n v="64944"/>
    <x v="77"/>
    <n v="4356"/>
    <n v="2196"/>
    <n v="2340"/>
  </r>
  <r>
    <x v="172"/>
    <x v="9"/>
    <x v="3"/>
    <x v="10"/>
    <x v="0"/>
    <n v="14"/>
    <x v="0"/>
    <s v="June"/>
    <n v="71712"/>
    <x v="166"/>
    <n v="4608"/>
    <n v="3546"/>
    <n v="3780"/>
  </r>
  <r>
    <x v="172"/>
    <x v="9"/>
    <x v="3"/>
    <x v="9"/>
    <x v="0"/>
    <n v="6"/>
    <x v="0"/>
    <s v="June"/>
    <n v="44226"/>
    <x v="128"/>
    <n v="3024"/>
    <n v="3546"/>
    <n v="3780"/>
  </r>
  <r>
    <x v="172"/>
    <x v="6"/>
    <x v="2"/>
    <x v="1"/>
    <x v="1"/>
    <n v="22"/>
    <x v="0"/>
    <s v="June"/>
    <n v="71640"/>
    <x v="167"/>
    <n v="5760"/>
    <n v="7506"/>
    <n v="8100"/>
  </r>
  <r>
    <x v="173"/>
    <x v="0"/>
    <x v="0"/>
    <x v="12"/>
    <x v="0"/>
    <n v="6"/>
    <x v="0"/>
    <s v="June"/>
    <n v="33534"/>
    <x v="34"/>
    <n v="2106"/>
    <n v="3924"/>
    <n v="4230"/>
  </r>
  <r>
    <x v="173"/>
    <x v="0"/>
    <x v="0"/>
    <x v="0"/>
    <x v="0"/>
    <n v="6"/>
    <x v="0"/>
    <s v="June"/>
    <n v="38646"/>
    <x v="222"/>
    <n v="2394"/>
    <n v="4482"/>
    <n v="4770"/>
  </r>
  <r>
    <x v="174"/>
    <x v="2"/>
    <x v="1"/>
    <x v="15"/>
    <x v="1"/>
    <n v="2"/>
    <x v="0"/>
    <s v="June"/>
    <n v="90072"/>
    <x v="223"/>
    <n v="7128"/>
    <n v="3546"/>
    <n v="3780"/>
  </r>
  <r>
    <x v="174"/>
    <x v="8"/>
    <x v="4"/>
    <x v="14"/>
    <x v="0"/>
    <n v="24"/>
    <x v="0"/>
    <s v="June"/>
    <n v="67896"/>
    <x v="133"/>
    <n v="4554"/>
    <n v="3726"/>
    <n v="3960"/>
  </r>
  <r>
    <x v="174"/>
    <x v="7"/>
    <x v="4"/>
    <x v="14"/>
    <x v="0"/>
    <n v="11"/>
    <x v="0"/>
    <s v="June"/>
    <n v="29520"/>
    <x v="220"/>
    <n v="1980"/>
    <n v="2106"/>
    <n v="2250"/>
  </r>
  <r>
    <x v="175"/>
    <x v="5"/>
    <x v="3"/>
    <x v="10"/>
    <x v="0"/>
    <n v="10"/>
    <x v="0"/>
    <s v="June"/>
    <n v="40338"/>
    <x v="224"/>
    <n v="2592"/>
    <n v="3546"/>
    <n v="3780"/>
  </r>
  <r>
    <x v="175"/>
    <x v="8"/>
    <x v="4"/>
    <x v="11"/>
    <x v="0"/>
    <n v="7"/>
    <x v="0"/>
    <s v="June"/>
    <n v="81558"/>
    <x v="19"/>
    <n v="5382"/>
    <n v="3384"/>
    <n v="3600"/>
  </r>
  <r>
    <x v="175"/>
    <x v="0"/>
    <x v="0"/>
    <x v="3"/>
    <x v="0"/>
    <n v="22"/>
    <x v="0"/>
    <s v="June"/>
    <n v="30744"/>
    <x v="191"/>
    <n v="2016"/>
    <n v="2106"/>
    <n v="2250"/>
  </r>
  <r>
    <x v="176"/>
    <x v="1"/>
    <x v="0"/>
    <x v="8"/>
    <x v="0"/>
    <n v="7"/>
    <x v="0"/>
    <s v="July"/>
    <n v="118404"/>
    <x v="65"/>
    <n v="7866"/>
    <n v="3924"/>
    <n v="4230"/>
  </r>
  <r>
    <x v="177"/>
    <x v="4"/>
    <x v="2"/>
    <x v="2"/>
    <x v="0"/>
    <n v="18"/>
    <x v="0"/>
    <s v="July"/>
    <n v="27846"/>
    <x v="88"/>
    <n v="1764"/>
    <n v="3582"/>
    <n v="3870"/>
  </r>
  <r>
    <x v="177"/>
    <x v="9"/>
    <x v="3"/>
    <x v="7"/>
    <x v="0"/>
    <n v="12"/>
    <x v="0"/>
    <s v="July"/>
    <n v="71604"/>
    <x v="12"/>
    <n v="4536"/>
    <n v="3582"/>
    <n v="3870"/>
  </r>
  <r>
    <x v="177"/>
    <x v="2"/>
    <x v="1"/>
    <x v="14"/>
    <x v="0"/>
    <n v="19"/>
    <x v="0"/>
    <s v="July"/>
    <n v="11808"/>
    <x v="225"/>
    <n v="792"/>
    <n v="3726"/>
    <n v="3960"/>
  </r>
  <r>
    <x v="177"/>
    <x v="7"/>
    <x v="4"/>
    <x v="8"/>
    <x v="0"/>
    <n v="23"/>
    <x v="0"/>
    <s v="July"/>
    <n v="113256"/>
    <x v="66"/>
    <n v="7524"/>
    <n v="3582"/>
    <n v="3870"/>
  </r>
  <r>
    <x v="178"/>
    <x v="7"/>
    <x v="4"/>
    <x v="6"/>
    <x v="0"/>
    <n v="3"/>
    <x v="0"/>
    <s v="July"/>
    <n v="63828"/>
    <x v="95"/>
    <n v="4212"/>
    <n v="2952"/>
    <n v="3150"/>
  </r>
  <r>
    <x v="179"/>
    <x v="1"/>
    <x v="0"/>
    <x v="13"/>
    <x v="1"/>
    <n v="24"/>
    <x v="0"/>
    <s v="July"/>
    <n v="74556"/>
    <x v="70"/>
    <n v="5814"/>
    <n v="3978"/>
    <n v="4230"/>
  </r>
  <r>
    <x v="180"/>
    <x v="4"/>
    <x v="2"/>
    <x v="16"/>
    <x v="0"/>
    <n v="25"/>
    <x v="0"/>
    <s v="July"/>
    <n v="77832"/>
    <x v="108"/>
    <n v="4968"/>
    <n v="2034"/>
    <n v="2160"/>
  </r>
  <r>
    <x v="181"/>
    <x v="0"/>
    <x v="0"/>
    <x v="13"/>
    <x v="1"/>
    <n v="5"/>
    <x v="0"/>
    <s v="July"/>
    <n v="19620"/>
    <x v="92"/>
    <n v="1530"/>
    <n v="3924"/>
    <n v="4230"/>
  </r>
  <r>
    <x v="181"/>
    <x v="1"/>
    <x v="0"/>
    <x v="13"/>
    <x v="1"/>
    <n v="2"/>
    <x v="0"/>
    <s v="July"/>
    <n v="90252"/>
    <x v="226"/>
    <n v="7038"/>
    <n v="5832"/>
    <n v="6210"/>
  </r>
  <r>
    <x v="181"/>
    <x v="8"/>
    <x v="4"/>
    <x v="16"/>
    <x v="0"/>
    <n v="14"/>
    <x v="0"/>
    <s v="July"/>
    <n v="23688"/>
    <x v="58"/>
    <n v="1512"/>
    <n v="3546"/>
    <n v="3780"/>
  </r>
  <r>
    <x v="182"/>
    <x v="3"/>
    <x v="1"/>
    <x v="4"/>
    <x v="0"/>
    <n v="6"/>
    <x v="0"/>
    <s v="July"/>
    <n v="42588"/>
    <x v="14"/>
    <n v="2772"/>
    <n v="2034"/>
    <n v="2160"/>
  </r>
  <r>
    <x v="183"/>
    <x v="5"/>
    <x v="3"/>
    <x v="2"/>
    <x v="0"/>
    <n v="13"/>
    <x v="0"/>
    <s v="July"/>
    <n v="47736"/>
    <x v="69"/>
    <n v="3024"/>
    <n v="2034"/>
    <n v="2160"/>
  </r>
  <r>
    <x v="183"/>
    <x v="2"/>
    <x v="1"/>
    <x v="4"/>
    <x v="0"/>
    <n v="4"/>
    <x v="0"/>
    <s v="July"/>
    <n v="57798"/>
    <x v="126"/>
    <n v="3762"/>
    <n v="3042"/>
    <n v="3240"/>
  </r>
  <r>
    <x v="183"/>
    <x v="4"/>
    <x v="2"/>
    <x v="5"/>
    <x v="0"/>
    <n v="21"/>
    <x v="0"/>
    <s v="July"/>
    <n v="58320"/>
    <x v="196"/>
    <n v="3780"/>
    <n v="3042"/>
    <n v="3240"/>
  </r>
  <r>
    <x v="183"/>
    <x v="9"/>
    <x v="3"/>
    <x v="1"/>
    <x v="1"/>
    <n v="16"/>
    <x v="0"/>
    <s v="July"/>
    <n v="78804"/>
    <x v="202"/>
    <n v="6336"/>
    <n v="3726"/>
    <n v="3960"/>
  </r>
  <r>
    <x v="183"/>
    <x v="0"/>
    <x v="0"/>
    <x v="9"/>
    <x v="0"/>
    <n v="10"/>
    <x v="0"/>
    <s v="July"/>
    <n v="10530"/>
    <x v="160"/>
    <n v="720"/>
    <n v="2196"/>
    <n v="2340"/>
  </r>
  <r>
    <x v="184"/>
    <x v="2"/>
    <x v="1"/>
    <x v="13"/>
    <x v="1"/>
    <n v="3"/>
    <x v="0"/>
    <s v="July"/>
    <n v="43164"/>
    <x v="100"/>
    <n v="3366"/>
    <n v="4482"/>
    <n v="4770"/>
  </r>
  <r>
    <x v="184"/>
    <x v="5"/>
    <x v="3"/>
    <x v="12"/>
    <x v="0"/>
    <n v="1"/>
    <x v="0"/>
    <s v="July"/>
    <n v="40986"/>
    <x v="227"/>
    <n v="2574"/>
    <n v="5148"/>
    <n v="5490"/>
  </r>
  <r>
    <x v="184"/>
    <x v="8"/>
    <x v="4"/>
    <x v="1"/>
    <x v="1"/>
    <n v="13"/>
    <x v="0"/>
    <s v="July"/>
    <n v="28656"/>
    <x v="184"/>
    <n v="2304"/>
    <n v="3978"/>
    <n v="4230"/>
  </r>
  <r>
    <x v="184"/>
    <x v="0"/>
    <x v="0"/>
    <x v="1"/>
    <x v="1"/>
    <n v="15"/>
    <x v="0"/>
    <s v="July"/>
    <n v="10746"/>
    <x v="228"/>
    <n v="864"/>
    <n v="2106"/>
    <n v="2250"/>
  </r>
  <r>
    <x v="184"/>
    <x v="6"/>
    <x v="2"/>
    <x v="8"/>
    <x v="0"/>
    <n v="5"/>
    <x v="0"/>
    <s v="July"/>
    <n v="5148"/>
    <x v="62"/>
    <n v="342"/>
    <n v="3978"/>
    <n v="4230"/>
  </r>
  <r>
    <x v="184"/>
    <x v="5"/>
    <x v="3"/>
    <x v="15"/>
    <x v="1"/>
    <n v="25"/>
    <x v="0"/>
    <s v="July"/>
    <n v="135108"/>
    <x v="204"/>
    <n v="10692"/>
    <n v="2034"/>
    <n v="2160"/>
  </r>
  <r>
    <x v="184"/>
    <x v="7"/>
    <x v="4"/>
    <x v="14"/>
    <x v="0"/>
    <n v="8"/>
    <x v="0"/>
    <s v="July"/>
    <n v="67896"/>
    <x v="133"/>
    <n v="4554"/>
    <n v="2034"/>
    <n v="2160"/>
  </r>
  <r>
    <x v="184"/>
    <x v="2"/>
    <x v="1"/>
    <x v="11"/>
    <x v="0"/>
    <n v="21"/>
    <x v="0"/>
    <s v="July"/>
    <n v="17730"/>
    <x v="229"/>
    <n v="1170"/>
    <n v="3582"/>
    <n v="3870"/>
  </r>
  <r>
    <x v="185"/>
    <x v="3"/>
    <x v="1"/>
    <x v="10"/>
    <x v="0"/>
    <n v="16"/>
    <x v="0"/>
    <s v="July"/>
    <n v="112050"/>
    <x v="21"/>
    <n v="7200"/>
    <n v="3978"/>
    <n v="4230"/>
  </r>
  <r>
    <x v="185"/>
    <x v="0"/>
    <x v="0"/>
    <x v="13"/>
    <x v="1"/>
    <n v="23"/>
    <x v="0"/>
    <s v="July"/>
    <n v="7848"/>
    <x v="52"/>
    <n v="612"/>
    <n v="2196"/>
    <n v="2340"/>
  </r>
  <r>
    <x v="185"/>
    <x v="4"/>
    <x v="2"/>
    <x v="2"/>
    <x v="0"/>
    <n v="22"/>
    <x v="0"/>
    <s v="July"/>
    <n v="75582"/>
    <x v="70"/>
    <n v="4788"/>
    <n v="3978"/>
    <n v="4230"/>
  </r>
  <r>
    <x v="185"/>
    <x v="5"/>
    <x v="3"/>
    <x v="5"/>
    <x v="0"/>
    <n v="13"/>
    <x v="0"/>
    <s v="July"/>
    <n v="52488"/>
    <x v="212"/>
    <n v="3402"/>
    <n v="3978"/>
    <n v="4230"/>
  </r>
  <r>
    <x v="186"/>
    <x v="6"/>
    <x v="2"/>
    <x v="11"/>
    <x v="0"/>
    <n v="27"/>
    <x v="0"/>
    <s v="July"/>
    <n v="39006"/>
    <x v="54"/>
    <n v="2574"/>
    <n v="3042"/>
    <n v="3240"/>
  </r>
  <r>
    <x v="186"/>
    <x v="9"/>
    <x v="3"/>
    <x v="14"/>
    <x v="0"/>
    <n v="27"/>
    <x v="0"/>
    <s v="July"/>
    <n v="50184"/>
    <x v="230"/>
    <n v="3366"/>
    <n v="3978"/>
    <n v="4230"/>
  </r>
  <r>
    <x v="186"/>
    <x v="4"/>
    <x v="2"/>
    <x v="4"/>
    <x v="0"/>
    <n v="27"/>
    <x v="0"/>
    <s v="July"/>
    <n v="69966"/>
    <x v="139"/>
    <n v="4554"/>
    <n v="3978"/>
    <n v="4230"/>
  </r>
  <r>
    <x v="186"/>
    <x v="2"/>
    <x v="1"/>
    <x v="15"/>
    <x v="1"/>
    <n v="27"/>
    <x v="0"/>
    <s v="July"/>
    <n v="135108"/>
    <x v="204"/>
    <n v="10692"/>
    <n v="5832"/>
    <n v="6210"/>
  </r>
  <r>
    <x v="186"/>
    <x v="6"/>
    <x v="2"/>
    <x v="13"/>
    <x v="1"/>
    <n v="27"/>
    <x v="0"/>
    <s v="July"/>
    <n v="19620"/>
    <x v="92"/>
    <n v="1530"/>
    <n v="2196"/>
    <n v="2340"/>
  </r>
  <r>
    <x v="186"/>
    <x v="0"/>
    <x v="0"/>
    <x v="4"/>
    <x v="0"/>
    <n v="27"/>
    <x v="0"/>
    <s v="July"/>
    <n v="3042"/>
    <x v="152"/>
    <n v="198"/>
    <n v="3546"/>
    <n v="3780"/>
  </r>
  <r>
    <x v="186"/>
    <x v="2"/>
    <x v="1"/>
    <x v="2"/>
    <x v="0"/>
    <n v="12"/>
    <x v="0"/>
    <s v="July"/>
    <n v="71604"/>
    <x v="12"/>
    <n v="4536"/>
    <n v="3582"/>
    <n v="3870"/>
  </r>
  <r>
    <x v="186"/>
    <x v="3"/>
    <x v="1"/>
    <x v="14"/>
    <x v="0"/>
    <n v="18"/>
    <x v="0"/>
    <s v="July"/>
    <n v="5904"/>
    <x v="106"/>
    <n v="396"/>
    <n v="3978"/>
    <n v="4230"/>
  </r>
  <r>
    <x v="187"/>
    <x v="7"/>
    <x v="4"/>
    <x v="3"/>
    <x v="0"/>
    <n v="8"/>
    <x v="0"/>
    <s v="July"/>
    <n v="35136"/>
    <x v="231"/>
    <n v="2304"/>
    <n v="3978"/>
    <n v="4230"/>
  </r>
  <r>
    <x v="188"/>
    <x v="9"/>
    <x v="3"/>
    <x v="12"/>
    <x v="0"/>
    <n v="21"/>
    <x v="0"/>
    <s v="July"/>
    <n v="74520"/>
    <x v="29"/>
    <n v="4680"/>
    <n v="2034"/>
    <n v="2160"/>
  </r>
  <r>
    <x v="188"/>
    <x v="8"/>
    <x v="4"/>
    <x v="2"/>
    <x v="0"/>
    <n v="25"/>
    <x v="0"/>
    <s v="July"/>
    <n v="51714"/>
    <x v="5"/>
    <n v="3276"/>
    <n v="3042"/>
    <n v="3240"/>
  </r>
  <r>
    <x v="189"/>
    <x v="5"/>
    <x v="3"/>
    <x v="10"/>
    <x v="0"/>
    <n v="12"/>
    <x v="0"/>
    <s v="July"/>
    <n v="94122"/>
    <x v="75"/>
    <n v="6048"/>
    <n v="5148"/>
    <n v="5490"/>
  </r>
  <r>
    <x v="190"/>
    <x v="4"/>
    <x v="2"/>
    <x v="6"/>
    <x v="0"/>
    <n v="9"/>
    <x v="0"/>
    <s v="July"/>
    <n v="60282"/>
    <x v="217"/>
    <n v="3978"/>
    <n v="2106"/>
    <n v="2250"/>
  </r>
  <r>
    <x v="190"/>
    <x v="3"/>
    <x v="1"/>
    <x v="4"/>
    <x v="0"/>
    <n v="23"/>
    <x v="0"/>
    <s v="July"/>
    <n v="66924"/>
    <x v="188"/>
    <n v="4356"/>
    <n v="4482"/>
    <n v="4770"/>
  </r>
  <r>
    <x v="190"/>
    <x v="6"/>
    <x v="2"/>
    <x v="6"/>
    <x v="0"/>
    <n v="23"/>
    <x v="0"/>
    <s v="July"/>
    <n v="88650"/>
    <x v="115"/>
    <n v="5850"/>
    <n v="3546"/>
    <n v="3780"/>
  </r>
  <r>
    <x v="190"/>
    <x v="3"/>
    <x v="1"/>
    <x v="9"/>
    <x v="0"/>
    <n v="20"/>
    <x v="0"/>
    <s v="July"/>
    <n v="4212"/>
    <x v="118"/>
    <n v="288"/>
    <n v="4482"/>
    <n v="4770"/>
  </r>
  <r>
    <x v="190"/>
    <x v="6"/>
    <x v="2"/>
    <x v="3"/>
    <x v="0"/>
    <n v="25"/>
    <x v="0"/>
    <s v="July"/>
    <n v="21960"/>
    <x v="97"/>
    <n v="1440"/>
    <n v="4482"/>
    <n v="4770"/>
  </r>
  <r>
    <x v="190"/>
    <x v="2"/>
    <x v="1"/>
    <x v="11"/>
    <x v="0"/>
    <n v="4"/>
    <x v="0"/>
    <s v="July"/>
    <n v="46098"/>
    <x v="219"/>
    <n v="3042"/>
    <n v="2034"/>
    <n v="2160"/>
  </r>
  <r>
    <x v="190"/>
    <x v="3"/>
    <x v="1"/>
    <x v="12"/>
    <x v="0"/>
    <n v="24"/>
    <x v="0"/>
    <s v="July"/>
    <n v="14904"/>
    <x v="232"/>
    <n v="936"/>
    <n v="3978"/>
    <n v="4230"/>
  </r>
  <r>
    <x v="191"/>
    <x v="2"/>
    <x v="1"/>
    <x v="3"/>
    <x v="0"/>
    <n v="24"/>
    <x v="0"/>
    <s v="July"/>
    <n v="6588"/>
    <x v="233"/>
    <n v="432"/>
    <n v="5832"/>
    <n v="6210"/>
  </r>
  <r>
    <x v="191"/>
    <x v="6"/>
    <x v="2"/>
    <x v="16"/>
    <x v="0"/>
    <n v="16"/>
    <x v="0"/>
    <s v="July"/>
    <n v="37224"/>
    <x v="234"/>
    <n v="2376"/>
    <n v="3978"/>
    <n v="4230"/>
  </r>
  <r>
    <x v="191"/>
    <x v="2"/>
    <x v="1"/>
    <x v="1"/>
    <x v="1"/>
    <n v="6"/>
    <x v="0"/>
    <s v="July"/>
    <n v="53730"/>
    <x v="205"/>
    <n v="4320"/>
    <n v="3978"/>
    <n v="4230"/>
  </r>
  <r>
    <x v="191"/>
    <x v="8"/>
    <x v="4"/>
    <x v="10"/>
    <x v="0"/>
    <n v="4"/>
    <x v="0"/>
    <s v="July"/>
    <n v="17928"/>
    <x v="137"/>
    <n v="1152"/>
    <n v="5148"/>
    <n v="5490"/>
  </r>
  <r>
    <x v="192"/>
    <x v="1"/>
    <x v="0"/>
    <x v="6"/>
    <x v="0"/>
    <n v="24"/>
    <x v="0"/>
    <s v="July"/>
    <n v="42552"/>
    <x v="14"/>
    <n v="2808"/>
    <n v="5832"/>
    <n v="6210"/>
  </r>
  <r>
    <x v="192"/>
    <x v="1"/>
    <x v="0"/>
    <x v="0"/>
    <x v="0"/>
    <n v="21"/>
    <x v="0"/>
    <s v="July"/>
    <n v="36612"/>
    <x v="31"/>
    <n v="2268"/>
    <n v="2034"/>
    <n v="2160"/>
  </r>
  <r>
    <x v="192"/>
    <x v="9"/>
    <x v="3"/>
    <x v="1"/>
    <x v="1"/>
    <n v="13"/>
    <x v="0"/>
    <s v="July"/>
    <n v="39402"/>
    <x v="53"/>
    <n v="3168"/>
    <n v="5832"/>
    <n v="6210"/>
  </r>
  <r>
    <x v="192"/>
    <x v="9"/>
    <x v="3"/>
    <x v="12"/>
    <x v="0"/>
    <n v="2"/>
    <x v="0"/>
    <s v="July"/>
    <n v="3726"/>
    <x v="155"/>
    <n v="234"/>
    <n v="3546"/>
    <n v="3780"/>
  </r>
  <r>
    <x v="193"/>
    <x v="2"/>
    <x v="1"/>
    <x v="9"/>
    <x v="0"/>
    <n v="20"/>
    <x v="0"/>
    <s v="July"/>
    <n v="27378"/>
    <x v="179"/>
    <n v="1872"/>
    <n v="3726"/>
    <n v="3960"/>
  </r>
  <r>
    <x v="193"/>
    <x v="0"/>
    <x v="0"/>
    <x v="5"/>
    <x v="0"/>
    <n v="21"/>
    <x v="0"/>
    <s v="July"/>
    <n v="99144"/>
    <x v="119"/>
    <n v="6426"/>
    <n v="3978"/>
    <n v="4230"/>
  </r>
  <r>
    <x v="193"/>
    <x v="3"/>
    <x v="1"/>
    <x v="14"/>
    <x v="0"/>
    <n v="12"/>
    <x v="0"/>
    <s v="July"/>
    <n v="29520"/>
    <x v="220"/>
    <n v="1980"/>
    <n v="3042"/>
    <n v="3240"/>
  </r>
  <r>
    <x v="194"/>
    <x v="3"/>
    <x v="1"/>
    <x v="5"/>
    <x v="0"/>
    <n v="23"/>
    <x v="0"/>
    <s v="July"/>
    <n v="99144"/>
    <x v="119"/>
    <n v="6426"/>
    <n v="3546"/>
    <n v="3780"/>
  </r>
  <r>
    <x v="194"/>
    <x v="5"/>
    <x v="3"/>
    <x v="2"/>
    <x v="0"/>
    <n v="23"/>
    <x v="0"/>
    <s v="July"/>
    <n v="11934"/>
    <x v="158"/>
    <n v="756"/>
    <n v="4482"/>
    <n v="4770"/>
  </r>
  <r>
    <x v="194"/>
    <x v="3"/>
    <x v="1"/>
    <x v="10"/>
    <x v="0"/>
    <n v="24"/>
    <x v="0"/>
    <s v="July"/>
    <n v="8964"/>
    <x v="168"/>
    <n v="576"/>
    <n v="3924"/>
    <n v="4230"/>
  </r>
  <r>
    <x v="195"/>
    <x v="9"/>
    <x v="3"/>
    <x v="8"/>
    <x v="0"/>
    <n v="25"/>
    <x v="0"/>
    <s v="July"/>
    <n v="128700"/>
    <x v="51"/>
    <n v="8550"/>
    <n v="2952"/>
    <n v="3150"/>
  </r>
  <r>
    <x v="195"/>
    <x v="2"/>
    <x v="1"/>
    <x v="5"/>
    <x v="0"/>
    <n v="17"/>
    <x v="0"/>
    <s v="July"/>
    <n v="116640"/>
    <x v="235"/>
    <n v="7560"/>
    <n v="3726"/>
    <n v="3960"/>
  </r>
  <r>
    <x v="195"/>
    <x v="3"/>
    <x v="1"/>
    <x v="6"/>
    <x v="0"/>
    <n v="21"/>
    <x v="0"/>
    <s v="July"/>
    <n v="17730"/>
    <x v="229"/>
    <n v="1170"/>
    <n v="3978"/>
    <n v="4230"/>
  </r>
  <r>
    <x v="195"/>
    <x v="8"/>
    <x v="4"/>
    <x v="13"/>
    <x v="1"/>
    <n v="9"/>
    <x v="0"/>
    <s v="July"/>
    <n v="27468"/>
    <x v="88"/>
    <n v="2142"/>
    <n v="3726"/>
    <n v="3960"/>
  </r>
  <r>
    <x v="195"/>
    <x v="9"/>
    <x v="3"/>
    <x v="4"/>
    <x v="0"/>
    <n v="11"/>
    <x v="0"/>
    <s v="July"/>
    <n v="54756"/>
    <x v="44"/>
    <n v="3564"/>
    <n v="4482"/>
    <n v="4770"/>
  </r>
  <r>
    <x v="196"/>
    <x v="6"/>
    <x v="2"/>
    <x v="11"/>
    <x v="0"/>
    <n v="4"/>
    <x v="0"/>
    <s v="July"/>
    <n v="42552"/>
    <x v="14"/>
    <n v="2808"/>
    <n v="3582"/>
    <n v="3870"/>
  </r>
  <r>
    <x v="196"/>
    <x v="3"/>
    <x v="1"/>
    <x v="13"/>
    <x v="1"/>
    <n v="22"/>
    <x v="0"/>
    <s v="July"/>
    <n v="23544"/>
    <x v="25"/>
    <n v="1836"/>
    <n v="4482"/>
    <n v="4770"/>
  </r>
  <r>
    <x v="196"/>
    <x v="7"/>
    <x v="4"/>
    <x v="7"/>
    <x v="0"/>
    <n v="15"/>
    <x v="0"/>
    <s v="July"/>
    <n v="75582"/>
    <x v="70"/>
    <n v="4788"/>
    <n v="3924"/>
    <n v="4230"/>
  </r>
  <r>
    <x v="196"/>
    <x v="6"/>
    <x v="2"/>
    <x v="12"/>
    <x v="0"/>
    <n v="23"/>
    <x v="0"/>
    <s v="July"/>
    <n v="44712"/>
    <x v="209"/>
    <n v="2808"/>
    <n v="7506"/>
    <n v="8100"/>
  </r>
  <r>
    <x v="197"/>
    <x v="3"/>
    <x v="1"/>
    <x v="2"/>
    <x v="0"/>
    <n v="9"/>
    <x v="0"/>
    <s v="July"/>
    <n v="7956"/>
    <x v="52"/>
    <n v="504"/>
    <n v="3546"/>
    <n v="3780"/>
  </r>
  <r>
    <x v="197"/>
    <x v="6"/>
    <x v="2"/>
    <x v="11"/>
    <x v="0"/>
    <n v="7"/>
    <x v="0"/>
    <s v="July"/>
    <n v="88650"/>
    <x v="115"/>
    <n v="5850"/>
    <n v="3042"/>
    <n v="3240"/>
  </r>
  <r>
    <x v="197"/>
    <x v="0"/>
    <x v="0"/>
    <x v="15"/>
    <x v="1"/>
    <n v="25"/>
    <x v="0"/>
    <s v="July"/>
    <n v="127602"/>
    <x v="156"/>
    <n v="10098"/>
    <n v="3042"/>
    <n v="3240"/>
  </r>
  <r>
    <x v="198"/>
    <x v="2"/>
    <x v="1"/>
    <x v="7"/>
    <x v="0"/>
    <n v="10"/>
    <x v="0"/>
    <s v="July"/>
    <n v="63648"/>
    <x v="2"/>
    <n v="4032"/>
    <n v="3978"/>
    <n v="4230"/>
  </r>
  <r>
    <x v="198"/>
    <x v="4"/>
    <x v="2"/>
    <x v="10"/>
    <x v="0"/>
    <n v="8"/>
    <x v="0"/>
    <s v="July"/>
    <n v="4482"/>
    <x v="236"/>
    <n v="288"/>
    <n v="5148"/>
    <n v="5490"/>
  </r>
  <r>
    <x v="198"/>
    <x v="3"/>
    <x v="1"/>
    <x v="10"/>
    <x v="0"/>
    <n v="18"/>
    <x v="0"/>
    <s v="July"/>
    <n v="13446"/>
    <x v="98"/>
    <n v="864"/>
    <n v="3042"/>
    <n v="3240"/>
  </r>
  <r>
    <x v="198"/>
    <x v="6"/>
    <x v="2"/>
    <x v="8"/>
    <x v="0"/>
    <n v="8"/>
    <x v="0"/>
    <s v="July"/>
    <n v="20592"/>
    <x v="26"/>
    <n v="1368"/>
    <n v="5148"/>
    <n v="5490"/>
  </r>
  <r>
    <x v="199"/>
    <x v="3"/>
    <x v="1"/>
    <x v="10"/>
    <x v="0"/>
    <n v="25"/>
    <x v="0"/>
    <s v="July"/>
    <n v="4482"/>
    <x v="236"/>
    <n v="288"/>
    <n v="7506"/>
    <n v="8100"/>
  </r>
  <r>
    <x v="199"/>
    <x v="8"/>
    <x v="4"/>
    <x v="14"/>
    <x v="0"/>
    <n v="7"/>
    <x v="0"/>
    <s v="July"/>
    <n v="17712"/>
    <x v="229"/>
    <n v="1188"/>
    <n v="3042"/>
    <n v="3240"/>
  </r>
  <r>
    <x v="200"/>
    <x v="6"/>
    <x v="2"/>
    <x v="16"/>
    <x v="0"/>
    <n v="17"/>
    <x v="0"/>
    <s v="July"/>
    <n v="10152"/>
    <x v="129"/>
    <n v="648"/>
    <n v="3978"/>
    <n v="4230"/>
  </r>
  <r>
    <x v="200"/>
    <x v="6"/>
    <x v="2"/>
    <x v="4"/>
    <x v="0"/>
    <n v="3"/>
    <x v="0"/>
    <s v="July"/>
    <n v="27378"/>
    <x v="237"/>
    <n v="1782"/>
    <n v="2952"/>
    <n v="3150"/>
  </r>
  <r>
    <x v="200"/>
    <x v="1"/>
    <x v="0"/>
    <x v="10"/>
    <x v="0"/>
    <n v="13"/>
    <x v="0"/>
    <s v="July"/>
    <n v="58266"/>
    <x v="238"/>
    <n v="3744"/>
    <n v="2034"/>
    <n v="2160"/>
  </r>
  <r>
    <x v="200"/>
    <x v="7"/>
    <x v="4"/>
    <x v="3"/>
    <x v="0"/>
    <n v="17"/>
    <x v="0"/>
    <s v="July"/>
    <n v="15372"/>
    <x v="239"/>
    <n v="1008"/>
    <n v="3582"/>
    <n v="3870"/>
  </r>
  <r>
    <x v="200"/>
    <x v="7"/>
    <x v="4"/>
    <x v="10"/>
    <x v="0"/>
    <n v="22"/>
    <x v="0"/>
    <s v="July"/>
    <n v="22410"/>
    <x v="240"/>
    <n v="1440"/>
    <n v="3978"/>
    <n v="4230"/>
  </r>
  <r>
    <x v="201"/>
    <x v="3"/>
    <x v="1"/>
    <x v="10"/>
    <x v="0"/>
    <n v="23"/>
    <x v="0"/>
    <s v="July"/>
    <n v="80676"/>
    <x v="190"/>
    <n v="5184"/>
    <n v="2196"/>
    <n v="2340"/>
  </r>
  <r>
    <x v="201"/>
    <x v="6"/>
    <x v="2"/>
    <x v="0"/>
    <x v="0"/>
    <n v="1"/>
    <x v="0"/>
    <s v="July"/>
    <n v="14238"/>
    <x v="203"/>
    <n v="882"/>
    <n v="2034"/>
    <n v="2160"/>
  </r>
  <r>
    <x v="201"/>
    <x v="4"/>
    <x v="2"/>
    <x v="11"/>
    <x v="0"/>
    <n v="25"/>
    <x v="0"/>
    <s v="July"/>
    <n v="7092"/>
    <x v="28"/>
    <n v="468"/>
    <n v="5148"/>
    <n v="5490"/>
  </r>
  <r>
    <x v="202"/>
    <x v="7"/>
    <x v="4"/>
    <x v="1"/>
    <x v="1"/>
    <n v="22"/>
    <x v="0"/>
    <s v="July"/>
    <n v="68058"/>
    <x v="134"/>
    <n v="5472"/>
    <n v="3384"/>
    <n v="3600"/>
  </r>
  <r>
    <x v="202"/>
    <x v="9"/>
    <x v="3"/>
    <x v="12"/>
    <x v="0"/>
    <n v="2"/>
    <x v="0"/>
    <s v="July"/>
    <n v="40986"/>
    <x v="227"/>
    <n v="2574"/>
    <n v="3978"/>
    <n v="4230"/>
  </r>
  <r>
    <x v="202"/>
    <x v="7"/>
    <x v="4"/>
    <x v="1"/>
    <x v="1"/>
    <n v="11"/>
    <x v="0"/>
    <s v="July"/>
    <n v="46566"/>
    <x v="136"/>
    <n v="3744"/>
    <n v="3582"/>
    <n v="3870"/>
  </r>
  <r>
    <x v="203"/>
    <x v="7"/>
    <x v="4"/>
    <x v="8"/>
    <x v="0"/>
    <n v="11"/>
    <x v="0"/>
    <s v="July"/>
    <n v="20592"/>
    <x v="26"/>
    <n v="1368"/>
    <n v="3546"/>
    <n v="3780"/>
  </r>
  <r>
    <x v="203"/>
    <x v="8"/>
    <x v="4"/>
    <x v="4"/>
    <x v="0"/>
    <n v="1"/>
    <x v="0"/>
    <s v="July"/>
    <n v="9126"/>
    <x v="241"/>
    <n v="594"/>
    <n v="7506"/>
    <n v="8100"/>
  </r>
  <r>
    <x v="203"/>
    <x v="3"/>
    <x v="1"/>
    <x v="2"/>
    <x v="0"/>
    <n v="14"/>
    <x v="0"/>
    <s v="July"/>
    <n v="31824"/>
    <x v="13"/>
    <n v="2016"/>
    <n v="3978"/>
    <n v="4230"/>
  </r>
  <r>
    <x v="203"/>
    <x v="4"/>
    <x v="2"/>
    <x v="11"/>
    <x v="0"/>
    <n v="11"/>
    <x v="0"/>
    <s v="July"/>
    <n v="7092"/>
    <x v="28"/>
    <n v="468"/>
    <n v="2034"/>
    <n v="2160"/>
  </r>
  <r>
    <x v="203"/>
    <x v="3"/>
    <x v="1"/>
    <x v="2"/>
    <x v="0"/>
    <n v="8"/>
    <x v="0"/>
    <s v="July"/>
    <n v="95472"/>
    <x v="23"/>
    <n v="6048"/>
    <n v="2952"/>
    <n v="3150"/>
  </r>
  <r>
    <x v="203"/>
    <x v="6"/>
    <x v="2"/>
    <x v="9"/>
    <x v="0"/>
    <n v="1"/>
    <x v="0"/>
    <s v="July"/>
    <n v="25272"/>
    <x v="242"/>
    <n v="1728"/>
    <n v="3546"/>
    <n v="3780"/>
  </r>
  <r>
    <x v="204"/>
    <x v="9"/>
    <x v="3"/>
    <x v="7"/>
    <x v="0"/>
    <n v="24"/>
    <x v="0"/>
    <s v="July"/>
    <n v="83538"/>
    <x v="30"/>
    <n v="5292"/>
    <n v="3546"/>
    <n v="3780"/>
  </r>
  <r>
    <x v="205"/>
    <x v="0"/>
    <x v="0"/>
    <x v="14"/>
    <x v="0"/>
    <n v="15"/>
    <x v="0"/>
    <s v="July"/>
    <n v="32472"/>
    <x v="141"/>
    <n v="2178"/>
    <n v="3978"/>
    <n v="4230"/>
  </r>
  <r>
    <x v="205"/>
    <x v="7"/>
    <x v="4"/>
    <x v="7"/>
    <x v="0"/>
    <n v="20"/>
    <x v="0"/>
    <s v="July"/>
    <n v="91494"/>
    <x v="226"/>
    <n v="5796"/>
    <n v="3546"/>
    <n v="3780"/>
  </r>
  <r>
    <x v="205"/>
    <x v="0"/>
    <x v="0"/>
    <x v="5"/>
    <x v="0"/>
    <n v="1"/>
    <x v="0"/>
    <s v="July"/>
    <n v="11664"/>
    <x v="93"/>
    <n v="756"/>
    <n v="5148"/>
    <n v="5490"/>
  </r>
  <r>
    <x v="205"/>
    <x v="9"/>
    <x v="3"/>
    <x v="16"/>
    <x v="0"/>
    <n v="5"/>
    <x v="0"/>
    <s v="July"/>
    <n v="43992"/>
    <x v="148"/>
    <n v="2808"/>
    <n v="2196"/>
    <n v="2340"/>
  </r>
  <r>
    <x v="206"/>
    <x v="2"/>
    <x v="1"/>
    <x v="13"/>
    <x v="1"/>
    <n v="2"/>
    <x v="0"/>
    <s v="July"/>
    <n v="47088"/>
    <x v="69"/>
    <n v="3672"/>
    <n v="3924"/>
    <n v="4230"/>
  </r>
  <r>
    <x v="206"/>
    <x v="8"/>
    <x v="4"/>
    <x v="8"/>
    <x v="0"/>
    <n v="15"/>
    <x v="0"/>
    <s v="July"/>
    <n v="82368"/>
    <x v="213"/>
    <n v="5472"/>
    <n v="3978"/>
    <n v="4230"/>
  </r>
  <r>
    <x v="206"/>
    <x v="6"/>
    <x v="2"/>
    <x v="3"/>
    <x v="0"/>
    <n v="24"/>
    <x v="0"/>
    <s v="July"/>
    <n v="10980"/>
    <x v="63"/>
    <n v="720"/>
    <n v="2106"/>
    <n v="2250"/>
  </r>
  <r>
    <x v="206"/>
    <x v="8"/>
    <x v="4"/>
    <x v="13"/>
    <x v="1"/>
    <n v="23"/>
    <x v="0"/>
    <s v="July"/>
    <n v="43164"/>
    <x v="100"/>
    <n v="3366"/>
    <n v="5148"/>
    <n v="5490"/>
  </r>
  <r>
    <x v="207"/>
    <x v="6"/>
    <x v="2"/>
    <x v="2"/>
    <x v="0"/>
    <n v="20"/>
    <x v="0"/>
    <s v="August"/>
    <n v="39780"/>
    <x v="42"/>
    <n v="2520"/>
    <n v="3546"/>
    <n v="3780"/>
  </r>
  <r>
    <x v="207"/>
    <x v="7"/>
    <x v="4"/>
    <x v="11"/>
    <x v="0"/>
    <n v="23"/>
    <x v="0"/>
    <s v="August"/>
    <n v="49644"/>
    <x v="81"/>
    <n v="3276"/>
    <n v="3546"/>
    <n v="3780"/>
  </r>
  <r>
    <x v="208"/>
    <x v="2"/>
    <x v="1"/>
    <x v="3"/>
    <x v="0"/>
    <n v="22"/>
    <x v="0"/>
    <s v="August"/>
    <n v="19764"/>
    <x v="174"/>
    <n v="1296"/>
    <n v="5148"/>
    <n v="5490"/>
  </r>
  <r>
    <x v="208"/>
    <x v="4"/>
    <x v="2"/>
    <x v="10"/>
    <x v="0"/>
    <n v="10"/>
    <x v="0"/>
    <s v="August"/>
    <n v="26892"/>
    <x v="83"/>
    <n v="1728"/>
    <n v="3384"/>
    <n v="3600"/>
  </r>
  <r>
    <x v="208"/>
    <x v="2"/>
    <x v="1"/>
    <x v="0"/>
    <x v="0"/>
    <n v="5"/>
    <x v="0"/>
    <s v="August"/>
    <n v="20340"/>
    <x v="74"/>
    <n v="1260"/>
    <n v="3042"/>
    <n v="3240"/>
  </r>
  <r>
    <x v="209"/>
    <x v="5"/>
    <x v="3"/>
    <x v="9"/>
    <x v="0"/>
    <n v="12"/>
    <x v="0"/>
    <s v="August"/>
    <n v="27378"/>
    <x v="179"/>
    <n v="1872"/>
    <n v="3978"/>
    <n v="4230"/>
  </r>
  <r>
    <x v="209"/>
    <x v="3"/>
    <x v="1"/>
    <x v="2"/>
    <x v="0"/>
    <n v="19"/>
    <x v="0"/>
    <s v="August"/>
    <n v="63648"/>
    <x v="2"/>
    <n v="4032"/>
    <n v="3978"/>
    <n v="4230"/>
  </r>
  <r>
    <x v="210"/>
    <x v="0"/>
    <x v="0"/>
    <x v="9"/>
    <x v="0"/>
    <n v="18"/>
    <x v="0"/>
    <s v="August"/>
    <n v="16848"/>
    <x v="177"/>
    <n v="1152"/>
    <n v="3924"/>
    <n v="4230"/>
  </r>
  <r>
    <x v="210"/>
    <x v="4"/>
    <x v="2"/>
    <x v="13"/>
    <x v="1"/>
    <n v="1"/>
    <x v="0"/>
    <s v="August"/>
    <n v="19620"/>
    <x v="92"/>
    <n v="1530"/>
    <n v="2952"/>
    <n v="3150"/>
  </r>
  <r>
    <x v="210"/>
    <x v="8"/>
    <x v="4"/>
    <x v="4"/>
    <x v="0"/>
    <n v="15"/>
    <x v="0"/>
    <s v="August"/>
    <n v="18252"/>
    <x v="186"/>
    <n v="1188"/>
    <n v="3042"/>
    <n v="3240"/>
  </r>
  <r>
    <x v="210"/>
    <x v="2"/>
    <x v="1"/>
    <x v="12"/>
    <x v="0"/>
    <n v="4"/>
    <x v="0"/>
    <s v="August"/>
    <n v="11178"/>
    <x v="243"/>
    <n v="702"/>
    <n v="3978"/>
    <n v="4230"/>
  </r>
  <r>
    <x v="211"/>
    <x v="0"/>
    <x v="0"/>
    <x v="16"/>
    <x v="0"/>
    <n v="16"/>
    <x v="0"/>
    <s v="August"/>
    <n v="23688"/>
    <x v="58"/>
    <n v="1512"/>
    <n v="2106"/>
    <n v="2250"/>
  </r>
  <r>
    <x v="211"/>
    <x v="3"/>
    <x v="1"/>
    <x v="11"/>
    <x v="0"/>
    <n v="10"/>
    <x v="0"/>
    <s v="August"/>
    <n v="78012"/>
    <x v="164"/>
    <n v="5148"/>
    <n v="2034"/>
    <n v="2160"/>
  </r>
  <r>
    <x v="211"/>
    <x v="7"/>
    <x v="4"/>
    <x v="16"/>
    <x v="0"/>
    <n v="21"/>
    <x v="0"/>
    <s v="August"/>
    <n v="50760"/>
    <x v="64"/>
    <n v="3240"/>
    <n v="4482"/>
    <n v="4770"/>
  </r>
  <r>
    <x v="212"/>
    <x v="3"/>
    <x v="1"/>
    <x v="13"/>
    <x v="1"/>
    <n v="7"/>
    <x v="0"/>
    <s v="August"/>
    <n v="86328"/>
    <x v="4"/>
    <n v="6732"/>
    <n v="3726"/>
    <n v="3960"/>
  </r>
  <r>
    <x v="212"/>
    <x v="7"/>
    <x v="4"/>
    <x v="0"/>
    <x v="0"/>
    <n v="22"/>
    <x v="0"/>
    <s v="August"/>
    <n v="16272"/>
    <x v="0"/>
    <n v="1008"/>
    <n v="2952"/>
    <n v="3150"/>
  </r>
  <r>
    <x v="212"/>
    <x v="2"/>
    <x v="1"/>
    <x v="1"/>
    <x v="1"/>
    <n v="15"/>
    <x v="0"/>
    <s v="August"/>
    <n v="7164"/>
    <x v="244"/>
    <n v="576"/>
    <n v="3384"/>
    <n v="3600"/>
  </r>
  <r>
    <x v="212"/>
    <x v="7"/>
    <x v="4"/>
    <x v="11"/>
    <x v="0"/>
    <n v="7"/>
    <x v="0"/>
    <s v="August"/>
    <n v="7092"/>
    <x v="28"/>
    <n v="468"/>
    <n v="3546"/>
    <n v="3780"/>
  </r>
  <r>
    <x v="212"/>
    <x v="9"/>
    <x v="3"/>
    <x v="13"/>
    <x v="1"/>
    <n v="17"/>
    <x v="0"/>
    <s v="August"/>
    <n v="43164"/>
    <x v="100"/>
    <n v="3366"/>
    <n v="5148"/>
    <n v="5490"/>
  </r>
  <r>
    <x v="213"/>
    <x v="5"/>
    <x v="3"/>
    <x v="12"/>
    <x v="0"/>
    <n v="20"/>
    <x v="0"/>
    <s v="August"/>
    <n v="89424"/>
    <x v="84"/>
    <n v="5616"/>
    <n v="2034"/>
    <n v="2160"/>
  </r>
  <r>
    <x v="214"/>
    <x v="3"/>
    <x v="1"/>
    <x v="2"/>
    <x v="0"/>
    <n v="5"/>
    <x v="0"/>
    <s v="August"/>
    <n v="59670"/>
    <x v="38"/>
    <n v="3780"/>
    <n v="2196"/>
    <n v="2340"/>
  </r>
  <r>
    <x v="215"/>
    <x v="9"/>
    <x v="3"/>
    <x v="4"/>
    <x v="0"/>
    <n v="14"/>
    <x v="0"/>
    <s v="August"/>
    <n v="18252"/>
    <x v="186"/>
    <n v="1188"/>
    <n v="3546"/>
    <n v="3780"/>
  </r>
  <r>
    <x v="215"/>
    <x v="0"/>
    <x v="0"/>
    <x v="7"/>
    <x v="0"/>
    <n v="6"/>
    <x v="0"/>
    <s v="August"/>
    <n v="31824"/>
    <x v="13"/>
    <n v="2016"/>
    <n v="3546"/>
    <n v="3780"/>
  </r>
  <r>
    <x v="215"/>
    <x v="1"/>
    <x v="0"/>
    <x v="5"/>
    <x v="0"/>
    <n v="22"/>
    <x v="0"/>
    <s v="August"/>
    <n v="17496"/>
    <x v="143"/>
    <n v="1134"/>
    <n v="7506"/>
    <n v="8100"/>
  </r>
  <r>
    <x v="215"/>
    <x v="1"/>
    <x v="0"/>
    <x v="8"/>
    <x v="0"/>
    <n v="6"/>
    <x v="0"/>
    <s v="August"/>
    <n v="46332"/>
    <x v="245"/>
    <n v="3078"/>
    <n v="3924"/>
    <n v="4230"/>
  </r>
  <r>
    <x v="216"/>
    <x v="5"/>
    <x v="3"/>
    <x v="0"/>
    <x v="0"/>
    <n v="6"/>
    <x v="0"/>
    <s v="August"/>
    <n v="16272"/>
    <x v="0"/>
    <n v="1008"/>
    <n v="4482"/>
    <n v="4770"/>
  </r>
  <r>
    <x v="216"/>
    <x v="5"/>
    <x v="3"/>
    <x v="8"/>
    <x v="0"/>
    <n v="2"/>
    <x v="0"/>
    <s v="August"/>
    <n v="61776"/>
    <x v="16"/>
    <n v="4104"/>
    <n v="3546"/>
    <n v="3780"/>
  </r>
  <r>
    <x v="216"/>
    <x v="1"/>
    <x v="0"/>
    <x v="3"/>
    <x v="0"/>
    <n v="24"/>
    <x v="0"/>
    <s v="August"/>
    <n v="19764"/>
    <x v="174"/>
    <n v="1296"/>
    <n v="3726"/>
    <n v="3960"/>
  </r>
  <r>
    <x v="216"/>
    <x v="8"/>
    <x v="4"/>
    <x v="5"/>
    <x v="0"/>
    <n v="11"/>
    <x v="0"/>
    <s v="August"/>
    <n v="46656"/>
    <x v="147"/>
    <n v="3024"/>
    <n v="2106"/>
    <n v="2250"/>
  </r>
  <r>
    <x v="217"/>
    <x v="5"/>
    <x v="3"/>
    <x v="0"/>
    <x v="0"/>
    <n v="10"/>
    <x v="0"/>
    <s v="August"/>
    <n v="36612"/>
    <x v="31"/>
    <n v="2268"/>
    <n v="3546"/>
    <n v="3780"/>
  </r>
  <r>
    <x v="217"/>
    <x v="9"/>
    <x v="3"/>
    <x v="12"/>
    <x v="0"/>
    <n v="7"/>
    <x v="0"/>
    <s v="August"/>
    <n v="33534"/>
    <x v="34"/>
    <n v="2106"/>
    <n v="3384"/>
    <n v="3600"/>
  </r>
  <r>
    <x v="217"/>
    <x v="3"/>
    <x v="1"/>
    <x v="2"/>
    <x v="0"/>
    <n v="22"/>
    <x v="0"/>
    <s v="August"/>
    <n v="59670"/>
    <x v="38"/>
    <n v="3780"/>
    <n v="2106"/>
    <n v="2250"/>
  </r>
  <r>
    <x v="218"/>
    <x v="7"/>
    <x v="4"/>
    <x v="10"/>
    <x v="0"/>
    <n v="7"/>
    <x v="0"/>
    <s v="August"/>
    <n v="44820"/>
    <x v="120"/>
    <n v="2880"/>
    <n v="3924"/>
    <n v="4230"/>
  </r>
  <r>
    <x v="218"/>
    <x v="5"/>
    <x v="3"/>
    <x v="0"/>
    <x v="0"/>
    <n v="18"/>
    <x v="0"/>
    <s v="August"/>
    <n v="8136"/>
    <x v="22"/>
    <n v="504"/>
    <n v="3582"/>
    <n v="3870"/>
  </r>
  <r>
    <x v="218"/>
    <x v="6"/>
    <x v="2"/>
    <x v="2"/>
    <x v="0"/>
    <n v="12"/>
    <x v="0"/>
    <s v="August"/>
    <n v="15912"/>
    <x v="73"/>
    <n v="1008"/>
    <n v="3582"/>
    <n v="3870"/>
  </r>
  <r>
    <x v="218"/>
    <x v="4"/>
    <x v="2"/>
    <x v="13"/>
    <x v="1"/>
    <n v="19"/>
    <x v="0"/>
    <s v="August"/>
    <n v="7848"/>
    <x v="52"/>
    <n v="612"/>
    <n v="3726"/>
    <n v="3960"/>
  </r>
  <r>
    <x v="218"/>
    <x v="9"/>
    <x v="3"/>
    <x v="8"/>
    <x v="0"/>
    <n v="23"/>
    <x v="0"/>
    <s v="August"/>
    <n v="41184"/>
    <x v="43"/>
    <n v="2736"/>
    <n v="3582"/>
    <n v="3870"/>
  </r>
  <r>
    <x v="219"/>
    <x v="3"/>
    <x v="1"/>
    <x v="15"/>
    <x v="1"/>
    <n v="3"/>
    <x v="0"/>
    <s v="August"/>
    <n v="150120"/>
    <x v="169"/>
    <n v="11880"/>
    <n v="2952"/>
    <n v="3150"/>
  </r>
  <r>
    <x v="219"/>
    <x v="0"/>
    <x v="0"/>
    <x v="15"/>
    <x v="1"/>
    <n v="24"/>
    <x v="0"/>
    <s v="August"/>
    <n v="52542"/>
    <x v="112"/>
    <n v="4158"/>
    <n v="3978"/>
    <n v="4230"/>
  </r>
  <r>
    <x v="219"/>
    <x v="7"/>
    <x v="4"/>
    <x v="15"/>
    <x v="1"/>
    <n v="25"/>
    <x v="0"/>
    <s v="August"/>
    <n v="37530"/>
    <x v="197"/>
    <n v="2970"/>
    <n v="2034"/>
    <n v="2160"/>
  </r>
  <r>
    <x v="219"/>
    <x v="2"/>
    <x v="1"/>
    <x v="15"/>
    <x v="1"/>
    <n v="5"/>
    <x v="0"/>
    <s v="August"/>
    <n v="105084"/>
    <x v="201"/>
    <n v="8316"/>
    <n v="3924"/>
    <n v="4230"/>
  </r>
  <r>
    <x v="219"/>
    <x v="0"/>
    <x v="0"/>
    <x v="16"/>
    <x v="0"/>
    <n v="2"/>
    <x v="0"/>
    <s v="August"/>
    <n v="33840"/>
    <x v="67"/>
    <n v="2160"/>
    <n v="5832"/>
    <n v="6210"/>
  </r>
  <r>
    <x v="220"/>
    <x v="7"/>
    <x v="4"/>
    <x v="1"/>
    <x v="1"/>
    <n v="14"/>
    <x v="0"/>
    <s v="August"/>
    <n v="14328"/>
    <x v="36"/>
    <n v="1152"/>
    <n v="3546"/>
    <n v="3780"/>
  </r>
  <r>
    <x v="220"/>
    <x v="7"/>
    <x v="4"/>
    <x v="12"/>
    <x v="0"/>
    <n v="6"/>
    <x v="0"/>
    <s v="August"/>
    <n v="37260"/>
    <x v="234"/>
    <n v="2340"/>
    <n v="2034"/>
    <n v="2160"/>
  </r>
  <r>
    <x v="221"/>
    <x v="6"/>
    <x v="2"/>
    <x v="2"/>
    <x v="0"/>
    <n v="13"/>
    <x v="0"/>
    <s v="August"/>
    <n v="67626"/>
    <x v="46"/>
    <n v="4284"/>
    <n v="2034"/>
    <n v="2160"/>
  </r>
  <r>
    <x v="221"/>
    <x v="9"/>
    <x v="3"/>
    <x v="13"/>
    <x v="1"/>
    <n v="4"/>
    <x v="0"/>
    <s v="August"/>
    <n v="62784"/>
    <x v="2"/>
    <n v="4896"/>
    <n v="3042"/>
    <n v="3240"/>
  </r>
  <r>
    <x v="221"/>
    <x v="8"/>
    <x v="4"/>
    <x v="6"/>
    <x v="0"/>
    <n v="21"/>
    <x v="0"/>
    <s v="August"/>
    <n v="10638"/>
    <x v="246"/>
    <n v="702"/>
    <n v="3042"/>
    <n v="3240"/>
  </r>
  <r>
    <x v="222"/>
    <x v="3"/>
    <x v="1"/>
    <x v="7"/>
    <x v="0"/>
    <n v="16"/>
    <x v="0"/>
    <s v="August"/>
    <n v="47736"/>
    <x v="69"/>
    <n v="3024"/>
    <n v="3726"/>
    <n v="3960"/>
  </r>
  <r>
    <x v="222"/>
    <x v="7"/>
    <x v="4"/>
    <x v="11"/>
    <x v="0"/>
    <n v="10"/>
    <x v="0"/>
    <s v="August"/>
    <n v="14184"/>
    <x v="203"/>
    <n v="936"/>
    <n v="2196"/>
    <n v="2340"/>
  </r>
  <r>
    <x v="222"/>
    <x v="9"/>
    <x v="3"/>
    <x v="10"/>
    <x v="0"/>
    <n v="3"/>
    <x v="0"/>
    <s v="August"/>
    <n v="103086"/>
    <x v="18"/>
    <n v="6624"/>
    <n v="4482"/>
    <n v="4770"/>
  </r>
  <r>
    <x v="222"/>
    <x v="4"/>
    <x v="2"/>
    <x v="0"/>
    <x v="0"/>
    <n v="1"/>
    <x v="0"/>
    <s v="August"/>
    <n v="22374"/>
    <x v="57"/>
    <n v="1386"/>
    <n v="5148"/>
    <n v="5490"/>
  </r>
  <r>
    <x v="222"/>
    <x v="0"/>
    <x v="0"/>
    <x v="3"/>
    <x v="0"/>
    <n v="13"/>
    <x v="0"/>
    <s v="August"/>
    <n v="15372"/>
    <x v="239"/>
    <n v="1008"/>
    <n v="3978"/>
    <n v="4230"/>
  </r>
  <r>
    <x v="223"/>
    <x v="9"/>
    <x v="3"/>
    <x v="6"/>
    <x v="0"/>
    <n v="15"/>
    <x v="0"/>
    <s v="August"/>
    <n v="10638"/>
    <x v="246"/>
    <n v="702"/>
    <n v="2106"/>
    <n v="2250"/>
  </r>
  <r>
    <x v="223"/>
    <x v="6"/>
    <x v="2"/>
    <x v="14"/>
    <x v="0"/>
    <n v="5"/>
    <x v="0"/>
    <s v="August"/>
    <n v="44280"/>
    <x v="128"/>
    <n v="2970"/>
    <n v="3978"/>
    <n v="4230"/>
  </r>
  <r>
    <x v="223"/>
    <x v="6"/>
    <x v="2"/>
    <x v="12"/>
    <x v="0"/>
    <n v="25"/>
    <x v="0"/>
    <s v="August"/>
    <n v="93150"/>
    <x v="173"/>
    <n v="5850"/>
    <n v="2034"/>
    <n v="2160"/>
  </r>
  <r>
    <x v="223"/>
    <x v="4"/>
    <x v="2"/>
    <x v="2"/>
    <x v="0"/>
    <n v="8"/>
    <x v="0"/>
    <s v="August"/>
    <n v="75582"/>
    <x v="70"/>
    <n v="4788"/>
    <n v="2034"/>
    <n v="2160"/>
  </r>
  <r>
    <x v="223"/>
    <x v="4"/>
    <x v="2"/>
    <x v="11"/>
    <x v="0"/>
    <n v="21"/>
    <x v="0"/>
    <s v="August"/>
    <n v="39006"/>
    <x v="54"/>
    <n v="2574"/>
    <n v="3582"/>
    <n v="3870"/>
  </r>
  <r>
    <x v="224"/>
    <x v="8"/>
    <x v="4"/>
    <x v="14"/>
    <x v="0"/>
    <n v="16"/>
    <x v="0"/>
    <s v="August"/>
    <n v="61992"/>
    <x v="247"/>
    <n v="4158"/>
    <n v="3978"/>
    <n v="4230"/>
  </r>
  <r>
    <x v="224"/>
    <x v="0"/>
    <x v="0"/>
    <x v="12"/>
    <x v="0"/>
    <n v="23"/>
    <x v="0"/>
    <s v="August"/>
    <n v="93150"/>
    <x v="173"/>
    <n v="5850"/>
    <n v="2196"/>
    <n v="2340"/>
  </r>
  <r>
    <x v="224"/>
    <x v="4"/>
    <x v="2"/>
    <x v="2"/>
    <x v="0"/>
    <n v="22"/>
    <x v="0"/>
    <s v="August"/>
    <n v="87516"/>
    <x v="4"/>
    <n v="5544"/>
    <n v="3978"/>
    <n v="4230"/>
  </r>
  <r>
    <x v="224"/>
    <x v="9"/>
    <x v="3"/>
    <x v="5"/>
    <x v="0"/>
    <n v="13"/>
    <x v="0"/>
    <s v="August"/>
    <n v="139968"/>
    <x v="24"/>
    <n v="9072"/>
    <n v="3978"/>
    <n v="4230"/>
  </r>
  <r>
    <x v="225"/>
    <x v="5"/>
    <x v="3"/>
    <x v="2"/>
    <x v="0"/>
    <n v="27"/>
    <x v="0"/>
    <s v="August"/>
    <n v="59670"/>
    <x v="38"/>
    <n v="3780"/>
    <n v="3042"/>
    <n v="3240"/>
  </r>
  <r>
    <x v="226"/>
    <x v="8"/>
    <x v="4"/>
    <x v="0"/>
    <x v="0"/>
    <n v="27"/>
    <x v="0"/>
    <s v="August"/>
    <n v="46782"/>
    <x v="147"/>
    <n v="2898"/>
    <n v="3978"/>
    <n v="4230"/>
  </r>
  <r>
    <x v="226"/>
    <x v="0"/>
    <x v="0"/>
    <x v="11"/>
    <x v="0"/>
    <n v="27"/>
    <x v="0"/>
    <s v="August"/>
    <n v="17730"/>
    <x v="229"/>
    <n v="1170"/>
    <n v="3978"/>
    <n v="4230"/>
  </r>
  <r>
    <x v="227"/>
    <x v="4"/>
    <x v="2"/>
    <x v="16"/>
    <x v="0"/>
    <n v="27"/>
    <x v="0"/>
    <s v="August"/>
    <n v="60912"/>
    <x v="248"/>
    <n v="3888"/>
    <n v="5832"/>
    <n v="6210"/>
  </r>
  <r>
    <x v="227"/>
    <x v="7"/>
    <x v="4"/>
    <x v="5"/>
    <x v="0"/>
    <n v="27"/>
    <x v="0"/>
    <s v="August"/>
    <n v="139968"/>
    <x v="24"/>
    <n v="9072"/>
    <n v="2196"/>
    <n v="2340"/>
  </r>
  <r>
    <x v="227"/>
    <x v="6"/>
    <x v="2"/>
    <x v="8"/>
    <x v="0"/>
    <n v="27"/>
    <x v="0"/>
    <s v="August"/>
    <n v="56628"/>
    <x v="249"/>
    <n v="3762"/>
    <n v="3546"/>
    <n v="3780"/>
  </r>
  <r>
    <x v="228"/>
    <x v="2"/>
    <x v="1"/>
    <x v="5"/>
    <x v="0"/>
    <n v="12"/>
    <x v="0"/>
    <s v="August"/>
    <n v="139968"/>
    <x v="24"/>
    <n v="9072"/>
    <n v="3582"/>
    <n v="3870"/>
  </r>
  <r>
    <x v="228"/>
    <x v="3"/>
    <x v="1"/>
    <x v="4"/>
    <x v="0"/>
    <n v="18"/>
    <x v="0"/>
    <s v="August"/>
    <n v="9126"/>
    <x v="241"/>
    <n v="594"/>
    <n v="3978"/>
    <n v="4230"/>
  </r>
  <r>
    <x v="229"/>
    <x v="8"/>
    <x v="4"/>
    <x v="0"/>
    <x v="0"/>
    <n v="8"/>
    <x v="0"/>
    <s v="August"/>
    <n v="18306"/>
    <x v="186"/>
    <n v="1134"/>
    <n v="3978"/>
    <n v="4230"/>
  </r>
  <r>
    <x v="229"/>
    <x v="9"/>
    <x v="3"/>
    <x v="13"/>
    <x v="1"/>
    <n v="21"/>
    <x v="0"/>
    <s v="August"/>
    <n v="27468"/>
    <x v="88"/>
    <n v="2142"/>
    <n v="2034"/>
    <n v="2160"/>
  </r>
  <r>
    <x v="229"/>
    <x v="7"/>
    <x v="4"/>
    <x v="10"/>
    <x v="0"/>
    <n v="25"/>
    <x v="0"/>
    <s v="August"/>
    <n v="89640"/>
    <x v="20"/>
    <n v="5760"/>
    <n v="3042"/>
    <n v="3240"/>
  </r>
  <r>
    <x v="229"/>
    <x v="3"/>
    <x v="1"/>
    <x v="2"/>
    <x v="0"/>
    <n v="12"/>
    <x v="0"/>
    <s v="August"/>
    <n v="7956"/>
    <x v="52"/>
    <n v="504"/>
    <n v="5148"/>
    <n v="5490"/>
  </r>
  <r>
    <x v="229"/>
    <x v="4"/>
    <x v="2"/>
    <x v="5"/>
    <x v="0"/>
    <n v="9"/>
    <x v="0"/>
    <s v="August"/>
    <n v="134136"/>
    <x v="131"/>
    <n v="8694"/>
    <n v="2106"/>
    <n v="2250"/>
  </r>
  <r>
    <x v="230"/>
    <x v="4"/>
    <x v="2"/>
    <x v="9"/>
    <x v="0"/>
    <n v="23"/>
    <x v="0"/>
    <s v="August"/>
    <n v="18954"/>
    <x v="17"/>
    <n v="1296"/>
    <n v="4482"/>
    <n v="4770"/>
  </r>
  <r>
    <x v="231"/>
    <x v="1"/>
    <x v="0"/>
    <x v="6"/>
    <x v="0"/>
    <n v="23"/>
    <x v="0"/>
    <s v="August"/>
    <n v="81558"/>
    <x v="19"/>
    <n v="5382"/>
    <n v="3546"/>
    <n v="3780"/>
  </r>
  <r>
    <x v="232"/>
    <x v="4"/>
    <x v="2"/>
    <x v="9"/>
    <x v="0"/>
    <n v="20"/>
    <x v="0"/>
    <s v="August"/>
    <n v="14742"/>
    <x v="172"/>
    <n v="1008"/>
    <n v="4482"/>
    <n v="4770"/>
  </r>
  <r>
    <x v="232"/>
    <x v="0"/>
    <x v="0"/>
    <x v="10"/>
    <x v="0"/>
    <n v="25"/>
    <x v="0"/>
    <s v="August"/>
    <n v="67230"/>
    <x v="189"/>
    <n v="4320"/>
    <n v="4482"/>
    <n v="4770"/>
  </r>
  <r>
    <x v="232"/>
    <x v="8"/>
    <x v="4"/>
    <x v="15"/>
    <x v="1"/>
    <n v="4"/>
    <x v="0"/>
    <s v="August"/>
    <n v="60048"/>
    <x v="248"/>
    <n v="4752"/>
    <n v="2034"/>
    <n v="2160"/>
  </r>
  <r>
    <x v="233"/>
    <x v="3"/>
    <x v="1"/>
    <x v="8"/>
    <x v="0"/>
    <n v="24"/>
    <x v="0"/>
    <s v="August"/>
    <n v="77220"/>
    <x v="165"/>
    <n v="5130"/>
    <n v="3978"/>
    <n v="4230"/>
  </r>
  <r>
    <x v="233"/>
    <x v="5"/>
    <x v="3"/>
    <x v="0"/>
    <x v="0"/>
    <n v="24"/>
    <x v="0"/>
    <s v="August"/>
    <n v="12204"/>
    <x v="94"/>
    <n v="756"/>
    <n v="5832"/>
    <n v="6210"/>
  </r>
  <r>
    <x v="234"/>
    <x v="6"/>
    <x v="2"/>
    <x v="15"/>
    <x v="1"/>
    <n v="16"/>
    <x v="0"/>
    <s v="August"/>
    <n v="45036"/>
    <x v="72"/>
    <n v="3564"/>
    <n v="3978"/>
    <n v="4230"/>
  </r>
  <r>
    <x v="234"/>
    <x v="5"/>
    <x v="3"/>
    <x v="16"/>
    <x v="0"/>
    <n v="6"/>
    <x v="0"/>
    <s v="August"/>
    <n v="33840"/>
    <x v="67"/>
    <n v="2160"/>
    <n v="3978"/>
    <n v="4230"/>
  </r>
  <r>
    <x v="235"/>
    <x v="2"/>
    <x v="1"/>
    <x v="12"/>
    <x v="0"/>
    <n v="4"/>
    <x v="0"/>
    <s v="August"/>
    <n v="70794"/>
    <x v="90"/>
    <n v="4446"/>
    <n v="5148"/>
    <n v="5490"/>
  </r>
  <r>
    <x v="235"/>
    <x v="1"/>
    <x v="0"/>
    <x v="16"/>
    <x v="0"/>
    <n v="24"/>
    <x v="0"/>
    <s v="August"/>
    <n v="16920"/>
    <x v="177"/>
    <n v="1080"/>
    <n v="5832"/>
    <n v="6210"/>
  </r>
  <r>
    <x v="235"/>
    <x v="9"/>
    <x v="3"/>
    <x v="15"/>
    <x v="1"/>
    <n v="21"/>
    <x v="0"/>
    <s v="August"/>
    <n v="165132"/>
    <x v="82"/>
    <n v="13068"/>
    <n v="2034"/>
    <n v="2160"/>
  </r>
  <r>
    <x v="235"/>
    <x v="1"/>
    <x v="0"/>
    <x v="14"/>
    <x v="0"/>
    <n v="13"/>
    <x v="0"/>
    <s v="August"/>
    <n v="26568"/>
    <x v="170"/>
    <n v="1782"/>
    <n v="5832"/>
    <n v="6210"/>
  </r>
  <r>
    <x v="235"/>
    <x v="8"/>
    <x v="4"/>
    <x v="4"/>
    <x v="0"/>
    <n v="2"/>
    <x v="0"/>
    <s v="August"/>
    <n v="69966"/>
    <x v="139"/>
    <n v="4554"/>
    <n v="3546"/>
    <n v="3780"/>
  </r>
  <r>
    <x v="236"/>
    <x v="9"/>
    <x v="3"/>
    <x v="10"/>
    <x v="0"/>
    <n v="20"/>
    <x v="0"/>
    <s v="August"/>
    <n v="71712"/>
    <x v="166"/>
    <n v="4608"/>
    <n v="3726"/>
    <n v="3960"/>
  </r>
  <r>
    <x v="236"/>
    <x v="4"/>
    <x v="2"/>
    <x v="15"/>
    <x v="1"/>
    <n v="21"/>
    <x v="0"/>
    <s v="August"/>
    <n v="187650"/>
    <x v="45"/>
    <n v="14850"/>
    <n v="3978"/>
    <n v="4230"/>
  </r>
  <r>
    <x v="236"/>
    <x v="8"/>
    <x v="4"/>
    <x v="12"/>
    <x v="0"/>
    <n v="12"/>
    <x v="0"/>
    <s v="August"/>
    <n v="44712"/>
    <x v="209"/>
    <n v="2808"/>
    <n v="3042"/>
    <n v="3240"/>
  </r>
  <r>
    <x v="236"/>
    <x v="7"/>
    <x v="4"/>
    <x v="13"/>
    <x v="1"/>
    <n v="23"/>
    <x v="0"/>
    <s v="August"/>
    <n v="98100"/>
    <x v="181"/>
    <n v="7650"/>
    <n v="3546"/>
    <n v="3780"/>
  </r>
  <r>
    <x v="237"/>
    <x v="5"/>
    <x v="3"/>
    <x v="12"/>
    <x v="0"/>
    <n v="23"/>
    <x v="0"/>
    <s v="September"/>
    <n v="7452"/>
    <x v="250"/>
    <n v="468"/>
    <n v="4482"/>
    <n v="4770"/>
  </r>
  <r>
    <x v="237"/>
    <x v="7"/>
    <x v="4"/>
    <x v="3"/>
    <x v="0"/>
    <n v="24"/>
    <x v="0"/>
    <s v="September"/>
    <n v="13176"/>
    <x v="163"/>
    <n v="864"/>
    <n v="3924"/>
    <n v="4230"/>
  </r>
  <r>
    <x v="237"/>
    <x v="8"/>
    <x v="4"/>
    <x v="13"/>
    <x v="1"/>
    <n v="25"/>
    <x v="0"/>
    <s v="September"/>
    <n v="62784"/>
    <x v="2"/>
    <n v="4896"/>
    <n v="2952"/>
    <n v="3150"/>
  </r>
  <r>
    <x v="237"/>
    <x v="3"/>
    <x v="1"/>
    <x v="15"/>
    <x v="1"/>
    <n v="17"/>
    <x v="0"/>
    <s v="September"/>
    <n v="22518"/>
    <x v="251"/>
    <n v="1782"/>
    <n v="3726"/>
    <n v="3960"/>
  </r>
  <r>
    <x v="238"/>
    <x v="2"/>
    <x v="1"/>
    <x v="8"/>
    <x v="0"/>
    <n v="21"/>
    <x v="0"/>
    <s v="September"/>
    <n v="30888"/>
    <x v="146"/>
    <n v="2052"/>
    <n v="3978"/>
    <n v="4230"/>
  </r>
  <r>
    <x v="238"/>
    <x v="3"/>
    <x v="1"/>
    <x v="11"/>
    <x v="0"/>
    <n v="9"/>
    <x v="0"/>
    <s v="September"/>
    <n v="67374"/>
    <x v="207"/>
    <n v="4446"/>
    <n v="3726"/>
    <n v="3960"/>
  </r>
  <r>
    <x v="238"/>
    <x v="8"/>
    <x v="4"/>
    <x v="4"/>
    <x v="0"/>
    <n v="11"/>
    <x v="0"/>
    <s v="September"/>
    <n v="48672"/>
    <x v="142"/>
    <n v="3168"/>
    <n v="4482"/>
    <n v="4770"/>
  </r>
  <r>
    <x v="238"/>
    <x v="3"/>
    <x v="1"/>
    <x v="3"/>
    <x v="0"/>
    <n v="4"/>
    <x v="0"/>
    <s v="September"/>
    <n v="54900"/>
    <x v="252"/>
    <n v="3600"/>
    <n v="3582"/>
    <n v="3870"/>
  </r>
  <r>
    <x v="238"/>
    <x v="7"/>
    <x v="4"/>
    <x v="14"/>
    <x v="0"/>
    <n v="22"/>
    <x v="0"/>
    <s v="September"/>
    <n v="53136"/>
    <x v="112"/>
    <n v="3564"/>
    <n v="4482"/>
    <n v="4770"/>
  </r>
  <r>
    <x v="239"/>
    <x v="7"/>
    <x v="4"/>
    <x v="10"/>
    <x v="0"/>
    <n v="15"/>
    <x v="0"/>
    <s v="September"/>
    <n v="85158"/>
    <x v="253"/>
    <n v="5472"/>
    <n v="3924"/>
    <n v="4230"/>
  </r>
  <r>
    <x v="239"/>
    <x v="3"/>
    <x v="1"/>
    <x v="13"/>
    <x v="1"/>
    <n v="23"/>
    <x v="0"/>
    <s v="September"/>
    <n v="27468"/>
    <x v="88"/>
    <n v="2142"/>
    <n v="7506"/>
    <n v="8100"/>
  </r>
  <r>
    <x v="239"/>
    <x v="9"/>
    <x v="3"/>
    <x v="7"/>
    <x v="0"/>
    <n v="9"/>
    <x v="0"/>
    <s v="September"/>
    <n v="35802"/>
    <x v="116"/>
    <n v="2268"/>
    <n v="3546"/>
    <n v="3780"/>
  </r>
  <r>
    <x v="239"/>
    <x v="4"/>
    <x v="2"/>
    <x v="3"/>
    <x v="0"/>
    <n v="7"/>
    <x v="0"/>
    <s v="September"/>
    <n v="4392"/>
    <x v="140"/>
    <n v="288"/>
    <n v="3042"/>
    <n v="3240"/>
  </r>
  <r>
    <x v="240"/>
    <x v="9"/>
    <x v="3"/>
    <x v="13"/>
    <x v="1"/>
    <n v="25"/>
    <x v="0"/>
    <s v="September"/>
    <n v="70632"/>
    <x v="12"/>
    <n v="5508"/>
    <n v="3042"/>
    <n v="3240"/>
  </r>
  <r>
    <x v="240"/>
    <x v="0"/>
    <x v="0"/>
    <x v="13"/>
    <x v="1"/>
    <n v="10"/>
    <x v="0"/>
    <s v="September"/>
    <n v="31392"/>
    <x v="13"/>
    <n v="2448"/>
    <n v="3978"/>
    <n v="4230"/>
  </r>
  <r>
    <x v="240"/>
    <x v="7"/>
    <x v="4"/>
    <x v="13"/>
    <x v="1"/>
    <n v="8"/>
    <x v="0"/>
    <s v="September"/>
    <n v="94176"/>
    <x v="23"/>
    <n v="7344"/>
    <n v="5148"/>
    <n v="5490"/>
  </r>
  <r>
    <x v="241"/>
    <x v="4"/>
    <x v="2"/>
    <x v="15"/>
    <x v="1"/>
    <n v="18"/>
    <x v="0"/>
    <s v="September"/>
    <n v="142614"/>
    <x v="254"/>
    <n v="11286"/>
    <n v="3042"/>
    <n v="3240"/>
  </r>
  <r>
    <x v="241"/>
    <x v="2"/>
    <x v="1"/>
    <x v="8"/>
    <x v="0"/>
    <n v="8"/>
    <x v="0"/>
    <s v="September"/>
    <n v="123552"/>
    <x v="255"/>
    <n v="8208"/>
    <n v="5148"/>
    <n v="5490"/>
  </r>
  <r>
    <x v="242"/>
    <x v="6"/>
    <x v="2"/>
    <x v="13"/>
    <x v="1"/>
    <n v="25"/>
    <x v="0"/>
    <s v="September"/>
    <n v="15696"/>
    <x v="73"/>
    <n v="1224"/>
    <n v="7506"/>
    <n v="8100"/>
  </r>
  <r>
    <x v="242"/>
    <x v="3"/>
    <x v="1"/>
    <x v="16"/>
    <x v="0"/>
    <n v="7"/>
    <x v="0"/>
    <s v="September"/>
    <n v="30456"/>
    <x v="105"/>
    <n v="1944"/>
    <n v="3042"/>
    <n v="3240"/>
  </r>
  <r>
    <x v="242"/>
    <x v="9"/>
    <x v="3"/>
    <x v="2"/>
    <x v="0"/>
    <n v="17"/>
    <x v="0"/>
    <s v="September"/>
    <n v="3978"/>
    <x v="149"/>
    <n v="252"/>
    <n v="3978"/>
    <n v="4230"/>
  </r>
  <r>
    <x v="242"/>
    <x v="4"/>
    <x v="2"/>
    <x v="13"/>
    <x v="1"/>
    <n v="3"/>
    <x v="0"/>
    <s v="September"/>
    <n v="51012"/>
    <x v="5"/>
    <n v="3978"/>
    <n v="2952"/>
    <n v="3150"/>
  </r>
  <r>
    <x v="243"/>
    <x v="4"/>
    <x v="2"/>
    <x v="4"/>
    <x v="0"/>
    <n v="13"/>
    <x v="0"/>
    <s v="September"/>
    <n v="6084"/>
    <x v="215"/>
    <n v="396"/>
    <n v="2034"/>
    <n v="2160"/>
  </r>
  <r>
    <x v="243"/>
    <x v="3"/>
    <x v="1"/>
    <x v="0"/>
    <x v="0"/>
    <n v="17"/>
    <x v="0"/>
    <s v="September"/>
    <n v="24408"/>
    <x v="103"/>
    <n v="1512"/>
    <n v="3582"/>
    <n v="3870"/>
  </r>
  <r>
    <x v="243"/>
    <x v="5"/>
    <x v="3"/>
    <x v="6"/>
    <x v="0"/>
    <n v="22"/>
    <x v="0"/>
    <s v="September"/>
    <n v="35460"/>
    <x v="86"/>
    <n v="2340"/>
    <n v="3978"/>
    <n v="4230"/>
  </r>
  <r>
    <x v="243"/>
    <x v="4"/>
    <x v="2"/>
    <x v="4"/>
    <x v="0"/>
    <n v="23"/>
    <x v="0"/>
    <s v="September"/>
    <n v="76050"/>
    <x v="15"/>
    <n v="4950"/>
    <n v="2196"/>
    <n v="2340"/>
  </r>
  <r>
    <x v="244"/>
    <x v="7"/>
    <x v="4"/>
    <x v="10"/>
    <x v="0"/>
    <n v="1"/>
    <x v="0"/>
    <s v="September"/>
    <n v="40338"/>
    <x v="224"/>
    <n v="2592"/>
    <n v="2034"/>
    <n v="2160"/>
  </r>
  <r>
    <x v="245"/>
    <x v="0"/>
    <x v="0"/>
    <x v="6"/>
    <x v="0"/>
    <n v="25"/>
    <x v="0"/>
    <s v="September"/>
    <n v="28368"/>
    <x v="109"/>
    <n v="1872"/>
    <n v="5148"/>
    <n v="5490"/>
  </r>
  <r>
    <x v="246"/>
    <x v="7"/>
    <x v="4"/>
    <x v="4"/>
    <x v="0"/>
    <n v="22"/>
    <x v="0"/>
    <s v="September"/>
    <n v="73008"/>
    <x v="256"/>
    <n v="4752"/>
    <n v="3384"/>
    <n v="3600"/>
  </r>
  <r>
    <x v="246"/>
    <x v="2"/>
    <x v="1"/>
    <x v="12"/>
    <x v="0"/>
    <n v="2"/>
    <x v="0"/>
    <s v="September"/>
    <n v="37260"/>
    <x v="234"/>
    <n v="2340"/>
    <n v="3978"/>
    <n v="4230"/>
  </r>
  <r>
    <x v="246"/>
    <x v="6"/>
    <x v="2"/>
    <x v="13"/>
    <x v="1"/>
    <n v="11"/>
    <x v="0"/>
    <s v="September"/>
    <n v="19620"/>
    <x v="92"/>
    <n v="1530"/>
    <n v="3582"/>
    <n v="3870"/>
  </r>
  <r>
    <x v="246"/>
    <x v="2"/>
    <x v="1"/>
    <x v="8"/>
    <x v="0"/>
    <n v="11"/>
    <x v="0"/>
    <s v="September"/>
    <n v="10296"/>
    <x v="182"/>
    <n v="684"/>
    <n v="3546"/>
    <n v="3780"/>
  </r>
  <r>
    <x v="247"/>
    <x v="3"/>
    <x v="1"/>
    <x v="10"/>
    <x v="0"/>
    <n v="1"/>
    <x v="0"/>
    <s v="September"/>
    <n v="44820"/>
    <x v="120"/>
    <n v="2880"/>
    <n v="7506"/>
    <n v="8100"/>
  </r>
  <r>
    <x v="247"/>
    <x v="1"/>
    <x v="0"/>
    <x v="13"/>
    <x v="1"/>
    <n v="14"/>
    <x v="0"/>
    <s v="September"/>
    <n v="74556"/>
    <x v="70"/>
    <n v="5814"/>
    <n v="3978"/>
    <n v="4230"/>
  </r>
  <r>
    <x v="247"/>
    <x v="4"/>
    <x v="2"/>
    <x v="10"/>
    <x v="0"/>
    <n v="11"/>
    <x v="0"/>
    <s v="September"/>
    <n v="85158"/>
    <x v="253"/>
    <n v="5472"/>
    <n v="2034"/>
    <n v="2160"/>
  </r>
  <r>
    <x v="248"/>
    <x v="3"/>
    <x v="1"/>
    <x v="14"/>
    <x v="0"/>
    <n v="8"/>
    <x v="0"/>
    <s v="September"/>
    <n v="53136"/>
    <x v="112"/>
    <n v="3564"/>
    <n v="2952"/>
    <n v="3150"/>
  </r>
  <r>
    <x v="249"/>
    <x v="7"/>
    <x v="4"/>
    <x v="2"/>
    <x v="0"/>
    <n v="1"/>
    <x v="0"/>
    <s v="September"/>
    <n v="3978"/>
    <x v="149"/>
    <n v="252"/>
    <n v="3546"/>
    <n v="3780"/>
  </r>
  <r>
    <x v="249"/>
    <x v="2"/>
    <x v="1"/>
    <x v="0"/>
    <x v="0"/>
    <n v="24"/>
    <x v="0"/>
    <s v="September"/>
    <n v="20340"/>
    <x v="74"/>
    <n v="1260"/>
    <n v="3546"/>
    <n v="3780"/>
  </r>
  <r>
    <x v="250"/>
    <x v="0"/>
    <x v="0"/>
    <x v="15"/>
    <x v="1"/>
    <n v="15"/>
    <x v="0"/>
    <s v="September"/>
    <n v="142614"/>
    <x v="254"/>
    <n v="11286"/>
    <n v="3978"/>
    <n v="4230"/>
  </r>
  <r>
    <x v="250"/>
    <x v="9"/>
    <x v="3"/>
    <x v="8"/>
    <x v="0"/>
    <n v="20"/>
    <x v="0"/>
    <s v="September"/>
    <n v="61776"/>
    <x v="16"/>
    <n v="4104"/>
    <n v="3546"/>
    <n v="3780"/>
  </r>
  <r>
    <x v="251"/>
    <x v="0"/>
    <x v="0"/>
    <x v="14"/>
    <x v="0"/>
    <n v="1"/>
    <x v="0"/>
    <s v="September"/>
    <n v="35424"/>
    <x v="86"/>
    <n v="2376"/>
    <n v="5148"/>
    <n v="5490"/>
  </r>
  <r>
    <x v="251"/>
    <x v="6"/>
    <x v="2"/>
    <x v="7"/>
    <x v="0"/>
    <n v="5"/>
    <x v="0"/>
    <s v="September"/>
    <n v="87516"/>
    <x v="4"/>
    <n v="5544"/>
    <n v="2196"/>
    <n v="2340"/>
  </r>
  <r>
    <x v="252"/>
    <x v="3"/>
    <x v="1"/>
    <x v="3"/>
    <x v="0"/>
    <n v="2"/>
    <x v="0"/>
    <s v="September"/>
    <n v="15372"/>
    <x v="239"/>
    <n v="1008"/>
    <n v="3924"/>
    <n v="4230"/>
  </r>
  <r>
    <x v="252"/>
    <x v="8"/>
    <x v="4"/>
    <x v="16"/>
    <x v="0"/>
    <n v="15"/>
    <x v="0"/>
    <s v="September"/>
    <n v="54144"/>
    <x v="257"/>
    <n v="3456"/>
    <n v="3978"/>
    <n v="4230"/>
  </r>
  <r>
    <x v="253"/>
    <x v="2"/>
    <x v="1"/>
    <x v="9"/>
    <x v="0"/>
    <n v="24"/>
    <x v="0"/>
    <s v="September"/>
    <n v="33696"/>
    <x v="67"/>
    <n v="2304"/>
    <n v="2106"/>
    <n v="2250"/>
  </r>
  <r>
    <x v="253"/>
    <x v="9"/>
    <x v="3"/>
    <x v="5"/>
    <x v="0"/>
    <n v="23"/>
    <x v="0"/>
    <s v="September"/>
    <n v="116640"/>
    <x v="235"/>
    <n v="7560"/>
    <n v="5148"/>
    <n v="5490"/>
  </r>
  <r>
    <x v="253"/>
    <x v="5"/>
    <x v="3"/>
    <x v="11"/>
    <x v="0"/>
    <n v="20"/>
    <x v="0"/>
    <s v="September"/>
    <n v="81558"/>
    <x v="19"/>
    <n v="5382"/>
    <n v="3546"/>
    <n v="3780"/>
  </r>
  <r>
    <x v="253"/>
    <x v="6"/>
    <x v="2"/>
    <x v="14"/>
    <x v="0"/>
    <n v="23"/>
    <x v="0"/>
    <s v="September"/>
    <n v="73800"/>
    <x v="32"/>
    <n v="4950"/>
    <n v="3546"/>
    <n v="3780"/>
  </r>
  <r>
    <x v="253"/>
    <x v="8"/>
    <x v="4"/>
    <x v="6"/>
    <x v="0"/>
    <n v="22"/>
    <x v="0"/>
    <s v="September"/>
    <n v="24822"/>
    <x v="78"/>
    <n v="1638"/>
    <n v="5148"/>
    <n v="5490"/>
  </r>
  <r>
    <x v="254"/>
    <x v="3"/>
    <x v="1"/>
    <x v="8"/>
    <x v="0"/>
    <n v="10"/>
    <x v="0"/>
    <s v="September"/>
    <n v="66924"/>
    <x v="114"/>
    <n v="4446"/>
    <n v="3384"/>
    <n v="3600"/>
  </r>
  <r>
    <x v="254"/>
    <x v="9"/>
    <x v="3"/>
    <x v="7"/>
    <x v="0"/>
    <n v="5"/>
    <x v="0"/>
    <s v="September"/>
    <n v="19890"/>
    <x v="92"/>
    <n v="1260"/>
    <n v="3042"/>
    <n v="3240"/>
  </r>
  <r>
    <x v="254"/>
    <x v="6"/>
    <x v="2"/>
    <x v="9"/>
    <x v="0"/>
    <n v="12"/>
    <x v="0"/>
    <s v="September"/>
    <n v="35802"/>
    <x v="258"/>
    <n v="2448"/>
    <n v="3978"/>
    <n v="4230"/>
  </r>
  <r>
    <x v="254"/>
    <x v="3"/>
    <x v="1"/>
    <x v="13"/>
    <x v="1"/>
    <n v="19"/>
    <x v="0"/>
    <s v="September"/>
    <n v="74556"/>
    <x v="70"/>
    <n v="5814"/>
    <n v="3978"/>
    <n v="4230"/>
  </r>
  <r>
    <x v="255"/>
    <x v="0"/>
    <x v="0"/>
    <x v="2"/>
    <x v="0"/>
    <n v="18"/>
    <x v="0"/>
    <s v="September"/>
    <n v="83538"/>
    <x v="30"/>
    <n v="5292"/>
    <n v="3924"/>
    <n v="4230"/>
  </r>
  <r>
    <x v="255"/>
    <x v="3"/>
    <x v="1"/>
    <x v="11"/>
    <x v="0"/>
    <n v="1"/>
    <x v="0"/>
    <s v="September"/>
    <n v="53190"/>
    <x v="112"/>
    <n v="3510"/>
    <n v="2952"/>
    <n v="3150"/>
  </r>
  <r>
    <x v="255"/>
    <x v="5"/>
    <x v="3"/>
    <x v="4"/>
    <x v="0"/>
    <n v="15"/>
    <x v="0"/>
    <s v="September"/>
    <n v="15210"/>
    <x v="68"/>
    <n v="990"/>
    <n v="3042"/>
    <n v="3240"/>
  </r>
  <r>
    <x v="255"/>
    <x v="8"/>
    <x v="4"/>
    <x v="4"/>
    <x v="0"/>
    <n v="4"/>
    <x v="0"/>
    <s v="September"/>
    <n v="54756"/>
    <x v="44"/>
    <n v="3564"/>
    <n v="3978"/>
    <n v="4230"/>
  </r>
  <r>
    <x v="255"/>
    <x v="0"/>
    <x v="0"/>
    <x v="0"/>
    <x v="0"/>
    <n v="16"/>
    <x v="0"/>
    <s v="September"/>
    <n v="10170"/>
    <x v="129"/>
    <n v="630"/>
    <n v="2106"/>
    <n v="2250"/>
  </r>
  <r>
    <x v="256"/>
    <x v="0"/>
    <x v="0"/>
    <x v="1"/>
    <x v="1"/>
    <n v="10"/>
    <x v="0"/>
    <s v="September"/>
    <n v="28656"/>
    <x v="184"/>
    <n v="2304"/>
    <n v="2034"/>
    <n v="2160"/>
  </r>
  <r>
    <x v="257"/>
    <x v="9"/>
    <x v="3"/>
    <x v="5"/>
    <x v="0"/>
    <n v="21"/>
    <x v="0"/>
    <s v="September"/>
    <n v="58320"/>
    <x v="196"/>
    <n v="3780"/>
    <n v="4482"/>
    <n v="4770"/>
  </r>
  <r>
    <x v="257"/>
    <x v="4"/>
    <x v="2"/>
    <x v="8"/>
    <x v="0"/>
    <n v="7"/>
    <x v="0"/>
    <s v="September"/>
    <n v="5148"/>
    <x v="62"/>
    <n v="342"/>
    <n v="3726"/>
    <n v="3960"/>
  </r>
  <r>
    <x v="257"/>
    <x v="1"/>
    <x v="0"/>
    <x v="16"/>
    <x v="0"/>
    <n v="22"/>
    <x v="0"/>
    <s v="September"/>
    <n v="43992"/>
    <x v="148"/>
    <n v="2808"/>
    <n v="2952"/>
    <n v="3150"/>
  </r>
  <r>
    <x v="257"/>
    <x v="1"/>
    <x v="0"/>
    <x v="9"/>
    <x v="0"/>
    <n v="15"/>
    <x v="0"/>
    <s v="September"/>
    <n v="50544"/>
    <x v="64"/>
    <n v="3456"/>
    <n v="3384"/>
    <n v="3600"/>
  </r>
  <r>
    <x v="258"/>
    <x v="5"/>
    <x v="3"/>
    <x v="6"/>
    <x v="0"/>
    <n v="7"/>
    <x v="0"/>
    <s v="September"/>
    <n v="24822"/>
    <x v="78"/>
    <n v="1638"/>
    <n v="3546"/>
    <n v="3780"/>
  </r>
  <r>
    <x v="258"/>
    <x v="6"/>
    <x v="2"/>
    <x v="13"/>
    <x v="1"/>
    <n v="17"/>
    <x v="0"/>
    <s v="September"/>
    <n v="66708"/>
    <x v="46"/>
    <n v="5202"/>
    <n v="5148"/>
    <n v="5490"/>
  </r>
  <r>
    <x v="259"/>
    <x v="1"/>
    <x v="0"/>
    <x v="13"/>
    <x v="1"/>
    <n v="20"/>
    <x v="0"/>
    <s v="September"/>
    <n v="39240"/>
    <x v="42"/>
    <n v="3060"/>
    <n v="2034"/>
    <n v="2160"/>
  </r>
  <r>
    <x v="259"/>
    <x v="2"/>
    <x v="1"/>
    <x v="7"/>
    <x v="0"/>
    <n v="5"/>
    <x v="0"/>
    <s v="September"/>
    <n v="15912"/>
    <x v="73"/>
    <n v="1008"/>
    <n v="2196"/>
    <n v="2340"/>
  </r>
  <r>
    <x v="259"/>
    <x v="0"/>
    <x v="0"/>
    <x v="6"/>
    <x v="0"/>
    <n v="14"/>
    <x v="0"/>
    <s v="September"/>
    <n v="56736"/>
    <x v="259"/>
    <n v="3744"/>
    <n v="3546"/>
    <n v="3780"/>
  </r>
  <r>
    <x v="259"/>
    <x v="3"/>
    <x v="1"/>
    <x v="15"/>
    <x v="1"/>
    <n v="6"/>
    <x v="0"/>
    <s v="September"/>
    <n v="7506"/>
    <x v="55"/>
    <n v="594"/>
    <n v="3546"/>
    <n v="3780"/>
  </r>
  <r>
    <x v="260"/>
    <x v="2"/>
    <x v="1"/>
    <x v="12"/>
    <x v="0"/>
    <n v="22"/>
    <x v="0"/>
    <s v="September"/>
    <n v="37260"/>
    <x v="234"/>
    <n v="2340"/>
    <n v="7506"/>
    <n v="8100"/>
  </r>
  <r>
    <x v="261"/>
    <x v="9"/>
    <x v="3"/>
    <x v="2"/>
    <x v="0"/>
    <n v="6"/>
    <x v="0"/>
    <s v="September"/>
    <n v="51714"/>
    <x v="5"/>
    <n v="3276"/>
    <n v="3924"/>
    <n v="4230"/>
  </r>
  <r>
    <x v="261"/>
    <x v="0"/>
    <x v="0"/>
    <x v="8"/>
    <x v="0"/>
    <n v="6"/>
    <x v="0"/>
    <s v="September"/>
    <n v="92664"/>
    <x v="218"/>
    <n v="6156"/>
    <n v="4482"/>
    <n v="4770"/>
  </r>
  <r>
    <x v="261"/>
    <x v="6"/>
    <x v="2"/>
    <x v="16"/>
    <x v="0"/>
    <n v="2"/>
    <x v="0"/>
    <s v="September"/>
    <n v="20304"/>
    <x v="74"/>
    <n v="1296"/>
    <n v="3546"/>
    <n v="3780"/>
  </r>
  <r>
    <x v="262"/>
    <x v="3"/>
    <x v="1"/>
    <x v="14"/>
    <x v="0"/>
    <n v="24"/>
    <x v="0"/>
    <s v="September"/>
    <n v="14760"/>
    <x v="172"/>
    <n v="990"/>
    <n v="3726"/>
    <n v="3960"/>
  </r>
  <r>
    <x v="262"/>
    <x v="5"/>
    <x v="3"/>
    <x v="12"/>
    <x v="0"/>
    <n v="11"/>
    <x v="0"/>
    <s v="September"/>
    <n v="67068"/>
    <x v="188"/>
    <n v="4212"/>
    <n v="2106"/>
    <n v="2250"/>
  </r>
  <r>
    <x v="262"/>
    <x v="4"/>
    <x v="2"/>
    <x v="12"/>
    <x v="0"/>
    <n v="10"/>
    <x v="0"/>
    <s v="September"/>
    <n v="52164"/>
    <x v="125"/>
    <n v="3276"/>
    <n v="3546"/>
    <n v="3780"/>
  </r>
  <r>
    <x v="262"/>
    <x v="3"/>
    <x v="1"/>
    <x v="0"/>
    <x v="0"/>
    <n v="7"/>
    <x v="0"/>
    <s v="September"/>
    <n v="42714"/>
    <x v="14"/>
    <n v="2646"/>
    <n v="3384"/>
    <n v="3600"/>
  </r>
  <r>
    <x v="262"/>
    <x v="6"/>
    <x v="2"/>
    <x v="4"/>
    <x v="0"/>
    <n v="22"/>
    <x v="0"/>
    <s v="September"/>
    <n v="66924"/>
    <x v="188"/>
    <n v="4356"/>
    <n v="2106"/>
    <n v="2250"/>
  </r>
  <r>
    <x v="262"/>
    <x v="9"/>
    <x v="3"/>
    <x v="13"/>
    <x v="1"/>
    <n v="7"/>
    <x v="0"/>
    <s v="September"/>
    <n v="90252"/>
    <x v="226"/>
    <n v="7038"/>
    <n v="3924"/>
    <n v="4230"/>
  </r>
  <r>
    <x v="262"/>
    <x v="1"/>
    <x v="0"/>
    <x v="10"/>
    <x v="0"/>
    <n v="18"/>
    <x v="0"/>
    <s v="September"/>
    <n v="80676"/>
    <x v="190"/>
    <n v="5184"/>
    <n v="3582"/>
    <n v="3870"/>
  </r>
  <r>
    <x v="262"/>
    <x v="0"/>
    <x v="0"/>
    <x v="2"/>
    <x v="0"/>
    <n v="12"/>
    <x v="0"/>
    <s v="September"/>
    <n v="43758"/>
    <x v="100"/>
    <n v="2772"/>
    <n v="3582"/>
    <n v="3870"/>
  </r>
  <r>
    <x v="262"/>
    <x v="7"/>
    <x v="4"/>
    <x v="7"/>
    <x v="0"/>
    <n v="19"/>
    <x v="0"/>
    <s v="September"/>
    <n v="63648"/>
    <x v="2"/>
    <n v="4032"/>
    <n v="3726"/>
    <n v="3960"/>
  </r>
  <r>
    <x v="263"/>
    <x v="4"/>
    <x v="2"/>
    <x v="6"/>
    <x v="0"/>
    <n v="23"/>
    <x v="0"/>
    <s v="September"/>
    <n v="63828"/>
    <x v="95"/>
    <n v="4212"/>
    <n v="3582"/>
    <n v="3870"/>
  </r>
  <r>
    <x v="263"/>
    <x v="6"/>
    <x v="2"/>
    <x v="2"/>
    <x v="0"/>
    <n v="3"/>
    <x v="0"/>
    <s v="September"/>
    <n v="23868"/>
    <x v="25"/>
    <n v="1512"/>
    <n v="2952"/>
    <n v="3150"/>
  </r>
  <r>
    <x v="264"/>
    <x v="0"/>
    <x v="0"/>
    <x v="14"/>
    <x v="0"/>
    <n v="24"/>
    <x v="0"/>
    <s v="September"/>
    <n v="14760"/>
    <x v="172"/>
    <n v="990"/>
    <n v="3978"/>
    <n v="4230"/>
  </r>
  <r>
    <x v="264"/>
    <x v="3"/>
    <x v="1"/>
    <x v="0"/>
    <x v="0"/>
    <n v="25"/>
    <x v="0"/>
    <s v="September"/>
    <n v="28476"/>
    <x v="109"/>
    <n v="1764"/>
    <n v="2034"/>
    <n v="2160"/>
  </r>
  <r>
    <x v="264"/>
    <x v="8"/>
    <x v="4"/>
    <x v="4"/>
    <x v="0"/>
    <n v="5"/>
    <x v="0"/>
    <s v="September"/>
    <n v="3042"/>
    <x v="152"/>
    <n v="198"/>
    <n v="3924"/>
    <n v="4230"/>
  </r>
  <r>
    <x v="264"/>
    <x v="4"/>
    <x v="2"/>
    <x v="8"/>
    <x v="0"/>
    <n v="2"/>
    <x v="0"/>
    <s v="September"/>
    <n v="56628"/>
    <x v="249"/>
    <n v="3762"/>
    <n v="5832"/>
    <n v="6210"/>
  </r>
  <r>
    <x v="264"/>
    <x v="6"/>
    <x v="2"/>
    <x v="6"/>
    <x v="0"/>
    <n v="14"/>
    <x v="0"/>
    <s v="September"/>
    <n v="78012"/>
    <x v="164"/>
    <n v="5148"/>
    <n v="3546"/>
    <n v="3780"/>
  </r>
  <r>
    <x v="265"/>
    <x v="5"/>
    <x v="3"/>
    <x v="2"/>
    <x v="0"/>
    <n v="6"/>
    <x v="0"/>
    <s v="October"/>
    <n v="51714"/>
    <x v="5"/>
    <n v="3276"/>
    <n v="2034"/>
    <n v="2160"/>
  </r>
  <r>
    <x v="265"/>
    <x v="6"/>
    <x v="2"/>
    <x v="1"/>
    <x v="1"/>
    <n v="13"/>
    <x v="0"/>
    <s v="October"/>
    <n v="14328"/>
    <x v="36"/>
    <n v="1152"/>
    <n v="2034"/>
    <n v="2160"/>
  </r>
  <r>
    <x v="265"/>
    <x v="3"/>
    <x v="1"/>
    <x v="12"/>
    <x v="0"/>
    <n v="4"/>
    <x v="0"/>
    <s v="October"/>
    <n v="14904"/>
    <x v="232"/>
    <n v="936"/>
    <n v="3042"/>
    <n v="3240"/>
  </r>
  <r>
    <x v="265"/>
    <x v="6"/>
    <x v="2"/>
    <x v="16"/>
    <x v="0"/>
    <n v="21"/>
    <x v="0"/>
    <s v="October"/>
    <n v="33840"/>
    <x v="67"/>
    <n v="2160"/>
    <n v="3042"/>
    <n v="3240"/>
  </r>
  <r>
    <x v="265"/>
    <x v="6"/>
    <x v="2"/>
    <x v="2"/>
    <x v="0"/>
    <n v="16"/>
    <x v="0"/>
    <s v="October"/>
    <n v="35802"/>
    <x v="116"/>
    <n v="2268"/>
    <n v="3726"/>
    <n v="3960"/>
  </r>
  <r>
    <x v="265"/>
    <x v="6"/>
    <x v="2"/>
    <x v="1"/>
    <x v="1"/>
    <n v="10"/>
    <x v="0"/>
    <s v="October"/>
    <n v="78804"/>
    <x v="202"/>
    <n v="6336"/>
    <n v="2196"/>
    <n v="2340"/>
  </r>
  <r>
    <x v="266"/>
    <x v="4"/>
    <x v="2"/>
    <x v="11"/>
    <x v="0"/>
    <n v="3"/>
    <x v="0"/>
    <s v="October"/>
    <n v="17730"/>
    <x v="229"/>
    <n v="1170"/>
    <n v="4482"/>
    <n v="4770"/>
  </r>
  <r>
    <x v="266"/>
    <x v="2"/>
    <x v="1"/>
    <x v="5"/>
    <x v="0"/>
    <n v="1"/>
    <x v="0"/>
    <s v="October"/>
    <n v="34992"/>
    <x v="260"/>
    <n v="2268"/>
    <n v="5148"/>
    <n v="5490"/>
  </r>
  <r>
    <x v="266"/>
    <x v="4"/>
    <x v="2"/>
    <x v="0"/>
    <x v="0"/>
    <n v="13"/>
    <x v="0"/>
    <s v="October"/>
    <n v="16272"/>
    <x v="0"/>
    <n v="1008"/>
    <n v="3978"/>
    <n v="4230"/>
  </r>
  <r>
    <x v="266"/>
    <x v="8"/>
    <x v="4"/>
    <x v="6"/>
    <x v="0"/>
    <n v="15"/>
    <x v="0"/>
    <s v="October"/>
    <n v="63828"/>
    <x v="95"/>
    <n v="4212"/>
    <n v="2106"/>
    <n v="2250"/>
  </r>
  <r>
    <x v="267"/>
    <x v="9"/>
    <x v="3"/>
    <x v="4"/>
    <x v="0"/>
    <n v="5"/>
    <x v="0"/>
    <s v="October"/>
    <n v="12168"/>
    <x v="94"/>
    <n v="792"/>
    <n v="3978"/>
    <n v="4230"/>
  </r>
  <r>
    <x v="267"/>
    <x v="6"/>
    <x v="2"/>
    <x v="13"/>
    <x v="1"/>
    <n v="25"/>
    <x v="0"/>
    <s v="October"/>
    <n v="23544"/>
    <x v="25"/>
    <n v="1836"/>
    <n v="2034"/>
    <n v="2160"/>
  </r>
  <r>
    <x v="267"/>
    <x v="0"/>
    <x v="0"/>
    <x v="14"/>
    <x v="0"/>
    <n v="8"/>
    <x v="0"/>
    <s v="October"/>
    <n v="73800"/>
    <x v="32"/>
    <n v="4950"/>
    <n v="2034"/>
    <n v="2160"/>
  </r>
  <r>
    <x v="267"/>
    <x v="9"/>
    <x v="3"/>
    <x v="14"/>
    <x v="0"/>
    <n v="21"/>
    <x v="0"/>
    <s v="October"/>
    <n v="17712"/>
    <x v="229"/>
    <n v="1188"/>
    <n v="3582"/>
    <n v="3870"/>
  </r>
  <r>
    <x v="267"/>
    <x v="0"/>
    <x v="0"/>
    <x v="4"/>
    <x v="0"/>
    <n v="16"/>
    <x v="0"/>
    <s v="October"/>
    <n v="42588"/>
    <x v="14"/>
    <n v="2772"/>
    <n v="3978"/>
    <n v="4230"/>
  </r>
  <r>
    <x v="268"/>
    <x v="5"/>
    <x v="3"/>
    <x v="2"/>
    <x v="0"/>
    <n v="23"/>
    <x v="0"/>
    <s v="October"/>
    <n v="99450"/>
    <x v="181"/>
    <n v="6300"/>
    <n v="2196"/>
    <n v="2340"/>
  </r>
  <r>
    <x v="268"/>
    <x v="7"/>
    <x v="4"/>
    <x v="6"/>
    <x v="0"/>
    <n v="22"/>
    <x v="0"/>
    <s v="October"/>
    <n v="14184"/>
    <x v="203"/>
    <n v="936"/>
    <n v="3978"/>
    <n v="4230"/>
  </r>
  <r>
    <x v="268"/>
    <x v="2"/>
    <x v="1"/>
    <x v="11"/>
    <x v="0"/>
    <n v="13"/>
    <x v="0"/>
    <s v="October"/>
    <n v="85104"/>
    <x v="60"/>
    <n v="5616"/>
    <n v="3978"/>
    <n v="4230"/>
  </r>
  <r>
    <x v="268"/>
    <x v="0"/>
    <x v="0"/>
    <x v="9"/>
    <x v="0"/>
    <n v="27"/>
    <x v="0"/>
    <s v="October"/>
    <n v="40014"/>
    <x v="261"/>
    <n v="2736"/>
    <n v="3042"/>
    <n v="3240"/>
  </r>
  <r>
    <x v="268"/>
    <x v="7"/>
    <x v="4"/>
    <x v="9"/>
    <x v="0"/>
    <n v="27"/>
    <x v="0"/>
    <s v="October"/>
    <n v="16848"/>
    <x v="177"/>
    <n v="1152"/>
    <n v="3978"/>
    <n v="4230"/>
  </r>
  <r>
    <x v="269"/>
    <x v="3"/>
    <x v="1"/>
    <x v="6"/>
    <x v="0"/>
    <n v="27"/>
    <x v="0"/>
    <s v="October"/>
    <n v="14184"/>
    <x v="203"/>
    <n v="936"/>
    <n v="3978"/>
    <n v="4230"/>
  </r>
  <r>
    <x v="269"/>
    <x v="7"/>
    <x v="4"/>
    <x v="7"/>
    <x v="0"/>
    <n v="27"/>
    <x v="0"/>
    <s v="October"/>
    <n v="35802"/>
    <x v="116"/>
    <n v="2268"/>
    <n v="5832"/>
    <n v="6210"/>
  </r>
  <r>
    <x v="269"/>
    <x v="4"/>
    <x v="2"/>
    <x v="12"/>
    <x v="0"/>
    <n v="27"/>
    <x v="0"/>
    <s v="October"/>
    <n v="18630"/>
    <x v="262"/>
    <n v="1170"/>
    <n v="2196"/>
    <n v="2340"/>
  </r>
  <r>
    <x v="270"/>
    <x v="6"/>
    <x v="2"/>
    <x v="7"/>
    <x v="0"/>
    <n v="27"/>
    <x v="0"/>
    <s v="October"/>
    <n v="39780"/>
    <x v="42"/>
    <n v="2520"/>
    <n v="3546"/>
    <n v="3780"/>
  </r>
  <r>
    <x v="270"/>
    <x v="8"/>
    <x v="4"/>
    <x v="8"/>
    <x v="0"/>
    <n v="12"/>
    <x v="0"/>
    <s v="October"/>
    <n v="41184"/>
    <x v="43"/>
    <n v="2736"/>
    <n v="3582"/>
    <n v="3870"/>
  </r>
  <r>
    <x v="270"/>
    <x v="4"/>
    <x v="2"/>
    <x v="9"/>
    <x v="0"/>
    <n v="18"/>
    <x v="0"/>
    <s v="October"/>
    <n v="31590"/>
    <x v="99"/>
    <n v="2160"/>
    <n v="3978"/>
    <n v="4230"/>
  </r>
  <r>
    <x v="270"/>
    <x v="1"/>
    <x v="0"/>
    <x v="15"/>
    <x v="1"/>
    <n v="8"/>
    <x v="0"/>
    <s v="October"/>
    <n v="97578"/>
    <x v="263"/>
    <n v="7722"/>
    <n v="3978"/>
    <n v="4230"/>
  </r>
  <r>
    <x v="271"/>
    <x v="2"/>
    <x v="1"/>
    <x v="3"/>
    <x v="0"/>
    <n v="21"/>
    <x v="0"/>
    <s v="October"/>
    <n v="43920"/>
    <x v="148"/>
    <n v="2880"/>
    <n v="2034"/>
    <n v="2160"/>
  </r>
  <r>
    <x v="271"/>
    <x v="6"/>
    <x v="2"/>
    <x v="1"/>
    <x v="1"/>
    <n v="25"/>
    <x v="0"/>
    <s v="October"/>
    <n v="7164"/>
    <x v="244"/>
    <n v="576"/>
    <n v="3042"/>
    <n v="3240"/>
  </r>
  <r>
    <x v="272"/>
    <x v="7"/>
    <x v="4"/>
    <x v="9"/>
    <x v="0"/>
    <n v="12"/>
    <x v="0"/>
    <s v="October"/>
    <n v="48438"/>
    <x v="264"/>
    <n v="3312"/>
    <n v="5148"/>
    <n v="5490"/>
  </r>
  <r>
    <x v="272"/>
    <x v="8"/>
    <x v="4"/>
    <x v="5"/>
    <x v="0"/>
    <n v="9"/>
    <x v="0"/>
    <s v="October"/>
    <n v="46656"/>
    <x v="147"/>
    <n v="3024"/>
    <n v="2106"/>
    <n v="2250"/>
  </r>
  <r>
    <x v="272"/>
    <x v="4"/>
    <x v="2"/>
    <x v="3"/>
    <x v="0"/>
    <n v="23"/>
    <x v="0"/>
    <s v="October"/>
    <n v="35136"/>
    <x v="231"/>
    <n v="2304"/>
    <n v="4482"/>
    <n v="4770"/>
  </r>
  <r>
    <x v="273"/>
    <x v="3"/>
    <x v="1"/>
    <x v="7"/>
    <x v="0"/>
    <n v="23"/>
    <x v="0"/>
    <s v="October"/>
    <n v="7956"/>
    <x v="52"/>
    <n v="504"/>
    <n v="3546"/>
    <n v="3780"/>
  </r>
  <r>
    <x v="273"/>
    <x v="3"/>
    <x v="1"/>
    <x v="14"/>
    <x v="0"/>
    <n v="20"/>
    <x v="0"/>
    <s v="October"/>
    <n v="35424"/>
    <x v="86"/>
    <n v="2376"/>
    <n v="4482"/>
    <n v="4770"/>
  </r>
  <r>
    <x v="273"/>
    <x v="8"/>
    <x v="4"/>
    <x v="15"/>
    <x v="1"/>
    <n v="25"/>
    <x v="0"/>
    <s v="October"/>
    <n v="37530"/>
    <x v="197"/>
    <n v="2970"/>
    <n v="4482"/>
    <n v="4770"/>
  </r>
  <r>
    <x v="273"/>
    <x v="0"/>
    <x v="0"/>
    <x v="10"/>
    <x v="0"/>
    <n v="4"/>
    <x v="0"/>
    <s v="October"/>
    <n v="80676"/>
    <x v="190"/>
    <n v="5184"/>
    <n v="2034"/>
    <n v="2160"/>
  </r>
  <r>
    <x v="273"/>
    <x v="6"/>
    <x v="2"/>
    <x v="5"/>
    <x v="0"/>
    <n v="24"/>
    <x v="0"/>
    <s v="October"/>
    <n v="139968"/>
    <x v="24"/>
    <n v="9072"/>
    <n v="3978"/>
    <n v="4230"/>
  </r>
  <r>
    <x v="274"/>
    <x v="1"/>
    <x v="0"/>
    <x v="8"/>
    <x v="0"/>
    <n v="24"/>
    <x v="0"/>
    <s v="October"/>
    <n v="82368"/>
    <x v="213"/>
    <n v="5472"/>
    <n v="5832"/>
    <n v="6210"/>
  </r>
  <r>
    <x v="274"/>
    <x v="5"/>
    <x v="3"/>
    <x v="0"/>
    <x v="0"/>
    <n v="16"/>
    <x v="0"/>
    <s v="October"/>
    <n v="46782"/>
    <x v="147"/>
    <n v="2898"/>
    <n v="3978"/>
    <n v="4230"/>
  </r>
  <r>
    <x v="274"/>
    <x v="4"/>
    <x v="2"/>
    <x v="16"/>
    <x v="0"/>
    <n v="6"/>
    <x v="0"/>
    <s v="October"/>
    <n v="57528"/>
    <x v="110"/>
    <n v="3672"/>
    <n v="3978"/>
    <n v="4230"/>
  </r>
  <r>
    <x v="274"/>
    <x v="2"/>
    <x v="1"/>
    <x v="16"/>
    <x v="0"/>
    <n v="4"/>
    <x v="0"/>
    <s v="October"/>
    <n v="77832"/>
    <x v="108"/>
    <n v="4968"/>
    <n v="5148"/>
    <n v="5490"/>
  </r>
  <r>
    <x v="274"/>
    <x v="4"/>
    <x v="2"/>
    <x v="5"/>
    <x v="0"/>
    <n v="24"/>
    <x v="0"/>
    <s v="October"/>
    <n v="139968"/>
    <x v="24"/>
    <n v="9072"/>
    <n v="5832"/>
    <n v="6210"/>
  </r>
  <r>
    <x v="274"/>
    <x v="9"/>
    <x v="3"/>
    <x v="1"/>
    <x v="1"/>
    <n v="21"/>
    <x v="0"/>
    <s v="October"/>
    <n v="50148"/>
    <x v="265"/>
    <n v="4032"/>
    <n v="2034"/>
    <n v="2160"/>
  </r>
  <r>
    <x v="275"/>
    <x v="5"/>
    <x v="3"/>
    <x v="4"/>
    <x v="0"/>
    <n v="13"/>
    <x v="0"/>
    <s v="October"/>
    <n v="24336"/>
    <x v="103"/>
    <n v="1584"/>
    <n v="5832"/>
    <n v="6210"/>
  </r>
  <r>
    <x v="275"/>
    <x v="5"/>
    <x v="3"/>
    <x v="16"/>
    <x v="0"/>
    <n v="2"/>
    <x v="0"/>
    <s v="October"/>
    <n v="33840"/>
    <x v="67"/>
    <n v="2160"/>
    <n v="3546"/>
    <n v="3780"/>
  </r>
  <r>
    <x v="275"/>
    <x v="1"/>
    <x v="0"/>
    <x v="12"/>
    <x v="0"/>
    <n v="20"/>
    <x v="0"/>
    <s v="October"/>
    <n v="55890"/>
    <x v="266"/>
    <n v="3510"/>
    <n v="3726"/>
    <n v="3960"/>
  </r>
  <r>
    <x v="275"/>
    <x v="4"/>
    <x v="2"/>
    <x v="10"/>
    <x v="0"/>
    <n v="21"/>
    <x v="0"/>
    <s v="October"/>
    <n v="4482"/>
    <x v="236"/>
    <n v="288"/>
    <n v="3978"/>
    <n v="4230"/>
  </r>
  <r>
    <x v="276"/>
    <x v="6"/>
    <x v="2"/>
    <x v="14"/>
    <x v="0"/>
    <n v="12"/>
    <x v="0"/>
    <s v="October"/>
    <n v="14760"/>
    <x v="172"/>
    <n v="990"/>
    <n v="3042"/>
    <n v="3240"/>
  </r>
  <r>
    <x v="276"/>
    <x v="7"/>
    <x v="4"/>
    <x v="3"/>
    <x v="0"/>
    <n v="23"/>
    <x v="0"/>
    <s v="October"/>
    <n v="46116"/>
    <x v="219"/>
    <n v="3024"/>
    <n v="3546"/>
    <n v="3780"/>
  </r>
  <r>
    <x v="276"/>
    <x v="7"/>
    <x v="4"/>
    <x v="8"/>
    <x v="0"/>
    <n v="23"/>
    <x v="0"/>
    <s v="October"/>
    <n v="77220"/>
    <x v="165"/>
    <n v="5130"/>
    <n v="4482"/>
    <n v="4770"/>
  </r>
  <r>
    <x v="276"/>
    <x v="1"/>
    <x v="0"/>
    <x v="5"/>
    <x v="0"/>
    <n v="24"/>
    <x v="0"/>
    <s v="October"/>
    <n v="29160"/>
    <x v="267"/>
    <n v="1890"/>
    <n v="3924"/>
    <n v="4230"/>
  </r>
  <r>
    <x v="277"/>
    <x v="5"/>
    <x v="3"/>
    <x v="5"/>
    <x v="0"/>
    <n v="25"/>
    <x v="0"/>
    <s v="October"/>
    <n v="104976"/>
    <x v="206"/>
    <n v="6804"/>
    <n v="2952"/>
    <n v="3150"/>
  </r>
  <r>
    <x v="277"/>
    <x v="7"/>
    <x v="4"/>
    <x v="15"/>
    <x v="1"/>
    <n v="17"/>
    <x v="0"/>
    <s v="October"/>
    <n v="127602"/>
    <x v="156"/>
    <n v="10098"/>
    <n v="3726"/>
    <n v="3960"/>
  </r>
  <r>
    <x v="277"/>
    <x v="3"/>
    <x v="1"/>
    <x v="5"/>
    <x v="0"/>
    <n v="21"/>
    <x v="0"/>
    <s v="October"/>
    <n v="40824"/>
    <x v="198"/>
    <n v="2646"/>
    <n v="3978"/>
    <n v="4230"/>
  </r>
  <r>
    <x v="277"/>
    <x v="6"/>
    <x v="2"/>
    <x v="14"/>
    <x v="0"/>
    <n v="9"/>
    <x v="0"/>
    <s v="October"/>
    <n v="70848"/>
    <x v="61"/>
    <n v="4752"/>
    <n v="3726"/>
    <n v="3960"/>
  </r>
  <r>
    <x v="277"/>
    <x v="8"/>
    <x v="4"/>
    <x v="16"/>
    <x v="0"/>
    <n v="11"/>
    <x v="0"/>
    <s v="October"/>
    <n v="50760"/>
    <x v="64"/>
    <n v="3240"/>
    <n v="4482"/>
    <n v="4770"/>
  </r>
  <r>
    <x v="277"/>
    <x v="2"/>
    <x v="1"/>
    <x v="8"/>
    <x v="0"/>
    <n v="4"/>
    <x v="0"/>
    <s v="October"/>
    <n v="92664"/>
    <x v="218"/>
    <n v="6156"/>
    <n v="3582"/>
    <n v="3870"/>
  </r>
  <r>
    <x v="277"/>
    <x v="4"/>
    <x v="2"/>
    <x v="11"/>
    <x v="0"/>
    <n v="22"/>
    <x v="0"/>
    <s v="October"/>
    <n v="42552"/>
    <x v="14"/>
    <n v="2808"/>
    <n v="4482"/>
    <n v="4770"/>
  </r>
  <r>
    <x v="278"/>
    <x v="0"/>
    <x v="0"/>
    <x v="14"/>
    <x v="0"/>
    <n v="15"/>
    <x v="0"/>
    <s v="October"/>
    <n v="53136"/>
    <x v="112"/>
    <n v="3564"/>
    <n v="3924"/>
    <n v="4230"/>
  </r>
  <r>
    <x v="278"/>
    <x v="2"/>
    <x v="1"/>
    <x v="3"/>
    <x v="0"/>
    <n v="23"/>
    <x v="0"/>
    <s v="October"/>
    <n v="35136"/>
    <x v="231"/>
    <n v="2304"/>
    <n v="7506"/>
    <n v="8100"/>
  </r>
  <r>
    <x v="278"/>
    <x v="1"/>
    <x v="0"/>
    <x v="12"/>
    <x v="0"/>
    <n v="9"/>
    <x v="0"/>
    <s v="October"/>
    <n v="85698"/>
    <x v="178"/>
    <n v="5382"/>
    <n v="3546"/>
    <n v="3780"/>
  </r>
  <r>
    <x v="278"/>
    <x v="4"/>
    <x v="2"/>
    <x v="15"/>
    <x v="1"/>
    <n v="7"/>
    <x v="0"/>
    <s v="October"/>
    <n v="187650"/>
    <x v="45"/>
    <n v="14850"/>
    <n v="3042"/>
    <n v="3240"/>
  </r>
  <r>
    <x v="278"/>
    <x v="5"/>
    <x v="3"/>
    <x v="11"/>
    <x v="0"/>
    <n v="25"/>
    <x v="0"/>
    <s v="October"/>
    <n v="3546"/>
    <x v="59"/>
    <n v="234"/>
    <n v="3042"/>
    <n v="3240"/>
  </r>
  <r>
    <x v="279"/>
    <x v="3"/>
    <x v="1"/>
    <x v="16"/>
    <x v="0"/>
    <n v="10"/>
    <x v="0"/>
    <s v="October"/>
    <n v="60912"/>
    <x v="248"/>
    <n v="3888"/>
    <n v="3978"/>
    <n v="4230"/>
  </r>
  <r>
    <x v="279"/>
    <x v="0"/>
    <x v="0"/>
    <x v="12"/>
    <x v="0"/>
    <n v="8"/>
    <x v="0"/>
    <s v="October"/>
    <n v="33534"/>
    <x v="34"/>
    <n v="2106"/>
    <n v="5148"/>
    <n v="5490"/>
  </r>
  <r>
    <x v="279"/>
    <x v="4"/>
    <x v="2"/>
    <x v="12"/>
    <x v="0"/>
    <n v="18"/>
    <x v="0"/>
    <s v="October"/>
    <n v="70794"/>
    <x v="90"/>
    <n v="4446"/>
    <n v="3042"/>
    <n v="3240"/>
  </r>
  <r>
    <x v="280"/>
    <x v="8"/>
    <x v="4"/>
    <x v="15"/>
    <x v="1"/>
    <n v="8"/>
    <x v="0"/>
    <s v="October"/>
    <n v="180144"/>
    <x v="183"/>
    <n v="14256"/>
    <n v="5148"/>
    <n v="5490"/>
  </r>
  <r>
    <x v="280"/>
    <x v="2"/>
    <x v="1"/>
    <x v="15"/>
    <x v="1"/>
    <n v="25"/>
    <x v="0"/>
    <s v="October"/>
    <n v="180144"/>
    <x v="183"/>
    <n v="14256"/>
    <n v="7506"/>
    <n v="8100"/>
  </r>
  <r>
    <x v="281"/>
    <x v="2"/>
    <x v="1"/>
    <x v="16"/>
    <x v="0"/>
    <n v="7"/>
    <x v="0"/>
    <s v="October"/>
    <n v="23688"/>
    <x v="58"/>
    <n v="1512"/>
    <n v="3042"/>
    <n v="3240"/>
  </r>
  <r>
    <x v="282"/>
    <x v="6"/>
    <x v="2"/>
    <x v="12"/>
    <x v="0"/>
    <n v="17"/>
    <x v="0"/>
    <s v="October"/>
    <n v="59616"/>
    <x v="96"/>
    <n v="3744"/>
    <n v="3978"/>
    <n v="4230"/>
  </r>
  <r>
    <x v="282"/>
    <x v="6"/>
    <x v="2"/>
    <x v="8"/>
    <x v="0"/>
    <n v="3"/>
    <x v="0"/>
    <s v="October"/>
    <n v="66924"/>
    <x v="114"/>
    <n v="4446"/>
    <n v="2952"/>
    <n v="3150"/>
  </r>
  <r>
    <x v="282"/>
    <x v="2"/>
    <x v="1"/>
    <x v="4"/>
    <x v="0"/>
    <n v="13"/>
    <x v="0"/>
    <s v="October"/>
    <n v="24336"/>
    <x v="103"/>
    <n v="1584"/>
    <n v="2034"/>
    <n v="2160"/>
  </r>
  <r>
    <x v="282"/>
    <x v="9"/>
    <x v="3"/>
    <x v="0"/>
    <x v="0"/>
    <n v="17"/>
    <x v="0"/>
    <s v="October"/>
    <n v="36612"/>
    <x v="31"/>
    <n v="2268"/>
    <n v="3582"/>
    <n v="3870"/>
  </r>
  <r>
    <x v="282"/>
    <x v="2"/>
    <x v="1"/>
    <x v="10"/>
    <x v="0"/>
    <n v="22"/>
    <x v="0"/>
    <s v="October"/>
    <n v="13446"/>
    <x v="98"/>
    <n v="864"/>
    <n v="3978"/>
    <n v="4230"/>
  </r>
  <r>
    <x v="283"/>
    <x v="9"/>
    <x v="3"/>
    <x v="15"/>
    <x v="1"/>
    <n v="23"/>
    <x v="0"/>
    <s v="October"/>
    <n v="172638"/>
    <x v="39"/>
    <n v="13662"/>
    <n v="2196"/>
    <n v="2340"/>
  </r>
  <r>
    <x v="283"/>
    <x v="8"/>
    <x v="4"/>
    <x v="8"/>
    <x v="0"/>
    <n v="1"/>
    <x v="0"/>
    <s v="October"/>
    <n v="61776"/>
    <x v="16"/>
    <n v="4104"/>
    <n v="2034"/>
    <n v="2160"/>
  </r>
  <r>
    <x v="283"/>
    <x v="6"/>
    <x v="2"/>
    <x v="13"/>
    <x v="1"/>
    <n v="25"/>
    <x v="0"/>
    <s v="October"/>
    <n v="78480"/>
    <x v="208"/>
    <n v="6120"/>
    <n v="5148"/>
    <n v="5490"/>
  </r>
  <r>
    <x v="284"/>
    <x v="9"/>
    <x v="3"/>
    <x v="9"/>
    <x v="0"/>
    <n v="22"/>
    <x v="0"/>
    <s v="October"/>
    <n v="52650"/>
    <x v="101"/>
    <n v="3600"/>
    <n v="3384"/>
    <n v="3600"/>
  </r>
  <r>
    <x v="284"/>
    <x v="9"/>
    <x v="3"/>
    <x v="6"/>
    <x v="0"/>
    <n v="2"/>
    <x v="0"/>
    <s v="October"/>
    <n v="24822"/>
    <x v="78"/>
    <n v="1638"/>
    <n v="3978"/>
    <n v="4230"/>
  </r>
  <r>
    <x v="284"/>
    <x v="4"/>
    <x v="2"/>
    <x v="12"/>
    <x v="0"/>
    <n v="11"/>
    <x v="0"/>
    <s v="October"/>
    <n v="7452"/>
    <x v="250"/>
    <n v="468"/>
    <n v="3582"/>
    <n v="3870"/>
  </r>
  <r>
    <x v="285"/>
    <x v="4"/>
    <x v="2"/>
    <x v="12"/>
    <x v="0"/>
    <n v="11"/>
    <x v="0"/>
    <s v="October"/>
    <n v="11178"/>
    <x v="243"/>
    <n v="702"/>
    <n v="3546"/>
    <n v="3780"/>
  </r>
  <r>
    <x v="285"/>
    <x v="7"/>
    <x v="4"/>
    <x v="2"/>
    <x v="0"/>
    <n v="1"/>
    <x v="0"/>
    <s v="October"/>
    <n v="43758"/>
    <x v="100"/>
    <n v="2772"/>
    <n v="7506"/>
    <n v="8100"/>
  </r>
  <r>
    <x v="286"/>
    <x v="5"/>
    <x v="3"/>
    <x v="5"/>
    <x v="0"/>
    <n v="14"/>
    <x v="0"/>
    <s v="October"/>
    <n v="40824"/>
    <x v="198"/>
    <n v="2646"/>
    <n v="3978"/>
    <n v="4230"/>
  </r>
  <r>
    <x v="286"/>
    <x v="8"/>
    <x v="4"/>
    <x v="10"/>
    <x v="0"/>
    <n v="11"/>
    <x v="0"/>
    <s v="October"/>
    <n v="62748"/>
    <x v="268"/>
    <n v="4032"/>
    <n v="2034"/>
    <n v="2160"/>
  </r>
  <r>
    <x v="286"/>
    <x v="7"/>
    <x v="4"/>
    <x v="1"/>
    <x v="1"/>
    <n v="8"/>
    <x v="0"/>
    <s v="October"/>
    <n v="46566"/>
    <x v="136"/>
    <n v="3744"/>
    <n v="2952"/>
    <n v="3150"/>
  </r>
  <r>
    <x v="287"/>
    <x v="5"/>
    <x v="3"/>
    <x v="2"/>
    <x v="0"/>
    <n v="1"/>
    <x v="0"/>
    <s v="October"/>
    <n v="15912"/>
    <x v="73"/>
    <n v="1008"/>
    <n v="3546"/>
    <n v="3780"/>
  </r>
  <r>
    <x v="288"/>
    <x v="7"/>
    <x v="4"/>
    <x v="10"/>
    <x v="0"/>
    <n v="24"/>
    <x v="0"/>
    <s v="October"/>
    <n v="8964"/>
    <x v="168"/>
    <n v="576"/>
    <n v="3546"/>
    <n v="3780"/>
  </r>
  <r>
    <x v="288"/>
    <x v="6"/>
    <x v="2"/>
    <x v="9"/>
    <x v="0"/>
    <n v="15"/>
    <x v="0"/>
    <s v="October"/>
    <n v="16848"/>
    <x v="177"/>
    <n v="1152"/>
    <n v="3978"/>
    <n v="4230"/>
  </r>
  <r>
    <x v="288"/>
    <x v="1"/>
    <x v="0"/>
    <x v="7"/>
    <x v="0"/>
    <n v="20"/>
    <x v="0"/>
    <s v="October"/>
    <n v="39780"/>
    <x v="42"/>
    <n v="2520"/>
    <n v="3546"/>
    <n v="3780"/>
  </r>
  <r>
    <x v="289"/>
    <x v="3"/>
    <x v="1"/>
    <x v="7"/>
    <x v="0"/>
    <n v="1"/>
    <x v="0"/>
    <s v="October"/>
    <n v="91494"/>
    <x v="226"/>
    <n v="5796"/>
    <n v="5148"/>
    <n v="5490"/>
  </r>
  <r>
    <x v="290"/>
    <x v="6"/>
    <x v="2"/>
    <x v="14"/>
    <x v="0"/>
    <n v="5"/>
    <x v="0"/>
    <s v="October"/>
    <n v="8856"/>
    <x v="47"/>
    <n v="594"/>
    <n v="2196"/>
    <n v="2340"/>
  </r>
  <r>
    <x v="290"/>
    <x v="2"/>
    <x v="1"/>
    <x v="6"/>
    <x v="0"/>
    <n v="2"/>
    <x v="0"/>
    <s v="October"/>
    <n v="53190"/>
    <x v="112"/>
    <n v="3510"/>
    <n v="3924"/>
    <n v="4230"/>
  </r>
  <r>
    <x v="291"/>
    <x v="6"/>
    <x v="2"/>
    <x v="12"/>
    <x v="0"/>
    <n v="15"/>
    <x v="0"/>
    <s v="October"/>
    <n v="67068"/>
    <x v="188"/>
    <n v="4212"/>
    <n v="3978"/>
    <n v="4230"/>
  </r>
  <r>
    <x v="291"/>
    <x v="7"/>
    <x v="4"/>
    <x v="16"/>
    <x v="0"/>
    <n v="24"/>
    <x v="0"/>
    <s v="October"/>
    <n v="6768"/>
    <x v="192"/>
    <n v="432"/>
    <n v="2106"/>
    <n v="2250"/>
  </r>
  <r>
    <x v="292"/>
    <x v="3"/>
    <x v="1"/>
    <x v="9"/>
    <x v="0"/>
    <n v="23"/>
    <x v="0"/>
    <s v="October"/>
    <n v="4212"/>
    <x v="118"/>
    <n v="288"/>
    <n v="5148"/>
    <n v="5490"/>
  </r>
  <r>
    <x v="292"/>
    <x v="8"/>
    <x v="4"/>
    <x v="9"/>
    <x v="0"/>
    <n v="20"/>
    <x v="0"/>
    <s v="October"/>
    <n v="21060"/>
    <x v="176"/>
    <n v="1440"/>
    <n v="3546"/>
    <n v="3780"/>
  </r>
  <r>
    <x v="293"/>
    <x v="2"/>
    <x v="1"/>
    <x v="13"/>
    <x v="1"/>
    <n v="23"/>
    <x v="0"/>
    <s v="October"/>
    <n v="7848"/>
    <x v="52"/>
    <n v="612"/>
    <n v="3546"/>
    <n v="3780"/>
  </r>
  <r>
    <x v="294"/>
    <x v="9"/>
    <x v="3"/>
    <x v="0"/>
    <x v="0"/>
    <n v="22"/>
    <x v="0"/>
    <s v="October"/>
    <n v="40680"/>
    <x v="80"/>
    <n v="2520"/>
    <n v="5148"/>
    <n v="5490"/>
  </r>
  <r>
    <x v="294"/>
    <x v="9"/>
    <x v="3"/>
    <x v="8"/>
    <x v="0"/>
    <n v="10"/>
    <x v="0"/>
    <s v="October"/>
    <n v="77220"/>
    <x v="165"/>
    <n v="5130"/>
    <n v="3384"/>
    <n v="3600"/>
  </r>
  <r>
    <x v="294"/>
    <x v="5"/>
    <x v="3"/>
    <x v="14"/>
    <x v="0"/>
    <n v="5"/>
    <x v="0"/>
    <s v="October"/>
    <n v="64944"/>
    <x v="77"/>
    <n v="4356"/>
    <n v="3042"/>
    <n v="3240"/>
  </r>
  <r>
    <x v="295"/>
    <x v="1"/>
    <x v="0"/>
    <x v="6"/>
    <x v="0"/>
    <n v="12"/>
    <x v="0"/>
    <s v="October"/>
    <n v="7092"/>
    <x v="28"/>
    <n v="468"/>
    <n v="3978"/>
    <n v="4230"/>
  </r>
  <r>
    <x v="295"/>
    <x v="2"/>
    <x v="1"/>
    <x v="9"/>
    <x v="0"/>
    <n v="19"/>
    <x v="0"/>
    <s v="October"/>
    <n v="46332"/>
    <x v="87"/>
    <n v="3168"/>
    <n v="3978"/>
    <n v="4230"/>
  </r>
  <r>
    <x v="295"/>
    <x v="5"/>
    <x v="3"/>
    <x v="1"/>
    <x v="1"/>
    <n v="18"/>
    <x v="0"/>
    <s v="October"/>
    <n v="82386"/>
    <x v="91"/>
    <n v="6624"/>
    <n v="3924"/>
    <n v="4230"/>
  </r>
  <r>
    <x v="295"/>
    <x v="8"/>
    <x v="4"/>
    <x v="9"/>
    <x v="0"/>
    <n v="1"/>
    <x v="0"/>
    <s v="October"/>
    <n v="10530"/>
    <x v="160"/>
    <n v="720"/>
    <n v="2952"/>
    <n v="3150"/>
  </r>
  <r>
    <x v="296"/>
    <x v="8"/>
    <x v="4"/>
    <x v="8"/>
    <x v="0"/>
    <n v="15"/>
    <x v="0"/>
    <s v="November"/>
    <n v="82368"/>
    <x v="213"/>
    <n v="5472"/>
    <n v="3042"/>
    <n v="3240"/>
  </r>
  <r>
    <x v="296"/>
    <x v="2"/>
    <x v="1"/>
    <x v="13"/>
    <x v="1"/>
    <n v="4"/>
    <x v="0"/>
    <s v="November"/>
    <n v="74556"/>
    <x v="70"/>
    <n v="5814"/>
    <n v="3978"/>
    <n v="4230"/>
  </r>
  <r>
    <x v="296"/>
    <x v="6"/>
    <x v="2"/>
    <x v="5"/>
    <x v="0"/>
    <n v="16"/>
    <x v="0"/>
    <s v="November"/>
    <n v="75816"/>
    <x v="27"/>
    <n v="4914"/>
    <n v="2106"/>
    <n v="2250"/>
  </r>
  <r>
    <x v="296"/>
    <x v="1"/>
    <x v="0"/>
    <x v="1"/>
    <x v="1"/>
    <n v="10"/>
    <x v="0"/>
    <s v="November"/>
    <n v="53730"/>
    <x v="205"/>
    <n v="4320"/>
    <n v="2034"/>
    <n v="2160"/>
  </r>
  <r>
    <x v="297"/>
    <x v="3"/>
    <x v="1"/>
    <x v="2"/>
    <x v="0"/>
    <n v="21"/>
    <x v="0"/>
    <s v="November"/>
    <n v="99450"/>
    <x v="181"/>
    <n v="6300"/>
    <n v="4482"/>
    <n v="4770"/>
  </r>
  <r>
    <x v="297"/>
    <x v="3"/>
    <x v="1"/>
    <x v="1"/>
    <x v="1"/>
    <n v="7"/>
    <x v="0"/>
    <s v="November"/>
    <n v="10746"/>
    <x v="228"/>
    <n v="864"/>
    <n v="3726"/>
    <n v="3960"/>
  </r>
  <r>
    <x v="297"/>
    <x v="1"/>
    <x v="0"/>
    <x v="16"/>
    <x v="0"/>
    <n v="22"/>
    <x v="0"/>
    <s v="November"/>
    <n v="60912"/>
    <x v="248"/>
    <n v="3888"/>
    <n v="2952"/>
    <n v="3150"/>
  </r>
  <r>
    <x v="297"/>
    <x v="5"/>
    <x v="3"/>
    <x v="0"/>
    <x v="0"/>
    <n v="15"/>
    <x v="0"/>
    <s v="November"/>
    <n v="36612"/>
    <x v="31"/>
    <n v="2268"/>
    <n v="3384"/>
    <n v="3600"/>
  </r>
  <r>
    <x v="298"/>
    <x v="3"/>
    <x v="1"/>
    <x v="11"/>
    <x v="0"/>
    <n v="7"/>
    <x v="0"/>
    <s v="November"/>
    <n v="85104"/>
    <x v="60"/>
    <n v="5616"/>
    <n v="3546"/>
    <n v="3780"/>
  </r>
  <r>
    <x v="298"/>
    <x v="0"/>
    <x v="0"/>
    <x v="10"/>
    <x v="0"/>
    <n v="17"/>
    <x v="0"/>
    <s v="November"/>
    <n v="71712"/>
    <x v="166"/>
    <n v="4608"/>
    <n v="5148"/>
    <n v="5490"/>
  </r>
  <r>
    <x v="298"/>
    <x v="1"/>
    <x v="0"/>
    <x v="9"/>
    <x v="0"/>
    <n v="20"/>
    <x v="0"/>
    <s v="November"/>
    <n v="23166"/>
    <x v="85"/>
    <n v="1584"/>
    <n v="2034"/>
    <n v="2160"/>
  </r>
  <r>
    <x v="298"/>
    <x v="7"/>
    <x v="4"/>
    <x v="14"/>
    <x v="0"/>
    <n v="5"/>
    <x v="0"/>
    <s v="November"/>
    <n v="29520"/>
    <x v="220"/>
    <n v="1980"/>
    <n v="2196"/>
    <n v="2340"/>
  </r>
  <r>
    <x v="299"/>
    <x v="6"/>
    <x v="2"/>
    <x v="13"/>
    <x v="1"/>
    <n v="14"/>
    <x v="0"/>
    <s v="November"/>
    <n v="74556"/>
    <x v="70"/>
    <n v="5814"/>
    <n v="3546"/>
    <n v="3780"/>
  </r>
  <r>
    <x v="299"/>
    <x v="4"/>
    <x v="2"/>
    <x v="3"/>
    <x v="0"/>
    <n v="6"/>
    <x v="0"/>
    <s v="November"/>
    <n v="30744"/>
    <x v="191"/>
    <n v="2016"/>
    <n v="3546"/>
    <n v="3780"/>
  </r>
  <r>
    <x v="299"/>
    <x v="4"/>
    <x v="2"/>
    <x v="14"/>
    <x v="0"/>
    <n v="22"/>
    <x v="0"/>
    <s v="November"/>
    <n v="11808"/>
    <x v="225"/>
    <n v="792"/>
    <n v="7506"/>
    <n v="8100"/>
  </r>
  <r>
    <x v="300"/>
    <x v="8"/>
    <x v="4"/>
    <x v="2"/>
    <x v="0"/>
    <n v="6"/>
    <x v="0"/>
    <s v="November"/>
    <n v="79560"/>
    <x v="208"/>
    <n v="5040"/>
    <n v="3924"/>
    <n v="4230"/>
  </r>
  <r>
    <x v="300"/>
    <x v="2"/>
    <x v="1"/>
    <x v="2"/>
    <x v="0"/>
    <n v="6"/>
    <x v="0"/>
    <s v="November"/>
    <n v="39780"/>
    <x v="42"/>
    <n v="2520"/>
    <n v="4482"/>
    <n v="4770"/>
  </r>
  <r>
    <x v="300"/>
    <x v="8"/>
    <x v="4"/>
    <x v="9"/>
    <x v="0"/>
    <n v="2"/>
    <x v="0"/>
    <s v="November"/>
    <n v="48438"/>
    <x v="264"/>
    <n v="3312"/>
    <n v="3546"/>
    <n v="3780"/>
  </r>
  <r>
    <x v="300"/>
    <x v="7"/>
    <x v="4"/>
    <x v="8"/>
    <x v="0"/>
    <n v="24"/>
    <x v="0"/>
    <s v="November"/>
    <n v="87516"/>
    <x v="79"/>
    <n v="5814"/>
    <n v="3726"/>
    <n v="3960"/>
  </r>
  <r>
    <x v="300"/>
    <x v="7"/>
    <x v="4"/>
    <x v="14"/>
    <x v="0"/>
    <n v="11"/>
    <x v="0"/>
    <s v="November"/>
    <n v="17712"/>
    <x v="229"/>
    <n v="1188"/>
    <n v="2106"/>
    <n v="2250"/>
  </r>
  <r>
    <x v="301"/>
    <x v="8"/>
    <x v="4"/>
    <x v="7"/>
    <x v="0"/>
    <n v="10"/>
    <x v="0"/>
    <s v="November"/>
    <n v="43758"/>
    <x v="100"/>
    <n v="2772"/>
    <n v="3546"/>
    <n v="3780"/>
  </r>
  <r>
    <x v="301"/>
    <x v="0"/>
    <x v="0"/>
    <x v="16"/>
    <x v="0"/>
    <n v="7"/>
    <x v="0"/>
    <s v="November"/>
    <n v="10152"/>
    <x v="129"/>
    <n v="648"/>
    <n v="3384"/>
    <n v="3600"/>
  </r>
  <r>
    <x v="301"/>
    <x v="0"/>
    <x v="0"/>
    <x v="13"/>
    <x v="1"/>
    <n v="22"/>
    <x v="0"/>
    <s v="November"/>
    <n v="78480"/>
    <x v="208"/>
    <n v="6120"/>
    <n v="2106"/>
    <n v="2250"/>
  </r>
  <r>
    <x v="302"/>
    <x v="2"/>
    <x v="1"/>
    <x v="2"/>
    <x v="0"/>
    <n v="7"/>
    <x v="0"/>
    <s v="November"/>
    <n v="59670"/>
    <x v="38"/>
    <n v="3780"/>
    <n v="3924"/>
    <n v="4230"/>
  </r>
  <r>
    <x v="302"/>
    <x v="4"/>
    <x v="2"/>
    <x v="8"/>
    <x v="0"/>
    <n v="18"/>
    <x v="0"/>
    <s v="November"/>
    <n v="46332"/>
    <x v="245"/>
    <n v="3078"/>
    <n v="3582"/>
    <n v="3870"/>
  </r>
  <r>
    <x v="303"/>
    <x v="7"/>
    <x v="4"/>
    <x v="11"/>
    <x v="0"/>
    <n v="12"/>
    <x v="0"/>
    <s v="November"/>
    <n v="85104"/>
    <x v="60"/>
    <n v="5616"/>
    <n v="3582"/>
    <n v="3870"/>
  </r>
  <r>
    <x v="303"/>
    <x v="2"/>
    <x v="1"/>
    <x v="11"/>
    <x v="0"/>
    <n v="19"/>
    <x v="0"/>
    <s v="November"/>
    <n v="14184"/>
    <x v="203"/>
    <n v="936"/>
    <n v="3726"/>
    <n v="3960"/>
  </r>
  <r>
    <x v="303"/>
    <x v="1"/>
    <x v="0"/>
    <x v="16"/>
    <x v="0"/>
    <n v="23"/>
    <x v="0"/>
    <s v="November"/>
    <n v="16920"/>
    <x v="177"/>
    <n v="1080"/>
    <n v="3582"/>
    <n v="3870"/>
  </r>
  <r>
    <x v="303"/>
    <x v="3"/>
    <x v="1"/>
    <x v="15"/>
    <x v="1"/>
    <n v="3"/>
    <x v="0"/>
    <s v="November"/>
    <n v="67554"/>
    <x v="200"/>
    <n v="5346"/>
    <n v="2952"/>
    <n v="3150"/>
  </r>
  <r>
    <x v="303"/>
    <x v="6"/>
    <x v="2"/>
    <x v="14"/>
    <x v="0"/>
    <n v="24"/>
    <x v="0"/>
    <s v="November"/>
    <n v="73800"/>
    <x v="32"/>
    <n v="4950"/>
    <n v="3978"/>
    <n v="4230"/>
  </r>
  <r>
    <x v="303"/>
    <x v="6"/>
    <x v="2"/>
    <x v="4"/>
    <x v="0"/>
    <n v="25"/>
    <x v="0"/>
    <s v="November"/>
    <n v="54756"/>
    <x v="44"/>
    <n v="3564"/>
    <n v="2034"/>
    <n v="2160"/>
  </r>
  <r>
    <x v="304"/>
    <x v="6"/>
    <x v="2"/>
    <x v="8"/>
    <x v="0"/>
    <n v="5"/>
    <x v="0"/>
    <s v="November"/>
    <n v="92664"/>
    <x v="218"/>
    <n v="6156"/>
    <n v="3924"/>
    <n v="4230"/>
  </r>
  <r>
    <x v="304"/>
    <x v="8"/>
    <x v="4"/>
    <x v="7"/>
    <x v="0"/>
    <n v="2"/>
    <x v="0"/>
    <s v="November"/>
    <n v="67626"/>
    <x v="46"/>
    <n v="4284"/>
    <n v="5832"/>
    <n v="6210"/>
  </r>
  <r>
    <x v="305"/>
    <x v="1"/>
    <x v="0"/>
    <x v="4"/>
    <x v="0"/>
    <n v="14"/>
    <x v="0"/>
    <s v="November"/>
    <n v="45630"/>
    <x v="72"/>
    <n v="2970"/>
    <n v="3546"/>
    <n v="3780"/>
  </r>
  <r>
    <x v="305"/>
    <x v="6"/>
    <x v="2"/>
    <x v="6"/>
    <x v="0"/>
    <n v="6"/>
    <x v="0"/>
    <s v="November"/>
    <n v="63828"/>
    <x v="95"/>
    <n v="4212"/>
    <n v="2034"/>
    <n v="2160"/>
  </r>
  <r>
    <x v="305"/>
    <x v="0"/>
    <x v="0"/>
    <x v="6"/>
    <x v="0"/>
    <n v="13"/>
    <x v="0"/>
    <s v="November"/>
    <n v="3546"/>
    <x v="59"/>
    <n v="234"/>
    <n v="2034"/>
    <n v="2160"/>
  </r>
  <r>
    <x v="305"/>
    <x v="6"/>
    <x v="2"/>
    <x v="9"/>
    <x v="0"/>
    <n v="4"/>
    <x v="0"/>
    <s v="November"/>
    <n v="50544"/>
    <x v="64"/>
    <n v="3456"/>
    <n v="3042"/>
    <n v="3240"/>
  </r>
  <r>
    <x v="305"/>
    <x v="7"/>
    <x v="4"/>
    <x v="10"/>
    <x v="0"/>
    <n v="21"/>
    <x v="0"/>
    <s v="November"/>
    <n v="8964"/>
    <x v="168"/>
    <n v="576"/>
    <n v="3042"/>
    <n v="3240"/>
  </r>
  <r>
    <x v="306"/>
    <x v="9"/>
    <x v="3"/>
    <x v="10"/>
    <x v="0"/>
    <n v="16"/>
    <x v="0"/>
    <s v="November"/>
    <n v="71712"/>
    <x v="166"/>
    <n v="4608"/>
    <n v="3726"/>
    <n v="3960"/>
  </r>
  <r>
    <x v="306"/>
    <x v="0"/>
    <x v="0"/>
    <x v="2"/>
    <x v="0"/>
    <n v="10"/>
    <x v="0"/>
    <s v="November"/>
    <n v="71604"/>
    <x v="12"/>
    <n v="4536"/>
    <n v="2196"/>
    <n v="2340"/>
  </r>
  <r>
    <x v="306"/>
    <x v="9"/>
    <x v="3"/>
    <x v="0"/>
    <x v="0"/>
    <n v="3"/>
    <x v="0"/>
    <s v="November"/>
    <n v="10170"/>
    <x v="129"/>
    <n v="630"/>
    <n v="4482"/>
    <n v="4770"/>
  </r>
  <r>
    <x v="306"/>
    <x v="5"/>
    <x v="3"/>
    <x v="11"/>
    <x v="0"/>
    <n v="1"/>
    <x v="0"/>
    <s v="November"/>
    <n v="35460"/>
    <x v="86"/>
    <n v="2340"/>
    <n v="5148"/>
    <n v="5490"/>
  </r>
  <r>
    <x v="306"/>
    <x v="7"/>
    <x v="4"/>
    <x v="8"/>
    <x v="0"/>
    <n v="13"/>
    <x v="0"/>
    <s v="November"/>
    <n v="36036"/>
    <x v="269"/>
    <n v="2394"/>
    <n v="3978"/>
    <n v="4230"/>
  </r>
  <r>
    <x v="307"/>
    <x v="7"/>
    <x v="4"/>
    <x v="12"/>
    <x v="0"/>
    <n v="15"/>
    <x v="0"/>
    <s v="November"/>
    <n v="78246"/>
    <x v="164"/>
    <n v="4914"/>
    <n v="2106"/>
    <n v="2250"/>
  </r>
  <r>
    <x v="307"/>
    <x v="2"/>
    <x v="1"/>
    <x v="8"/>
    <x v="0"/>
    <n v="5"/>
    <x v="0"/>
    <s v="November"/>
    <n v="108108"/>
    <x v="270"/>
    <n v="7182"/>
    <n v="3978"/>
    <n v="4230"/>
  </r>
  <r>
    <x v="307"/>
    <x v="2"/>
    <x v="1"/>
    <x v="9"/>
    <x v="0"/>
    <n v="25"/>
    <x v="0"/>
    <s v="November"/>
    <n v="8424"/>
    <x v="153"/>
    <n v="576"/>
    <n v="2034"/>
    <n v="2160"/>
  </r>
  <r>
    <x v="307"/>
    <x v="2"/>
    <x v="1"/>
    <x v="8"/>
    <x v="0"/>
    <n v="8"/>
    <x v="0"/>
    <s v="November"/>
    <n v="113256"/>
    <x v="66"/>
    <n v="7524"/>
    <n v="2034"/>
    <n v="2160"/>
  </r>
  <r>
    <x v="307"/>
    <x v="6"/>
    <x v="2"/>
    <x v="7"/>
    <x v="0"/>
    <n v="21"/>
    <x v="0"/>
    <s v="November"/>
    <n v="59670"/>
    <x v="38"/>
    <n v="3780"/>
    <n v="3582"/>
    <n v="3870"/>
  </r>
  <r>
    <x v="308"/>
    <x v="1"/>
    <x v="0"/>
    <x v="3"/>
    <x v="0"/>
    <n v="16"/>
    <x v="0"/>
    <s v="November"/>
    <n v="54900"/>
    <x v="252"/>
    <n v="3600"/>
    <n v="3978"/>
    <n v="4230"/>
  </r>
  <r>
    <x v="308"/>
    <x v="7"/>
    <x v="4"/>
    <x v="9"/>
    <x v="0"/>
    <n v="23"/>
    <x v="0"/>
    <s v="November"/>
    <n v="6318"/>
    <x v="271"/>
    <n v="432"/>
    <n v="2196"/>
    <n v="2340"/>
  </r>
  <r>
    <x v="308"/>
    <x v="7"/>
    <x v="4"/>
    <x v="7"/>
    <x v="0"/>
    <n v="22"/>
    <x v="0"/>
    <s v="November"/>
    <n v="91494"/>
    <x v="226"/>
    <n v="5796"/>
    <n v="3978"/>
    <n v="4230"/>
  </r>
  <r>
    <x v="309"/>
    <x v="9"/>
    <x v="3"/>
    <x v="4"/>
    <x v="0"/>
    <n v="13"/>
    <x v="0"/>
    <s v="November"/>
    <n v="30420"/>
    <x v="105"/>
    <n v="1980"/>
    <n v="3978"/>
    <n v="4230"/>
  </r>
  <r>
    <x v="309"/>
    <x v="4"/>
    <x v="2"/>
    <x v="5"/>
    <x v="0"/>
    <n v="27"/>
    <x v="0"/>
    <s v="November"/>
    <n v="75816"/>
    <x v="27"/>
    <n v="4914"/>
    <n v="3042"/>
    <n v="3240"/>
  </r>
  <r>
    <x v="310"/>
    <x v="5"/>
    <x v="3"/>
    <x v="10"/>
    <x v="0"/>
    <n v="27"/>
    <x v="0"/>
    <s v="November"/>
    <n v="58266"/>
    <x v="238"/>
    <n v="3744"/>
    <n v="3978"/>
    <n v="4230"/>
  </r>
  <r>
    <x v="310"/>
    <x v="4"/>
    <x v="2"/>
    <x v="5"/>
    <x v="0"/>
    <n v="27"/>
    <x v="0"/>
    <s v="November"/>
    <n v="40824"/>
    <x v="198"/>
    <n v="2646"/>
    <n v="3978"/>
    <n v="4230"/>
  </r>
  <r>
    <x v="310"/>
    <x v="1"/>
    <x v="0"/>
    <x v="2"/>
    <x v="0"/>
    <n v="27"/>
    <x v="0"/>
    <s v="November"/>
    <n v="23868"/>
    <x v="25"/>
    <n v="1512"/>
    <n v="5832"/>
    <n v="6210"/>
  </r>
  <r>
    <x v="311"/>
    <x v="1"/>
    <x v="0"/>
    <x v="6"/>
    <x v="0"/>
    <n v="27"/>
    <x v="0"/>
    <s v="November"/>
    <n v="78012"/>
    <x v="164"/>
    <n v="5148"/>
    <n v="2196"/>
    <n v="2340"/>
  </r>
  <r>
    <x v="311"/>
    <x v="0"/>
    <x v="0"/>
    <x v="7"/>
    <x v="0"/>
    <n v="27"/>
    <x v="0"/>
    <s v="November"/>
    <n v="79560"/>
    <x v="208"/>
    <n v="5040"/>
    <n v="3546"/>
    <n v="3780"/>
  </r>
  <r>
    <x v="311"/>
    <x v="2"/>
    <x v="1"/>
    <x v="7"/>
    <x v="0"/>
    <n v="12"/>
    <x v="0"/>
    <s v="November"/>
    <n v="55692"/>
    <x v="56"/>
    <n v="3528"/>
    <n v="3582"/>
    <n v="3870"/>
  </r>
  <r>
    <x v="312"/>
    <x v="3"/>
    <x v="1"/>
    <x v="16"/>
    <x v="0"/>
    <n v="18"/>
    <x v="0"/>
    <s v="November"/>
    <n v="20304"/>
    <x v="74"/>
    <n v="1296"/>
    <n v="3978"/>
    <n v="4230"/>
  </r>
  <r>
    <x v="312"/>
    <x v="0"/>
    <x v="0"/>
    <x v="13"/>
    <x v="1"/>
    <n v="8"/>
    <x v="0"/>
    <s v="November"/>
    <n v="54936"/>
    <x v="56"/>
    <n v="4284"/>
    <n v="3978"/>
    <n v="4230"/>
  </r>
  <r>
    <x v="312"/>
    <x v="2"/>
    <x v="1"/>
    <x v="7"/>
    <x v="0"/>
    <n v="21"/>
    <x v="0"/>
    <s v="November"/>
    <n v="15912"/>
    <x v="73"/>
    <n v="1008"/>
    <n v="2034"/>
    <n v="2160"/>
  </r>
  <r>
    <x v="312"/>
    <x v="0"/>
    <x v="0"/>
    <x v="11"/>
    <x v="0"/>
    <n v="25"/>
    <x v="0"/>
    <s v="November"/>
    <n v="67374"/>
    <x v="207"/>
    <n v="4446"/>
    <n v="3042"/>
    <n v="3240"/>
  </r>
  <r>
    <x v="313"/>
    <x v="5"/>
    <x v="3"/>
    <x v="9"/>
    <x v="0"/>
    <n v="12"/>
    <x v="0"/>
    <s v="November"/>
    <n v="44226"/>
    <x v="128"/>
    <n v="3024"/>
    <n v="5148"/>
    <n v="5490"/>
  </r>
  <r>
    <x v="313"/>
    <x v="8"/>
    <x v="4"/>
    <x v="5"/>
    <x v="0"/>
    <n v="9"/>
    <x v="0"/>
    <s v="November"/>
    <n v="46656"/>
    <x v="147"/>
    <n v="3024"/>
    <n v="2106"/>
    <n v="2250"/>
  </r>
  <r>
    <x v="313"/>
    <x v="7"/>
    <x v="4"/>
    <x v="4"/>
    <x v="0"/>
    <n v="23"/>
    <x v="0"/>
    <s v="November"/>
    <n v="3042"/>
    <x v="152"/>
    <n v="198"/>
    <n v="4482"/>
    <n v="4770"/>
  </r>
  <r>
    <x v="314"/>
    <x v="4"/>
    <x v="2"/>
    <x v="7"/>
    <x v="0"/>
    <n v="23"/>
    <x v="0"/>
    <s v="November"/>
    <n v="7956"/>
    <x v="52"/>
    <n v="504"/>
    <n v="3546"/>
    <n v="3780"/>
  </r>
  <r>
    <x v="314"/>
    <x v="3"/>
    <x v="1"/>
    <x v="1"/>
    <x v="1"/>
    <n v="20"/>
    <x v="0"/>
    <s v="November"/>
    <n v="25074"/>
    <x v="214"/>
    <n v="2016"/>
    <n v="4482"/>
    <n v="4770"/>
  </r>
  <r>
    <x v="314"/>
    <x v="4"/>
    <x v="2"/>
    <x v="0"/>
    <x v="0"/>
    <n v="25"/>
    <x v="0"/>
    <s v="November"/>
    <n v="50850"/>
    <x v="64"/>
    <n v="3150"/>
    <n v="4482"/>
    <n v="4770"/>
  </r>
  <r>
    <x v="315"/>
    <x v="5"/>
    <x v="3"/>
    <x v="14"/>
    <x v="0"/>
    <n v="4"/>
    <x v="0"/>
    <s v="November"/>
    <n v="41328"/>
    <x v="221"/>
    <n v="2772"/>
    <n v="2034"/>
    <n v="2160"/>
  </r>
  <r>
    <x v="316"/>
    <x v="5"/>
    <x v="3"/>
    <x v="10"/>
    <x v="0"/>
    <n v="24"/>
    <x v="0"/>
    <s v="November"/>
    <n v="107568"/>
    <x v="272"/>
    <n v="6912"/>
    <n v="3978"/>
    <n v="4230"/>
  </r>
  <r>
    <x v="316"/>
    <x v="1"/>
    <x v="0"/>
    <x v="4"/>
    <x v="0"/>
    <n v="24"/>
    <x v="0"/>
    <s v="November"/>
    <n v="33462"/>
    <x v="34"/>
    <n v="2178"/>
    <n v="5832"/>
    <n v="6210"/>
  </r>
  <r>
    <x v="316"/>
    <x v="6"/>
    <x v="2"/>
    <x v="1"/>
    <x v="1"/>
    <n v="16"/>
    <x v="0"/>
    <s v="November"/>
    <n v="85968"/>
    <x v="193"/>
    <n v="6912"/>
    <n v="3978"/>
    <n v="4230"/>
  </r>
  <r>
    <x v="316"/>
    <x v="0"/>
    <x v="0"/>
    <x v="12"/>
    <x v="0"/>
    <n v="6"/>
    <x v="0"/>
    <s v="November"/>
    <n v="89424"/>
    <x v="84"/>
    <n v="5616"/>
    <n v="3978"/>
    <n v="4230"/>
  </r>
  <r>
    <x v="317"/>
    <x v="3"/>
    <x v="1"/>
    <x v="10"/>
    <x v="0"/>
    <n v="4"/>
    <x v="0"/>
    <s v="November"/>
    <n v="8964"/>
    <x v="168"/>
    <n v="576"/>
    <n v="5148"/>
    <n v="5490"/>
  </r>
  <r>
    <x v="317"/>
    <x v="5"/>
    <x v="3"/>
    <x v="8"/>
    <x v="0"/>
    <n v="24"/>
    <x v="0"/>
    <s v="November"/>
    <n v="87516"/>
    <x v="79"/>
    <n v="5814"/>
    <n v="5832"/>
    <n v="6210"/>
  </r>
  <r>
    <x v="318"/>
    <x v="6"/>
    <x v="2"/>
    <x v="11"/>
    <x v="0"/>
    <n v="21"/>
    <x v="0"/>
    <s v="November"/>
    <n v="53190"/>
    <x v="112"/>
    <n v="3510"/>
    <n v="2034"/>
    <n v="2160"/>
  </r>
  <r>
    <x v="318"/>
    <x v="1"/>
    <x v="0"/>
    <x v="4"/>
    <x v="0"/>
    <n v="13"/>
    <x v="0"/>
    <s v="November"/>
    <n v="36504"/>
    <x v="31"/>
    <n v="2376"/>
    <n v="5832"/>
    <n v="6210"/>
  </r>
  <r>
    <x v="318"/>
    <x v="3"/>
    <x v="1"/>
    <x v="0"/>
    <x v="0"/>
    <n v="2"/>
    <x v="0"/>
    <s v="November"/>
    <n v="48816"/>
    <x v="142"/>
    <n v="3024"/>
    <n v="3546"/>
    <n v="3780"/>
  </r>
  <r>
    <x v="318"/>
    <x v="2"/>
    <x v="1"/>
    <x v="15"/>
    <x v="1"/>
    <n v="20"/>
    <x v="0"/>
    <s v="November"/>
    <n v="135108"/>
    <x v="204"/>
    <n v="10692"/>
    <n v="3726"/>
    <n v="3960"/>
  </r>
  <r>
    <x v="319"/>
    <x v="1"/>
    <x v="0"/>
    <x v="7"/>
    <x v="0"/>
    <n v="21"/>
    <x v="0"/>
    <s v="November"/>
    <n v="75582"/>
    <x v="70"/>
    <n v="4788"/>
    <n v="3978"/>
    <n v="4230"/>
  </r>
  <r>
    <x v="319"/>
    <x v="7"/>
    <x v="4"/>
    <x v="1"/>
    <x v="1"/>
    <n v="12"/>
    <x v="0"/>
    <s v="November"/>
    <n v="89550"/>
    <x v="273"/>
    <n v="7200"/>
    <n v="3042"/>
    <n v="3240"/>
  </r>
  <r>
    <x v="319"/>
    <x v="8"/>
    <x v="4"/>
    <x v="16"/>
    <x v="0"/>
    <n v="23"/>
    <x v="0"/>
    <s v="November"/>
    <n v="47376"/>
    <x v="151"/>
    <n v="3024"/>
    <n v="3546"/>
    <n v="3780"/>
  </r>
  <r>
    <x v="319"/>
    <x v="6"/>
    <x v="2"/>
    <x v="7"/>
    <x v="0"/>
    <n v="23"/>
    <x v="0"/>
    <s v="November"/>
    <n v="19890"/>
    <x v="92"/>
    <n v="1260"/>
    <n v="4482"/>
    <n v="4770"/>
  </r>
  <r>
    <x v="319"/>
    <x v="3"/>
    <x v="1"/>
    <x v="14"/>
    <x v="0"/>
    <n v="24"/>
    <x v="0"/>
    <s v="November"/>
    <n v="5904"/>
    <x v="106"/>
    <n v="396"/>
    <n v="3924"/>
    <n v="4230"/>
  </r>
  <r>
    <x v="320"/>
    <x v="6"/>
    <x v="2"/>
    <x v="8"/>
    <x v="0"/>
    <n v="25"/>
    <x v="0"/>
    <s v="November"/>
    <n v="15444"/>
    <x v="124"/>
    <n v="1026"/>
    <n v="2952"/>
    <n v="3150"/>
  </r>
  <r>
    <x v="321"/>
    <x v="9"/>
    <x v="3"/>
    <x v="6"/>
    <x v="0"/>
    <n v="17"/>
    <x v="0"/>
    <s v="November"/>
    <n v="56736"/>
    <x v="259"/>
    <n v="3744"/>
    <n v="3726"/>
    <n v="3960"/>
  </r>
  <r>
    <x v="321"/>
    <x v="2"/>
    <x v="1"/>
    <x v="5"/>
    <x v="0"/>
    <n v="21"/>
    <x v="0"/>
    <s v="November"/>
    <n v="145800"/>
    <x v="274"/>
    <n v="9450"/>
    <n v="3978"/>
    <n v="4230"/>
  </r>
  <r>
    <x v="321"/>
    <x v="6"/>
    <x v="2"/>
    <x v="6"/>
    <x v="0"/>
    <n v="9"/>
    <x v="0"/>
    <s v="November"/>
    <n v="7092"/>
    <x v="28"/>
    <n v="468"/>
    <n v="3726"/>
    <n v="3960"/>
  </r>
  <r>
    <x v="321"/>
    <x v="6"/>
    <x v="2"/>
    <x v="7"/>
    <x v="0"/>
    <n v="11"/>
    <x v="0"/>
    <s v="November"/>
    <n v="7956"/>
    <x v="52"/>
    <n v="504"/>
    <n v="4482"/>
    <n v="4770"/>
  </r>
  <r>
    <x v="322"/>
    <x v="9"/>
    <x v="3"/>
    <x v="12"/>
    <x v="0"/>
    <n v="4"/>
    <x v="0"/>
    <s v="November"/>
    <n v="93150"/>
    <x v="173"/>
    <n v="5850"/>
    <n v="3582"/>
    <n v="3870"/>
  </r>
  <r>
    <x v="322"/>
    <x v="8"/>
    <x v="4"/>
    <x v="15"/>
    <x v="1"/>
    <n v="22"/>
    <x v="0"/>
    <s v="November"/>
    <n v="165132"/>
    <x v="82"/>
    <n v="13068"/>
    <n v="4482"/>
    <n v="4770"/>
  </r>
  <r>
    <x v="322"/>
    <x v="8"/>
    <x v="4"/>
    <x v="14"/>
    <x v="0"/>
    <n v="15"/>
    <x v="0"/>
    <s v="November"/>
    <n v="2952"/>
    <x v="71"/>
    <n v="198"/>
    <n v="3924"/>
    <n v="4230"/>
  </r>
  <r>
    <x v="322"/>
    <x v="1"/>
    <x v="0"/>
    <x v="11"/>
    <x v="0"/>
    <n v="23"/>
    <x v="0"/>
    <s v="November"/>
    <n v="35460"/>
    <x v="86"/>
    <n v="2340"/>
    <n v="7506"/>
    <n v="8100"/>
  </r>
  <r>
    <x v="323"/>
    <x v="9"/>
    <x v="3"/>
    <x v="12"/>
    <x v="0"/>
    <n v="9"/>
    <x v="0"/>
    <s v="December"/>
    <n v="48438"/>
    <x v="123"/>
    <n v="3042"/>
    <n v="3546"/>
    <n v="3780"/>
  </r>
  <r>
    <x v="323"/>
    <x v="6"/>
    <x v="2"/>
    <x v="3"/>
    <x v="0"/>
    <n v="7"/>
    <x v="0"/>
    <s v="December"/>
    <n v="2196"/>
    <x v="275"/>
    <n v="144"/>
    <n v="3042"/>
    <n v="3240"/>
  </r>
  <r>
    <x v="324"/>
    <x v="4"/>
    <x v="2"/>
    <x v="15"/>
    <x v="1"/>
    <n v="25"/>
    <x v="0"/>
    <s v="December"/>
    <n v="157626"/>
    <x v="276"/>
    <n v="12474"/>
    <n v="3042"/>
    <n v="3240"/>
  </r>
  <r>
    <x v="324"/>
    <x v="4"/>
    <x v="2"/>
    <x v="0"/>
    <x v="0"/>
    <n v="10"/>
    <x v="0"/>
    <s v="December"/>
    <n v="18306"/>
    <x v="186"/>
    <n v="1134"/>
    <n v="3978"/>
    <n v="4230"/>
  </r>
  <r>
    <x v="325"/>
    <x v="1"/>
    <x v="0"/>
    <x v="11"/>
    <x v="0"/>
    <n v="8"/>
    <x v="0"/>
    <s v="December"/>
    <n v="7092"/>
    <x v="28"/>
    <n v="468"/>
    <n v="5148"/>
    <n v="5490"/>
  </r>
  <r>
    <x v="326"/>
    <x v="1"/>
    <x v="0"/>
    <x v="13"/>
    <x v="1"/>
    <n v="18"/>
    <x v="0"/>
    <s v="December"/>
    <n v="43164"/>
    <x v="100"/>
    <n v="3366"/>
    <n v="3042"/>
    <n v="3240"/>
  </r>
  <r>
    <x v="326"/>
    <x v="4"/>
    <x v="2"/>
    <x v="8"/>
    <x v="0"/>
    <n v="8"/>
    <x v="0"/>
    <s v="December"/>
    <n v="56628"/>
    <x v="249"/>
    <n v="3762"/>
    <n v="5148"/>
    <n v="5490"/>
  </r>
  <r>
    <x v="326"/>
    <x v="8"/>
    <x v="4"/>
    <x v="0"/>
    <x v="0"/>
    <n v="25"/>
    <x v="0"/>
    <s v="December"/>
    <n v="4068"/>
    <x v="157"/>
    <n v="252"/>
    <n v="7506"/>
    <n v="8100"/>
  </r>
  <r>
    <x v="327"/>
    <x v="2"/>
    <x v="1"/>
    <x v="9"/>
    <x v="0"/>
    <n v="7"/>
    <x v="0"/>
    <s v="December"/>
    <n v="46332"/>
    <x v="87"/>
    <n v="3168"/>
    <n v="3042"/>
    <n v="3240"/>
  </r>
  <r>
    <x v="327"/>
    <x v="5"/>
    <x v="3"/>
    <x v="1"/>
    <x v="1"/>
    <n v="17"/>
    <x v="0"/>
    <s v="December"/>
    <n v="17910"/>
    <x v="138"/>
    <n v="1440"/>
    <n v="3978"/>
    <n v="4230"/>
  </r>
  <r>
    <x v="327"/>
    <x v="6"/>
    <x v="2"/>
    <x v="13"/>
    <x v="1"/>
    <n v="3"/>
    <x v="0"/>
    <s v="December"/>
    <n v="47088"/>
    <x v="69"/>
    <n v="3672"/>
    <n v="2952"/>
    <n v="3150"/>
  </r>
  <r>
    <x v="327"/>
    <x v="0"/>
    <x v="0"/>
    <x v="13"/>
    <x v="1"/>
    <n v="13"/>
    <x v="0"/>
    <s v="December"/>
    <n v="66708"/>
    <x v="46"/>
    <n v="5202"/>
    <n v="2034"/>
    <n v="2160"/>
  </r>
  <r>
    <x v="328"/>
    <x v="1"/>
    <x v="0"/>
    <x v="12"/>
    <x v="0"/>
    <n v="17"/>
    <x v="0"/>
    <s v="December"/>
    <n v="85698"/>
    <x v="178"/>
    <n v="5382"/>
    <n v="3582"/>
    <n v="3870"/>
  </r>
  <r>
    <x v="329"/>
    <x v="0"/>
    <x v="0"/>
    <x v="5"/>
    <x v="0"/>
    <n v="22"/>
    <x v="0"/>
    <s v="December"/>
    <n v="75816"/>
    <x v="27"/>
    <n v="4914"/>
    <n v="3978"/>
    <n v="4230"/>
  </r>
  <r>
    <x v="329"/>
    <x v="1"/>
    <x v="0"/>
    <x v="1"/>
    <x v="1"/>
    <n v="23"/>
    <x v="0"/>
    <s v="December"/>
    <n v="14328"/>
    <x v="36"/>
    <n v="1152"/>
    <n v="2196"/>
    <n v="2340"/>
  </r>
  <r>
    <x v="329"/>
    <x v="0"/>
    <x v="0"/>
    <x v="0"/>
    <x v="0"/>
    <n v="1"/>
    <x v="0"/>
    <s v="December"/>
    <n v="4068"/>
    <x v="157"/>
    <n v="252"/>
    <n v="2034"/>
    <n v="2160"/>
  </r>
  <r>
    <x v="329"/>
    <x v="8"/>
    <x v="4"/>
    <x v="2"/>
    <x v="0"/>
    <n v="25"/>
    <x v="0"/>
    <s v="December"/>
    <n v="63648"/>
    <x v="2"/>
    <n v="4032"/>
    <n v="5148"/>
    <n v="5490"/>
  </r>
  <r>
    <x v="329"/>
    <x v="8"/>
    <x v="4"/>
    <x v="1"/>
    <x v="1"/>
    <n v="22"/>
    <x v="0"/>
    <s v="December"/>
    <n v="85968"/>
    <x v="193"/>
    <n v="6912"/>
    <n v="3384"/>
    <n v="3600"/>
  </r>
  <r>
    <x v="329"/>
    <x v="0"/>
    <x v="0"/>
    <x v="14"/>
    <x v="0"/>
    <n v="2"/>
    <x v="0"/>
    <s v="December"/>
    <n v="32472"/>
    <x v="141"/>
    <n v="2178"/>
    <n v="3978"/>
    <n v="4230"/>
  </r>
  <r>
    <x v="329"/>
    <x v="1"/>
    <x v="0"/>
    <x v="8"/>
    <x v="0"/>
    <n v="11"/>
    <x v="0"/>
    <s v="December"/>
    <n v="10296"/>
    <x v="182"/>
    <n v="684"/>
    <n v="3582"/>
    <n v="3870"/>
  </r>
  <r>
    <x v="329"/>
    <x v="1"/>
    <x v="0"/>
    <x v="0"/>
    <x v="0"/>
    <n v="11"/>
    <x v="0"/>
    <s v="December"/>
    <n v="36612"/>
    <x v="31"/>
    <n v="2268"/>
    <n v="3546"/>
    <n v="3780"/>
  </r>
  <r>
    <x v="330"/>
    <x v="2"/>
    <x v="1"/>
    <x v="9"/>
    <x v="0"/>
    <n v="1"/>
    <x v="0"/>
    <s v="December"/>
    <n v="8424"/>
    <x v="153"/>
    <n v="576"/>
    <n v="7506"/>
    <n v="8100"/>
  </r>
  <r>
    <x v="330"/>
    <x v="7"/>
    <x v="4"/>
    <x v="8"/>
    <x v="0"/>
    <n v="14"/>
    <x v="0"/>
    <s v="December"/>
    <n v="15444"/>
    <x v="124"/>
    <n v="1026"/>
    <n v="3978"/>
    <n v="4230"/>
  </r>
  <r>
    <x v="330"/>
    <x v="3"/>
    <x v="1"/>
    <x v="3"/>
    <x v="0"/>
    <n v="11"/>
    <x v="0"/>
    <s v="December"/>
    <n v="19764"/>
    <x v="174"/>
    <n v="1296"/>
    <n v="2034"/>
    <n v="2160"/>
  </r>
  <r>
    <x v="331"/>
    <x v="7"/>
    <x v="4"/>
    <x v="9"/>
    <x v="0"/>
    <n v="8"/>
    <x v="0"/>
    <s v="December"/>
    <n v="10530"/>
    <x v="160"/>
    <n v="720"/>
    <n v="2952"/>
    <n v="3150"/>
  </r>
  <r>
    <x v="331"/>
    <x v="7"/>
    <x v="4"/>
    <x v="4"/>
    <x v="0"/>
    <n v="1"/>
    <x v="0"/>
    <s v="December"/>
    <n v="21294"/>
    <x v="41"/>
    <n v="1386"/>
    <n v="3546"/>
    <n v="3780"/>
  </r>
  <r>
    <x v="331"/>
    <x v="2"/>
    <x v="1"/>
    <x v="1"/>
    <x v="1"/>
    <n v="24"/>
    <x v="0"/>
    <s v="December"/>
    <n v="32238"/>
    <x v="210"/>
    <n v="2592"/>
    <n v="3546"/>
    <n v="3780"/>
  </r>
  <r>
    <x v="331"/>
    <x v="9"/>
    <x v="3"/>
    <x v="1"/>
    <x v="1"/>
    <n v="15"/>
    <x v="0"/>
    <s v="December"/>
    <n v="71640"/>
    <x v="167"/>
    <n v="5760"/>
    <n v="3978"/>
    <n v="4230"/>
  </r>
  <r>
    <x v="332"/>
    <x v="4"/>
    <x v="2"/>
    <x v="11"/>
    <x v="0"/>
    <n v="20"/>
    <x v="0"/>
    <s v="December"/>
    <n v="74466"/>
    <x v="113"/>
    <n v="4914"/>
    <n v="3546"/>
    <n v="3780"/>
  </r>
  <r>
    <x v="332"/>
    <x v="9"/>
    <x v="3"/>
    <x v="4"/>
    <x v="0"/>
    <n v="1"/>
    <x v="0"/>
    <s v="December"/>
    <n v="18252"/>
    <x v="186"/>
    <n v="1188"/>
    <n v="5148"/>
    <n v="5490"/>
  </r>
  <r>
    <x v="332"/>
    <x v="8"/>
    <x v="4"/>
    <x v="0"/>
    <x v="0"/>
    <n v="5"/>
    <x v="0"/>
    <s v="December"/>
    <n v="14238"/>
    <x v="203"/>
    <n v="882"/>
    <n v="2196"/>
    <n v="2340"/>
  </r>
  <r>
    <x v="332"/>
    <x v="9"/>
    <x v="3"/>
    <x v="11"/>
    <x v="0"/>
    <n v="2"/>
    <x v="0"/>
    <s v="December"/>
    <n v="46098"/>
    <x v="219"/>
    <n v="3042"/>
    <n v="3924"/>
    <n v="4230"/>
  </r>
  <r>
    <x v="333"/>
    <x v="9"/>
    <x v="3"/>
    <x v="8"/>
    <x v="0"/>
    <n v="15"/>
    <x v="0"/>
    <s v="December"/>
    <n v="25740"/>
    <x v="277"/>
    <n v="1710"/>
    <n v="3978"/>
    <n v="4230"/>
  </r>
  <r>
    <x v="333"/>
    <x v="9"/>
    <x v="3"/>
    <x v="13"/>
    <x v="1"/>
    <n v="24"/>
    <x v="0"/>
    <s v="December"/>
    <n v="62784"/>
    <x v="2"/>
    <n v="4896"/>
    <n v="2106"/>
    <n v="2250"/>
  </r>
  <r>
    <x v="333"/>
    <x v="6"/>
    <x v="2"/>
    <x v="16"/>
    <x v="0"/>
    <n v="23"/>
    <x v="0"/>
    <s v="December"/>
    <n v="20304"/>
    <x v="74"/>
    <n v="1296"/>
    <n v="5148"/>
    <n v="5490"/>
  </r>
  <r>
    <x v="333"/>
    <x v="7"/>
    <x v="4"/>
    <x v="5"/>
    <x v="0"/>
    <n v="20"/>
    <x v="0"/>
    <s v="December"/>
    <n v="139968"/>
    <x v="24"/>
    <n v="9072"/>
    <n v="3546"/>
    <n v="3780"/>
  </r>
  <r>
    <x v="333"/>
    <x v="3"/>
    <x v="1"/>
    <x v="6"/>
    <x v="0"/>
    <n v="23"/>
    <x v="0"/>
    <s v="December"/>
    <n v="24822"/>
    <x v="78"/>
    <n v="1638"/>
    <n v="3546"/>
    <n v="3780"/>
  </r>
  <r>
    <x v="333"/>
    <x v="5"/>
    <x v="3"/>
    <x v="13"/>
    <x v="1"/>
    <n v="22"/>
    <x v="0"/>
    <s v="December"/>
    <n v="11772"/>
    <x v="158"/>
    <n v="918"/>
    <n v="5148"/>
    <n v="5490"/>
  </r>
  <r>
    <x v="334"/>
    <x v="4"/>
    <x v="2"/>
    <x v="2"/>
    <x v="0"/>
    <n v="10"/>
    <x v="0"/>
    <s v="December"/>
    <n v="15912"/>
    <x v="73"/>
    <n v="1008"/>
    <n v="3384"/>
    <n v="3600"/>
  </r>
  <r>
    <x v="334"/>
    <x v="3"/>
    <x v="1"/>
    <x v="13"/>
    <x v="1"/>
    <n v="5"/>
    <x v="0"/>
    <s v="December"/>
    <n v="78480"/>
    <x v="208"/>
    <n v="6120"/>
    <n v="3042"/>
    <n v="3240"/>
  </r>
  <r>
    <x v="334"/>
    <x v="1"/>
    <x v="0"/>
    <x v="1"/>
    <x v="1"/>
    <n v="12"/>
    <x v="0"/>
    <s v="December"/>
    <n v="85968"/>
    <x v="193"/>
    <n v="6912"/>
    <n v="3978"/>
    <n v="4230"/>
  </r>
  <r>
    <x v="335"/>
    <x v="5"/>
    <x v="3"/>
    <x v="15"/>
    <x v="1"/>
    <n v="19"/>
    <x v="0"/>
    <s v="December"/>
    <n v="37530"/>
    <x v="197"/>
    <n v="2970"/>
    <n v="3978"/>
    <n v="4230"/>
  </r>
  <r>
    <x v="336"/>
    <x v="0"/>
    <x v="0"/>
    <x v="5"/>
    <x v="0"/>
    <n v="18"/>
    <x v="0"/>
    <s v="December"/>
    <n v="29160"/>
    <x v="267"/>
    <n v="1890"/>
    <n v="3924"/>
    <n v="4230"/>
  </r>
  <r>
    <x v="336"/>
    <x v="2"/>
    <x v="1"/>
    <x v="10"/>
    <x v="0"/>
    <n v="1"/>
    <x v="0"/>
    <s v="December"/>
    <n v="22410"/>
    <x v="240"/>
    <n v="1440"/>
    <n v="2952"/>
    <n v="3150"/>
  </r>
  <r>
    <x v="336"/>
    <x v="7"/>
    <x v="4"/>
    <x v="1"/>
    <x v="1"/>
    <n v="15"/>
    <x v="0"/>
    <s v="December"/>
    <n v="71640"/>
    <x v="167"/>
    <n v="5760"/>
    <n v="3042"/>
    <n v="3240"/>
  </r>
  <r>
    <x v="337"/>
    <x v="7"/>
    <x v="4"/>
    <x v="13"/>
    <x v="1"/>
    <n v="4"/>
    <x v="0"/>
    <s v="December"/>
    <n v="94176"/>
    <x v="23"/>
    <n v="7344"/>
    <n v="3978"/>
    <n v="4230"/>
  </r>
  <r>
    <x v="337"/>
    <x v="7"/>
    <x v="4"/>
    <x v="1"/>
    <x v="1"/>
    <n v="16"/>
    <x v="0"/>
    <s v="December"/>
    <n v="28656"/>
    <x v="184"/>
    <n v="2304"/>
    <n v="2106"/>
    <n v="2250"/>
  </r>
  <r>
    <x v="337"/>
    <x v="5"/>
    <x v="3"/>
    <x v="0"/>
    <x v="0"/>
    <n v="10"/>
    <x v="0"/>
    <s v="December"/>
    <n v="30510"/>
    <x v="105"/>
    <n v="1890"/>
    <n v="2034"/>
    <n v="2160"/>
  </r>
  <r>
    <x v="337"/>
    <x v="0"/>
    <x v="0"/>
    <x v="4"/>
    <x v="0"/>
    <n v="21"/>
    <x v="0"/>
    <s v="December"/>
    <n v="76050"/>
    <x v="15"/>
    <n v="4950"/>
    <n v="4482"/>
    <n v="4770"/>
  </r>
  <r>
    <x v="337"/>
    <x v="7"/>
    <x v="4"/>
    <x v="2"/>
    <x v="0"/>
    <n v="7"/>
    <x v="0"/>
    <s v="December"/>
    <n v="79560"/>
    <x v="208"/>
    <n v="5040"/>
    <n v="3726"/>
    <n v="3960"/>
  </r>
  <r>
    <x v="337"/>
    <x v="5"/>
    <x v="3"/>
    <x v="8"/>
    <x v="0"/>
    <n v="22"/>
    <x v="0"/>
    <s v="December"/>
    <n v="77220"/>
    <x v="165"/>
    <n v="5130"/>
    <n v="2952"/>
    <n v="3150"/>
  </r>
  <r>
    <x v="338"/>
    <x v="9"/>
    <x v="3"/>
    <x v="0"/>
    <x v="0"/>
    <n v="15"/>
    <x v="0"/>
    <s v="December"/>
    <n v="8136"/>
    <x v="22"/>
    <n v="504"/>
    <n v="3384"/>
    <n v="3600"/>
  </r>
  <r>
    <x v="338"/>
    <x v="8"/>
    <x v="4"/>
    <x v="9"/>
    <x v="0"/>
    <n v="7"/>
    <x v="0"/>
    <s v="December"/>
    <n v="52650"/>
    <x v="101"/>
    <n v="3600"/>
    <n v="3546"/>
    <n v="3780"/>
  </r>
  <r>
    <x v="338"/>
    <x v="8"/>
    <x v="4"/>
    <x v="8"/>
    <x v="0"/>
    <n v="17"/>
    <x v="0"/>
    <s v="December"/>
    <n v="61776"/>
    <x v="16"/>
    <n v="4104"/>
    <n v="5148"/>
    <n v="5490"/>
  </r>
  <r>
    <x v="339"/>
    <x v="1"/>
    <x v="0"/>
    <x v="6"/>
    <x v="0"/>
    <n v="20"/>
    <x v="0"/>
    <s v="December"/>
    <n v="28368"/>
    <x v="109"/>
    <n v="1872"/>
    <n v="2034"/>
    <n v="2160"/>
  </r>
  <r>
    <x v="339"/>
    <x v="8"/>
    <x v="4"/>
    <x v="1"/>
    <x v="1"/>
    <n v="5"/>
    <x v="0"/>
    <s v="December"/>
    <n v="21492"/>
    <x v="122"/>
    <n v="1728"/>
    <n v="2196"/>
    <n v="2340"/>
  </r>
  <r>
    <x v="339"/>
    <x v="0"/>
    <x v="0"/>
    <x v="8"/>
    <x v="0"/>
    <n v="14"/>
    <x v="0"/>
    <s v="December"/>
    <n v="92664"/>
    <x v="218"/>
    <n v="6156"/>
    <n v="3546"/>
    <n v="3780"/>
  </r>
  <r>
    <x v="340"/>
    <x v="6"/>
    <x v="2"/>
    <x v="9"/>
    <x v="0"/>
    <n v="6"/>
    <x v="0"/>
    <s v="December"/>
    <n v="25272"/>
    <x v="242"/>
    <n v="1728"/>
    <n v="3546"/>
    <n v="3780"/>
  </r>
  <r>
    <x v="341"/>
    <x v="4"/>
    <x v="2"/>
    <x v="11"/>
    <x v="0"/>
    <n v="22"/>
    <x v="0"/>
    <s v="December"/>
    <n v="46098"/>
    <x v="219"/>
    <n v="3042"/>
    <n v="7506"/>
    <n v="8100"/>
  </r>
  <r>
    <x v="341"/>
    <x v="8"/>
    <x v="4"/>
    <x v="7"/>
    <x v="0"/>
    <n v="6"/>
    <x v="0"/>
    <s v="December"/>
    <n v="55692"/>
    <x v="56"/>
    <n v="3528"/>
    <n v="3924"/>
    <n v="4230"/>
  </r>
  <r>
    <x v="341"/>
    <x v="7"/>
    <x v="4"/>
    <x v="2"/>
    <x v="0"/>
    <n v="6"/>
    <x v="0"/>
    <s v="December"/>
    <n v="87516"/>
    <x v="4"/>
    <n v="5544"/>
    <n v="4482"/>
    <n v="4770"/>
  </r>
  <r>
    <x v="341"/>
    <x v="5"/>
    <x v="3"/>
    <x v="14"/>
    <x v="0"/>
    <n v="2"/>
    <x v="0"/>
    <s v="December"/>
    <n v="41328"/>
    <x v="221"/>
    <n v="2772"/>
    <n v="3546"/>
    <n v="3780"/>
  </r>
  <r>
    <x v="342"/>
    <x v="5"/>
    <x v="3"/>
    <x v="8"/>
    <x v="0"/>
    <n v="24"/>
    <x v="0"/>
    <s v="December"/>
    <n v="46332"/>
    <x v="245"/>
    <n v="3078"/>
    <n v="3726"/>
    <n v="3960"/>
  </r>
  <r>
    <x v="342"/>
    <x v="4"/>
    <x v="2"/>
    <x v="10"/>
    <x v="0"/>
    <n v="11"/>
    <x v="0"/>
    <s v="December"/>
    <n v="76194"/>
    <x v="211"/>
    <n v="4896"/>
    <n v="2106"/>
    <n v="2250"/>
  </r>
  <r>
    <x v="343"/>
    <x v="9"/>
    <x v="3"/>
    <x v="12"/>
    <x v="0"/>
    <n v="10"/>
    <x v="0"/>
    <s v="December"/>
    <n v="40986"/>
    <x v="227"/>
    <n v="2574"/>
    <n v="3546"/>
    <n v="3780"/>
  </r>
  <r>
    <x v="343"/>
    <x v="4"/>
    <x v="2"/>
    <x v="1"/>
    <x v="1"/>
    <n v="7"/>
    <x v="0"/>
    <s v="December"/>
    <n v="75222"/>
    <x v="1"/>
    <n v="6048"/>
    <n v="3384"/>
    <n v="3600"/>
  </r>
  <r>
    <x v="343"/>
    <x v="8"/>
    <x v="4"/>
    <x v="5"/>
    <x v="0"/>
    <n v="22"/>
    <x v="0"/>
    <s v="December"/>
    <n v="69984"/>
    <x v="139"/>
    <n v="4536"/>
    <n v="2106"/>
    <n v="2250"/>
  </r>
  <r>
    <x v="343"/>
    <x v="7"/>
    <x v="4"/>
    <x v="0"/>
    <x v="0"/>
    <n v="7"/>
    <x v="0"/>
    <s v="December"/>
    <n v="8136"/>
    <x v="22"/>
    <n v="504"/>
    <n v="3924"/>
    <n v="4230"/>
  </r>
  <r>
    <x v="344"/>
    <x v="8"/>
    <x v="4"/>
    <x v="10"/>
    <x v="0"/>
    <n v="18"/>
    <x v="0"/>
    <s v="December"/>
    <n v="112050"/>
    <x v="21"/>
    <n v="7200"/>
    <n v="3582"/>
    <n v="3870"/>
  </r>
  <r>
    <x v="344"/>
    <x v="5"/>
    <x v="3"/>
    <x v="4"/>
    <x v="0"/>
    <n v="12"/>
    <x v="0"/>
    <s v="December"/>
    <n v="60840"/>
    <x v="248"/>
    <n v="3960"/>
    <n v="3582"/>
    <n v="3870"/>
  </r>
  <r>
    <x v="344"/>
    <x v="4"/>
    <x v="2"/>
    <x v="7"/>
    <x v="0"/>
    <n v="19"/>
    <x v="0"/>
    <s v="December"/>
    <n v="63648"/>
    <x v="2"/>
    <n v="4032"/>
    <n v="3726"/>
    <n v="3960"/>
  </r>
  <r>
    <x v="344"/>
    <x v="3"/>
    <x v="1"/>
    <x v="3"/>
    <x v="0"/>
    <n v="23"/>
    <x v="0"/>
    <s v="December"/>
    <n v="48312"/>
    <x v="123"/>
    <n v="3168"/>
    <n v="3582"/>
    <n v="3870"/>
  </r>
  <r>
    <x v="345"/>
    <x v="1"/>
    <x v="0"/>
    <x v="13"/>
    <x v="1"/>
    <n v="3"/>
    <x v="0"/>
    <s v="December"/>
    <n v="94176"/>
    <x v="23"/>
    <n v="7344"/>
    <n v="2952"/>
    <n v="3150"/>
  </r>
  <r>
    <x v="345"/>
    <x v="1"/>
    <x v="0"/>
    <x v="0"/>
    <x v="0"/>
    <n v="24"/>
    <x v="0"/>
    <s v="December"/>
    <n v="2034"/>
    <x v="50"/>
    <n v="126"/>
    <n v="3978"/>
    <n v="4230"/>
  </r>
  <r>
    <x v="345"/>
    <x v="9"/>
    <x v="3"/>
    <x v="9"/>
    <x v="0"/>
    <n v="25"/>
    <x v="0"/>
    <s v="December"/>
    <n v="44226"/>
    <x v="128"/>
    <n v="3024"/>
    <n v="2034"/>
    <n v="2160"/>
  </r>
  <r>
    <x v="346"/>
    <x v="2"/>
    <x v="1"/>
    <x v="2"/>
    <x v="0"/>
    <n v="5"/>
    <x v="0"/>
    <s v="December"/>
    <n v="63648"/>
    <x v="2"/>
    <n v="4032"/>
    <n v="3924"/>
    <n v="4230"/>
  </r>
  <r>
    <x v="346"/>
    <x v="3"/>
    <x v="1"/>
    <x v="0"/>
    <x v="0"/>
    <n v="2"/>
    <x v="0"/>
    <s v="December"/>
    <n v="18306"/>
    <x v="186"/>
    <n v="1134"/>
    <n v="5832"/>
    <n v="6210"/>
  </r>
  <r>
    <x v="347"/>
    <x v="1"/>
    <x v="0"/>
    <x v="13"/>
    <x v="1"/>
    <n v="14"/>
    <x v="0"/>
    <s v="December"/>
    <n v="62784"/>
    <x v="2"/>
    <n v="4896"/>
    <n v="3546"/>
    <n v="3780"/>
  </r>
  <r>
    <x v="347"/>
    <x v="7"/>
    <x v="4"/>
    <x v="11"/>
    <x v="0"/>
    <n v="6"/>
    <x v="0"/>
    <s v="December"/>
    <n v="10638"/>
    <x v="246"/>
    <n v="702"/>
    <n v="2034"/>
    <n v="2160"/>
  </r>
  <r>
    <x v="348"/>
    <x v="7"/>
    <x v="4"/>
    <x v="11"/>
    <x v="0"/>
    <n v="13"/>
    <x v="0"/>
    <s v="December"/>
    <n v="21276"/>
    <x v="41"/>
    <n v="1404"/>
    <n v="2034"/>
    <n v="2160"/>
  </r>
  <r>
    <x v="348"/>
    <x v="5"/>
    <x v="3"/>
    <x v="13"/>
    <x v="1"/>
    <n v="4"/>
    <x v="0"/>
    <s v="December"/>
    <n v="15696"/>
    <x v="73"/>
    <n v="1224"/>
    <n v="3042"/>
    <n v="3240"/>
  </r>
  <r>
    <x v="348"/>
    <x v="5"/>
    <x v="3"/>
    <x v="14"/>
    <x v="0"/>
    <n v="21"/>
    <x v="0"/>
    <s v="December"/>
    <n v="20664"/>
    <x v="278"/>
    <n v="1386"/>
    <n v="3042"/>
    <n v="3240"/>
  </r>
  <r>
    <x v="349"/>
    <x v="9"/>
    <x v="3"/>
    <x v="3"/>
    <x v="0"/>
    <n v="16"/>
    <x v="0"/>
    <s v="December"/>
    <n v="39528"/>
    <x v="121"/>
    <n v="2592"/>
    <n v="3726"/>
    <n v="3960"/>
  </r>
  <r>
    <x v="349"/>
    <x v="4"/>
    <x v="2"/>
    <x v="7"/>
    <x v="0"/>
    <n v="10"/>
    <x v="0"/>
    <s v="December"/>
    <n v="27846"/>
    <x v="88"/>
    <n v="1764"/>
    <n v="2196"/>
    <n v="2340"/>
  </r>
  <r>
    <x v="350"/>
    <x v="6"/>
    <x v="2"/>
    <x v="15"/>
    <x v="1"/>
    <n v="3"/>
    <x v="0"/>
    <s v="December"/>
    <n v="82566"/>
    <x v="102"/>
    <n v="6534"/>
    <n v="4482"/>
    <n v="4770"/>
  </r>
  <r>
    <x v="350"/>
    <x v="5"/>
    <x v="3"/>
    <x v="1"/>
    <x v="1"/>
    <n v="1"/>
    <x v="0"/>
    <s v="December"/>
    <n v="17910"/>
    <x v="138"/>
    <n v="1440"/>
    <n v="5148"/>
    <n v="5490"/>
  </r>
  <r>
    <x v="351"/>
    <x v="3"/>
    <x v="1"/>
    <x v="14"/>
    <x v="0"/>
    <n v="13"/>
    <x v="0"/>
    <s v="December"/>
    <n v="2952"/>
    <x v="71"/>
    <n v="198"/>
    <n v="3978"/>
    <n v="4230"/>
  </r>
  <r>
    <x v="351"/>
    <x v="8"/>
    <x v="4"/>
    <x v="4"/>
    <x v="0"/>
    <n v="15"/>
    <x v="0"/>
    <s v="December"/>
    <n v="73008"/>
    <x v="256"/>
    <n v="4752"/>
    <n v="2106"/>
    <n v="2250"/>
  </r>
  <r>
    <x v="351"/>
    <x v="9"/>
    <x v="3"/>
    <x v="16"/>
    <x v="0"/>
    <n v="5"/>
    <x v="0"/>
    <s v="December"/>
    <n v="77832"/>
    <x v="108"/>
    <n v="4968"/>
    <n v="3978"/>
    <n v="4230"/>
  </r>
  <r>
    <x v="352"/>
    <x v="0"/>
    <x v="0"/>
    <x v="0"/>
    <x v="0"/>
    <n v="25"/>
    <x v="0"/>
    <s v="December"/>
    <n v="2034"/>
    <x v="50"/>
    <n v="126"/>
    <n v="2034"/>
    <n v="2160"/>
  </r>
  <r>
    <x v="352"/>
    <x v="5"/>
    <x v="3"/>
    <x v="15"/>
    <x v="1"/>
    <n v="8"/>
    <x v="0"/>
    <s v="December"/>
    <n v="105084"/>
    <x v="201"/>
    <n v="8316"/>
    <n v="2034"/>
    <n v="2160"/>
  </r>
  <r>
    <x v="352"/>
    <x v="2"/>
    <x v="1"/>
    <x v="9"/>
    <x v="0"/>
    <n v="21"/>
    <x v="0"/>
    <s v="December"/>
    <n v="35802"/>
    <x v="258"/>
    <n v="2448"/>
    <n v="3582"/>
    <n v="3870"/>
  </r>
  <r>
    <x v="352"/>
    <x v="8"/>
    <x v="4"/>
    <x v="6"/>
    <x v="0"/>
    <n v="16"/>
    <x v="0"/>
    <s v="December"/>
    <n v="42552"/>
    <x v="14"/>
    <n v="2808"/>
    <n v="3978"/>
    <n v="4230"/>
  </r>
  <r>
    <x v="353"/>
    <x v="1"/>
    <x v="0"/>
    <x v="9"/>
    <x v="0"/>
    <n v="23"/>
    <x v="1"/>
    <s v="January"/>
    <n v="23166"/>
    <x v="85"/>
    <n v="1584"/>
    <n v="2196"/>
    <n v="2340"/>
  </r>
  <r>
    <x v="353"/>
    <x v="6"/>
    <x v="2"/>
    <x v="16"/>
    <x v="0"/>
    <n v="22"/>
    <x v="1"/>
    <s v="January"/>
    <n v="37224"/>
    <x v="234"/>
    <n v="2376"/>
    <n v="3978"/>
    <n v="4230"/>
  </r>
  <r>
    <x v="353"/>
    <x v="8"/>
    <x v="4"/>
    <x v="9"/>
    <x v="0"/>
    <n v="13"/>
    <x v="1"/>
    <s v="January"/>
    <n v="23166"/>
    <x v="85"/>
    <n v="1584"/>
    <n v="3978"/>
    <n v="4230"/>
  </r>
  <r>
    <x v="353"/>
    <x v="5"/>
    <x v="3"/>
    <x v="14"/>
    <x v="0"/>
    <n v="27"/>
    <x v="1"/>
    <s v="January"/>
    <n v="14760"/>
    <x v="172"/>
    <n v="990"/>
    <n v="3042"/>
    <n v="3240"/>
  </r>
  <r>
    <x v="354"/>
    <x v="6"/>
    <x v="2"/>
    <x v="6"/>
    <x v="0"/>
    <n v="27"/>
    <x v="1"/>
    <s v="January"/>
    <n v="21276"/>
    <x v="41"/>
    <n v="1404"/>
    <n v="3978"/>
    <n v="4230"/>
  </r>
  <r>
    <x v="354"/>
    <x v="3"/>
    <x v="1"/>
    <x v="4"/>
    <x v="0"/>
    <n v="27"/>
    <x v="1"/>
    <s v="January"/>
    <n v="30420"/>
    <x v="105"/>
    <n v="1980"/>
    <n v="3978"/>
    <n v="4230"/>
  </r>
  <r>
    <x v="355"/>
    <x v="0"/>
    <x v="0"/>
    <x v="0"/>
    <x v="0"/>
    <n v="27"/>
    <x v="1"/>
    <s v="January"/>
    <n v="30510"/>
    <x v="105"/>
    <n v="1890"/>
    <n v="5832"/>
    <n v="6210"/>
  </r>
  <r>
    <x v="355"/>
    <x v="4"/>
    <x v="2"/>
    <x v="5"/>
    <x v="0"/>
    <n v="27"/>
    <x v="1"/>
    <s v="January"/>
    <n v="122472"/>
    <x v="279"/>
    <n v="7938"/>
    <n v="2196"/>
    <n v="2340"/>
  </r>
  <r>
    <x v="355"/>
    <x v="8"/>
    <x v="4"/>
    <x v="16"/>
    <x v="0"/>
    <n v="27"/>
    <x v="1"/>
    <s v="January"/>
    <n v="10152"/>
    <x v="129"/>
    <n v="648"/>
    <n v="3546"/>
    <n v="3780"/>
  </r>
  <r>
    <x v="356"/>
    <x v="8"/>
    <x v="4"/>
    <x v="8"/>
    <x v="0"/>
    <n v="12"/>
    <x v="1"/>
    <s v="January"/>
    <n v="51480"/>
    <x v="280"/>
    <n v="3420"/>
    <n v="3582"/>
    <n v="3870"/>
  </r>
  <r>
    <x v="356"/>
    <x v="5"/>
    <x v="3"/>
    <x v="3"/>
    <x v="0"/>
    <n v="18"/>
    <x v="1"/>
    <s v="January"/>
    <n v="4392"/>
    <x v="140"/>
    <n v="288"/>
    <n v="3978"/>
    <n v="4230"/>
  </r>
  <r>
    <x v="357"/>
    <x v="2"/>
    <x v="1"/>
    <x v="13"/>
    <x v="1"/>
    <n v="8"/>
    <x v="1"/>
    <s v="January"/>
    <n v="39240"/>
    <x v="42"/>
    <n v="3060"/>
    <n v="3978"/>
    <n v="4230"/>
  </r>
  <r>
    <x v="358"/>
    <x v="4"/>
    <x v="2"/>
    <x v="8"/>
    <x v="0"/>
    <n v="21"/>
    <x v="1"/>
    <s v="January"/>
    <n v="92664"/>
    <x v="218"/>
    <n v="6156"/>
    <n v="2034"/>
    <n v="2160"/>
  </r>
  <r>
    <x v="358"/>
    <x v="3"/>
    <x v="1"/>
    <x v="14"/>
    <x v="0"/>
    <n v="25"/>
    <x v="1"/>
    <s v="January"/>
    <n v="23616"/>
    <x v="58"/>
    <n v="1584"/>
    <n v="3042"/>
    <n v="3240"/>
  </r>
  <r>
    <x v="359"/>
    <x v="7"/>
    <x v="4"/>
    <x v="0"/>
    <x v="0"/>
    <n v="12"/>
    <x v="1"/>
    <s v="January"/>
    <n v="4068"/>
    <x v="157"/>
    <n v="252"/>
    <n v="5148"/>
    <n v="5490"/>
  </r>
  <r>
    <x v="359"/>
    <x v="2"/>
    <x v="1"/>
    <x v="14"/>
    <x v="0"/>
    <n v="9"/>
    <x v="1"/>
    <s v="January"/>
    <n v="20664"/>
    <x v="278"/>
    <n v="1386"/>
    <n v="2106"/>
    <n v="2250"/>
  </r>
  <r>
    <x v="359"/>
    <x v="0"/>
    <x v="0"/>
    <x v="6"/>
    <x v="0"/>
    <n v="23"/>
    <x v="1"/>
    <s v="January"/>
    <n v="46098"/>
    <x v="219"/>
    <n v="3042"/>
    <n v="4482"/>
    <n v="4770"/>
  </r>
  <r>
    <x v="360"/>
    <x v="6"/>
    <x v="2"/>
    <x v="16"/>
    <x v="0"/>
    <n v="23"/>
    <x v="1"/>
    <s v="January"/>
    <n v="84600"/>
    <x v="194"/>
    <n v="5400"/>
    <n v="3546"/>
    <n v="3780"/>
  </r>
  <r>
    <x v="360"/>
    <x v="7"/>
    <x v="4"/>
    <x v="9"/>
    <x v="0"/>
    <n v="20"/>
    <x v="1"/>
    <s v="January"/>
    <n v="33696"/>
    <x v="67"/>
    <n v="2304"/>
    <n v="4482"/>
    <n v="4770"/>
  </r>
  <r>
    <x v="361"/>
    <x v="9"/>
    <x v="3"/>
    <x v="13"/>
    <x v="1"/>
    <n v="25"/>
    <x v="1"/>
    <s v="January"/>
    <n v="39240"/>
    <x v="42"/>
    <n v="3060"/>
    <n v="4482"/>
    <n v="4770"/>
  </r>
  <r>
    <x v="361"/>
    <x v="0"/>
    <x v="0"/>
    <x v="15"/>
    <x v="1"/>
    <n v="4"/>
    <x v="1"/>
    <s v="January"/>
    <n v="112590"/>
    <x v="175"/>
    <n v="8910"/>
    <n v="2034"/>
    <n v="2160"/>
  </r>
  <r>
    <x v="361"/>
    <x v="5"/>
    <x v="3"/>
    <x v="6"/>
    <x v="0"/>
    <n v="24"/>
    <x v="1"/>
    <s v="January"/>
    <n v="3546"/>
    <x v="59"/>
    <n v="234"/>
    <n v="3978"/>
    <n v="4230"/>
  </r>
  <r>
    <x v="361"/>
    <x v="2"/>
    <x v="1"/>
    <x v="14"/>
    <x v="0"/>
    <n v="24"/>
    <x v="1"/>
    <s v="January"/>
    <n v="70848"/>
    <x v="61"/>
    <n v="4752"/>
    <n v="5832"/>
    <n v="6210"/>
  </r>
  <r>
    <x v="362"/>
    <x v="5"/>
    <x v="3"/>
    <x v="6"/>
    <x v="0"/>
    <n v="16"/>
    <x v="1"/>
    <s v="January"/>
    <n v="31914"/>
    <x v="40"/>
    <n v="2106"/>
    <n v="3978"/>
    <n v="4230"/>
  </r>
  <r>
    <x v="362"/>
    <x v="3"/>
    <x v="1"/>
    <x v="11"/>
    <x v="0"/>
    <n v="6"/>
    <x v="1"/>
    <s v="January"/>
    <n v="7092"/>
    <x v="28"/>
    <n v="468"/>
    <n v="3978"/>
    <n v="4230"/>
  </r>
  <r>
    <x v="362"/>
    <x v="8"/>
    <x v="4"/>
    <x v="3"/>
    <x v="0"/>
    <n v="4"/>
    <x v="1"/>
    <s v="January"/>
    <n v="39528"/>
    <x v="121"/>
    <n v="2592"/>
    <n v="5148"/>
    <n v="5490"/>
  </r>
  <r>
    <x v="362"/>
    <x v="0"/>
    <x v="0"/>
    <x v="6"/>
    <x v="0"/>
    <n v="24"/>
    <x v="1"/>
    <s v="January"/>
    <n v="74466"/>
    <x v="113"/>
    <n v="4914"/>
    <n v="5832"/>
    <n v="6210"/>
  </r>
  <r>
    <x v="362"/>
    <x v="3"/>
    <x v="1"/>
    <x v="8"/>
    <x v="0"/>
    <n v="21"/>
    <x v="1"/>
    <s v="January"/>
    <n v="46332"/>
    <x v="245"/>
    <n v="3078"/>
    <n v="2034"/>
    <n v="2160"/>
  </r>
  <r>
    <x v="362"/>
    <x v="9"/>
    <x v="3"/>
    <x v="7"/>
    <x v="0"/>
    <n v="13"/>
    <x v="1"/>
    <s v="January"/>
    <n v="63648"/>
    <x v="2"/>
    <n v="4032"/>
    <n v="5832"/>
    <n v="6210"/>
  </r>
  <r>
    <x v="363"/>
    <x v="5"/>
    <x v="3"/>
    <x v="6"/>
    <x v="0"/>
    <n v="2"/>
    <x v="1"/>
    <s v="January"/>
    <n v="46098"/>
    <x v="219"/>
    <n v="3042"/>
    <n v="3546"/>
    <n v="3780"/>
  </r>
  <r>
    <x v="364"/>
    <x v="0"/>
    <x v="0"/>
    <x v="7"/>
    <x v="0"/>
    <n v="20"/>
    <x v="1"/>
    <s v="January"/>
    <n v="79560"/>
    <x v="208"/>
    <n v="5040"/>
    <n v="3726"/>
    <n v="3960"/>
  </r>
  <r>
    <x v="365"/>
    <x v="7"/>
    <x v="4"/>
    <x v="8"/>
    <x v="0"/>
    <n v="21"/>
    <x v="1"/>
    <s v="January"/>
    <n v="123552"/>
    <x v="255"/>
    <n v="8208"/>
    <n v="3978"/>
    <n v="4230"/>
  </r>
  <r>
    <x v="365"/>
    <x v="0"/>
    <x v="0"/>
    <x v="16"/>
    <x v="0"/>
    <n v="12"/>
    <x v="1"/>
    <s v="January"/>
    <n v="50760"/>
    <x v="64"/>
    <n v="3240"/>
    <n v="3042"/>
    <n v="3240"/>
  </r>
  <r>
    <x v="365"/>
    <x v="5"/>
    <x v="3"/>
    <x v="11"/>
    <x v="0"/>
    <n v="23"/>
    <x v="1"/>
    <s v="January"/>
    <n v="67374"/>
    <x v="207"/>
    <n v="4446"/>
    <n v="3546"/>
    <n v="3780"/>
  </r>
  <r>
    <x v="366"/>
    <x v="4"/>
    <x v="2"/>
    <x v="14"/>
    <x v="0"/>
    <n v="23"/>
    <x v="1"/>
    <s v="January"/>
    <n v="5904"/>
    <x v="106"/>
    <n v="396"/>
    <n v="4482"/>
    <n v="4770"/>
  </r>
  <r>
    <x v="367"/>
    <x v="3"/>
    <x v="1"/>
    <x v="12"/>
    <x v="0"/>
    <n v="24"/>
    <x v="1"/>
    <s v="January"/>
    <n v="22356"/>
    <x v="57"/>
    <n v="1404"/>
    <n v="3924"/>
    <n v="4230"/>
  </r>
  <r>
    <x v="367"/>
    <x v="9"/>
    <x v="3"/>
    <x v="15"/>
    <x v="1"/>
    <n v="25"/>
    <x v="1"/>
    <s v="January"/>
    <n v="172638"/>
    <x v="39"/>
    <n v="13662"/>
    <n v="2952"/>
    <n v="3150"/>
  </r>
  <r>
    <x v="367"/>
    <x v="8"/>
    <x v="4"/>
    <x v="5"/>
    <x v="0"/>
    <n v="17"/>
    <x v="1"/>
    <s v="January"/>
    <n v="29160"/>
    <x v="267"/>
    <n v="1890"/>
    <n v="3726"/>
    <n v="3960"/>
  </r>
  <r>
    <x v="367"/>
    <x v="1"/>
    <x v="0"/>
    <x v="3"/>
    <x v="0"/>
    <n v="21"/>
    <x v="1"/>
    <s v="January"/>
    <n v="52704"/>
    <x v="281"/>
    <n v="3456"/>
    <n v="3978"/>
    <n v="4230"/>
  </r>
  <r>
    <x v="367"/>
    <x v="7"/>
    <x v="4"/>
    <x v="1"/>
    <x v="1"/>
    <n v="9"/>
    <x v="1"/>
    <s v="January"/>
    <n v="25074"/>
    <x v="214"/>
    <n v="2016"/>
    <n v="3726"/>
    <n v="3960"/>
  </r>
  <r>
    <x v="368"/>
    <x v="6"/>
    <x v="2"/>
    <x v="15"/>
    <x v="1"/>
    <n v="11"/>
    <x v="1"/>
    <s v="January"/>
    <n v="135108"/>
    <x v="204"/>
    <n v="10692"/>
    <n v="4482"/>
    <n v="4770"/>
  </r>
  <r>
    <x v="368"/>
    <x v="9"/>
    <x v="3"/>
    <x v="1"/>
    <x v="1"/>
    <n v="4"/>
    <x v="1"/>
    <s v="January"/>
    <n v="28656"/>
    <x v="184"/>
    <n v="2304"/>
    <n v="3582"/>
    <n v="3870"/>
  </r>
  <r>
    <x v="368"/>
    <x v="4"/>
    <x v="2"/>
    <x v="14"/>
    <x v="0"/>
    <n v="22"/>
    <x v="1"/>
    <s v="January"/>
    <n v="59040"/>
    <x v="282"/>
    <n v="3960"/>
    <n v="4482"/>
    <n v="4770"/>
  </r>
  <r>
    <x v="369"/>
    <x v="8"/>
    <x v="4"/>
    <x v="0"/>
    <x v="0"/>
    <n v="15"/>
    <x v="1"/>
    <s v="January"/>
    <n v="26442"/>
    <x v="48"/>
    <n v="1638"/>
    <n v="3924"/>
    <n v="4230"/>
  </r>
  <r>
    <x v="369"/>
    <x v="4"/>
    <x v="2"/>
    <x v="1"/>
    <x v="1"/>
    <n v="23"/>
    <x v="1"/>
    <s v="January"/>
    <n v="82386"/>
    <x v="91"/>
    <n v="6624"/>
    <n v="7506"/>
    <n v="8100"/>
  </r>
  <r>
    <x v="370"/>
    <x v="8"/>
    <x v="4"/>
    <x v="13"/>
    <x v="1"/>
    <n v="9"/>
    <x v="1"/>
    <s v="January"/>
    <n v="19620"/>
    <x v="92"/>
    <n v="1530"/>
    <n v="3546"/>
    <n v="3780"/>
  </r>
  <r>
    <x v="370"/>
    <x v="4"/>
    <x v="2"/>
    <x v="10"/>
    <x v="0"/>
    <n v="7"/>
    <x v="1"/>
    <s v="January"/>
    <n v="13446"/>
    <x v="98"/>
    <n v="864"/>
    <n v="3042"/>
    <n v="3240"/>
  </r>
  <r>
    <x v="370"/>
    <x v="3"/>
    <x v="1"/>
    <x v="8"/>
    <x v="0"/>
    <n v="25"/>
    <x v="1"/>
    <s v="January"/>
    <n v="102960"/>
    <x v="161"/>
    <n v="6840"/>
    <n v="3042"/>
    <n v="3240"/>
  </r>
  <r>
    <x v="371"/>
    <x v="9"/>
    <x v="3"/>
    <x v="15"/>
    <x v="1"/>
    <n v="10"/>
    <x v="1"/>
    <s v="January"/>
    <n v="135108"/>
    <x v="204"/>
    <n v="10692"/>
    <n v="3978"/>
    <n v="4230"/>
  </r>
  <r>
    <x v="371"/>
    <x v="4"/>
    <x v="2"/>
    <x v="8"/>
    <x v="0"/>
    <n v="8"/>
    <x v="1"/>
    <s v="January"/>
    <n v="113256"/>
    <x v="66"/>
    <n v="7524"/>
    <n v="5148"/>
    <n v="5490"/>
  </r>
  <r>
    <x v="372"/>
    <x v="3"/>
    <x v="1"/>
    <x v="15"/>
    <x v="1"/>
    <n v="18"/>
    <x v="1"/>
    <s v="January"/>
    <n v="90072"/>
    <x v="223"/>
    <n v="7128"/>
    <n v="3042"/>
    <n v="3240"/>
  </r>
  <r>
    <x v="372"/>
    <x v="2"/>
    <x v="1"/>
    <x v="12"/>
    <x v="0"/>
    <n v="8"/>
    <x v="1"/>
    <s v="January"/>
    <n v="52164"/>
    <x v="125"/>
    <n v="3276"/>
    <n v="5148"/>
    <n v="5490"/>
  </r>
  <r>
    <x v="372"/>
    <x v="9"/>
    <x v="3"/>
    <x v="8"/>
    <x v="0"/>
    <n v="25"/>
    <x v="1"/>
    <s v="January"/>
    <n v="113256"/>
    <x v="66"/>
    <n v="7524"/>
    <n v="7506"/>
    <n v="8100"/>
  </r>
  <r>
    <x v="372"/>
    <x v="3"/>
    <x v="1"/>
    <x v="1"/>
    <x v="1"/>
    <n v="7"/>
    <x v="1"/>
    <s v="January"/>
    <n v="17910"/>
    <x v="138"/>
    <n v="1440"/>
    <n v="3042"/>
    <n v="3240"/>
  </r>
  <r>
    <x v="372"/>
    <x v="9"/>
    <x v="3"/>
    <x v="13"/>
    <x v="1"/>
    <n v="17"/>
    <x v="1"/>
    <s v="January"/>
    <n v="58860"/>
    <x v="38"/>
    <n v="4590"/>
    <n v="3978"/>
    <n v="4230"/>
  </r>
  <r>
    <x v="373"/>
    <x v="9"/>
    <x v="3"/>
    <x v="12"/>
    <x v="0"/>
    <n v="3"/>
    <x v="1"/>
    <s v="January"/>
    <n v="67068"/>
    <x v="188"/>
    <n v="4212"/>
    <n v="2952"/>
    <n v="3150"/>
  </r>
  <r>
    <x v="373"/>
    <x v="7"/>
    <x v="4"/>
    <x v="12"/>
    <x v="0"/>
    <n v="13"/>
    <x v="1"/>
    <s v="January"/>
    <n v="85698"/>
    <x v="178"/>
    <n v="5382"/>
    <n v="2034"/>
    <n v="2160"/>
  </r>
  <r>
    <x v="374"/>
    <x v="7"/>
    <x v="4"/>
    <x v="7"/>
    <x v="0"/>
    <n v="17"/>
    <x v="1"/>
    <s v="January"/>
    <n v="47736"/>
    <x v="69"/>
    <n v="3024"/>
    <n v="3582"/>
    <n v="3870"/>
  </r>
  <r>
    <x v="374"/>
    <x v="1"/>
    <x v="0"/>
    <x v="5"/>
    <x v="0"/>
    <n v="22"/>
    <x v="1"/>
    <s v="January"/>
    <n v="69984"/>
    <x v="139"/>
    <n v="4536"/>
    <n v="3978"/>
    <n v="4230"/>
  </r>
  <r>
    <x v="374"/>
    <x v="9"/>
    <x v="3"/>
    <x v="8"/>
    <x v="0"/>
    <n v="23"/>
    <x v="1"/>
    <s v="January"/>
    <n v="113256"/>
    <x v="66"/>
    <n v="7524"/>
    <n v="2196"/>
    <n v="2340"/>
  </r>
  <r>
    <x v="375"/>
    <x v="3"/>
    <x v="1"/>
    <x v="15"/>
    <x v="1"/>
    <n v="1"/>
    <x v="1"/>
    <s v="January"/>
    <n v="150120"/>
    <x v="169"/>
    <n v="11880"/>
    <n v="2034"/>
    <n v="2160"/>
  </r>
  <r>
    <x v="375"/>
    <x v="3"/>
    <x v="1"/>
    <x v="7"/>
    <x v="0"/>
    <n v="25"/>
    <x v="1"/>
    <s v="January"/>
    <n v="43758"/>
    <x v="100"/>
    <n v="2772"/>
    <n v="5148"/>
    <n v="5490"/>
  </r>
  <r>
    <x v="376"/>
    <x v="4"/>
    <x v="2"/>
    <x v="9"/>
    <x v="0"/>
    <n v="22"/>
    <x v="1"/>
    <s v="January"/>
    <n v="6318"/>
    <x v="271"/>
    <n v="432"/>
    <n v="3384"/>
    <n v="3600"/>
  </r>
  <r>
    <x v="376"/>
    <x v="3"/>
    <x v="1"/>
    <x v="13"/>
    <x v="1"/>
    <n v="2"/>
    <x v="1"/>
    <s v="January"/>
    <n v="47088"/>
    <x v="69"/>
    <n v="3672"/>
    <n v="3978"/>
    <n v="4230"/>
  </r>
  <r>
    <x v="376"/>
    <x v="7"/>
    <x v="4"/>
    <x v="15"/>
    <x v="1"/>
    <n v="11"/>
    <x v="1"/>
    <s v="January"/>
    <n v="165132"/>
    <x v="82"/>
    <n v="13068"/>
    <n v="3582"/>
    <n v="3870"/>
  </r>
  <r>
    <x v="377"/>
    <x v="1"/>
    <x v="0"/>
    <x v="16"/>
    <x v="0"/>
    <n v="11"/>
    <x v="1"/>
    <s v="January"/>
    <n v="23688"/>
    <x v="58"/>
    <n v="1512"/>
    <n v="3546"/>
    <n v="3780"/>
  </r>
  <r>
    <x v="377"/>
    <x v="8"/>
    <x v="4"/>
    <x v="4"/>
    <x v="0"/>
    <n v="1"/>
    <x v="1"/>
    <s v="January"/>
    <n v="48672"/>
    <x v="142"/>
    <n v="3168"/>
    <n v="7506"/>
    <n v="8100"/>
  </r>
  <r>
    <x v="378"/>
    <x v="6"/>
    <x v="2"/>
    <x v="13"/>
    <x v="1"/>
    <n v="14"/>
    <x v="1"/>
    <s v="January"/>
    <n v="51012"/>
    <x v="5"/>
    <n v="3978"/>
    <n v="3978"/>
    <n v="4230"/>
  </r>
  <r>
    <x v="379"/>
    <x v="8"/>
    <x v="4"/>
    <x v="3"/>
    <x v="0"/>
    <n v="11"/>
    <x v="1"/>
    <s v="January"/>
    <n v="6588"/>
    <x v="233"/>
    <n v="432"/>
    <n v="2034"/>
    <n v="2160"/>
  </r>
  <r>
    <x v="379"/>
    <x v="6"/>
    <x v="2"/>
    <x v="10"/>
    <x v="0"/>
    <n v="8"/>
    <x v="1"/>
    <s v="January"/>
    <n v="85158"/>
    <x v="253"/>
    <n v="5472"/>
    <n v="2952"/>
    <n v="3150"/>
  </r>
  <r>
    <x v="379"/>
    <x v="6"/>
    <x v="2"/>
    <x v="12"/>
    <x v="0"/>
    <n v="1"/>
    <x v="1"/>
    <s v="January"/>
    <n v="26082"/>
    <x v="76"/>
    <n v="1638"/>
    <n v="3546"/>
    <n v="3780"/>
  </r>
  <r>
    <x v="380"/>
    <x v="2"/>
    <x v="1"/>
    <x v="14"/>
    <x v="0"/>
    <n v="24"/>
    <x v="1"/>
    <s v="January"/>
    <n v="23616"/>
    <x v="58"/>
    <n v="1584"/>
    <n v="3546"/>
    <n v="3780"/>
  </r>
  <r>
    <x v="380"/>
    <x v="1"/>
    <x v="0"/>
    <x v="11"/>
    <x v="0"/>
    <n v="15"/>
    <x v="1"/>
    <s v="January"/>
    <n v="31914"/>
    <x v="40"/>
    <n v="2106"/>
    <n v="3978"/>
    <n v="4230"/>
  </r>
  <r>
    <x v="380"/>
    <x v="9"/>
    <x v="3"/>
    <x v="10"/>
    <x v="0"/>
    <n v="20"/>
    <x v="1"/>
    <s v="January"/>
    <n v="67230"/>
    <x v="189"/>
    <n v="4320"/>
    <n v="3546"/>
    <n v="3780"/>
  </r>
  <r>
    <x v="380"/>
    <x v="5"/>
    <x v="3"/>
    <x v="9"/>
    <x v="0"/>
    <n v="1"/>
    <x v="1"/>
    <s v="January"/>
    <n v="25272"/>
    <x v="242"/>
    <n v="1728"/>
    <n v="5148"/>
    <n v="5490"/>
  </r>
  <r>
    <x v="381"/>
    <x v="7"/>
    <x v="4"/>
    <x v="4"/>
    <x v="0"/>
    <n v="5"/>
    <x v="1"/>
    <s v="January"/>
    <n v="66924"/>
    <x v="188"/>
    <n v="4356"/>
    <n v="2196"/>
    <n v="2340"/>
  </r>
  <r>
    <x v="381"/>
    <x v="6"/>
    <x v="2"/>
    <x v="7"/>
    <x v="0"/>
    <n v="2"/>
    <x v="1"/>
    <s v="January"/>
    <n v="39780"/>
    <x v="42"/>
    <n v="2520"/>
    <n v="3924"/>
    <n v="4230"/>
  </r>
  <r>
    <x v="381"/>
    <x v="2"/>
    <x v="1"/>
    <x v="0"/>
    <x v="0"/>
    <n v="15"/>
    <x v="1"/>
    <s v="January"/>
    <n v="50850"/>
    <x v="64"/>
    <n v="3150"/>
    <n v="3978"/>
    <n v="4230"/>
  </r>
  <r>
    <x v="381"/>
    <x v="8"/>
    <x v="4"/>
    <x v="9"/>
    <x v="0"/>
    <n v="24"/>
    <x v="1"/>
    <s v="January"/>
    <n v="29484"/>
    <x v="220"/>
    <n v="2016"/>
    <n v="2106"/>
    <n v="2250"/>
  </r>
  <r>
    <x v="381"/>
    <x v="8"/>
    <x v="4"/>
    <x v="1"/>
    <x v="1"/>
    <n v="23"/>
    <x v="1"/>
    <s v="January"/>
    <n v="68058"/>
    <x v="134"/>
    <n v="5472"/>
    <n v="5148"/>
    <n v="5490"/>
  </r>
  <r>
    <x v="382"/>
    <x v="0"/>
    <x v="0"/>
    <x v="14"/>
    <x v="0"/>
    <n v="20"/>
    <x v="1"/>
    <s v="February"/>
    <n v="50184"/>
    <x v="230"/>
    <n v="3366"/>
    <n v="3546"/>
    <n v="3780"/>
  </r>
  <r>
    <x v="383"/>
    <x v="2"/>
    <x v="1"/>
    <x v="3"/>
    <x v="0"/>
    <n v="23"/>
    <x v="1"/>
    <s v="February"/>
    <n v="35136"/>
    <x v="231"/>
    <n v="2304"/>
    <n v="3546"/>
    <n v="3780"/>
  </r>
  <r>
    <x v="384"/>
    <x v="0"/>
    <x v="0"/>
    <x v="11"/>
    <x v="0"/>
    <n v="22"/>
    <x v="1"/>
    <s v="February"/>
    <n v="3546"/>
    <x v="59"/>
    <n v="234"/>
    <n v="5148"/>
    <n v="5490"/>
  </r>
  <r>
    <x v="384"/>
    <x v="5"/>
    <x v="3"/>
    <x v="14"/>
    <x v="0"/>
    <n v="10"/>
    <x v="1"/>
    <s v="February"/>
    <n v="73800"/>
    <x v="32"/>
    <n v="4950"/>
    <n v="3384"/>
    <n v="3600"/>
  </r>
  <r>
    <x v="385"/>
    <x v="8"/>
    <x v="4"/>
    <x v="3"/>
    <x v="0"/>
    <n v="5"/>
    <x v="1"/>
    <s v="February"/>
    <n v="52704"/>
    <x v="281"/>
    <n v="3456"/>
    <n v="3042"/>
    <n v="3240"/>
  </r>
  <r>
    <x v="385"/>
    <x v="9"/>
    <x v="3"/>
    <x v="3"/>
    <x v="0"/>
    <n v="12"/>
    <x v="1"/>
    <s v="February"/>
    <n v="39528"/>
    <x v="121"/>
    <n v="2592"/>
    <n v="3978"/>
    <n v="4230"/>
  </r>
  <r>
    <x v="386"/>
    <x v="7"/>
    <x v="4"/>
    <x v="12"/>
    <x v="0"/>
    <n v="19"/>
    <x v="1"/>
    <s v="February"/>
    <n v="37260"/>
    <x v="234"/>
    <n v="2340"/>
    <n v="3978"/>
    <n v="4230"/>
  </r>
  <r>
    <x v="387"/>
    <x v="3"/>
    <x v="1"/>
    <x v="4"/>
    <x v="0"/>
    <n v="18"/>
    <x v="1"/>
    <s v="February"/>
    <n v="45630"/>
    <x v="72"/>
    <n v="2970"/>
    <n v="3924"/>
    <n v="4230"/>
  </r>
  <r>
    <x v="388"/>
    <x v="8"/>
    <x v="4"/>
    <x v="15"/>
    <x v="1"/>
    <n v="1"/>
    <x v="1"/>
    <s v="February"/>
    <n v="157626"/>
    <x v="276"/>
    <n v="12474"/>
    <n v="2952"/>
    <n v="3150"/>
  </r>
  <r>
    <x v="388"/>
    <x v="4"/>
    <x v="2"/>
    <x v="1"/>
    <x v="1"/>
    <n v="15"/>
    <x v="1"/>
    <s v="February"/>
    <n v="75222"/>
    <x v="1"/>
    <n v="6048"/>
    <n v="3042"/>
    <n v="3240"/>
  </r>
  <r>
    <x v="388"/>
    <x v="5"/>
    <x v="3"/>
    <x v="9"/>
    <x v="0"/>
    <n v="4"/>
    <x v="1"/>
    <s v="February"/>
    <n v="12636"/>
    <x v="187"/>
    <n v="864"/>
    <n v="3978"/>
    <n v="4230"/>
  </r>
  <r>
    <x v="388"/>
    <x v="1"/>
    <x v="0"/>
    <x v="6"/>
    <x v="0"/>
    <n v="16"/>
    <x v="1"/>
    <s v="February"/>
    <n v="31914"/>
    <x v="40"/>
    <n v="2106"/>
    <n v="2106"/>
    <n v="2250"/>
  </r>
  <r>
    <x v="389"/>
    <x v="8"/>
    <x v="4"/>
    <x v="6"/>
    <x v="0"/>
    <n v="10"/>
    <x v="1"/>
    <s v="February"/>
    <n v="88650"/>
    <x v="115"/>
    <n v="5850"/>
    <n v="2034"/>
    <n v="2160"/>
  </r>
  <r>
    <x v="389"/>
    <x v="5"/>
    <x v="3"/>
    <x v="12"/>
    <x v="0"/>
    <n v="21"/>
    <x v="1"/>
    <s v="February"/>
    <n v="18630"/>
    <x v="262"/>
    <n v="1170"/>
    <n v="4482"/>
    <n v="4770"/>
  </r>
  <r>
    <x v="390"/>
    <x v="1"/>
    <x v="0"/>
    <x v="15"/>
    <x v="1"/>
    <n v="7"/>
    <x v="1"/>
    <s v="February"/>
    <n v="105084"/>
    <x v="201"/>
    <n v="8316"/>
    <n v="3726"/>
    <n v="3960"/>
  </r>
  <r>
    <x v="390"/>
    <x v="4"/>
    <x v="2"/>
    <x v="1"/>
    <x v="1"/>
    <n v="22"/>
    <x v="1"/>
    <s v="February"/>
    <n v="85968"/>
    <x v="193"/>
    <n v="6912"/>
    <n v="2952"/>
    <n v="3150"/>
  </r>
  <r>
    <x v="390"/>
    <x v="9"/>
    <x v="3"/>
    <x v="12"/>
    <x v="0"/>
    <n v="15"/>
    <x v="1"/>
    <s v="February"/>
    <n v="78246"/>
    <x v="164"/>
    <n v="4914"/>
    <n v="3384"/>
    <n v="3600"/>
  </r>
  <r>
    <x v="391"/>
    <x v="6"/>
    <x v="2"/>
    <x v="11"/>
    <x v="0"/>
    <n v="7"/>
    <x v="1"/>
    <s v="February"/>
    <n v="10638"/>
    <x v="246"/>
    <n v="702"/>
    <n v="3546"/>
    <n v="3780"/>
  </r>
  <r>
    <x v="391"/>
    <x v="8"/>
    <x v="4"/>
    <x v="9"/>
    <x v="0"/>
    <n v="17"/>
    <x v="1"/>
    <s v="February"/>
    <n v="40014"/>
    <x v="261"/>
    <n v="2736"/>
    <n v="5148"/>
    <n v="5490"/>
  </r>
  <r>
    <x v="391"/>
    <x v="6"/>
    <x v="2"/>
    <x v="6"/>
    <x v="0"/>
    <n v="20"/>
    <x v="1"/>
    <s v="February"/>
    <n v="70920"/>
    <x v="61"/>
    <n v="4680"/>
    <n v="2034"/>
    <n v="2160"/>
  </r>
  <r>
    <x v="391"/>
    <x v="6"/>
    <x v="2"/>
    <x v="9"/>
    <x v="0"/>
    <n v="5"/>
    <x v="1"/>
    <s v="February"/>
    <n v="14742"/>
    <x v="172"/>
    <n v="1008"/>
    <n v="2196"/>
    <n v="2340"/>
  </r>
  <r>
    <x v="391"/>
    <x v="3"/>
    <x v="1"/>
    <x v="12"/>
    <x v="0"/>
    <n v="14"/>
    <x v="1"/>
    <s v="February"/>
    <n v="89424"/>
    <x v="84"/>
    <n v="5616"/>
    <n v="3546"/>
    <n v="3780"/>
  </r>
  <r>
    <x v="392"/>
    <x v="9"/>
    <x v="3"/>
    <x v="13"/>
    <x v="1"/>
    <n v="6"/>
    <x v="1"/>
    <s v="February"/>
    <n v="86328"/>
    <x v="4"/>
    <n v="6732"/>
    <n v="3546"/>
    <n v="3780"/>
  </r>
  <r>
    <x v="392"/>
    <x v="2"/>
    <x v="1"/>
    <x v="12"/>
    <x v="0"/>
    <n v="22"/>
    <x v="1"/>
    <s v="February"/>
    <n v="33534"/>
    <x v="34"/>
    <n v="2106"/>
    <n v="7506"/>
    <n v="8100"/>
  </r>
  <r>
    <x v="392"/>
    <x v="4"/>
    <x v="2"/>
    <x v="5"/>
    <x v="0"/>
    <n v="6"/>
    <x v="1"/>
    <s v="February"/>
    <n v="99144"/>
    <x v="119"/>
    <n v="6426"/>
    <n v="3924"/>
    <n v="4230"/>
  </r>
  <r>
    <x v="392"/>
    <x v="1"/>
    <x v="0"/>
    <x v="5"/>
    <x v="0"/>
    <n v="6"/>
    <x v="1"/>
    <s v="February"/>
    <n v="128304"/>
    <x v="171"/>
    <n v="8316"/>
    <n v="4482"/>
    <n v="4770"/>
  </r>
  <r>
    <x v="393"/>
    <x v="9"/>
    <x v="3"/>
    <x v="7"/>
    <x v="0"/>
    <n v="2"/>
    <x v="1"/>
    <s v="February"/>
    <n v="79560"/>
    <x v="208"/>
    <n v="5040"/>
    <n v="3546"/>
    <n v="3780"/>
  </r>
  <r>
    <x v="393"/>
    <x v="0"/>
    <x v="0"/>
    <x v="8"/>
    <x v="0"/>
    <n v="24"/>
    <x v="1"/>
    <s v="February"/>
    <n v="56628"/>
    <x v="249"/>
    <n v="3762"/>
    <n v="3726"/>
    <n v="3960"/>
  </r>
  <r>
    <x v="393"/>
    <x v="1"/>
    <x v="0"/>
    <x v="0"/>
    <x v="0"/>
    <n v="11"/>
    <x v="1"/>
    <s v="February"/>
    <n v="36612"/>
    <x v="31"/>
    <n v="2268"/>
    <n v="2106"/>
    <n v="2250"/>
  </r>
  <r>
    <x v="393"/>
    <x v="5"/>
    <x v="3"/>
    <x v="1"/>
    <x v="1"/>
    <n v="10"/>
    <x v="1"/>
    <s v="February"/>
    <n v="60894"/>
    <x v="49"/>
    <n v="4896"/>
    <n v="3546"/>
    <n v="3780"/>
  </r>
  <r>
    <x v="393"/>
    <x v="5"/>
    <x v="3"/>
    <x v="14"/>
    <x v="0"/>
    <n v="7"/>
    <x v="1"/>
    <s v="February"/>
    <n v="2952"/>
    <x v="71"/>
    <n v="198"/>
    <n v="3384"/>
    <n v="3600"/>
  </r>
  <r>
    <x v="394"/>
    <x v="2"/>
    <x v="1"/>
    <x v="6"/>
    <x v="0"/>
    <n v="22"/>
    <x v="1"/>
    <s v="February"/>
    <n v="67374"/>
    <x v="207"/>
    <n v="4446"/>
    <n v="2106"/>
    <n v="2250"/>
  </r>
  <r>
    <x v="394"/>
    <x v="8"/>
    <x v="4"/>
    <x v="9"/>
    <x v="0"/>
    <n v="7"/>
    <x v="1"/>
    <s v="February"/>
    <n v="18954"/>
    <x v="17"/>
    <n v="1296"/>
    <n v="3924"/>
    <n v="4230"/>
  </r>
  <r>
    <x v="394"/>
    <x v="7"/>
    <x v="4"/>
    <x v="11"/>
    <x v="0"/>
    <n v="18"/>
    <x v="1"/>
    <s v="February"/>
    <n v="42552"/>
    <x v="14"/>
    <n v="2808"/>
    <n v="3582"/>
    <n v="3870"/>
  </r>
  <r>
    <x v="395"/>
    <x v="1"/>
    <x v="0"/>
    <x v="9"/>
    <x v="0"/>
    <n v="12"/>
    <x v="1"/>
    <s v="February"/>
    <n v="2106"/>
    <x v="216"/>
    <n v="144"/>
    <n v="3582"/>
    <n v="3870"/>
  </r>
  <r>
    <x v="395"/>
    <x v="8"/>
    <x v="4"/>
    <x v="1"/>
    <x v="1"/>
    <n v="19"/>
    <x v="1"/>
    <s v="February"/>
    <n v="14328"/>
    <x v="36"/>
    <n v="1152"/>
    <n v="3726"/>
    <n v="3960"/>
  </r>
  <r>
    <x v="395"/>
    <x v="6"/>
    <x v="2"/>
    <x v="1"/>
    <x v="1"/>
    <n v="23"/>
    <x v="1"/>
    <s v="February"/>
    <n v="64476"/>
    <x v="89"/>
    <n v="5184"/>
    <n v="3582"/>
    <n v="3870"/>
  </r>
  <r>
    <x v="396"/>
    <x v="6"/>
    <x v="2"/>
    <x v="2"/>
    <x v="0"/>
    <n v="3"/>
    <x v="1"/>
    <s v="February"/>
    <n v="11934"/>
    <x v="158"/>
    <n v="756"/>
    <n v="2952"/>
    <n v="3150"/>
  </r>
  <r>
    <x v="396"/>
    <x v="6"/>
    <x v="2"/>
    <x v="13"/>
    <x v="1"/>
    <n v="24"/>
    <x v="1"/>
    <s v="February"/>
    <n v="19620"/>
    <x v="92"/>
    <n v="1530"/>
    <n v="3978"/>
    <n v="4230"/>
  </r>
  <r>
    <x v="397"/>
    <x v="9"/>
    <x v="3"/>
    <x v="3"/>
    <x v="0"/>
    <n v="25"/>
    <x v="1"/>
    <s v="February"/>
    <n v="48312"/>
    <x v="123"/>
    <n v="3168"/>
    <n v="2034"/>
    <n v="2160"/>
  </r>
  <r>
    <x v="397"/>
    <x v="4"/>
    <x v="2"/>
    <x v="13"/>
    <x v="1"/>
    <n v="5"/>
    <x v="1"/>
    <s v="February"/>
    <n v="62784"/>
    <x v="2"/>
    <n v="4896"/>
    <n v="3924"/>
    <n v="4230"/>
  </r>
  <r>
    <x v="398"/>
    <x v="1"/>
    <x v="0"/>
    <x v="6"/>
    <x v="0"/>
    <n v="2"/>
    <x v="1"/>
    <s v="February"/>
    <n v="78012"/>
    <x v="164"/>
    <n v="5148"/>
    <n v="5832"/>
    <n v="6210"/>
  </r>
  <r>
    <x v="398"/>
    <x v="8"/>
    <x v="4"/>
    <x v="2"/>
    <x v="0"/>
    <n v="14"/>
    <x v="1"/>
    <s v="February"/>
    <n v="15912"/>
    <x v="73"/>
    <n v="1008"/>
    <n v="3546"/>
    <n v="3780"/>
  </r>
  <r>
    <x v="398"/>
    <x v="0"/>
    <x v="0"/>
    <x v="7"/>
    <x v="0"/>
    <n v="6"/>
    <x v="1"/>
    <s v="February"/>
    <n v="59670"/>
    <x v="38"/>
    <n v="3780"/>
    <n v="2034"/>
    <n v="2160"/>
  </r>
  <r>
    <x v="399"/>
    <x v="8"/>
    <x v="4"/>
    <x v="3"/>
    <x v="0"/>
    <n v="13"/>
    <x v="1"/>
    <s v="February"/>
    <n v="28548"/>
    <x v="283"/>
    <n v="1872"/>
    <n v="2034"/>
    <n v="2160"/>
  </r>
  <r>
    <x v="399"/>
    <x v="6"/>
    <x v="2"/>
    <x v="11"/>
    <x v="0"/>
    <n v="4"/>
    <x v="1"/>
    <s v="February"/>
    <n v="3546"/>
    <x v="59"/>
    <n v="234"/>
    <n v="3042"/>
    <n v="3240"/>
  </r>
  <r>
    <x v="400"/>
    <x v="6"/>
    <x v="2"/>
    <x v="13"/>
    <x v="1"/>
    <n v="21"/>
    <x v="1"/>
    <s v="February"/>
    <n v="23544"/>
    <x v="25"/>
    <n v="1836"/>
    <n v="3042"/>
    <n v="3240"/>
  </r>
  <r>
    <x v="400"/>
    <x v="2"/>
    <x v="1"/>
    <x v="1"/>
    <x v="1"/>
    <n v="16"/>
    <x v="1"/>
    <s v="February"/>
    <n v="53730"/>
    <x v="205"/>
    <n v="4320"/>
    <n v="3726"/>
    <n v="3960"/>
  </r>
  <r>
    <x v="401"/>
    <x v="2"/>
    <x v="1"/>
    <x v="5"/>
    <x v="0"/>
    <n v="10"/>
    <x v="1"/>
    <s v="February"/>
    <n v="52488"/>
    <x v="212"/>
    <n v="3402"/>
    <n v="2196"/>
    <n v="2340"/>
  </r>
  <r>
    <x v="402"/>
    <x v="0"/>
    <x v="0"/>
    <x v="15"/>
    <x v="1"/>
    <n v="3"/>
    <x v="1"/>
    <s v="February"/>
    <n v="157626"/>
    <x v="276"/>
    <n v="12474"/>
    <n v="4482"/>
    <n v="4770"/>
  </r>
  <r>
    <x v="403"/>
    <x v="5"/>
    <x v="3"/>
    <x v="16"/>
    <x v="0"/>
    <n v="1"/>
    <x v="1"/>
    <s v="February"/>
    <n v="33840"/>
    <x v="67"/>
    <n v="2160"/>
    <n v="5148"/>
    <n v="5490"/>
  </r>
  <r>
    <x v="403"/>
    <x v="5"/>
    <x v="3"/>
    <x v="9"/>
    <x v="0"/>
    <n v="13"/>
    <x v="1"/>
    <s v="February"/>
    <n v="50544"/>
    <x v="64"/>
    <n v="3456"/>
    <n v="3978"/>
    <n v="4230"/>
  </r>
  <r>
    <x v="403"/>
    <x v="9"/>
    <x v="3"/>
    <x v="2"/>
    <x v="0"/>
    <n v="15"/>
    <x v="1"/>
    <s v="February"/>
    <n v="59670"/>
    <x v="38"/>
    <n v="3780"/>
    <n v="2106"/>
    <n v="2250"/>
  </r>
  <r>
    <x v="404"/>
    <x v="2"/>
    <x v="1"/>
    <x v="2"/>
    <x v="0"/>
    <n v="5"/>
    <x v="1"/>
    <s v="February"/>
    <n v="83538"/>
    <x v="30"/>
    <n v="5292"/>
    <n v="3978"/>
    <n v="4230"/>
  </r>
  <r>
    <x v="404"/>
    <x v="6"/>
    <x v="2"/>
    <x v="1"/>
    <x v="1"/>
    <n v="25"/>
    <x v="1"/>
    <s v="February"/>
    <n v="7164"/>
    <x v="244"/>
    <n v="576"/>
    <n v="2034"/>
    <n v="2160"/>
  </r>
  <r>
    <x v="404"/>
    <x v="4"/>
    <x v="2"/>
    <x v="4"/>
    <x v="0"/>
    <n v="8"/>
    <x v="1"/>
    <s v="February"/>
    <n v="66924"/>
    <x v="188"/>
    <n v="4356"/>
    <n v="2034"/>
    <n v="2160"/>
  </r>
  <r>
    <x v="404"/>
    <x v="6"/>
    <x v="2"/>
    <x v="5"/>
    <x v="0"/>
    <n v="21"/>
    <x v="1"/>
    <s v="February"/>
    <n v="128304"/>
    <x v="171"/>
    <n v="8316"/>
    <n v="3582"/>
    <n v="3870"/>
  </r>
  <r>
    <x v="404"/>
    <x v="1"/>
    <x v="0"/>
    <x v="6"/>
    <x v="0"/>
    <n v="16"/>
    <x v="1"/>
    <s v="February"/>
    <n v="74466"/>
    <x v="113"/>
    <n v="4914"/>
    <n v="3978"/>
    <n v="4230"/>
  </r>
  <r>
    <x v="405"/>
    <x v="4"/>
    <x v="2"/>
    <x v="10"/>
    <x v="0"/>
    <n v="23"/>
    <x v="1"/>
    <s v="February"/>
    <n v="8964"/>
    <x v="168"/>
    <n v="576"/>
    <n v="2196"/>
    <n v="2340"/>
  </r>
  <r>
    <x v="405"/>
    <x v="8"/>
    <x v="4"/>
    <x v="9"/>
    <x v="0"/>
    <n v="22"/>
    <x v="1"/>
    <s v="February"/>
    <n v="18954"/>
    <x v="17"/>
    <n v="1296"/>
    <n v="3978"/>
    <n v="4230"/>
  </r>
  <r>
    <x v="406"/>
    <x v="9"/>
    <x v="3"/>
    <x v="0"/>
    <x v="0"/>
    <n v="13"/>
    <x v="1"/>
    <s v="February"/>
    <n v="50850"/>
    <x v="64"/>
    <n v="3150"/>
    <n v="3978"/>
    <n v="4230"/>
  </r>
  <r>
    <x v="406"/>
    <x v="2"/>
    <x v="1"/>
    <x v="4"/>
    <x v="0"/>
    <n v="27"/>
    <x v="1"/>
    <s v="February"/>
    <n v="51714"/>
    <x v="284"/>
    <n v="3366"/>
    <n v="3042"/>
    <n v="3240"/>
  </r>
  <r>
    <x v="407"/>
    <x v="4"/>
    <x v="2"/>
    <x v="13"/>
    <x v="1"/>
    <n v="27"/>
    <x v="1"/>
    <s v="March"/>
    <n v="90252"/>
    <x v="226"/>
    <n v="7038"/>
    <n v="3978"/>
    <n v="4230"/>
  </r>
  <r>
    <x v="407"/>
    <x v="4"/>
    <x v="2"/>
    <x v="12"/>
    <x v="0"/>
    <n v="27"/>
    <x v="1"/>
    <s v="March"/>
    <n v="26082"/>
    <x v="76"/>
    <n v="1638"/>
    <n v="3978"/>
    <n v="4230"/>
  </r>
  <r>
    <x v="408"/>
    <x v="6"/>
    <x v="2"/>
    <x v="2"/>
    <x v="0"/>
    <n v="27"/>
    <x v="1"/>
    <s v="March"/>
    <n v="59670"/>
    <x v="38"/>
    <n v="3780"/>
    <n v="5832"/>
    <n v="6210"/>
  </r>
  <r>
    <x v="408"/>
    <x v="3"/>
    <x v="1"/>
    <x v="7"/>
    <x v="0"/>
    <n v="27"/>
    <x v="1"/>
    <s v="March"/>
    <n v="11934"/>
    <x v="158"/>
    <n v="756"/>
    <n v="2196"/>
    <n v="2340"/>
  </r>
  <r>
    <x v="408"/>
    <x v="5"/>
    <x v="3"/>
    <x v="13"/>
    <x v="1"/>
    <n v="27"/>
    <x v="1"/>
    <s v="March"/>
    <n v="19620"/>
    <x v="92"/>
    <n v="1530"/>
    <n v="3546"/>
    <n v="3780"/>
  </r>
  <r>
    <x v="408"/>
    <x v="9"/>
    <x v="3"/>
    <x v="4"/>
    <x v="0"/>
    <n v="12"/>
    <x v="1"/>
    <s v="March"/>
    <n v="33462"/>
    <x v="34"/>
    <n v="2178"/>
    <n v="3582"/>
    <n v="3870"/>
  </r>
  <r>
    <x v="409"/>
    <x v="3"/>
    <x v="1"/>
    <x v="6"/>
    <x v="0"/>
    <n v="18"/>
    <x v="1"/>
    <s v="March"/>
    <n v="21276"/>
    <x v="41"/>
    <n v="1404"/>
    <n v="3978"/>
    <n v="4230"/>
  </r>
  <r>
    <x v="410"/>
    <x v="6"/>
    <x v="2"/>
    <x v="8"/>
    <x v="0"/>
    <n v="8"/>
    <x v="1"/>
    <s v="March"/>
    <n v="108108"/>
    <x v="270"/>
    <n v="7182"/>
    <n v="3978"/>
    <n v="4230"/>
  </r>
  <r>
    <x v="411"/>
    <x v="6"/>
    <x v="2"/>
    <x v="15"/>
    <x v="1"/>
    <n v="21"/>
    <x v="1"/>
    <s v="March"/>
    <n v="180144"/>
    <x v="183"/>
    <n v="14256"/>
    <n v="2034"/>
    <n v="2160"/>
  </r>
  <r>
    <x v="411"/>
    <x v="0"/>
    <x v="0"/>
    <x v="7"/>
    <x v="0"/>
    <n v="25"/>
    <x v="1"/>
    <s v="March"/>
    <n v="39780"/>
    <x v="42"/>
    <n v="2520"/>
    <n v="3042"/>
    <n v="3240"/>
  </r>
  <r>
    <x v="411"/>
    <x v="0"/>
    <x v="0"/>
    <x v="8"/>
    <x v="0"/>
    <n v="12"/>
    <x v="1"/>
    <s v="March"/>
    <n v="118404"/>
    <x v="65"/>
    <n v="7866"/>
    <n v="5148"/>
    <n v="5490"/>
  </r>
  <r>
    <x v="412"/>
    <x v="1"/>
    <x v="0"/>
    <x v="12"/>
    <x v="0"/>
    <n v="9"/>
    <x v="1"/>
    <s v="March"/>
    <n v="59616"/>
    <x v="96"/>
    <n v="3744"/>
    <n v="2106"/>
    <n v="2250"/>
  </r>
  <r>
    <x v="412"/>
    <x v="8"/>
    <x v="4"/>
    <x v="10"/>
    <x v="0"/>
    <n v="23"/>
    <x v="1"/>
    <s v="March"/>
    <n v="49302"/>
    <x v="35"/>
    <n v="3168"/>
    <n v="4482"/>
    <n v="4770"/>
  </r>
  <r>
    <x v="412"/>
    <x v="9"/>
    <x v="3"/>
    <x v="6"/>
    <x v="0"/>
    <n v="23"/>
    <x v="1"/>
    <s v="March"/>
    <n v="74466"/>
    <x v="113"/>
    <n v="4914"/>
    <n v="3546"/>
    <n v="3780"/>
  </r>
  <r>
    <x v="413"/>
    <x v="4"/>
    <x v="2"/>
    <x v="14"/>
    <x v="0"/>
    <n v="20"/>
    <x v="1"/>
    <s v="March"/>
    <n v="50184"/>
    <x v="230"/>
    <n v="3366"/>
    <n v="4482"/>
    <n v="4770"/>
  </r>
  <r>
    <x v="413"/>
    <x v="7"/>
    <x v="4"/>
    <x v="4"/>
    <x v="0"/>
    <n v="25"/>
    <x v="1"/>
    <s v="March"/>
    <n v="54756"/>
    <x v="44"/>
    <n v="3564"/>
    <n v="4482"/>
    <n v="4770"/>
  </r>
  <r>
    <x v="413"/>
    <x v="7"/>
    <x v="4"/>
    <x v="10"/>
    <x v="0"/>
    <n v="4"/>
    <x v="1"/>
    <s v="March"/>
    <n v="44820"/>
    <x v="120"/>
    <n v="2880"/>
    <n v="2034"/>
    <n v="2160"/>
  </r>
  <r>
    <x v="413"/>
    <x v="9"/>
    <x v="3"/>
    <x v="2"/>
    <x v="0"/>
    <n v="24"/>
    <x v="1"/>
    <s v="March"/>
    <n v="67626"/>
    <x v="46"/>
    <n v="4284"/>
    <n v="3978"/>
    <n v="4230"/>
  </r>
  <r>
    <x v="414"/>
    <x v="4"/>
    <x v="2"/>
    <x v="10"/>
    <x v="0"/>
    <n v="24"/>
    <x v="1"/>
    <s v="March"/>
    <n v="76194"/>
    <x v="211"/>
    <n v="4896"/>
    <n v="5832"/>
    <n v="6210"/>
  </r>
  <r>
    <x v="414"/>
    <x v="1"/>
    <x v="0"/>
    <x v="3"/>
    <x v="0"/>
    <n v="16"/>
    <x v="1"/>
    <s v="March"/>
    <n v="32940"/>
    <x v="150"/>
    <n v="2160"/>
    <n v="3978"/>
    <n v="4230"/>
  </r>
  <r>
    <x v="415"/>
    <x v="2"/>
    <x v="1"/>
    <x v="12"/>
    <x v="0"/>
    <n v="6"/>
    <x v="1"/>
    <s v="March"/>
    <n v="55890"/>
    <x v="266"/>
    <n v="3510"/>
    <n v="3978"/>
    <n v="4230"/>
  </r>
  <r>
    <x v="415"/>
    <x v="8"/>
    <x v="4"/>
    <x v="12"/>
    <x v="0"/>
    <n v="4"/>
    <x v="1"/>
    <s v="March"/>
    <n v="74520"/>
    <x v="29"/>
    <n v="4680"/>
    <n v="5148"/>
    <n v="5490"/>
  </r>
  <r>
    <x v="416"/>
    <x v="2"/>
    <x v="1"/>
    <x v="3"/>
    <x v="0"/>
    <n v="24"/>
    <x v="1"/>
    <s v="March"/>
    <n v="8784"/>
    <x v="199"/>
    <n v="576"/>
    <n v="5832"/>
    <n v="6210"/>
  </r>
  <r>
    <x v="416"/>
    <x v="5"/>
    <x v="3"/>
    <x v="7"/>
    <x v="0"/>
    <n v="21"/>
    <x v="1"/>
    <s v="March"/>
    <n v="31824"/>
    <x v="13"/>
    <n v="2016"/>
    <n v="2034"/>
    <n v="2160"/>
  </r>
  <r>
    <x v="416"/>
    <x v="5"/>
    <x v="3"/>
    <x v="15"/>
    <x v="1"/>
    <n v="13"/>
    <x v="1"/>
    <s v="March"/>
    <n v="37530"/>
    <x v="197"/>
    <n v="2970"/>
    <n v="5832"/>
    <n v="6210"/>
  </r>
  <r>
    <x v="416"/>
    <x v="0"/>
    <x v="0"/>
    <x v="10"/>
    <x v="0"/>
    <n v="2"/>
    <x v="1"/>
    <s v="March"/>
    <n v="98604"/>
    <x v="37"/>
    <n v="6336"/>
    <n v="3546"/>
    <n v="3780"/>
  </r>
  <r>
    <x v="416"/>
    <x v="7"/>
    <x v="4"/>
    <x v="15"/>
    <x v="1"/>
    <n v="20"/>
    <x v="1"/>
    <s v="March"/>
    <n v="82566"/>
    <x v="102"/>
    <n v="6534"/>
    <n v="3726"/>
    <n v="3960"/>
  </r>
  <r>
    <x v="416"/>
    <x v="9"/>
    <x v="3"/>
    <x v="1"/>
    <x v="1"/>
    <n v="21"/>
    <x v="1"/>
    <s v="March"/>
    <n v="89550"/>
    <x v="273"/>
    <n v="7200"/>
    <n v="3978"/>
    <n v="4230"/>
  </r>
  <r>
    <x v="416"/>
    <x v="5"/>
    <x v="3"/>
    <x v="4"/>
    <x v="0"/>
    <n v="12"/>
    <x v="1"/>
    <s v="March"/>
    <n v="33462"/>
    <x v="34"/>
    <n v="2178"/>
    <n v="3042"/>
    <n v="3240"/>
  </r>
  <r>
    <x v="416"/>
    <x v="9"/>
    <x v="3"/>
    <x v="0"/>
    <x v="0"/>
    <n v="23"/>
    <x v="1"/>
    <s v="March"/>
    <n v="22374"/>
    <x v="57"/>
    <n v="1386"/>
    <n v="3546"/>
    <n v="3780"/>
  </r>
  <r>
    <x v="417"/>
    <x v="6"/>
    <x v="2"/>
    <x v="0"/>
    <x v="0"/>
    <n v="23"/>
    <x v="1"/>
    <s v="March"/>
    <n v="26442"/>
    <x v="48"/>
    <n v="1638"/>
    <n v="4482"/>
    <n v="4770"/>
  </r>
  <r>
    <x v="417"/>
    <x v="1"/>
    <x v="0"/>
    <x v="1"/>
    <x v="1"/>
    <n v="24"/>
    <x v="1"/>
    <s v="March"/>
    <n v="17910"/>
    <x v="138"/>
    <n v="1440"/>
    <n v="3924"/>
    <n v="4230"/>
  </r>
  <r>
    <x v="417"/>
    <x v="7"/>
    <x v="4"/>
    <x v="3"/>
    <x v="0"/>
    <n v="25"/>
    <x v="1"/>
    <s v="March"/>
    <n v="50508"/>
    <x v="3"/>
    <n v="3312"/>
    <n v="2952"/>
    <n v="3150"/>
  </r>
  <r>
    <x v="418"/>
    <x v="2"/>
    <x v="1"/>
    <x v="15"/>
    <x v="1"/>
    <n v="17"/>
    <x v="1"/>
    <s v="March"/>
    <n v="7506"/>
    <x v="55"/>
    <n v="594"/>
    <n v="3726"/>
    <n v="3960"/>
  </r>
  <r>
    <x v="418"/>
    <x v="2"/>
    <x v="1"/>
    <x v="1"/>
    <x v="1"/>
    <n v="21"/>
    <x v="1"/>
    <s v="March"/>
    <n v="78804"/>
    <x v="202"/>
    <n v="6336"/>
    <n v="3978"/>
    <n v="4230"/>
  </r>
  <r>
    <x v="418"/>
    <x v="2"/>
    <x v="1"/>
    <x v="8"/>
    <x v="0"/>
    <n v="9"/>
    <x v="1"/>
    <s v="March"/>
    <n v="25740"/>
    <x v="277"/>
    <n v="1710"/>
    <n v="3726"/>
    <n v="3960"/>
  </r>
  <r>
    <x v="419"/>
    <x v="0"/>
    <x v="0"/>
    <x v="8"/>
    <x v="0"/>
    <n v="11"/>
    <x v="1"/>
    <s v="March"/>
    <n v="41184"/>
    <x v="43"/>
    <n v="2736"/>
    <n v="4482"/>
    <n v="4770"/>
  </r>
  <r>
    <x v="420"/>
    <x v="3"/>
    <x v="1"/>
    <x v="8"/>
    <x v="0"/>
    <n v="4"/>
    <x v="1"/>
    <s v="March"/>
    <n v="46332"/>
    <x v="245"/>
    <n v="3078"/>
    <n v="3582"/>
    <n v="3870"/>
  </r>
  <r>
    <x v="420"/>
    <x v="5"/>
    <x v="3"/>
    <x v="2"/>
    <x v="0"/>
    <n v="22"/>
    <x v="1"/>
    <s v="March"/>
    <n v="23868"/>
    <x v="25"/>
    <n v="1512"/>
    <n v="4482"/>
    <n v="4770"/>
  </r>
  <r>
    <x v="421"/>
    <x v="1"/>
    <x v="0"/>
    <x v="16"/>
    <x v="0"/>
    <n v="15"/>
    <x v="1"/>
    <s v="March"/>
    <n v="10152"/>
    <x v="129"/>
    <n v="648"/>
    <n v="3924"/>
    <n v="4230"/>
  </r>
  <r>
    <x v="421"/>
    <x v="7"/>
    <x v="4"/>
    <x v="1"/>
    <x v="1"/>
    <n v="23"/>
    <x v="1"/>
    <s v="March"/>
    <n v="82386"/>
    <x v="91"/>
    <n v="6624"/>
    <n v="7506"/>
    <n v="8100"/>
  </r>
  <r>
    <x v="422"/>
    <x v="5"/>
    <x v="3"/>
    <x v="14"/>
    <x v="0"/>
    <n v="9"/>
    <x v="1"/>
    <s v="March"/>
    <n v="38376"/>
    <x v="285"/>
    <n v="2574"/>
    <n v="3546"/>
    <n v="3780"/>
  </r>
  <r>
    <x v="422"/>
    <x v="1"/>
    <x v="0"/>
    <x v="0"/>
    <x v="0"/>
    <n v="7"/>
    <x v="1"/>
    <s v="March"/>
    <n v="6102"/>
    <x v="215"/>
    <n v="378"/>
    <n v="3042"/>
    <n v="3240"/>
  </r>
  <r>
    <x v="422"/>
    <x v="0"/>
    <x v="0"/>
    <x v="12"/>
    <x v="0"/>
    <n v="25"/>
    <x v="1"/>
    <s v="March"/>
    <n v="93150"/>
    <x v="173"/>
    <n v="5850"/>
    <n v="3042"/>
    <n v="3240"/>
  </r>
  <r>
    <x v="423"/>
    <x v="5"/>
    <x v="3"/>
    <x v="16"/>
    <x v="0"/>
    <n v="10"/>
    <x v="1"/>
    <s v="March"/>
    <n v="20304"/>
    <x v="74"/>
    <n v="1296"/>
    <n v="3978"/>
    <n v="4230"/>
  </r>
  <r>
    <x v="423"/>
    <x v="4"/>
    <x v="2"/>
    <x v="16"/>
    <x v="0"/>
    <n v="8"/>
    <x v="1"/>
    <s v="March"/>
    <n v="54144"/>
    <x v="257"/>
    <n v="3456"/>
    <n v="5148"/>
    <n v="5490"/>
  </r>
  <r>
    <x v="424"/>
    <x v="7"/>
    <x v="4"/>
    <x v="14"/>
    <x v="0"/>
    <n v="18"/>
    <x v="1"/>
    <s v="March"/>
    <n v="53136"/>
    <x v="112"/>
    <n v="3564"/>
    <n v="3042"/>
    <n v="3240"/>
  </r>
  <r>
    <x v="424"/>
    <x v="6"/>
    <x v="2"/>
    <x v="15"/>
    <x v="1"/>
    <n v="8"/>
    <x v="1"/>
    <s v="March"/>
    <n v="135108"/>
    <x v="204"/>
    <n v="10692"/>
    <n v="5148"/>
    <n v="5490"/>
  </r>
  <r>
    <x v="425"/>
    <x v="3"/>
    <x v="1"/>
    <x v="13"/>
    <x v="1"/>
    <n v="25"/>
    <x v="1"/>
    <s v="March"/>
    <n v="94176"/>
    <x v="23"/>
    <n v="7344"/>
    <n v="7506"/>
    <n v="8100"/>
  </r>
  <r>
    <x v="425"/>
    <x v="1"/>
    <x v="0"/>
    <x v="3"/>
    <x v="0"/>
    <n v="7"/>
    <x v="1"/>
    <s v="March"/>
    <n v="24156"/>
    <x v="104"/>
    <n v="1584"/>
    <n v="3042"/>
    <n v="3240"/>
  </r>
  <r>
    <x v="425"/>
    <x v="8"/>
    <x v="4"/>
    <x v="4"/>
    <x v="0"/>
    <n v="17"/>
    <x v="1"/>
    <s v="March"/>
    <n v="73008"/>
    <x v="256"/>
    <n v="4752"/>
    <n v="3978"/>
    <n v="4230"/>
  </r>
  <r>
    <x v="425"/>
    <x v="2"/>
    <x v="1"/>
    <x v="0"/>
    <x v="0"/>
    <n v="3"/>
    <x v="1"/>
    <s v="March"/>
    <n v="50850"/>
    <x v="64"/>
    <n v="3150"/>
    <n v="2952"/>
    <n v="3150"/>
  </r>
  <r>
    <x v="425"/>
    <x v="2"/>
    <x v="1"/>
    <x v="15"/>
    <x v="1"/>
    <n v="13"/>
    <x v="1"/>
    <s v="March"/>
    <n v="180144"/>
    <x v="183"/>
    <n v="14256"/>
    <n v="2034"/>
    <n v="2160"/>
  </r>
  <r>
    <x v="426"/>
    <x v="4"/>
    <x v="2"/>
    <x v="8"/>
    <x v="0"/>
    <n v="17"/>
    <x v="1"/>
    <s v="March"/>
    <n v="118404"/>
    <x v="65"/>
    <n v="7866"/>
    <n v="3582"/>
    <n v="3870"/>
  </r>
  <r>
    <x v="426"/>
    <x v="9"/>
    <x v="3"/>
    <x v="0"/>
    <x v="0"/>
    <n v="22"/>
    <x v="1"/>
    <s v="March"/>
    <n v="14238"/>
    <x v="203"/>
    <n v="882"/>
    <n v="3978"/>
    <n v="4230"/>
  </r>
  <r>
    <x v="426"/>
    <x v="1"/>
    <x v="0"/>
    <x v="3"/>
    <x v="0"/>
    <n v="23"/>
    <x v="1"/>
    <s v="March"/>
    <n v="39528"/>
    <x v="121"/>
    <n v="2592"/>
    <n v="2196"/>
    <n v="2340"/>
  </r>
  <r>
    <x v="426"/>
    <x v="1"/>
    <x v="0"/>
    <x v="14"/>
    <x v="0"/>
    <n v="1"/>
    <x v="1"/>
    <s v="March"/>
    <n v="56088"/>
    <x v="117"/>
    <n v="3762"/>
    <n v="2034"/>
    <n v="2160"/>
  </r>
  <r>
    <x v="427"/>
    <x v="1"/>
    <x v="0"/>
    <x v="12"/>
    <x v="0"/>
    <n v="25"/>
    <x v="1"/>
    <s v="March"/>
    <n v="70794"/>
    <x v="90"/>
    <n v="4446"/>
    <n v="5148"/>
    <n v="5490"/>
  </r>
  <r>
    <x v="427"/>
    <x v="3"/>
    <x v="1"/>
    <x v="1"/>
    <x v="1"/>
    <n v="22"/>
    <x v="1"/>
    <s v="March"/>
    <n v="53730"/>
    <x v="205"/>
    <n v="4320"/>
    <n v="3384"/>
    <n v="3600"/>
  </r>
  <r>
    <x v="428"/>
    <x v="9"/>
    <x v="3"/>
    <x v="14"/>
    <x v="0"/>
    <n v="2"/>
    <x v="1"/>
    <s v="March"/>
    <n v="29520"/>
    <x v="220"/>
    <n v="1980"/>
    <n v="3978"/>
    <n v="4230"/>
  </r>
  <r>
    <x v="429"/>
    <x v="4"/>
    <x v="2"/>
    <x v="8"/>
    <x v="0"/>
    <n v="11"/>
    <x v="1"/>
    <s v="March"/>
    <n v="123552"/>
    <x v="255"/>
    <n v="8208"/>
    <n v="3582"/>
    <n v="3870"/>
  </r>
  <r>
    <x v="430"/>
    <x v="7"/>
    <x v="4"/>
    <x v="6"/>
    <x v="0"/>
    <n v="11"/>
    <x v="1"/>
    <s v="March"/>
    <n v="35460"/>
    <x v="86"/>
    <n v="2340"/>
    <n v="3546"/>
    <n v="3780"/>
  </r>
  <r>
    <x v="430"/>
    <x v="0"/>
    <x v="0"/>
    <x v="15"/>
    <x v="1"/>
    <n v="1"/>
    <x v="1"/>
    <s v="March"/>
    <n v="127602"/>
    <x v="156"/>
    <n v="10098"/>
    <n v="7506"/>
    <n v="8100"/>
  </r>
  <r>
    <x v="430"/>
    <x v="8"/>
    <x v="4"/>
    <x v="9"/>
    <x v="0"/>
    <n v="14"/>
    <x v="1"/>
    <s v="March"/>
    <n v="23166"/>
    <x v="85"/>
    <n v="1584"/>
    <n v="3978"/>
    <n v="4230"/>
  </r>
  <r>
    <x v="430"/>
    <x v="2"/>
    <x v="1"/>
    <x v="10"/>
    <x v="0"/>
    <n v="11"/>
    <x v="1"/>
    <s v="March"/>
    <n v="80676"/>
    <x v="190"/>
    <n v="5184"/>
    <n v="2034"/>
    <n v="2160"/>
  </r>
  <r>
    <x v="431"/>
    <x v="4"/>
    <x v="2"/>
    <x v="3"/>
    <x v="0"/>
    <n v="8"/>
    <x v="1"/>
    <s v="March"/>
    <n v="8784"/>
    <x v="199"/>
    <n v="576"/>
    <n v="2952"/>
    <n v="3150"/>
  </r>
  <r>
    <x v="431"/>
    <x v="2"/>
    <x v="1"/>
    <x v="10"/>
    <x v="0"/>
    <n v="1"/>
    <x v="1"/>
    <s v="March"/>
    <n v="67230"/>
    <x v="189"/>
    <n v="4320"/>
    <n v="3546"/>
    <n v="3780"/>
  </r>
  <r>
    <x v="431"/>
    <x v="7"/>
    <x v="4"/>
    <x v="2"/>
    <x v="0"/>
    <n v="24"/>
    <x v="1"/>
    <s v="March"/>
    <n v="67626"/>
    <x v="46"/>
    <n v="4284"/>
    <n v="3546"/>
    <n v="3780"/>
  </r>
  <r>
    <x v="432"/>
    <x v="9"/>
    <x v="3"/>
    <x v="3"/>
    <x v="0"/>
    <n v="15"/>
    <x v="1"/>
    <s v="March"/>
    <n v="43920"/>
    <x v="148"/>
    <n v="2880"/>
    <n v="3978"/>
    <n v="4230"/>
  </r>
  <r>
    <x v="433"/>
    <x v="3"/>
    <x v="1"/>
    <x v="12"/>
    <x v="0"/>
    <n v="20"/>
    <x v="1"/>
    <s v="March"/>
    <n v="55890"/>
    <x v="266"/>
    <n v="3510"/>
    <n v="3546"/>
    <n v="3780"/>
  </r>
  <r>
    <x v="434"/>
    <x v="8"/>
    <x v="4"/>
    <x v="8"/>
    <x v="0"/>
    <n v="1"/>
    <x v="1"/>
    <s v="March"/>
    <n v="113256"/>
    <x v="66"/>
    <n v="7524"/>
    <n v="5148"/>
    <n v="5490"/>
  </r>
  <r>
    <x v="434"/>
    <x v="9"/>
    <x v="3"/>
    <x v="6"/>
    <x v="0"/>
    <n v="5"/>
    <x v="1"/>
    <s v="March"/>
    <n v="67374"/>
    <x v="207"/>
    <n v="4446"/>
    <n v="2196"/>
    <n v="2340"/>
  </r>
  <r>
    <x v="435"/>
    <x v="0"/>
    <x v="0"/>
    <x v="6"/>
    <x v="0"/>
    <n v="2"/>
    <x v="1"/>
    <s v="March"/>
    <n v="46098"/>
    <x v="219"/>
    <n v="3042"/>
    <n v="3924"/>
    <n v="4230"/>
  </r>
  <r>
    <x v="435"/>
    <x v="7"/>
    <x v="4"/>
    <x v="2"/>
    <x v="0"/>
    <n v="15"/>
    <x v="1"/>
    <s v="March"/>
    <n v="23868"/>
    <x v="25"/>
    <n v="1512"/>
    <n v="3978"/>
    <n v="4230"/>
  </r>
  <r>
    <x v="436"/>
    <x v="7"/>
    <x v="4"/>
    <x v="16"/>
    <x v="0"/>
    <n v="24"/>
    <x v="1"/>
    <s v="March"/>
    <n v="84600"/>
    <x v="194"/>
    <n v="5400"/>
    <n v="2106"/>
    <n v="2250"/>
  </r>
  <r>
    <x v="437"/>
    <x v="4"/>
    <x v="2"/>
    <x v="16"/>
    <x v="0"/>
    <n v="23"/>
    <x v="1"/>
    <s v="April"/>
    <n v="40608"/>
    <x v="80"/>
    <n v="2592"/>
    <n v="5148"/>
    <n v="5490"/>
  </r>
  <r>
    <x v="438"/>
    <x v="4"/>
    <x v="2"/>
    <x v="16"/>
    <x v="0"/>
    <n v="20"/>
    <x v="1"/>
    <s v="April"/>
    <n v="84600"/>
    <x v="194"/>
    <n v="5400"/>
    <n v="3546"/>
    <n v="3780"/>
  </r>
  <r>
    <x v="438"/>
    <x v="4"/>
    <x v="2"/>
    <x v="3"/>
    <x v="0"/>
    <n v="23"/>
    <x v="1"/>
    <s v="April"/>
    <n v="15372"/>
    <x v="239"/>
    <n v="1008"/>
    <n v="3546"/>
    <n v="3780"/>
  </r>
  <r>
    <x v="439"/>
    <x v="4"/>
    <x v="2"/>
    <x v="0"/>
    <x v="0"/>
    <n v="22"/>
    <x v="1"/>
    <s v="April"/>
    <n v="40680"/>
    <x v="80"/>
    <n v="2520"/>
    <n v="5148"/>
    <n v="5490"/>
  </r>
  <r>
    <x v="439"/>
    <x v="5"/>
    <x v="3"/>
    <x v="1"/>
    <x v="1"/>
    <n v="10"/>
    <x v="1"/>
    <s v="April"/>
    <n v="14328"/>
    <x v="36"/>
    <n v="1152"/>
    <n v="3384"/>
    <n v="3600"/>
  </r>
  <r>
    <x v="439"/>
    <x v="6"/>
    <x v="2"/>
    <x v="5"/>
    <x v="0"/>
    <n v="5"/>
    <x v="1"/>
    <s v="April"/>
    <n v="128304"/>
    <x v="171"/>
    <n v="8316"/>
    <n v="3042"/>
    <n v="3240"/>
  </r>
  <r>
    <x v="439"/>
    <x v="1"/>
    <x v="0"/>
    <x v="3"/>
    <x v="0"/>
    <n v="12"/>
    <x v="1"/>
    <s v="April"/>
    <n v="8784"/>
    <x v="199"/>
    <n v="576"/>
    <n v="3978"/>
    <n v="4230"/>
  </r>
  <r>
    <x v="440"/>
    <x v="0"/>
    <x v="0"/>
    <x v="16"/>
    <x v="0"/>
    <n v="19"/>
    <x v="1"/>
    <s v="April"/>
    <n v="23688"/>
    <x v="58"/>
    <n v="1512"/>
    <n v="3978"/>
    <n v="4230"/>
  </r>
  <r>
    <x v="440"/>
    <x v="4"/>
    <x v="2"/>
    <x v="8"/>
    <x v="0"/>
    <n v="18"/>
    <x v="1"/>
    <s v="April"/>
    <n v="72072"/>
    <x v="145"/>
    <n v="4788"/>
    <n v="3924"/>
    <n v="4230"/>
  </r>
  <r>
    <x v="440"/>
    <x v="5"/>
    <x v="3"/>
    <x v="12"/>
    <x v="0"/>
    <n v="1"/>
    <x v="1"/>
    <s v="April"/>
    <n v="37260"/>
    <x v="234"/>
    <n v="2340"/>
    <n v="2952"/>
    <n v="3150"/>
  </r>
  <r>
    <x v="440"/>
    <x v="5"/>
    <x v="3"/>
    <x v="2"/>
    <x v="0"/>
    <n v="15"/>
    <x v="1"/>
    <s v="April"/>
    <n v="55692"/>
    <x v="56"/>
    <n v="3528"/>
    <n v="3042"/>
    <n v="3240"/>
  </r>
  <r>
    <x v="441"/>
    <x v="9"/>
    <x v="3"/>
    <x v="1"/>
    <x v="1"/>
    <n v="4"/>
    <x v="1"/>
    <s v="April"/>
    <n v="3582"/>
    <x v="286"/>
    <n v="288"/>
    <n v="3978"/>
    <n v="4230"/>
  </r>
  <r>
    <x v="441"/>
    <x v="9"/>
    <x v="3"/>
    <x v="11"/>
    <x v="0"/>
    <n v="16"/>
    <x v="1"/>
    <s v="April"/>
    <n v="56736"/>
    <x v="259"/>
    <n v="3744"/>
    <n v="2106"/>
    <n v="2250"/>
  </r>
  <r>
    <x v="441"/>
    <x v="3"/>
    <x v="1"/>
    <x v="7"/>
    <x v="0"/>
    <n v="10"/>
    <x v="1"/>
    <s v="April"/>
    <n v="39780"/>
    <x v="42"/>
    <n v="2520"/>
    <n v="2034"/>
    <n v="2160"/>
  </r>
  <r>
    <x v="442"/>
    <x v="1"/>
    <x v="0"/>
    <x v="6"/>
    <x v="0"/>
    <n v="21"/>
    <x v="1"/>
    <s v="April"/>
    <n v="46098"/>
    <x v="219"/>
    <n v="3042"/>
    <n v="4482"/>
    <n v="4770"/>
  </r>
  <r>
    <x v="442"/>
    <x v="9"/>
    <x v="3"/>
    <x v="12"/>
    <x v="0"/>
    <n v="7"/>
    <x v="1"/>
    <s v="April"/>
    <n v="55890"/>
    <x v="266"/>
    <n v="3510"/>
    <n v="3726"/>
    <n v="3960"/>
  </r>
  <r>
    <x v="442"/>
    <x v="1"/>
    <x v="0"/>
    <x v="2"/>
    <x v="0"/>
    <n v="22"/>
    <x v="1"/>
    <s v="April"/>
    <n v="19890"/>
    <x v="92"/>
    <n v="1260"/>
    <n v="2952"/>
    <n v="3150"/>
  </r>
  <r>
    <x v="442"/>
    <x v="9"/>
    <x v="3"/>
    <x v="6"/>
    <x v="0"/>
    <n v="15"/>
    <x v="1"/>
    <s v="April"/>
    <n v="24822"/>
    <x v="78"/>
    <n v="1638"/>
    <n v="3384"/>
    <n v="3600"/>
  </r>
  <r>
    <x v="442"/>
    <x v="8"/>
    <x v="4"/>
    <x v="2"/>
    <x v="0"/>
    <n v="7"/>
    <x v="1"/>
    <s v="April"/>
    <n v="3978"/>
    <x v="149"/>
    <n v="252"/>
    <n v="3546"/>
    <n v="3780"/>
  </r>
  <r>
    <x v="442"/>
    <x v="7"/>
    <x v="4"/>
    <x v="2"/>
    <x v="0"/>
    <n v="17"/>
    <x v="1"/>
    <s v="April"/>
    <n v="63648"/>
    <x v="2"/>
    <n v="4032"/>
    <n v="5148"/>
    <n v="5490"/>
  </r>
  <r>
    <x v="442"/>
    <x v="1"/>
    <x v="0"/>
    <x v="11"/>
    <x v="0"/>
    <n v="20"/>
    <x v="1"/>
    <s v="April"/>
    <n v="24822"/>
    <x v="78"/>
    <n v="1638"/>
    <n v="2034"/>
    <n v="2160"/>
  </r>
  <r>
    <x v="442"/>
    <x v="1"/>
    <x v="0"/>
    <x v="9"/>
    <x v="0"/>
    <n v="5"/>
    <x v="1"/>
    <s v="April"/>
    <n v="31590"/>
    <x v="99"/>
    <n v="2160"/>
    <n v="2196"/>
    <n v="2340"/>
  </r>
  <r>
    <x v="443"/>
    <x v="2"/>
    <x v="1"/>
    <x v="4"/>
    <x v="0"/>
    <n v="14"/>
    <x v="1"/>
    <s v="April"/>
    <n v="60840"/>
    <x v="248"/>
    <n v="3960"/>
    <n v="3546"/>
    <n v="3780"/>
  </r>
  <r>
    <x v="443"/>
    <x v="9"/>
    <x v="3"/>
    <x v="9"/>
    <x v="0"/>
    <n v="6"/>
    <x v="1"/>
    <s v="April"/>
    <n v="35802"/>
    <x v="258"/>
    <n v="2448"/>
    <n v="3546"/>
    <n v="3780"/>
  </r>
  <r>
    <x v="443"/>
    <x v="5"/>
    <x v="3"/>
    <x v="7"/>
    <x v="0"/>
    <n v="22"/>
    <x v="1"/>
    <s v="April"/>
    <n v="19890"/>
    <x v="92"/>
    <n v="1260"/>
    <n v="7506"/>
    <n v="8100"/>
  </r>
  <r>
    <x v="443"/>
    <x v="7"/>
    <x v="4"/>
    <x v="15"/>
    <x v="1"/>
    <n v="6"/>
    <x v="1"/>
    <s v="April"/>
    <n v="22518"/>
    <x v="251"/>
    <n v="1782"/>
    <n v="3924"/>
    <n v="4230"/>
  </r>
  <r>
    <x v="444"/>
    <x v="3"/>
    <x v="1"/>
    <x v="7"/>
    <x v="0"/>
    <n v="6"/>
    <x v="1"/>
    <s v="April"/>
    <n v="59670"/>
    <x v="38"/>
    <n v="3780"/>
    <n v="4482"/>
    <n v="4770"/>
  </r>
  <r>
    <x v="445"/>
    <x v="2"/>
    <x v="1"/>
    <x v="1"/>
    <x v="1"/>
    <n v="2"/>
    <x v="1"/>
    <s v="April"/>
    <n v="64476"/>
    <x v="89"/>
    <n v="5184"/>
    <n v="3546"/>
    <n v="3780"/>
  </r>
  <r>
    <x v="445"/>
    <x v="6"/>
    <x v="2"/>
    <x v="15"/>
    <x v="1"/>
    <n v="24"/>
    <x v="1"/>
    <s v="April"/>
    <n v="105084"/>
    <x v="201"/>
    <n v="8316"/>
    <n v="3726"/>
    <n v="3960"/>
  </r>
  <r>
    <x v="445"/>
    <x v="7"/>
    <x v="4"/>
    <x v="0"/>
    <x v="0"/>
    <n v="11"/>
    <x v="1"/>
    <s v="April"/>
    <n v="26442"/>
    <x v="48"/>
    <n v="1638"/>
    <n v="2106"/>
    <n v="2250"/>
  </r>
  <r>
    <x v="445"/>
    <x v="9"/>
    <x v="3"/>
    <x v="11"/>
    <x v="0"/>
    <n v="10"/>
    <x v="1"/>
    <s v="April"/>
    <n v="28368"/>
    <x v="109"/>
    <n v="1872"/>
    <n v="3546"/>
    <n v="3780"/>
  </r>
  <r>
    <x v="446"/>
    <x v="2"/>
    <x v="1"/>
    <x v="0"/>
    <x v="0"/>
    <n v="7"/>
    <x v="1"/>
    <s v="April"/>
    <n v="50850"/>
    <x v="64"/>
    <n v="3150"/>
    <n v="3384"/>
    <n v="3600"/>
  </r>
  <r>
    <x v="446"/>
    <x v="8"/>
    <x v="4"/>
    <x v="15"/>
    <x v="1"/>
    <n v="22"/>
    <x v="1"/>
    <s v="April"/>
    <n v="60048"/>
    <x v="248"/>
    <n v="4752"/>
    <n v="2106"/>
    <n v="2250"/>
  </r>
  <r>
    <x v="446"/>
    <x v="2"/>
    <x v="1"/>
    <x v="10"/>
    <x v="0"/>
    <n v="7"/>
    <x v="1"/>
    <s v="April"/>
    <n v="94122"/>
    <x v="75"/>
    <n v="6048"/>
    <n v="3924"/>
    <n v="4230"/>
  </r>
  <r>
    <x v="447"/>
    <x v="5"/>
    <x v="3"/>
    <x v="14"/>
    <x v="0"/>
    <n v="18"/>
    <x v="1"/>
    <s v="April"/>
    <n v="73800"/>
    <x v="32"/>
    <n v="4950"/>
    <n v="3582"/>
    <n v="3870"/>
  </r>
  <r>
    <x v="447"/>
    <x v="7"/>
    <x v="4"/>
    <x v="4"/>
    <x v="0"/>
    <n v="12"/>
    <x v="1"/>
    <s v="April"/>
    <n v="73008"/>
    <x v="256"/>
    <n v="4752"/>
    <n v="3582"/>
    <n v="3870"/>
  </r>
  <r>
    <x v="447"/>
    <x v="5"/>
    <x v="3"/>
    <x v="3"/>
    <x v="0"/>
    <n v="19"/>
    <x v="1"/>
    <s v="April"/>
    <n v="35136"/>
    <x v="231"/>
    <n v="2304"/>
    <n v="3726"/>
    <n v="3960"/>
  </r>
  <r>
    <x v="447"/>
    <x v="7"/>
    <x v="4"/>
    <x v="9"/>
    <x v="0"/>
    <n v="23"/>
    <x v="1"/>
    <s v="April"/>
    <n v="8424"/>
    <x v="153"/>
    <n v="576"/>
    <n v="3582"/>
    <n v="3870"/>
  </r>
  <r>
    <x v="448"/>
    <x v="6"/>
    <x v="2"/>
    <x v="6"/>
    <x v="0"/>
    <n v="3"/>
    <x v="1"/>
    <s v="April"/>
    <n v="31914"/>
    <x v="40"/>
    <n v="2106"/>
    <n v="2952"/>
    <n v="3150"/>
  </r>
  <r>
    <x v="448"/>
    <x v="3"/>
    <x v="1"/>
    <x v="16"/>
    <x v="0"/>
    <n v="24"/>
    <x v="1"/>
    <s v="April"/>
    <n v="67680"/>
    <x v="287"/>
    <n v="4320"/>
    <n v="3978"/>
    <n v="4230"/>
  </r>
  <r>
    <x v="448"/>
    <x v="5"/>
    <x v="3"/>
    <x v="10"/>
    <x v="0"/>
    <n v="25"/>
    <x v="1"/>
    <s v="April"/>
    <n v="4482"/>
    <x v="236"/>
    <n v="288"/>
    <n v="2034"/>
    <n v="2160"/>
  </r>
  <r>
    <x v="448"/>
    <x v="6"/>
    <x v="2"/>
    <x v="9"/>
    <x v="0"/>
    <n v="5"/>
    <x v="1"/>
    <s v="April"/>
    <n v="18954"/>
    <x v="17"/>
    <n v="1296"/>
    <n v="3924"/>
    <n v="4230"/>
  </r>
  <r>
    <x v="449"/>
    <x v="1"/>
    <x v="0"/>
    <x v="13"/>
    <x v="1"/>
    <n v="2"/>
    <x v="1"/>
    <s v="April"/>
    <n v="15696"/>
    <x v="73"/>
    <n v="1224"/>
    <n v="5832"/>
    <n v="6210"/>
  </r>
  <r>
    <x v="449"/>
    <x v="5"/>
    <x v="3"/>
    <x v="0"/>
    <x v="0"/>
    <n v="14"/>
    <x v="1"/>
    <s v="April"/>
    <n v="32544"/>
    <x v="288"/>
    <n v="2016"/>
    <n v="3546"/>
    <n v="3780"/>
  </r>
  <r>
    <x v="449"/>
    <x v="2"/>
    <x v="1"/>
    <x v="16"/>
    <x v="0"/>
    <n v="6"/>
    <x v="1"/>
    <s v="April"/>
    <n v="47376"/>
    <x v="151"/>
    <n v="3024"/>
    <n v="2034"/>
    <n v="2160"/>
  </r>
  <r>
    <x v="449"/>
    <x v="2"/>
    <x v="1"/>
    <x v="11"/>
    <x v="0"/>
    <n v="13"/>
    <x v="1"/>
    <s v="April"/>
    <n v="39006"/>
    <x v="54"/>
    <n v="2574"/>
    <n v="2034"/>
    <n v="2160"/>
  </r>
  <r>
    <x v="450"/>
    <x v="0"/>
    <x v="0"/>
    <x v="15"/>
    <x v="1"/>
    <n v="4"/>
    <x v="1"/>
    <s v="April"/>
    <n v="90072"/>
    <x v="223"/>
    <n v="7128"/>
    <n v="3042"/>
    <n v="3240"/>
  </r>
  <r>
    <x v="450"/>
    <x v="3"/>
    <x v="1"/>
    <x v="16"/>
    <x v="0"/>
    <n v="21"/>
    <x v="1"/>
    <s v="April"/>
    <n v="23688"/>
    <x v="58"/>
    <n v="1512"/>
    <n v="3042"/>
    <n v="3240"/>
  </r>
  <r>
    <x v="450"/>
    <x v="9"/>
    <x v="3"/>
    <x v="14"/>
    <x v="0"/>
    <n v="16"/>
    <x v="1"/>
    <s v="April"/>
    <n v="26568"/>
    <x v="170"/>
    <n v="1782"/>
    <n v="3726"/>
    <n v="3960"/>
  </r>
  <r>
    <x v="450"/>
    <x v="1"/>
    <x v="0"/>
    <x v="9"/>
    <x v="0"/>
    <n v="10"/>
    <x v="1"/>
    <s v="April"/>
    <n v="16848"/>
    <x v="177"/>
    <n v="1152"/>
    <n v="2196"/>
    <n v="2340"/>
  </r>
  <r>
    <x v="450"/>
    <x v="3"/>
    <x v="1"/>
    <x v="6"/>
    <x v="0"/>
    <n v="3"/>
    <x v="1"/>
    <s v="April"/>
    <n v="21276"/>
    <x v="41"/>
    <n v="1404"/>
    <n v="4482"/>
    <n v="4770"/>
  </r>
  <r>
    <x v="450"/>
    <x v="6"/>
    <x v="2"/>
    <x v="3"/>
    <x v="0"/>
    <n v="1"/>
    <x v="1"/>
    <s v="April"/>
    <n v="54900"/>
    <x v="252"/>
    <n v="3600"/>
    <n v="5148"/>
    <n v="5490"/>
  </r>
  <r>
    <x v="450"/>
    <x v="9"/>
    <x v="3"/>
    <x v="2"/>
    <x v="0"/>
    <n v="13"/>
    <x v="1"/>
    <s v="April"/>
    <n v="47736"/>
    <x v="69"/>
    <n v="3024"/>
    <n v="3978"/>
    <n v="4230"/>
  </r>
  <r>
    <x v="451"/>
    <x v="6"/>
    <x v="2"/>
    <x v="6"/>
    <x v="0"/>
    <n v="15"/>
    <x v="1"/>
    <s v="April"/>
    <n v="31914"/>
    <x v="40"/>
    <n v="2106"/>
    <n v="2106"/>
    <n v="2250"/>
  </r>
  <r>
    <x v="451"/>
    <x v="9"/>
    <x v="3"/>
    <x v="3"/>
    <x v="0"/>
    <n v="5"/>
    <x v="1"/>
    <s v="April"/>
    <n v="13176"/>
    <x v="163"/>
    <n v="864"/>
    <n v="3978"/>
    <n v="4230"/>
  </r>
  <r>
    <x v="452"/>
    <x v="3"/>
    <x v="1"/>
    <x v="1"/>
    <x v="1"/>
    <n v="25"/>
    <x v="1"/>
    <s v="April"/>
    <n v="71640"/>
    <x v="167"/>
    <n v="5760"/>
    <n v="2034"/>
    <n v="2160"/>
  </r>
  <r>
    <x v="452"/>
    <x v="2"/>
    <x v="1"/>
    <x v="4"/>
    <x v="0"/>
    <n v="8"/>
    <x v="1"/>
    <s v="April"/>
    <n v="36504"/>
    <x v="31"/>
    <n v="2376"/>
    <n v="2034"/>
    <n v="2160"/>
  </r>
  <r>
    <x v="452"/>
    <x v="3"/>
    <x v="1"/>
    <x v="12"/>
    <x v="0"/>
    <n v="21"/>
    <x v="1"/>
    <s v="April"/>
    <n v="81972"/>
    <x v="289"/>
    <n v="5148"/>
    <n v="3582"/>
    <n v="3870"/>
  </r>
  <r>
    <x v="452"/>
    <x v="5"/>
    <x v="3"/>
    <x v="13"/>
    <x v="1"/>
    <n v="16"/>
    <x v="1"/>
    <s v="April"/>
    <n v="86328"/>
    <x v="4"/>
    <n v="6732"/>
    <n v="3978"/>
    <n v="4230"/>
  </r>
  <r>
    <x v="453"/>
    <x v="3"/>
    <x v="1"/>
    <x v="13"/>
    <x v="1"/>
    <n v="23"/>
    <x v="1"/>
    <s v="April"/>
    <n v="43164"/>
    <x v="100"/>
    <n v="3366"/>
    <n v="2196"/>
    <n v="2340"/>
  </r>
  <r>
    <x v="453"/>
    <x v="1"/>
    <x v="0"/>
    <x v="1"/>
    <x v="1"/>
    <n v="22"/>
    <x v="1"/>
    <s v="April"/>
    <n v="75222"/>
    <x v="1"/>
    <n v="6048"/>
    <n v="3978"/>
    <n v="4230"/>
  </r>
  <r>
    <x v="453"/>
    <x v="9"/>
    <x v="3"/>
    <x v="13"/>
    <x v="1"/>
    <n v="13"/>
    <x v="1"/>
    <s v="April"/>
    <n v="62784"/>
    <x v="2"/>
    <n v="4896"/>
    <n v="3978"/>
    <n v="4230"/>
  </r>
  <r>
    <x v="453"/>
    <x v="4"/>
    <x v="2"/>
    <x v="7"/>
    <x v="0"/>
    <n v="27"/>
    <x v="1"/>
    <s v="April"/>
    <n v="7956"/>
    <x v="52"/>
    <n v="504"/>
    <n v="3042"/>
    <n v="3240"/>
  </r>
  <r>
    <x v="453"/>
    <x v="6"/>
    <x v="2"/>
    <x v="4"/>
    <x v="0"/>
    <n v="27"/>
    <x v="1"/>
    <s v="April"/>
    <n v="57798"/>
    <x v="126"/>
    <n v="3762"/>
    <n v="3978"/>
    <n v="4230"/>
  </r>
  <r>
    <x v="454"/>
    <x v="5"/>
    <x v="3"/>
    <x v="9"/>
    <x v="0"/>
    <n v="27"/>
    <x v="1"/>
    <s v="April"/>
    <n v="27378"/>
    <x v="179"/>
    <n v="1872"/>
    <n v="3978"/>
    <n v="4230"/>
  </r>
  <r>
    <x v="454"/>
    <x v="7"/>
    <x v="4"/>
    <x v="6"/>
    <x v="0"/>
    <n v="27"/>
    <x v="1"/>
    <s v="April"/>
    <n v="39006"/>
    <x v="54"/>
    <n v="2574"/>
    <n v="5832"/>
    <n v="6210"/>
  </r>
  <r>
    <x v="454"/>
    <x v="1"/>
    <x v="0"/>
    <x v="5"/>
    <x v="0"/>
    <n v="27"/>
    <x v="1"/>
    <s v="April"/>
    <n v="64152"/>
    <x v="107"/>
    <n v="4158"/>
    <n v="2196"/>
    <n v="2340"/>
  </r>
  <r>
    <x v="455"/>
    <x v="5"/>
    <x v="3"/>
    <x v="13"/>
    <x v="1"/>
    <n v="27"/>
    <x v="1"/>
    <s v="April"/>
    <n v="43164"/>
    <x v="100"/>
    <n v="3366"/>
    <n v="3546"/>
    <n v="3780"/>
  </r>
  <r>
    <x v="455"/>
    <x v="1"/>
    <x v="0"/>
    <x v="5"/>
    <x v="0"/>
    <n v="12"/>
    <x v="1"/>
    <s v="April"/>
    <n v="134136"/>
    <x v="131"/>
    <n v="8694"/>
    <n v="3582"/>
    <n v="3870"/>
  </r>
  <r>
    <x v="455"/>
    <x v="0"/>
    <x v="0"/>
    <x v="8"/>
    <x v="0"/>
    <n v="18"/>
    <x v="1"/>
    <s v="April"/>
    <n v="102960"/>
    <x v="161"/>
    <n v="6840"/>
    <n v="3978"/>
    <n v="4230"/>
  </r>
  <r>
    <x v="455"/>
    <x v="5"/>
    <x v="3"/>
    <x v="4"/>
    <x v="0"/>
    <n v="8"/>
    <x v="1"/>
    <s v="April"/>
    <n v="63882"/>
    <x v="95"/>
    <n v="4158"/>
    <n v="3978"/>
    <n v="4230"/>
  </r>
  <r>
    <x v="456"/>
    <x v="5"/>
    <x v="3"/>
    <x v="16"/>
    <x v="0"/>
    <n v="21"/>
    <x v="1"/>
    <s v="April"/>
    <n v="6768"/>
    <x v="192"/>
    <n v="432"/>
    <n v="2034"/>
    <n v="2160"/>
  </r>
  <r>
    <x v="456"/>
    <x v="8"/>
    <x v="4"/>
    <x v="11"/>
    <x v="0"/>
    <n v="25"/>
    <x v="1"/>
    <s v="April"/>
    <n v="31914"/>
    <x v="40"/>
    <n v="2106"/>
    <n v="3042"/>
    <n v="3240"/>
  </r>
  <r>
    <x v="456"/>
    <x v="1"/>
    <x v="0"/>
    <x v="13"/>
    <x v="1"/>
    <n v="12"/>
    <x v="1"/>
    <s v="April"/>
    <n v="51012"/>
    <x v="5"/>
    <n v="3978"/>
    <n v="5148"/>
    <n v="5490"/>
  </r>
  <r>
    <x v="456"/>
    <x v="7"/>
    <x v="4"/>
    <x v="5"/>
    <x v="0"/>
    <n v="9"/>
    <x v="1"/>
    <s v="April"/>
    <n v="134136"/>
    <x v="131"/>
    <n v="8694"/>
    <n v="2106"/>
    <n v="2250"/>
  </r>
  <r>
    <x v="457"/>
    <x v="7"/>
    <x v="4"/>
    <x v="0"/>
    <x v="0"/>
    <n v="23"/>
    <x v="1"/>
    <s v="April"/>
    <n v="26442"/>
    <x v="48"/>
    <n v="1638"/>
    <n v="4482"/>
    <n v="4770"/>
  </r>
  <r>
    <x v="457"/>
    <x v="6"/>
    <x v="2"/>
    <x v="3"/>
    <x v="0"/>
    <n v="23"/>
    <x v="1"/>
    <s v="April"/>
    <n v="24156"/>
    <x v="104"/>
    <n v="1584"/>
    <n v="3546"/>
    <n v="3780"/>
  </r>
  <r>
    <x v="458"/>
    <x v="1"/>
    <x v="0"/>
    <x v="16"/>
    <x v="0"/>
    <n v="20"/>
    <x v="1"/>
    <s v="April"/>
    <n v="6768"/>
    <x v="192"/>
    <n v="432"/>
    <n v="4482"/>
    <n v="4770"/>
  </r>
  <r>
    <x v="458"/>
    <x v="6"/>
    <x v="2"/>
    <x v="5"/>
    <x v="0"/>
    <n v="25"/>
    <x v="1"/>
    <s v="April"/>
    <n v="139968"/>
    <x v="24"/>
    <n v="9072"/>
    <n v="4482"/>
    <n v="4770"/>
  </r>
  <r>
    <x v="459"/>
    <x v="0"/>
    <x v="0"/>
    <x v="4"/>
    <x v="0"/>
    <n v="4"/>
    <x v="1"/>
    <s v="April"/>
    <n v="57798"/>
    <x v="126"/>
    <n v="3762"/>
    <n v="2034"/>
    <n v="2160"/>
  </r>
  <r>
    <x v="460"/>
    <x v="1"/>
    <x v="0"/>
    <x v="14"/>
    <x v="0"/>
    <n v="24"/>
    <x v="1"/>
    <s v="April"/>
    <n v="61992"/>
    <x v="247"/>
    <n v="4158"/>
    <n v="3978"/>
    <n v="4230"/>
  </r>
  <r>
    <x v="460"/>
    <x v="5"/>
    <x v="3"/>
    <x v="1"/>
    <x v="1"/>
    <n v="24"/>
    <x v="1"/>
    <s v="April"/>
    <n v="28656"/>
    <x v="184"/>
    <n v="2304"/>
    <n v="5832"/>
    <n v="6210"/>
  </r>
  <r>
    <x v="460"/>
    <x v="0"/>
    <x v="0"/>
    <x v="3"/>
    <x v="0"/>
    <n v="16"/>
    <x v="1"/>
    <s v="April"/>
    <n v="52704"/>
    <x v="281"/>
    <n v="3456"/>
    <n v="3978"/>
    <n v="4230"/>
  </r>
  <r>
    <x v="460"/>
    <x v="8"/>
    <x v="4"/>
    <x v="9"/>
    <x v="0"/>
    <n v="6"/>
    <x v="1"/>
    <s v="April"/>
    <n v="14742"/>
    <x v="172"/>
    <n v="1008"/>
    <n v="3978"/>
    <n v="4230"/>
  </r>
  <r>
    <x v="461"/>
    <x v="1"/>
    <x v="0"/>
    <x v="7"/>
    <x v="0"/>
    <n v="4"/>
    <x v="1"/>
    <s v="April"/>
    <n v="19890"/>
    <x v="92"/>
    <n v="1260"/>
    <n v="5148"/>
    <n v="5490"/>
  </r>
  <r>
    <x v="461"/>
    <x v="2"/>
    <x v="1"/>
    <x v="10"/>
    <x v="0"/>
    <n v="24"/>
    <x v="1"/>
    <s v="April"/>
    <n v="35856"/>
    <x v="159"/>
    <n v="2304"/>
    <n v="5832"/>
    <n v="6210"/>
  </r>
  <r>
    <x v="462"/>
    <x v="9"/>
    <x v="3"/>
    <x v="6"/>
    <x v="0"/>
    <n v="21"/>
    <x v="1"/>
    <s v="April"/>
    <n v="21276"/>
    <x v="41"/>
    <n v="1404"/>
    <n v="2034"/>
    <n v="2160"/>
  </r>
  <r>
    <x v="462"/>
    <x v="1"/>
    <x v="0"/>
    <x v="15"/>
    <x v="1"/>
    <n v="13"/>
    <x v="1"/>
    <s v="April"/>
    <n v="67554"/>
    <x v="200"/>
    <n v="5346"/>
    <n v="5832"/>
    <n v="6210"/>
  </r>
  <r>
    <x v="462"/>
    <x v="0"/>
    <x v="0"/>
    <x v="1"/>
    <x v="1"/>
    <n v="2"/>
    <x v="1"/>
    <s v="April"/>
    <n v="17910"/>
    <x v="138"/>
    <n v="1440"/>
    <n v="3546"/>
    <n v="3780"/>
  </r>
  <r>
    <x v="462"/>
    <x v="1"/>
    <x v="0"/>
    <x v="15"/>
    <x v="1"/>
    <n v="20"/>
    <x v="1"/>
    <s v="April"/>
    <n v="75060"/>
    <x v="15"/>
    <n v="5940"/>
    <n v="3726"/>
    <n v="3960"/>
  </r>
  <r>
    <x v="463"/>
    <x v="0"/>
    <x v="0"/>
    <x v="8"/>
    <x v="0"/>
    <n v="21"/>
    <x v="1"/>
    <s v="May"/>
    <n v="10296"/>
    <x v="182"/>
    <n v="684"/>
    <n v="3978"/>
    <n v="4230"/>
  </r>
  <r>
    <x v="463"/>
    <x v="4"/>
    <x v="2"/>
    <x v="12"/>
    <x v="0"/>
    <n v="12"/>
    <x v="1"/>
    <s v="May"/>
    <n v="89424"/>
    <x v="84"/>
    <n v="5616"/>
    <n v="3042"/>
    <n v="3240"/>
  </r>
  <r>
    <x v="463"/>
    <x v="4"/>
    <x v="2"/>
    <x v="14"/>
    <x v="0"/>
    <n v="23"/>
    <x v="1"/>
    <s v="May"/>
    <n v="17712"/>
    <x v="229"/>
    <n v="1188"/>
    <n v="3546"/>
    <n v="3780"/>
  </r>
  <r>
    <x v="464"/>
    <x v="8"/>
    <x v="4"/>
    <x v="11"/>
    <x v="0"/>
    <n v="23"/>
    <x v="1"/>
    <s v="May"/>
    <n v="78012"/>
    <x v="164"/>
    <n v="5148"/>
    <n v="4482"/>
    <n v="4770"/>
  </r>
  <r>
    <x v="464"/>
    <x v="3"/>
    <x v="1"/>
    <x v="1"/>
    <x v="1"/>
    <n v="24"/>
    <x v="1"/>
    <s v="May"/>
    <n v="35820"/>
    <x v="290"/>
    <n v="2880"/>
    <n v="3924"/>
    <n v="4230"/>
  </r>
  <r>
    <x v="465"/>
    <x v="3"/>
    <x v="1"/>
    <x v="15"/>
    <x v="1"/>
    <n v="25"/>
    <x v="1"/>
    <s v="May"/>
    <n v="15012"/>
    <x v="68"/>
    <n v="1188"/>
    <n v="2952"/>
    <n v="3150"/>
  </r>
  <r>
    <x v="465"/>
    <x v="7"/>
    <x v="4"/>
    <x v="12"/>
    <x v="0"/>
    <n v="17"/>
    <x v="1"/>
    <s v="May"/>
    <n v="52164"/>
    <x v="125"/>
    <n v="3276"/>
    <n v="3726"/>
    <n v="3960"/>
  </r>
  <r>
    <x v="465"/>
    <x v="1"/>
    <x v="0"/>
    <x v="16"/>
    <x v="0"/>
    <n v="21"/>
    <x v="1"/>
    <s v="May"/>
    <n v="84600"/>
    <x v="194"/>
    <n v="5400"/>
    <n v="3978"/>
    <n v="4230"/>
  </r>
  <r>
    <x v="465"/>
    <x v="0"/>
    <x v="0"/>
    <x v="7"/>
    <x v="0"/>
    <n v="9"/>
    <x v="1"/>
    <s v="May"/>
    <n v="99450"/>
    <x v="181"/>
    <n v="6300"/>
    <n v="3726"/>
    <n v="3960"/>
  </r>
  <r>
    <x v="465"/>
    <x v="0"/>
    <x v="0"/>
    <x v="0"/>
    <x v="0"/>
    <n v="11"/>
    <x v="1"/>
    <s v="May"/>
    <n v="42714"/>
    <x v="14"/>
    <n v="2646"/>
    <n v="4482"/>
    <n v="4770"/>
  </r>
  <r>
    <x v="466"/>
    <x v="1"/>
    <x v="0"/>
    <x v="11"/>
    <x v="0"/>
    <n v="4"/>
    <x v="1"/>
    <s v="May"/>
    <n v="67374"/>
    <x v="207"/>
    <n v="4446"/>
    <n v="3582"/>
    <n v="3870"/>
  </r>
  <r>
    <x v="466"/>
    <x v="1"/>
    <x v="0"/>
    <x v="4"/>
    <x v="0"/>
    <n v="22"/>
    <x v="1"/>
    <s v="May"/>
    <n v="3042"/>
    <x v="152"/>
    <n v="198"/>
    <n v="4482"/>
    <n v="4770"/>
  </r>
  <r>
    <x v="466"/>
    <x v="4"/>
    <x v="2"/>
    <x v="0"/>
    <x v="0"/>
    <n v="15"/>
    <x v="1"/>
    <s v="May"/>
    <n v="8136"/>
    <x v="22"/>
    <n v="504"/>
    <n v="3924"/>
    <n v="4230"/>
  </r>
  <r>
    <x v="466"/>
    <x v="5"/>
    <x v="3"/>
    <x v="10"/>
    <x v="0"/>
    <n v="23"/>
    <x v="1"/>
    <s v="May"/>
    <n v="49302"/>
    <x v="35"/>
    <n v="3168"/>
    <n v="7506"/>
    <n v="8100"/>
  </r>
  <r>
    <x v="467"/>
    <x v="6"/>
    <x v="2"/>
    <x v="8"/>
    <x v="0"/>
    <n v="9"/>
    <x v="1"/>
    <s v="May"/>
    <n v="30888"/>
    <x v="146"/>
    <n v="2052"/>
    <n v="3546"/>
    <n v="3780"/>
  </r>
  <r>
    <x v="467"/>
    <x v="1"/>
    <x v="0"/>
    <x v="15"/>
    <x v="1"/>
    <n v="7"/>
    <x v="1"/>
    <s v="May"/>
    <n v="90072"/>
    <x v="223"/>
    <n v="7128"/>
    <n v="3042"/>
    <n v="3240"/>
  </r>
  <r>
    <x v="467"/>
    <x v="9"/>
    <x v="3"/>
    <x v="1"/>
    <x v="1"/>
    <n v="25"/>
    <x v="1"/>
    <s v="May"/>
    <n v="10746"/>
    <x v="228"/>
    <n v="864"/>
    <n v="3042"/>
    <n v="3240"/>
  </r>
  <r>
    <x v="467"/>
    <x v="6"/>
    <x v="2"/>
    <x v="9"/>
    <x v="0"/>
    <n v="10"/>
    <x v="1"/>
    <s v="May"/>
    <n v="4212"/>
    <x v="118"/>
    <n v="288"/>
    <n v="3978"/>
    <n v="4230"/>
  </r>
  <r>
    <x v="468"/>
    <x v="9"/>
    <x v="3"/>
    <x v="7"/>
    <x v="0"/>
    <n v="8"/>
    <x v="1"/>
    <s v="May"/>
    <n v="91494"/>
    <x v="226"/>
    <n v="5796"/>
    <n v="5148"/>
    <n v="5490"/>
  </r>
  <r>
    <x v="468"/>
    <x v="7"/>
    <x v="4"/>
    <x v="1"/>
    <x v="1"/>
    <n v="18"/>
    <x v="1"/>
    <s v="May"/>
    <n v="50148"/>
    <x v="265"/>
    <n v="4032"/>
    <n v="3042"/>
    <n v="3240"/>
  </r>
  <r>
    <x v="468"/>
    <x v="6"/>
    <x v="2"/>
    <x v="4"/>
    <x v="0"/>
    <n v="8"/>
    <x v="1"/>
    <s v="May"/>
    <n v="39546"/>
    <x v="121"/>
    <n v="2574"/>
    <n v="5148"/>
    <n v="5490"/>
  </r>
  <r>
    <x v="468"/>
    <x v="6"/>
    <x v="2"/>
    <x v="2"/>
    <x v="0"/>
    <n v="25"/>
    <x v="1"/>
    <s v="May"/>
    <n v="63648"/>
    <x v="2"/>
    <n v="4032"/>
    <n v="7506"/>
    <n v="8100"/>
  </r>
  <r>
    <x v="468"/>
    <x v="7"/>
    <x v="4"/>
    <x v="1"/>
    <x v="1"/>
    <n v="7"/>
    <x v="1"/>
    <s v="May"/>
    <n v="25074"/>
    <x v="214"/>
    <n v="2016"/>
    <n v="3042"/>
    <n v="3240"/>
  </r>
  <r>
    <x v="468"/>
    <x v="8"/>
    <x v="4"/>
    <x v="8"/>
    <x v="0"/>
    <n v="17"/>
    <x v="1"/>
    <s v="May"/>
    <n v="113256"/>
    <x v="66"/>
    <n v="7524"/>
    <n v="3978"/>
    <n v="4230"/>
  </r>
  <r>
    <x v="469"/>
    <x v="1"/>
    <x v="0"/>
    <x v="4"/>
    <x v="0"/>
    <n v="3"/>
    <x v="1"/>
    <s v="May"/>
    <n v="21294"/>
    <x v="41"/>
    <n v="1386"/>
    <n v="2952"/>
    <n v="3150"/>
  </r>
  <r>
    <x v="470"/>
    <x v="2"/>
    <x v="1"/>
    <x v="9"/>
    <x v="0"/>
    <n v="13"/>
    <x v="1"/>
    <s v="May"/>
    <n v="14742"/>
    <x v="172"/>
    <n v="1008"/>
    <n v="2034"/>
    <n v="2160"/>
  </r>
  <r>
    <x v="470"/>
    <x v="6"/>
    <x v="2"/>
    <x v="12"/>
    <x v="0"/>
    <n v="17"/>
    <x v="1"/>
    <s v="May"/>
    <n v="44712"/>
    <x v="209"/>
    <n v="2808"/>
    <n v="3582"/>
    <n v="3870"/>
  </r>
  <r>
    <x v="471"/>
    <x v="8"/>
    <x v="4"/>
    <x v="0"/>
    <x v="0"/>
    <n v="22"/>
    <x v="1"/>
    <s v="May"/>
    <n v="24408"/>
    <x v="103"/>
    <n v="1512"/>
    <n v="3978"/>
    <n v="4230"/>
  </r>
  <r>
    <x v="472"/>
    <x v="5"/>
    <x v="3"/>
    <x v="9"/>
    <x v="0"/>
    <n v="23"/>
    <x v="1"/>
    <s v="May"/>
    <n v="25272"/>
    <x v="242"/>
    <n v="1728"/>
    <n v="2196"/>
    <n v="2340"/>
  </r>
  <r>
    <x v="472"/>
    <x v="8"/>
    <x v="4"/>
    <x v="5"/>
    <x v="0"/>
    <n v="1"/>
    <x v="1"/>
    <s v="May"/>
    <n v="46656"/>
    <x v="147"/>
    <n v="3024"/>
    <n v="2034"/>
    <n v="2160"/>
  </r>
  <r>
    <x v="472"/>
    <x v="8"/>
    <x v="4"/>
    <x v="7"/>
    <x v="0"/>
    <n v="25"/>
    <x v="1"/>
    <s v="May"/>
    <n v="23868"/>
    <x v="25"/>
    <n v="1512"/>
    <n v="5148"/>
    <n v="5490"/>
  </r>
  <r>
    <x v="472"/>
    <x v="3"/>
    <x v="1"/>
    <x v="2"/>
    <x v="0"/>
    <n v="22"/>
    <x v="1"/>
    <s v="May"/>
    <n v="55692"/>
    <x v="56"/>
    <n v="3528"/>
    <n v="3384"/>
    <n v="3600"/>
  </r>
  <r>
    <x v="472"/>
    <x v="4"/>
    <x v="2"/>
    <x v="9"/>
    <x v="0"/>
    <n v="2"/>
    <x v="1"/>
    <s v="May"/>
    <n v="23166"/>
    <x v="85"/>
    <n v="1584"/>
    <n v="3978"/>
    <n v="4230"/>
  </r>
  <r>
    <x v="473"/>
    <x v="3"/>
    <x v="1"/>
    <x v="0"/>
    <x v="0"/>
    <n v="11"/>
    <x v="1"/>
    <s v="May"/>
    <n v="40680"/>
    <x v="80"/>
    <n v="2520"/>
    <n v="3582"/>
    <n v="3870"/>
  </r>
  <r>
    <x v="473"/>
    <x v="2"/>
    <x v="1"/>
    <x v="1"/>
    <x v="1"/>
    <n v="11"/>
    <x v="1"/>
    <s v="May"/>
    <n v="21492"/>
    <x v="122"/>
    <n v="1728"/>
    <n v="3546"/>
    <n v="3780"/>
  </r>
  <r>
    <x v="473"/>
    <x v="3"/>
    <x v="1"/>
    <x v="9"/>
    <x v="0"/>
    <n v="1"/>
    <x v="1"/>
    <s v="May"/>
    <n v="16848"/>
    <x v="177"/>
    <n v="1152"/>
    <n v="7506"/>
    <n v="8100"/>
  </r>
  <r>
    <x v="473"/>
    <x v="8"/>
    <x v="4"/>
    <x v="5"/>
    <x v="0"/>
    <n v="14"/>
    <x v="1"/>
    <s v="May"/>
    <n v="122472"/>
    <x v="279"/>
    <n v="7938"/>
    <n v="3978"/>
    <n v="4230"/>
  </r>
  <r>
    <x v="474"/>
    <x v="3"/>
    <x v="1"/>
    <x v="6"/>
    <x v="0"/>
    <n v="11"/>
    <x v="1"/>
    <s v="May"/>
    <n v="35460"/>
    <x v="86"/>
    <n v="2340"/>
    <n v="2034"/>
    <n v="2160"/>
  </r>
  <r>
    <x v="474"/>
    <x v="3"/>
    <x v="1"/>
    <x v="14"/>
    <x v="0"/>
    <n v="8"/>
    <x v="1"/>
    <s v="May"/>
    <n v="73800"/>
    <x v="32"/>
    <n v="4950"/>
    <n v="2952"/>
    <n v="3150"/>
  </r>
  <r>
    <x v="475"/>
    <x v="4"/>
    <x v="2"/>
    <x v="10"/>
    <x v="0"/>
    <n v="1"/>
    <x v="1"/>
    <s v="May"/>
    <n v="58266"/>
    <x v="238"/>
    <n v="3744"/>
    <n v="3546"/>
    <n v="3780"/>
  </r>
  <r>
    <x v="475"/>
    <x v="5"/>
    <x v="3"/>
    <x v="16"/>
    <x v="0"/>
    <n v="24"/>
    <x v="1"/>
    <s v="May"/>
    <n v="43992"/>
    <x v="148"/>
    <n v="2808"/>
    <n v="3546"/>
    <n v="3780"/>
  </r>
  <r>
    <x v="475"/>
    <x v="4"/>
    <x v="2"/>
    <x v="8"/>
    <x v="0"/>
    <n v="15"/>
    <x v="1"/>
    <s v="May"/>
    <n v="87516"/>
    <x v="79"/>
    <n v="5814"/>
    <n v="3978"/>
    <n v="4230"/>
  </r>
  <r>
    <x v="476"/>
    <x v="0"/>
    <x v="0"/>
    <x v="11"/>
    <x v="0"/>
    <n v="20"/>
    <x v="1"/>
    <s v="May"/>
    <n v="46098"/>
    <x v="219"/>
    <n v="3042"/>
    <n v="3546"/>
    <n v="3780"/>
  </r>
  <r>
    <x v="476"/>
    <x v="6"/>
    <x v="2"/>
    <x v="5"/>
    <x v="0"/>
    <n v="1"/>
    <x v="1"/>
    <s v="May"/>
    <n v="99144"/>
    <x v="119"/>
    <n v="6426"/>
    <n v="5148"/>
    <n v="5490"/>
  </r>
  <r>
    <x v="476"/>
    <x v="6"/>
    <x v="2"/>
    <x v="12"/>
    <x v="0"/>
    <n v="5"/>
    <x v="1"/>
    <s v="May"/>
    <n v="3726"/>
    <x v="155"/>
    <n v="234"/>
    <n v="2196"/>
    <n v="2340"/>
  </r>
  <r>
    <x v="477"/>
    <x v="0"/>
    <x v="0"/>
    <x v="5"/>
    <x v="0"/>
    <n v="2"/>
    <x v="1"/>
    <s v="May"/>
    <n v="99144"/>
    <x v="119"/>
    <n v="6426"/>
    <n v="3924"/>
    <n v="4230"/>
  </r>
  <r>
    <x v="477"/>
    <x v="4"/>
    <x v="2"/>
    <x v="4"/>
    <x v="0"/>
    <n v="15"/>
    <x v="1"/>
    <s v="May"/>
    <n v="48672"/>
    <x v="142"/>
    <n v="3168"/>
    <n v="3978"/>
    <n v="4230"/>
  </r>
  <r>
    <x v="477"/>
    <x v="8"/>
    <x v="4"/>
    <x v="0"/>
    <x v="0"/>
    <n v="24"/>
    <x v="1"/>
    <s v="May"/>
    <n v="50850"/>
    <x v="64"/>
    <n v="3150"/>
    <n v="2106"/>
    <n v="2250"/>
  </r>
  <r>
    <x v="477"/>
    <x v="1"/>
    <x v="0"/>
    <x v="7"/>
    <x v="0"/>
    <n v="23"/>
    <x v="1"/>
    <s v="May"/>
    <n v="83538"/>
    <x v="30"/>
    <n v="5292"/>
    <n v="5148"/>
    <n v="5490"/>
  </r>
  <r>
    <x v="478"/>
    <x v="0"/>
    <x v="0"/>
    <x v="5"/>
    <x v="0"/>
    <n v="20"/>
    <x v="1"/>
    <s v="May"/>
    <n v="40824"/>
    <x v="198"/>
    <n v="2646"/>
    <n v="3546"/>
    <n v="3780"/>
  </r>
  <r>
    <x v="478"/>
    <x v="7"/>
    <x v="4"/>
    <x v="16"/>
    <x v="0"/>
    <n v="23"/>
    <x v="1"/>
    <s v="May"/>
    <n v="50760"/>
    <x v="64"/>
    <n v="3240"/>
    <n v="3546"/>
    <n v="3780"/>
  </r>
  <r>
    <x v="478"/>
    <x v="5"/>
    <x v="3"/>
    <x v="16"/>
    <x v="0"/>
    <n v="22"/>
    <x v="1"/>
    <s v="May"/>
    <n v="81216"/>
    <x v="291"/>
    <n v="5184"/>
    <n v="5148"/>
    <n v="5490"/>
  </r>
  <r>
    <x v="478"/>
    <x v="5"/>
    <x v="3"/>
    <x v="8"/>
    <x v="0"/>
    <n v="10"/>
    <x v="1"/>
    <s v="May"/>
    <n v="123552"/>
    <x v="255"/>
    <n v="8208"/>
    <n v="3384"/>
    <n v="3600"/>
  </r>
  <r>
    <x v="478"/>
    <x v="6"/>
    <x v="2"/>
    <x v="1"/>
    <x v="1"/>
    <n v="5"/>
    <x v="1"/>
    <s v="May"/>
    <n v="21492"/>
    <x v="122"/>
    <n v="1728"/>
    <n v="3042"/>
    <n v="3240"/>
  </r>
  <r>
    <x v="479"/>
    <x v="6"/>
    <x v="2"/>
    <x v="13"/>
    <x v="1"/>
    <n v="12"/>
    <x v="1"/>
    <s v="May"/>
    <n v="78480"/>
    <x v="208"/>
    <n v="6120"/>
    <n v="3978"/>
    <n v="4230"/>
  </r>
  <r>
    <x v="479"/>
    <x v="6"/>
    <x v="2"/>
    <x v="15"/>
    <x v="1"/>
    <n v="19"/>
    <x v="1"/>
    <s v="May"/>
    <n v="105084"/>
    <x v="201"/>
    <n v="8316"/>
    <n v="3978"/>
    <n v="4230"/>
  </r>
  <r>
    <x v="479"/>
    <x v="0"/>
    <x v="0"/>
    <x v="6"/>
    <x v="0"/>
    <n v="18"/>
    <x v="1"/>
    <s v="May"/>
    <n v="60282"/>
    <x v="217"/>
    <n v="3978"/>
    <n v="3924"/>
    <n v="4230"/>
  </r>
  <r>
    <x v="479"/>
    <x v="2"/>
    <x v="1"/>
    <x v="4"/>
    <x v="0"/>
    <n v="1"/>
    <x v="1"/>
    <s v="May"/>
    <n v="18252"/>
    <x v="186"/>
    <n v="1188"/>
    <n v="2952"/>
    <n v="3150"/>
  </r>
  <r>
    <x v="479"/>
    <x v="3"/>
    <x v="1"/>
    <x v="1"/>
    <x v="1"/>
    <n v="15"/>
    <x v="1"/>
    <s v="May"/>
    <n v="68058"/>
    <x v="134"/>
    <n v="5472"/>
    <n v="3042"/>
    <n v="3240"/>
  </r>
  <r>
    <x v="480"/>
    <x v="9"/>
    <x v="3"/>
    <x v="0"/>
    <x v="0"/>
    <n v="4"/>
    <x v="1"/>
    <s v="May"/>
    <n v="30510"/>
    <x v="105"/>
    <n v="1890"/>
    <n v="3978"/>
    <n v="4230"/>
  </r>
  <r>
    <x v="480"/>
    <x v="2"/>
    <x v="1"/>
    <x v="12"/>
    <x v="0"/>
    <n v="16"/>
    <x v="1"/>
    <s v="May"/>
    <n v="55890"/>
    <x v="266"/>
    <n v="3510"/>
    <n v="2106"/>
    <n v="2250"/>
  </r>
  <r>
    <x v="480"/>
    <x v="9"/>
    <x v="3"/>
    <x v="8"/>
    <x v="0"/>
    <n v="10"/>
    <x v="1"/>
    <s v="May"/>
    <n v="102960"/>
    <x v="161"/>
    <n v="6840"/>
    <n v="2034"/>
    <n v="2160"/>
  </r>
  <r>
    <x v="481"/>
    <x v="3"/>
    <x v="1"/>
    <x v="8"/>
    <x v="0"/>
    <n v="21"/>
    <x v="1"/>
    <s v="May"/>
    <n v="15444"/>
    <x v="124"/>
    <n v="1026"/>
    <n v="4482"/>
    <n v="4770"/>
  </r>
  <r>
    <x v="481"/>
    <x v="3"/>
    <x v="1"/>
    <x v="6"/>
    <x v="0"/>
    <n v="7"/>
    <x v="1"/>
    <s v="May"/>
    <n v="85104"/>
    <x v="60"/>
    <n v="5616"/>
    <n v="3726"/>
    <n v="3960"/>
  </r>
  <r>
    <x v="482"/>
    <x v="2"/>
    <x v="1"/>
    <x v="9"/>
    <x v="0"/>
    <n v="22"/>
    <x v="1"/>
    <s v="May"/>
    <n v="12636"/>
    <x v="187"/>
    <n v="864"/>
    <n v="2952"/>
    <n v="3150"/>
  </r>
  <r>
    <x v="482"/>
    <x v="9"/>
    <x v="3"/>
    <x v="8"/>
    <x v="0"/>
    <n v="15"/>
    <x v="1"/>
    <s v="May"/>
    <n v="25740"/>
    <x v="277"/>
    <n v="1710"/>
    <n v="3384"/>
    <n v="3600"/>
  </r>
  <r>
    <x v="482"/>
    <x v="0"/>
    <x v="0"/>
    <x v="6"/>
    <x v="0"/>
    <n v="7"/>
    <x v="1"/>
    <s v="May"/>
    <n v="10638"/>
    <x v="246"/>
    <n v="702"/>
    <n v="3546"/>
    <n v="3780"/>
  </r>
  <r>
    <x v="482"/>
    <x v="1"/>
    <x v="0"/>
    <x v="0"/>
    <x v="0"/>
    <n v="17"/>
    <x v="1"/>
    <s v="May"/>
    <n v="32544"/>
    <x v="288"/>
    <n v="2016"/>
    <n v="5148"/>
    <n v="5490"/>
  </r>
  <r>
    <x v="482"/>
    <x v="6"/>
    <x v="2"/>
    <x v="1"/>
    <x v="1"/>
    <n v="20"/>
    <x v="1"/>
    <s v="May"/>
    <n v="89550"/>
    <x v="273"/>
    <n v="7200"/>
    <n v="2034"/>
    <n v="2160"/>
  </r>
  <r>
    <x v="482"/>
    <x v="6"/>
    <x v="2"/>
    <x v="11"/>
    <x v="0"/>
    <n v="5"/>
    <x v="1"/>
    <s v="May"/>
    <n v="70920"/>
    <x v="61"/>
    <n v="4680"/>
    <n v="2196"/>
    <n v="2340"/>
  </r>
  <r>
    <x v="483"/>
    <x v="0"/>
    <x v="0"/>
    <x v="10"/>
    <x v="0"/>
    <n v="14"/>
    <x v="1"/>
    <s v="May"/>
    <n v="53784"/>
    <x v="292"/>
    <n v="3456"/>
    <n v="3546"/>
    <n v="3780"/>
  </r>
  <r>
    <x v="483"/>
    <x v="3"/>
    <x v="1"/>
    <x v="0"/>
    <x v="0"/>
    <n v="6"/>
    <x v="1"/>
    <s v="May"/>
    <n v="2034"/>
    <x v="50"/>
    <n v="126"/>
    <n v="3546"/>
    <n v="3780"/>
  </r>
  <r>
    <x v="483"/>
    <x v="2"/>
    <x v="1"/>
    <x v="10"/>
    <x v="0"/>
    <n v="22"/>
    <x v="1"/>
    <s v="May"/>
    <n v="17928"/>
    <x v="137"/>
    <n v="1152"/>
    <n v="7506"/>
    <n v="8100"/>
  </r>
  <r>
    <x v="484"/>
    <x v="0"/>
    <x v="0"/>
    <x v="16"/>
    <x v="0"/>
    <n v="6"/>
    <x v="1"/>
    <s v="May"/>
    <n v="81216"/>
    <x v="291"/>
    <n v="5184"/>
    <n v="3924"/>
    <n v="4230"/>
  </r>
  <r>
    <x v="484"/>
    <x v="5"/>
    <x v="3"/>
    <x v="2"/>
    <x v="0"/>
    <n v="6"/>
    <x v="1"/>
    <s v="May"/>
    <n v="55692"/>
    <x v="56"/>
    <n v="3528"/>
    <n v="4482"/>
    <n v="4770"/>
  </r>
  <r>
    <x v="484"/>
    <x v="7"/>
    <x v="4"/>
    <x v="8"/>
    <x v="0"/>
    <n v="2"/>
    <x v="1"/>
    <s v="May"/>
    <n v="41184"/>
    <x v="43"/>
    <n v="2736"/>
    <n v="3546"/>
    <n v="3780"/>
  </r>
  <r>
    <x v="485"/>
    <x v="2"/>
    <x v="1"/>
    <x v="12"/>
    <x v="0"/>
    <n v="24"/>
    <x v="1"/>
    <s v="May"/>
    <n v="3726"/>
    <x v="155"/>
    <n v="234"/>
    <n v="3726"/>
    <n v="3960"/>
  </r>
  <r>
    <x v="485"/>
    <x v="6"/>
    <x v="2"/>
    <x v="16"/>
    <x v="0"/>
    <n v="11"/>
    <x v="1"/>
    <s v="May"/>
    <n v="64296"/>
    <x v="144"/>
    <n v="4104"/>
    <n v="2106"/>
    <n v="2250"/>
  </r>
  <r>
    <x v="485"/>
    <x v="7"/>
    <x v="4"/>
    <x v="3"/>
    <x v="0"/>
    <n v="10"/>
    <x v="1"/>
    <s v="May"/>
    <n v="24156"/>
    <x v="104"/>
    <n v="1584"/>
    <n v="3546"/>
    <n v="3780"/>
  </r>
  <r>
    <x v="485"/>
    <x v="8"/>
    <x v="4"/>
    <x v="5"/>
    <x v="0"/>
    <n v="7"/>
    <x v="1"/>
    <s v="May"/>
    <n v="52488"/>
    <x v="212"/>
    <n v="3402"/>
    <n v="3384"/>
    <n v="3600"/>
  </r>
  <r>
    <x v="486"/>
    <x v="6"/>
    <x v="2"/>
    <x v="4"/>
    <x v="0"/>
    <n v="22"/>
    <x v="1"/>
    <s v="May"/>
    <n v="73008"/>
    <x v="256"/>
    <n v="4752"/>
    <n v="2106"/>
    <n v="2250"/>
  </r>
  <r>
    <x v="486"/>
    <x v="9"/>
    <x v="3"/>
    <x v="11"/>
    <x v="0"/>
    <n v="7"/>
    <x v="1"/>
    <s v="May"/>
    <n v="81558"/>
    <x v="19"/>
    <n v="5382"/>
    <n v="3924"/>
    <n v="4230"/>
  </r>
  <r>
    <x v="486"/>
    <x v="8"/>
    <x v="4"/>
    <x v="2"/>
    <x v="0"/>
    <n v="18"/>
    <x v="1"/>
    <s v="May"/>
    <n v="51714"/>
    <x v="5"/>
    <n v="3276"/>
    <n v="3582"/>
    <n v="3870"/>
  </r>
  <r>
    <x v="487"/>
    <x v="1"/>
    <x v="0"/>
    <x v="10"/>
    <x v="0"/>
    <n v="12"/>
    <x v="1"/>
    <s v="May"/>
    <n v="80676"/>
    <x v="190"/>
    <n v="5184"/>
    <n v="3582"/>
    <n v="3870"/>
  </r>
  <r>
    <x v="488"/>
    <x v="8"/>
    <x v="4"/>
    <x v="6"/>
    <x v="0"/>
    <n v="19"/>
    <x v="1"/>
    <s v="May"/>
    <n v="39006"/>
    <x v="54"/>
    <n v="2574"/>
    <n v="3726"/>
    <n v="3960"/>
  </r>
  <r>
    <x v="488"/>
    <x v="7"/>
    <x v="4"/>
    <x v="14"/>
    <x v="0"/>
    <n v="23"/>
    <x v="1"/>
    <s v="May"/>
    <n v="59040"/>
    <x v="282"/>
    <n v="3960"/>
    <n v="3582"/>
    <n v="3870"/>
  </r>
  <r>
    <x v="488"/>
    <x v="2"/>
    <x v="1"/>
    <x v="1"/>
    <x v="1"/>
    <n v="3"/>
    <x v="1"/>
    <s v="May"/>
    <n v="71640"/>
    <x v="167"/>
    <n v="5760"/>
    <n v="2952"/>
    <n v="3150"/>
  </r>
  <r>
    <x v="489"/>
    <x v="8"/>
    <x v="4"/>
    <x v="5"/>
    <x v="0"/>
    <n v="24"/>
    <x v="1"/>
    <s v="May"/>
    <n v="81648"/>
    <x v="19"/>
    <n v="5292"/>
    <n v="3978"/>
    <n v="4230"/>
  </r>
  <r>
    <x v="489"/>
    <x v="2"/>
    <x v="1"/>
    <x v="16"/>
    <x v="0"/>
    <n v="25"/>
    <x v="1"/>
    <s v="May"/>
    <n v="37224"/>
    <x v="234"/>
    <n v="2376"/>
    <n v="2034"/>
    <n v="2160"/>
  </r>
  <r>
    <x v="490"/>
    <x v="4"/>
    <x v="2"/>
    <x v="13"/>
    <x v="1"/>
    <n v="5"/>
    <x v="1"/>
    <s v="May"/>
    <n v="82404"/>
    <x v="30"/>
    <n v="6426"/>
    <n v="3924"/>
    <n v="4230"/>
  </r>
  <r>
    <x v="491"/>
    <x v="5"/>
    <x v="3"/>
    <x v="5"/>
    <x v="0"/>
    <n v="2"/>
    <x v="1"/>
    <s v="May"/>
    <n v="69984"/>
    <x v="139"/>
    <n v="4536"/>
    <n v="5832"/>
    <n v="6210"/>
  </r>
  <r>
    <x v="491"/>
    <x v="1"/>
    <x v="0"/>
    <x v="12"/>
    <x v="0"/>
    <n v="14"/>
    <x v="1"/>
    <s v="May"/>
    <n v="40986"/>
    <x v="227"/>
    <n v="2574"/>
    <n v="3546"/>
    <n v="3780"/>
  </r>
  <r>
    <x v="491"/>
    <x v="5"/>
    <x v="3"/>
    <x v="0"/>
    <x v="0"/>
    <n v="6"/>
    <x v="1"/>
    <s v="May"/>
    <n v="6102"/>
    <x v="215"/>
    <n v="378"/>
    <n v="2034"/>
    <n v="2160"/>
  </r>
  <r>
    <x v="491"/>
    <x v="5"/>
    <x v="3"/>
    <x v="4"/>
    <x v="0"/>
    <n v="13"/>
    <x v="1"/>
    <s v="May"/>
    <n v="24336"/>
    <x v="103"/>
    <n v="1584"/>
    <n v="2034"/>
    <n v="2160"/>
  </r>
  <r>
    <x v="491"/>
    <x v="1"/>
    <x v="0"/>
    <x v="12"/>
    <x v="0"/>
    <n v="4"/>
    <x v="1"/>
    <s v="May"/>
    <n v="55890"/>
    <x v="266"/>
    <n v="3510"/>
    <n v="3042"/>
    <n v="3240"/>
  </r>
  <r>
    <x v="492"/>
    <x v="6"/>
    <x v="2"/>
    <x v="13"/>
    <x v="1"/>
    <n v="21"/>
    <x v="1"/>
    <s v="May"/>
    <n v="43164"/>
    <x v="100"/>
    <n v="3366"/>
    <n v="3042"/>
    <n v="3240"/>
  </r>
  <r>
    <x v="492"/>
    <x v="0"/>
    <x v="0"/>
    <x v="11"/>
    <x v="0"/>
    <n v="16"/>
    <x v="1"/>
    <s v="May"/>
    <n v="31914"/>
    <x v="40"/>
    <n v="2106"/>
    <n v="3726"/>
    <n v="3960"/>
  </r>
  <r>
    <x v="492"/>
    <x v="2"/>
    <x v="1"/>
    <x v="1"/>
    <x v="1"/>
    <n v="10"/>
    <x v="1"/>
    <s v="May"/>
    <n v="17910"/>
    <x v="138"/>
    <n v="1440"/>
    <n v="2196"/>
    <n v="2340"/>
  </r>
  <r>
    <x v="493"/>
    <x v="8"/>
    <x v="4"/>
    <x v="6"/>
    <x v="0"/>
    <n v="3"/>
    <x v="1"/>
    <s v="June"/>
    <n v="67374"/>
    <x v="207"/>
    <n v="4446"/>
    <n v="4482"/>
    <n v="4770"/>
  </r>
  <r>
    <x v="493"/>
    <x v="7"/>
    <x v="4"/>
    <x v="10"/>
    <x v="0"/>
    <n v="1"/>
    <x v="1"/>
    <s v="June"/>
    <n v="49302"/>
    <x v="35"/>
    <n v="3168"/>
    <n v="5148"/>
    <n v="5490"/>
  </r>
  <r>
    <x v="493"/>
    <x v="9"/>
    <x v="3"/>
    <x v="8"/>
    <x v="0"/>
    <n v="13"/>
    <x v="1"/>
    <s v="June"/>
    <n v="102960"/>
    <x v="161"/>
    <n v="6840"/>
    <n v="3978"/>
    <n v="4230"/>
  </r>
  <r>
    <x v="493"/>
    <x v="6"/>
    <x v="2"/>
    <x v="9"/>
    <x v="0"/>
    <n v="15"/>
    <x v="1"/>
    <s v="June"/>
    <n v="25272"/>
    <x v="242"/>
    <n v="1728"/>
    <n v="2106"/>
    <n v="2250"/>
  </r>
  <r>
    <x v="493"/>
    <x v="1"/>
    <x v="0"/>
    <x v="13"/>
    <x v="1"/>
    <n v="5"/>
    <x v="1"/>
    <s v="June"/>
    <n v="78480"/>
    <x v="208"/>
    <n v="6120"/>
    <n v="3978"/>
    <n v="4230"/>
  </r>
  <r>
    <x v="493"/>
    <x v="5"/>
    <x v="3"/>
    <x v="3"/>
    <x v="0"/>
    <n v="25"/>
    <x v="1"/>
    <s v="June"/>
    <n v="26352"/>
    <x v="48"/>
    <n v="1728"/>
    <n v="2034"/>
    <n v="2160"/>
  </r>
  <r>
    <x v="494"/>
    <x v="6"/>
    <x v="2"/>
    <x v="13"/>
    <x v="1"/>
    <n v="8"/>
    <x v="1"/>
    <s v="June"/>
    <n v="11772"/>
    <x v="158"/>
    <n v="918"/>
    <n v="2034"/>
    <n v="2160"/>
  </r>
  <r>
    <x v="494"/>
    <x v="0"/>
    <x v="0"/>
    <x v="2"/>
    <x v="0"/>
    <n v="21"/>
    <x v="1"/>
    <s v="June"/>
    <n v="99450"/>
    <x v="181"/>
    <n v="6300"/>
    <n v="3582"/>
    <n v="3870"/>
  </r>
  <r>
    <x v="494"/>
    <x v="3"/>
    <x v="1"/>
    <x v="16"/>
    <x v="0"/>
    <n v="16"/>
    <x v="1"/>
    <s v="June"/>
    <n v="37224"/>
    <x v="234"/>
    <n v="2376"/>
    <n v="3978"/>
    <n v="4230"/>
  </r>
  <r>
    <x v="494"/>
    <x v="6"/>
    <x v="2"/>
    <x v="6"/>
    <x v="0"/>
    <n v="23"/>
    <x v="1"/>
    <s v="June"/>
    <n v="60282"/>
    <x v="217"/>
    <n v="3978"/>
    <n v="2196"/>
    <n v="2340"/>
  </r>
  <r>
    <x v="494"/>
    <x v="9"/>
    <x v="3"/>
    <x v="4"/>
    <x v="0"/>
    <n v="22"/>
    <x v="1"/>
    <s v="June"/>
    <n v="18252"/>
    <x v="186"/>
    <n v="1188"/>
    <n v="3978"/>
    <n v="4230"/>
  </r>
  <r>
    <x v="495"/>
    <x v="6"/>
    <x v="2"/>
    <x v="16"/>
    <x v="0"/>
    <n v="13"/>
    <x v="1"/>
    <s v="June"/>
    <n v="20304"/>
    <x v="74"/>
    <n v="1296"/>
    <n v="3978"/>
    <n v="4230"/>
  </r>
  <r>
    <x v="495"/>
    <x v="6"/>
    <x v="2"/>
    <x v="2"/>
    <x v="0"/>
    <n v="27"/>
    <x v="1"/>
    <s v="June"/>
    <n v="75582"/>
    <x v="70"/>
    <n v="4788"/>
    <n v="3042"/>
    <n v="3240"/>
  </r>
  <r>
    <x v="496"/>
    <x v="4"/>
    <x v="2"/>
    <x v="15"/>
    <x v="1"/>
    <n v="27"/>
    <x v="1"/>
    <s v="June"/>
    <n v="60048"/>
    <x v="248"/>
    <n v="4752"/>
    <n v="3978"/>
    <n v="4230"/>
  </r>
  <r>
    <x v="496"/>
    <x v="7"/>
    <x v="4"/>
    <x v="6"/>
    <x v="0"/>
    <n v="27"/>
    <x v="1"/>
    <s v="June"/>
    <n v="53190"/>
    <x v="112"/>
    <n v="3510"/>
    <n v="3978"/>
    <n v="4230"/>
  </r>
  <r>
    <x v="496"/>
    <x v="1"/>
    <x v="0"/>
    <x v="6"/>
    <x v="0"/>
    <n v="27"/>
    <x v="1"/>
    <s v="June"/>
    <n v="24822"/>
    <x v="78"/>
    <n v="1638"/>
    <n v="5832"/>
    <n v="6210"/>
  </r>
  <r>
    <x v="497"/>
    <x v="2"/>
    <x v="1"/>
    <x v="13"/>
    <x v="1"/>
    <n v="27"/>
    <x v="1"/>
    <s v="June"/>
    <n v="7848"/>
    <x v="52"/>
    <n v="612"/>
    <n v="2196"/>
    <n v="2340"/>
  </r>
  <r>
    <x v="497"/>
    <x v="7"/>
    <x v="4"/>
    <x v="9"/>
    <x v="0"/>
    <n v="27"/>
    <x v="1"/>
    <s v="June"/>
    <n v="37908"/>
    <x v="197"/>
    <n v="2592"/>
    <n v="3546"/>
    <n v="3780"/>
  </r>
  <r>
    <x v="497"/>
    <x v="7"/>
    <x v="4"/>
    <x v="4"/>
    <x v="0"/>
    <n v="12"/>
    <x v="1"/>
    <s v="June"/>
    <n v="42588"/>
    <x v="14"/>
    <n v="2772"/>
    <n v="3582"/>
    <n v="3870"/>
  </r>
  <r>
    <x v="498"/>
    <x v="3"/>
    <x v="1"/>
    <x v="0"/>
    <x v="0"/>
    <n v="18"/>
    <x v="1"/>
    <s v="June"/>
    <n v="12204"/>
    <x v="94"/>
    <n v="756"/>
    <n v="3978"/>
    <n v="4230"/>
  </r>
  <r>
    <x v="499"/>
    <x v="6"/>
    <x v="2"/>
    <x v="7"/>
    <x v="0"/>
    <n v="8"/>
    <x v="1"/>
    <s v="June"/>
    <n v="79560"/>
    <x v="208"/>
    <n v="5040"/>
    <n v="3978"/>
    <n v="4230"/>
  </r>
  <r>
    <x v="499"/>
    <x v="5"/>
    <x v="3"/>
    <x v="10"/>
    <x v="0"/>
    <n v="21"/>
    <x v="1"/>
    <s v="June"/>
    <n v="67230"/>
    <x v="189"/>
    <n v="4320"/>
    <n v="2034"/>
    <n v="2160"/>
  </r>
  <r>
    <x v="500"/>
    <x v="8"/>
    <x v="4"/>
    <x v="0"/>
    <x v="0"/>
    <n v="25"/>
    <x v="1"/>
    <s v="June"/>
    <n v="10170"/>
    <x v="129"/>
    <n v="630"/>
    <n v="3042"/>
    <n v="3240"/>
  </r>
  <r>
    <x v="501"/>
    <x v="5"/>
    <x v="3"/>
    <x v="9"/>
    <x v="0"/>
    <n v="12"/>
    <x v="1"/>
    <s v="June"/>
    <n v="4212"/>
    <x v="118"/>
    <n v="288"/>
    <n v="5148"/>
    <n v="5490"/>
  </r>
  <r>
    <x v="502"/>
    <x v="9"/>
    <x v="3"/>
    <x v="5"/>
    <x v="0"/>
    <n v="9"/>
    <x v="1"/>
    <s v="June"/>
    <n v="17496"/>
    <x v="143"/>
    <n v="1134"/>
    <n v="2106"/>
    <n v="2250"/>
  </r>
  <r>
    <x v="502"/>
    <x v="6"/>
    <x v="2"/>
    <x v="12"/>
    <x v="0"/>
    <n v="23"/>
    <x v="1"/>
    <s v="June"/>
    <n v="89424"/>
    <x v="84"/>
    <n v="5616"/>
    <n v="4482"/>
    <n v="4770"/>
  </r>
  <r>
    <x v="502"/>
    <x v="0"/>
    <x v="0"/>
    <x v="11"/>
    <x v="0"/>
    <n v="23"/>
    <x v="1"/>
    <s v="June"/>
    <n v="10638"/>
    <x v="246"/>
    <n v="702"/>
    <n v="3546"/>
    <n v="3780"/>
  </r>
  <r>
    <x v="503"/>
    <x v="9"/>
    <x v="3"/>
    <x v="7"/>
    <x v="0"/>
    <n v="20"/>
    <x v="1"/>
    <s v="June"/>
    <n v="79560"/>
    <x v="208"/>
    <n v="5040"/>
    <n v="4482"/>
    <n v="4770"/>
  </r>
  <r>
    <x v="503"/>
    <x v="0"/>
    <x v="0"/>
    <x v="1"/>
    <x v="1"/>
    <n v="25"/>
    <x v="1"/>
    <s v="June"/>
    <n v="89550"/>
    <x v="273"/>
    <n v="7200"/>
    <n v="4482"/>
    <n v="4770"/>
  </r>
  <r>
    <x v="504"/>
    <x v="4"/>
    <x v="2"/>
    <x v="2"/>
    <x v="0"/>
    <n v="4"/>
    <x v="1"/>
    <s v="June"/>
    <n v="95472"/>
    <x v="23"/>
    <n v="6048"/>
    <n v="2034"/>
    <n v="2160"/>
  </r>
  <r>
    <x v="504"/>
    <x v="1"/>
    <x v="0"/>
    <x v="12"/>
    <x v="0"/>
    <n v="24"/>
    <x v="1"/>
    <s v="June"/>
    <n v="59616"/>
    <x v="96"/>
    <n v="3744"/>
    <n v="3978"/>
    <n v="4230"/>
  </r>
  <r>
    <x v="504"/>
    <x v="8"/>
    <x v="4"/>
    <x v="1"/>
    <x v="1"/>
    <n v="24"/>
    <x v="1"/>
    <s v="June"/>
    <n v="32238"/>
    <x v="210"/>
    <n v="2592"/>
    <n v="5832"/>
    <n v="6210"/>
  </r>
  <r>
    <x v="504"/>
    <x v="4"/>
    <x v="2"/>
    <x v="2"/>
    <x v="0"/>
    <n v="16"/>
    <x v="1"/>
    <s v="June"/>
    <n v="83538"/>
    <x v="30"/>
    <n v="5292"/>
    <n v="3978"/>
    <n v="4230"/>
  </r>
  <r>
    <x v="505"/>
    <x v="5"/>
    <x v="3"/>
    <x v="9"/>
    <x v="0"/>
    <n v="6"/>
    <x v="1"/>
    <s v="June"/>
    <n v="27378"/>
    <x v="179"/>
    <n v="1872"/>
    <n v="3978"/>
    <n v="4230"/>
  </r>
  <r>
    <x v="505"/>
    <x v="5"/>
    <x v="3"/>
    <x v="13"/>
    <x v="1"/>
    <n v="4"/>
    <x v="1"/>
    <s v="June"/>
    <n v="3924"/>
    <x v="149"/>
    <n v="306"/>
    <n v="5148"/>
    <n v="5490"/>
  </r>
  <r>
    <x v="505"/>
    <x v="0"/>
    <x v="0"/>
    <x v="12"/>
    <x v="0"/>
    <n v="24"/>
    <x v="1"/>
    <s v="June"/>
    <n v="48438"/>
    <x v="123"/>
    <n v="3042"/>
    <n v="5832"/>
    <n v="6210"/>
  </r>
  <r>
    <x v="506"/>
    <x v="8"/>
    <x v="4"/>
    <x v="16"/>
    <x v="0"/>
    <n v="21"/>
    <x v="1"/>
    <s v="June"/>
    <n v="77832"/>
    <x v="108"/>
    <n v="4968"/>
    <n v="2034"/>
    <n v="2160"/>
  </r>
  <r>
    <x v="506"/>
    <x v="2"/>
    <x v="1"/>
    <x v="3"/>
    <x v="0"/>
    <n v="13"/>
    <x v="1"/>
    <s v="June"/>
    <n v="30744"/>
    <x v="191"/>
    <n v="2016"/>
    <n v="5832"/>
    <n v="6210"/>
  </r>
  <r>
    <x v="506"/>
    <x v="2"/>
    <x v="1"/>
    <x v="3"/>
    <x v="0"/>
    <n v="2"/>
    <x v="1"/>
    <s v="June"/>
    <n v="54900"/>
    <x v="252"/>
    <n v="3600"/>
    <n v="3546"/>
    <n v="3780"/>
  </r>
  <r>
    <x v="506"/>
    <x v="6"/>
    <x v="2"/>
    <x v="4"/>
    <x v="0"/>
    <n v="20"/>
    <x v="1"/>
    <s v="June"/>
    <n v="48672"/>
    <x v="142"/>
    <n v="3168"/>
    <n v="3726"/>
    <n v="3960"/>
  </r>
  <r>
    <x v="507"/>
    <x v="4"/>
    <x v="2"/>
    <x v="2"/>
    <x v="0"/>
    <n v="21"/>
    <x v="1"/>
    <s v="June"/>
    <n v="87516"/>
    <x v="4"/>
    <n v="5544"/>
    <n v="3978"/>
    <n v="4230"/>
  </r>
  <r>
    <x v="507"/>
    <x v="5"/>
    <x v="3"/>
    <x v="0"/>
    <x v="0"/>
    <n v="12"/>
    <x v="1"/>
    <s v="June"/>
    <n v="20340"/>
    <x v="74"/>
    <n v="1260"/>
    <n v="3042"/>
    <n v="3240"/>
  </r>
  <r>
    <x v="508"/>
    <x v="8"/>
    <x v="4"/>
    <x v="5"/>
    <x v="0"/>
    <n v="23"/>
    <x v="1"/>
    <s v="June"/>
    <n v="145800"/>
    <x v="274"/>
    <n v="9450"/>
    <n v="3546"/>
    <n v="3780"/>
  </r>
  <r>
    <x v="508"/>
    <x v="4"/>
    <x v="2"/>
    <x v="9"/>
    <x v="0"/>
    <n v="23"/>
    <x v="1"/>
    <s v="June"/>
    <n v="27378"/>
    <x v="179"/>
    <n v="1872"/>
    <n v="4482"/>
    <n v="4770"/>
  </r>
  <r>
    <x v="509"/>
    <x v="7"/>
    <x v="4"/>
    <x v="1"/>
    <x v="1"/>
    <n v="24"/>
    <x v="1"/>
    <s v="June"/>
    <n v="17910"/>
    <x v="138"/>
    <n v="1440"/>
    <n v="3924"/>
    <n v="4230"/>
  </r>
  <r>
    <x v="509"/>
    <x v="5"/>
    <x v="3"/>
    <x v="12"/>
    <x v="0"/>
    <n v="25"/>
    <x v="1"/>
    <s v="June"/>
    <n v="55890"/>
    <x v="266"/>
    <n v="3510"/>
    <n v="2952"/>
    <n v="3150"/>
  </r>
  <r>
    <x v="510"/>
    <x v="0"/>
    <x v="0"/>
    <x v="6"/>
    <x v="0"/>
    <n v="17"/>
    <x v="1"/>
    <s v="June"/>
    <n v="35460"/>
    <x v="86"/>
    <n v="2340"/>
    <n v="3726"/>
    <n v="3960"/>
  </r>
  <r>
    <x v="511"/>
    <x v="6"/>
    <x v="2"/>
    <x v="7"/>
    <x v="0"/>
    <n v="21"/>
    <x v="1"/>
    <s v="June"/>
    <n v="91494"/>
    <x v="226"/>
    <n v="5796"/>
    <n v="3978"/>
    <n v="4230"/>
  </r>
  <r>
    <x v="512"/>
    <x v="4"/>
    <x v="2"/>
    <x v="16"/>
    <x v="0"/>
    <n v="9"/>
    <x v="1"/>
    <s v="June"/>
    <n v="13536"/>
    <x v="293"/>
    <n v="864"/>
    <n v="3726"/>
    <n v="3960"/>
  </r>
  <r>
    <x v="513"/>
    <x v="6"/>
    <x v="2"/>
    <x v="14"/>
    <x v="0"/>
    <n v="11"/>
    <x v="1"/>
    <s v="June"/>
    <n v="26568"/>
    <x v="170"/>
    <n v="1782"/>
    <n v="4482"/>
    <n v="4770"/>
  </r>
  <r>
    <x v="513"/>
    <x v="7"/>
    <x v="4"/>
    <x v="7"/>
    <x v="0"/>
    <n v="4"/>
    <x v="1"/>
    <s v="June"/>
    <n v="3978"/>
    <x v="149"/>
    <n v="252"/>
    <n v="3582"/>
    <n v="3870"/>
  </r>
  <r>
    <x v="514"/>
    <x v="4"/>
    <x v="2"/>
    <x v="2"/>
    <x v="0"/>
    <n v="22"/>
    <x v="1"/>
    <s v="June"/>
    <n v="63648"/>
    <x v="2"/>
    <n v="4032"/>
    <n v="4482"/>
    <n v="4770"/>
  </r>
  <r>
    <x v="514"/>
    <x v="4"/>
    <x v="2"/>
    <x v="5"/>
    <x v="0"/>
    <n v="15"/>
    <x v="1"/>
    <s v="June"/>
    <n v="110808"/>
    <x v="130"/>
    <n v="7182"/>
    <n v="3924"/>
    <n v="4230"/>
  </r>
  <r>
    <x v="515"/>
    <x v="9"/>
    <x v="3"/>
    <x v="5"/>
    <x v="0"/>
    <n v="23"/>
    <x v="1"/>
    <s v="June"/>
    <n v="34992"/>
    <x v="260"/>
    <n v="2268"/>
    <n v="7506"/>
    <n v="8100"/>
  </r>
  <r>
    <x v="515"/>
    <x v="1"/>
    <x v="0"/>
    <x v="16"/>
    <x v="0"/>
    <n v="9"/>
    <x v="1"/>
    <s v="June"/>
    <n v="64296"/>
    <x v="144"/>
    <n v="4104"/>
    <n v="3546"/>
    <n v="3780"/>
  </r>
  <r>
    <x v="515"/>
    <x v="1"/>
    <x v="0"/>
    <x v="3"/>
    <x v="0"/>
    <n v="7"/>
    <x v="1"/>
    <s v="June"/>
    <n v="8784"/>
    <x v="199"/>
    <n v="576"/>
    <n v="3042"/>
    <n v="3240"/>
  </r>
  <r>
    <x v="515"/>
    <x v="1"/>
    <x v="0"/>
    <x v="13"/>
    <x v="1"/>
    <n v="25"/>
    <x v="1"/>
    <s v="June"/>
    <n v="35316"/>
    <x v="116"/>
    <n v="2754"/>
    <n v="3042"/>
    <n v="3240"/>
  </r>
  <r>
    <x v="515"/>
    <x v="1"/>
    <x v="0"/>
    <x v="2"/>
    <x v="0"/>
    <n v="10"/>
    <x v="1"/>
    <s v="June"/>
    <n v="95472"/>
    <x v="23"/>
    <n v="6048"/>
    <n v="3978"/>
    <n v="4230"/>
  </r>
  <r>
    <x v="516"/>
    <x v="5"/>
    <x v="3"/>
    <x v="3"/>
    <x v="0"/>
    <n v="8"/>
    <x v="1"/>
    <s v="June"/>
    <n v="52704"/>
    <x v="281"/>
    <n v="3456"/>
    <n v="5148"/>
    <n v="5490"/>
  </r>
  <r>
    <x v="516"/>
    <x v="6"/>
    <x v="2"/>
    <x v="11"/>
    <x v="0"/>
    <n v="18"/>
    <x v="1"/>
    <s v="June"/>
    <n v="81558"/>
    <x v="19"/>
    <n v="5382"/>
    <n v="3042"/>
    <n v="3240"/>
  </r>
  <r>
    <x v="516"/>
    <x v="7"/>
    <x v="4"/>
    <x v="8"/>
    <x v="0"/>
    <n v="8"/>
    <x v="1"/>
    <s v="June"/>
    <n v="5148"/>
    <x v="62"/>
    <n v="342"/>
    <n v="5148"/>
    <n v="5490"/>
  </r>
  <r>
    <x v="516"/>
    <x v="4"/>
    <x v="2"/>
    <x v="6"/>
    <x v="0"/>
    <n v="25"/>
    <x v="1"/>
    <s v="June"/>
    <n v="60282"/>
    <x v="217"/>
    <n v="3978"/>
    <n v="7506"/>
    <n v="8100"/>
  </r>
  <r>
    <x v="516"/>
    <x v="7"/>
    <x v="4"/>
    <x v="13"/>
    <x v="1"/>
    <n v="7"/>
    <x v="1"/>
    <s v="June"/>
    <n v="11772"/>
    <x v="158"/>
    <n v="918"/>
    <n v="3042"/>
    <n v="3240"/>
  </r>
  <r>
    <x v="516"/>
    <x v="2"/>
    <x v="1"/>
    <x v="14"/>
    <x v="0"/>
    <n v="17"/>
    <x v="1"/>
    <s v="June"/>
    <n v="14760"/>
    <x v="172"/>
    <n v="990"/>
    <n v="3978"/>
    <n v="4230"/>
  </r>
  <r>
    <x v="516"/>
    <x v="9"/>
    <x v="3"/>
    <x v="16"/>
    <x v="0"/>
    <n v="3"/>
    <x v="1"/>
    <s v="June"/>
    <n v="20304"/>
    <x v="74"/>
    <n v="1296"/>
    <n v="2952"/>
    <n v="3150"/>
  </r>
  <r>
    <x v="517"/>
    <x v="4"/>
    <x v="2"/>
    <x v="11"/>
    <x v="0"/>
    <n v="13"/>
    <x v="1"/>
    <s v="June"/>
    <n v="7092"/>
    <x v="28"/>
    <n v="468"/>
    <n v="2034"/>
    <n v="2160"/>
  </r>
  <r>
    <x v="518"/>
    <x v="3"/>
    <x v="1"/>
    <x v="15"/>
    <x v="1"/>
    <n v="17"/>
    <x v="1"/>
    <s v="June"/>
    <n v="135108"/>
    <x v="204"/>
    <n v="10692"/>
    <n v="3582"/>
    <n v="3870"/>
  </r>
  <r>
    <x v="518"/>
    <x v="1"/>
    <x v="0"/>
    <x v="5"/>
    <x v="0"/>
    <n v="22"/>
    <x v="1"/>
    <s v="June"/>
    <n v="75816"/>
    <x v="27"/>
    <n v="4914"/>
    <n v="3978"/>
    <n v="4230"/>
  </r>
  <r>
    <x v="518"/>
    <x v="7"/>
    <x v="4"/>
    <x v="14"/>
    <x v="0"/>
    <n v="23"/>
    <x v="1"/>
    <s v="June"/>
    <n v="14760"/>
    <x v="172"/>
    <n v="990"/>
    <n v="2196"/>
    <n v="2340"/>
  </r>
  <r>
    <x v="518"/>
    <x v="3"/>
    <x v="1"/>
    <x v="0"/>
    <x v="0"/>
    <n v="1"/>
    <x v="1"/>
    <s v="June"/>
    <n v="38646"/>
    <x v="222"/>
    <n v="2394"/>
    <n v="2034"/>
    <n v="2160"/>
  </r>
  <r>
    <x v="519"/>
    <x v="5"/>
    <x v="3"/>
    <x v="2"/>
    <x v="0"/>
    <n v="25"/>
    <x v="1"/>
    <s v="June"/>
    <n v="99450"/>
    <x v="181"/>
    <n v="6300"/>
    <n v="5148"/>
    <n v="5490"/>
  </r>
  <r>
    <x v="520"/>
    <x v="1"/>
    <x v="0"/>
    <x v="13"/>
    <x v="1"/>
    <n v="22"/>
    <x v="1"/>
    <s v="June"/>
    <n v="39240"/>
    <x v="42"/>
    <n v="3060"/>
    <n v="3384"/>
    <n v="3600"/>
  </r>
  <r>
    <x v="520"/>
    <x v="4"/>
    <x v="2"/>
    <x v="5"/>
    <x v="0"/>
    <n v="2"/>
    <x v="1"/>
    <s v="June"/>
    <n v="5832"/>
    <x v="162"/>
    <n v="378"/>
    <n v="3978"/>
    <n v="4230"/>
  </r>
  <r>
    <x v="520"/>
    <x v="8"/>
    <x v="4"/>
    <x v="1"/>
    <x v="1"/>
    <n v="11"/>
    <x v="1"/>
    <s v="June"/>
    <n v="89550"/>
    <x v="273"/>
    <n v="7200"/>
    <n v="3582"/>
    <n v="3870"/>
  </r>
  <r>
    <x v="521"/>
    <x v="3"/>
    <x v="1"/>
    <x v="6"/>
    <x v="0"/>
    <n v="11"/>
    <x v="1"/>
    <s v="June"/>
    <n v="21276"/>
    <x v="41"/>
    <n v="1404"/>
    <n v="3546"/>
    <n v="3780"/>
  </r>
  <r>
    <x v="522"/>
    <x v="8"/>
    <x v="4"/>
    <x v="13"/>
    <x v="1"/>
    <n v="1"/>
    <x v="1"/>
    <s v="June"/>
    <n v="19620"/>
    <x v="92"/>
    <n v="1530"/>
    <n v="7506"/>
    <n v="8100"/>
  </r>
  <r>
    <x v="522"/>
    <x v="2"/>
    <x v="1"/>
    <x v="6"/>
    <x v="0"/>
    <n v="14"/>
    <x v="1"/>
    <s v="June"/>
    <n v="42552"/>
    <x v="14"/>
    <n v="2808"/>
    <n v="3978"/>
    <n v="4230"/>
  </r>
  <r>
    <x v="523"/>
    <x v="6"/>
    <x v="2"/>
    <x v="4"/>
    <x v="0"/>
    <n v="11"/>
    <x v="1"/>
    <s v="July"/>
    <n v="76050"/>
    <x v="15"/>
    <n v="4950"/>
    <n v="2034"/>
    <n v="2160"/>
  </r>
  <r>
    <x v="523"/>
    <x v="0"/>
    <x v="0"/>
    <x v="6"/>
    <x v="0"/>
    <n v="8"/>
    <x v="1"/>
    <s v="July"/>
    <n v="74466"/>
    <x v="113"/>
    <n v="4914"/>
    <n v="2952"/>
    <n v="3150"/>
  </r>
  <r>
    <x v="523"/>
    <x v="3"/>
    <x v="1"/>
    <x v="6"/>
    <x v="0"/>
    <n v="1"/>
    <x v="1"/>
    <s v="July"/>
    <n v="67374"/>
    <x v="207"/>
    <n v="4446"/>
    <n v="3546"/>
    <n v="3780"/>
  </r>
  <r>
    <x v="523"/>
    <x v="5"/>
    <x v="3"/>
    <x v="13"/>
    <x v="1"/>
    <n v="24"/>
    <x v="1"/>
    <s v="July"/>
    <n v="51012"/>
    <x v="5"/>
    <n v="3978"/>
    <n v="3546"/>
    <n v="3780"/>
  </r>
  <r>
    <x v="524"/>
    <x v="7"/>
    <x v="4"/>
    <x v="16"/>
    <x v="0"/>
    <n v="15"/>
    <x v="1"/>
    <s v="July"/>
    <n v="23688"/>
    <x v="58"/>
    <n v="1512"/>
    <n v="3978"/>
    <n v="4230"/>
  </r>
  <r>
    <x v="525"/>
    <x v="1"/>
    <x v="0"/>
    <x v="11"/>
    <x v="0"/>
    <n v="20"/>
    <x v="1"/>
    <s v="July"/>
    <n v="24822"/>
    <x v="78"/>
    <n v="1638"/>
    <n v="3546"/>
    <n v="3780"/>
  </r>
  <r>
    <x v="525"/>
    <x v="7"/>
    <x v="4"/>
    <x v="4"/>
    <x v="0"/>
    <n v="1"/>
    <x v="1"/>
    <s v="July"/>
    <n v="33462"/>
    <x v="34"/>
    <n v="2178"/>
    <n v="5148"/>
    <n v="5490"/>
  </r>
  <r>
    <x v="525"/>
    <x v="5"/>
    <x v="3"/>
    <x v="10"/>
    <x v="0"/>
    <n v="5"/>
    <x v="1"/>
    <s v="July"/>
    <n v="44820"/>
    <x v="120"/>
    <n v="2880"/>
    <n v="2196"/>
    <n v="2340"/>
  </r>
  <r>
    <x v="525"/>
    <x v="8"/>
    <x v="4"/>
    <x v="4"/>
    <x v="0"/>
    <n v="2"/>
    <x v="1"/>
    <s v="July"/>
    <n v="48672"/>
    <x v="142"/>
    <n v="3168"/>
    <n v="3924"/>
    <n v="4230"/>
  </r>
  <r>
    <x v="525"/>
    <x v="8"/>
    <x v="4"/>
    <x v="2"/>
    <x v="0"/>
    <n v="15"/>
    <x v="1"/>
    <s v="July"/>
    <n v="99450"/>
    <x v="181"/>
    <n v="6300"/>
    <n v="3978"/>
    <n v="4230"/>
  </r>
  <r>
    <x v="526"/>
    <x v="6"/>
    <x v="2"/>
    <x v="10"/>
    <x v="0"/>
    <n v="24"/>
    <x v="1"/>
    <s v="July"/>
    <n v="53784"/>
    <x v="292"/>
    <n v="3456"/>
    <n v="2106"/>
    <n v="2250"/>
  </r>
  <r>
    <x v="526"/>
    <x v="6"/>
    <x v="2"/>
    <x v="13"/>
    <x v="1"/>
    <n v="23"/>
    <x v="1"/>
    <s v="July"/>
    <n v="82404"/>
    <x v="30"/>
    <n v="6426"/>
    <n v="5148"/>
    <n v="5490"/>
  </r>
  <r>
    <x v="526"/>
    <x v="4"/>
    <x v="2"/>
    <x v="2"/>
    <x v="0"/>
    <n v="20"/>
    <x v="1"/>
    <s v="July"/>
    <n v="35802"/>
    <x v="116"/>
    <n v="2268"/>
    <n v="3546"/>
    <n v="3780"/>
  </r>
  <r>
    <x v="526"/>
    <x v="4"/>
    <x v="2"/>
    <x v="16"/>
    <x v="0"/>
    <n v="23"/>
    <x v="1"/>
    <s v="July"/>
    <n v="13536"/>
    <x v="293"/>
    <n v="864"/>
    <n v="3546"/>
    <n v="3780"/>
  </r>
  <r>
    <x v="526"/>
    <x v="8"/>
    <x v="4"/>
    <x v="9"/>
    <x v="0"/>
    <n v="22"/>
    <x v="1"/>
    <s v="July"/>
    <n v="31590"/>
    <x v="99"/>
    <n v="2160"/>
    <n v="5148"/>
    <n v="5490"/>
  </r>
  <r>
    <x v="526"/>
    <x v="0"/>
    <x v="0"/>
    <x v="9"/>
    <x v="0"/>
    <n v="10"/>
    <x v="1"/>
    <s v="July"/>
    <n v="37908"/>
    <x v="197"/>
    <n v="2592"/>
    <n v="3384"/>
    <n v="3600"/>
  </r>
  <r>
    <x v="526"/>
    <x v="9"/>
    <x v="3"/>
    <x v="7"/>
    <x v="0"/>
    <n v="5"/>
    <x v="1"/>
    <s v="July"/>
    <n v="83538"/>
    <x v="30"/>
    <n v="5292"/>
    <n v="3042"/>
    <n v="3240"/>
  </r>
  <r>
    <x v="527"/>
    <x v="1"/>
    <x v="0"/>
    <x v="3"/>
    <x v="0"/>
    <n v="12"/>
    <x v="1"/>
    <s v="July"/>
    <n v="17568"/>
    <x v="294"/>
    <n v="1152"/>
    <n v="3978"/>
    <n v="4230"/>
  </r>
  <r>
    <x v="527"/>
    <x v="2"/>
    <x v="1"/>
    <x v="7"/>
    <x v="0"/>
    <n v="19"/>
    <x v="1"/>
    <s v="July"/>
    <n v="51714"/>
    <x v="5"/>
    <n v="3276"/>
    <n v="3978"/>
    <n v="4230"/>
  </r>
  <r>
    <x v="527"/>
    <x v="5"/>
    <x v="3"/>
    <x v="13"/>
    <x v="1"/>
    <n v="18"/>
    <x v="1"/>
    <s v="July"/>
    <n v="58860"/>
    <x v="38"/>
    <n v="4590"/>
    <n v="3924"/>
    <n v="4230"/>
  </r>
  <r>
    <x v="527"/>
    <x v="6"/>
    <x v="2"/>
    <x v="1"/>
    <x v="1"/>
    <n v="1"/>
    <x v="1"/>
    <s v="July"/>
    <n v="78804"/>
    <x v="202"/>
    <n v="6336"/>
    <n v="2952"/>
    <n v="3150"/>
  </r>
  <r>
    <x v="527"/>
    <x v="0"/>
    <x v="0"/>
    <x v="13"/>
    <x v="1"/>
    <n v="15"/>
    <x v="1"/>
    <s v="July"/>
    <n v="94176"/>
    <x v="23"/>
    <n v="7344"/>
    <n v="3042"/>
    <n v="3240"/>
  </r>
  <r>
    <x v="528"/>
    <x v="7"/>
    <x v="4"/>
    <x v="16"/>
    <x v="0"/>
    <n v="4"/>
    <x v="1"/>
    <s v="July"/>
    <n v="40608"/>
    <x v="80"/>
    <n v="2592"/>
    <n v="3978"/>
    <n v="4230"/>
  </r>
  <r>
    <x v="528"/>
    <x v="6"/>
    <x v="2"/>
    <x v="4"/>
    <x v="0"/>
    <n v="16"/>
    <x v="1"/>
    <s v="July"/>
    <n v="48672"/>
    <x v="142"/>
    <n v="3168"/>
    <n v="2106"/>
    <n v="2250"/>
  </r>
  <r>
    <x v="528"/>
    <x v="9"/>
    <x v="3"/>
    <x v="3"/>
    <x v="0"/>
    <n v="10"/>
    <x v="1"/>
    <s v="July"/>
    <n v="30744"/>
    <x v="191"/>
    <n v="2016"/>
    <n v="2034"/>
    <n v="2160"/>
  </r>
  <r>
    <x v="528"/>
    <x v="7"/>
    <x v="4"/>
    <x v="6"/>
    <x v="0"/>
    <n v="21"/>
    <x v="1"/>
    <s v="July"/>
    <n v="46098"/>
    <x v="219"/>
    <n v="3042"/>
    <n v="4482"/>
    <n v="4770"/>
  </r>
  <r>
    <x v="528"/>
    <x v="5"/>
    <x v="3"/>
    <x v="12"/>
    <x v="0"/>
    <n v="7"/>
    <x v="1"/>
    <s v="July"/>
    <n v="3726"/>
    <x v="155"/>
    <n v="234"/>
    <n v="3726"/>
    <n v="3960"/>
  </r>
  <r>
    <x v="528"/>
    <x v="8"/>
    <x v="4"/>
    <x v="0"/>
    <x v="0"/>
    <n v="22"/>
    <x v="1"/>
    <s v="July"/>
    <n v="12204"/>
    <x v="94"/>
    <n v="756"/>
    <n v="2952"/>
    <n v="3150"/>
  </r>
  <r>
    <x v="528"/>
    <x v="6"/>
    <x v="2"/>
    <x v="14"/>
    <x v="0"/>
    <n v="15"/>
    <x v="1"/>
    <s v="July"/>
    <n v="73800"/>
    <x v="32"/>
    <n v="4950"/>
    <n v="3384"/>
    <n v="3600"/>
  </r>
  <r>
    <x v="528"/>
    <x v="0"/>
    <x v="0"/>
    <x v="9"/>
    <x v="0"/>
    <n v="7"/>
    <x v="1"/>
    <s v="July"/>
    <n v="14742"/>
    <x v="172"/>
    <n v="1008"/>
    <n v="3546"/>
    <n v="3780"/>
  </r>
  <r>
    <x v="529"/>
    <x v="2"/>
    <x v="1"/>
    <x v="5"/>
    <x v="0"/>
    <n v="17"/>
    <x v="1"/>
    <s v="July"/>
    <n v="104976"/>
    <x v="206"/>
    <n v="6804"/>
    <n v="5148"/>
    <n v="5490"/>
  </r>
  <r>
    <x v="530"/>
    <x v="3"/>
    <x v="1"/>
    <x v="2"/>
    <x v="0"/>
    <n v="20"/>
    <x v="1"/>
    <s v="July"/>
    <n v="31824"/>
    <x v="13"/>
    <n v="2016"/>
    <n v="2034"/>
    <n v="2160"/>
  </r>
  <r>
    <x v="530"/>
    <x v="6"/>
    <x v="2"/>
    <x v="8"/>
    <x v="0"/>
    <n v="5"/>
    <x v="1"/>
    <s v="July"/>
    <n v="118404"/>
    <x v="65"/>
    <n v="7866"/>
    <n v="2196"/>
    <n v="2340"/>
  </r>
  <r>
    <x v="530"/>
    <x v="1"/>
    <x v="0"/>
    <x v="2"/>
    <x v="0"/>
    <n v="14"/>
    <x v="1"/>
    <s v="July"/>
    <n v="91494"/>
    <x v="226"/>
    <n v="5796"/>
    <n v="3546"/>
    <n v="3780"/>
  </r>
  <r>
    <x v="531"/>
    <x v="2"/>
    <x v="1"/>
    <x v="16"/>
    <x v="0"/>
    <n v="6"/>
    <x v="1"/>
    <s v="July"/>
    <n v="54144"/>
    <x v="257"/>
    <n v="3456"/>
    <n v="3546"/>
    <n v="3780"/>
  </r>
  <r>
    <x v="531"/>
    <x v="8"/>
    <x v="4"/>
    <x v="14"/>
    <x v="0"/>
    <n v="22"/>
    <x v="1"/>
    <s v="July"/>
    <n v="44280"/>
    <x v="128"/>
    <n v="2970"/>
    <n v="7506"/>
    <n v="8100"/>
  </r>
  <r>
    <x v="531"/>
    <x v="9"/>
    <x v="3"/>
    <x v="0"/>
    <x v="0"/>
    <n v="6"/>
    <x v="1"/>
    <s v="July"/>
    <n v="4068"/>
    <x v="157"/>
    <n v="252"/>
    <n v="3924"/>
    <n v="4230"/>
  </r>
  <r>
    <x v="531"/>
    <x v="1"/>
    <x v="0"/>
    <x v="2"/>
    <x v="0"/>
    <n v="6"/>
    <x v="1"/>
    <s v="July"/>
    <n v="7956"/>
    <x v="52"/>
    <n v="504"/>
    <n v="4482"/>
    <n v="4770"/>
  </r>
  <r>
    <x v="532"/>
    <x v="8"/>
    <x v="4"/>
    <x v="8"/>
    <x v="0"/>
    <n v="2"/>
    <x v="1"/>
    <s v="July"/>
    <n v="5148"/>
    <x v="62"/>
    <n v="342"/>
    <n v="3546"/>
    <n v="3780"/>
  </r>
  <r>
    <x v="532"/>
    <x v="3"/>
    <x v="1"/>
    <x v="6"/>
    <x v="0"/>
    <n v="24"/>
    <x v="1"/>
    <s v="July"/>
    <n v="49644"/>
    <x v="81"/>
    <n v="3276"/>
    <n v="3726"/>
    <n v="3960"/>
  </r>
  <r>
    <x v="532"/>
    <x v="2"/>
    <x v="1"/>
    <x v="3"/>
    <x v="0"/>
    <n v="11"/>
    <x v="1"/>
    <s v="July"/>
    <n v="32940"/>
    <x v="150"/>
    <n v="2160"/>
    <n v="2106"/>
    <n v="2250"/>
  </r>
  <r>
    <x v="532"/>
    <x v="7"/>
    <x v="4"/>
    <x v="5"/>
    <x v="0"/>
    <n v="10"/>
    <x v="1"/>
    <s v="July"/>
    <n v="5832"/>
    <x v="162"/>
    <n v="378"/>
    <n v="3546"/>
    <n v="3780"/>
  </r>
  <r>
    <x v="533"/>
    <x v="0"/>
    <x v="0"/>
    <x v="3"/>
    <x v="0"/>
    <n v="7"/>
    <x v="1"/>
    <s v="July"/>
    <n v="28548"/>
    <x v="283"/>
    <n v="1872"/>
    <n v="3384"/>
    <n v="3600"/>
  </r>
  <r>
    <x v="533"/>
    <x v="4"/>
    <x v="2"/>
    <x v="4"/>
    <x v="0"/>
    <n v="22"/>
    <x v="1"/>
    <s v="July"/>
    <n v="30420"/>
    <x v="105"/>
    <n v="1980"/>
    <n v="2106"/>
    <n v="2250"/>
  </r>
  <r>
    <x v="534"/>
    <x v="7"/>
    <x v="4"/>
    <x v="16"/>
    <x v="0"/>
    <n v="7"/>
    <x v="1"/>
    <s v="July"/>
    <n v="27072"/>
    <x v="185"/>
    <n v="1728"/>
    <n v="3924"/>
    <n v="4230"/>
  </r>
  <r>
    <x v="534"/>
    <x v="1"/>
    <x v="0"/>
    <x v="0"/>
    <x v="0"/>
    <n v="18"/>
    <x v="1"/>
    <s v="July"/>
    <n v="50850"/>
    <x v="64"/>
    <n v="3150"/>
    <n v="3582"/>
    <n v="3870"/>
  </r>
  <r>
    <x v="534"/>
    <x v="4"/>
    <x v="2"/>
    <x v="4"/>
    <x v="0"/>
    <n v="12"/>
    <x v="1"/>
    <s v="July"/>
    <n v="69966"/>
    <x v="139"/>
    <n v="4554"/>
    <n v="3582"/>
    <n v="3870"/>
  </r>
  <r>
    <x v="534"/>
    <x v="7"/>
    <x v="4"/>
    <x v="6"/>
    <x v="0"/>
    <n v="19"/>
    <x v="1"/>
    <s v="July"/>
    <n v="7092"/>
    <x v="28"/>
    <n v="468"/>
    <n v="3726"/>
    <n v="3960"/>
  </r>
  <r>
    <x v="534"/>
    <x v="5"/>
    <x v="3"/>
    <x v="16"/>
    <x v="0"/>
    <n v="23"/>
    <x v="1"/>
    <s v="July"/>
    <n v="6768"/>
    <x v="192"/>
    <n v="432"/>
    <n v="3582"/>
    <n v="3870"/>
  </r>
  <r>
    <x v="535"/>
    <x v="1"/>
    <x v="0"/>
    <x v="1"/>
    <x v="1"/>
    <n v="3"/>
    <x v="1"/>
    <s v="July"/>
    <n v="21492"/>
    <x v="122"/>
    <n v="1728"/>
    <n v="2952"/>
    <n v="3150"/>
  </r>
  <r>
    <x v="535"/>
    <x v="0"/>
    <x v="0"/>
    <x v="16"/>
    <x v="0"/>
    <n v="24"/>
    <x v="1"/>
    <s v="July"/>
    <n v="54144"/>
    <x v="257"/>
    <n v="3456"/>
    <n v="3978"/>
    <n v="4230"/>
  </r>
  <r>
    <x v="535"/>
    <x v="9"/>
    <x v="3"/>
    <x v="7"/>
    <x v="0"/>
    <n v="25"/>
    <x v="1"/>
    <s v="July"/>
    <n v="91494"/>
    <x v="226"/>
    <n v="5796"/>
    <n v="2034"/>
    <n v="2160"/>
  </r>
  <r>
    <x v="536"/>
    <x v="4"/>
    <x v="2"/>
    <x v="6"/>
    <x v="0"/>
    <n v="5"/>
    <x v="1"/>
    <s v="July"/>
    <n v="60282"/>
    <x v="217"/>
    <n v="3978"/>
    <n v="3924"/>
    <n v="4230"/>
  </r>
  <r>
    <x v="536"/>
    <x v="6"/>
    <x v="2"/>
    <x v="16"/>
    <x v="0"/>
    <n v="2"/>
    <x v="1"/>
    <s v="July"/>
    <n v="60912"/>
    <x v="248"/>
    <n v="3888"/>
    <n v="5832"/>
    <n v="6210"/>
  </r>
  <r>
    <x v="536"/>
    <x v="8"/>
    <x v="4"/>
    <x v="9"/>
    <x v="0"/>
    <n v="14"/>
    <x v="1"/>
    <s v="July"/>
    <n v="52650"/>
    <x v="101"/>
    <n v="3600"/>
    <n v="3546"/>
    <n v="3780"/>
  </r>
  <r>
    <x v="536"/>
    <x v="6"/>
    <x v="2"/>
    <x v="6"/>
    <x v="0"/>
    <n v="6"/>
    <x v="1"/>
    <s v="July"/>
    <n v="74466"/>
    <x v="113"/>
    <n v="4914"/>
    <n v="2034"/>
    <n v="2160"/>
  </r>
  <r>
    <x v="537"/>
    <x v="5"/>
    <x v="3"/>
    <x v="5"/>
    <x v="0"/>
    <n v="13"/>
    <x v="1"/>
    <s v="July"/>
    <n v="46656"/>
    <x v="147"/>
    <n v="3024"/>
    <n v="2034"/>
    <n v="2160"/>
  </r>
  <r>
    <x v="537"/>
    <x v="2"/>
    <x v="1"/>
    <x v="3"/>
    <x v="0"/>
    <n v="4"/>
    <x v="1"/>
    <s v="July"/>
    <n v="15372"/>
    <x v="239"/>
    <n v="1008"/>
    <n v="3042"/>
    <n v="3240"/>
  </r>
  <r>
    <x v="538"/>
    <x v="7"/>
    <x v="4"/>
    <x v="15"/>
    <x v="1"/>
    <n v="21"/>
    <x v="1"/>
    <s v="July"/>
    <n v="120096"/>
    <x v="127"/>
    <n v="9504"/>
    <n v="3042"/>
    <n v="3240"/>
  </r>
  <r>
    <x v="538"/>
    <x v="0"/>
    <x v="0"/>
    <x v="9"/>
    <x v="0"/>
    <n v="16"/>
    <x v="1"/>
    <s v="July"/>
    <n v="40014"/>
    <x v="261"/>
    <n v="2736"/>
    <n v="3726"/>
    <n v="3960"/>
  </r>
  <r>
    <x v="538"/>
    <x v="7"/>
    <x v="4"/>
    <x v="10"/>
    <x v="0"/>
    <n v="10"/>
    <x v="1"/>
    <s v="July"/>
    <n v="98604"/>
    <x v="37"/>
    <n v="6336"/>
    <n v="2196"/>
    <n v="2340"/>
  </r>
  <r>
    <x v="538"/>
    <x v="8"/>
    <x v="4"/>
    <x v="13"/>
    <x v="1"/>
    <n v="3"/>
    <x v="1"/>
    <s v="July"/>
    <n v="3924"/>
    <x v="149"/>
    <n v="306"/>
    <n v="4482"/>
    <n v="4770"/>
  </r>
  <r>
    <x v="538"/>
    <x v="2"/>
    <x v="1"/>
    <x v="14"/>
    <x v="0"/>
    <n v="1"/>
    <x v="1"/>
    <s v="July"/>
    <n v="29520"/>
    <x v="220"/>
    <n v="1980"/>
    <n v="5148"/>
    <n v="5490"/>
  </r>
  <r>
    <x v="539"/>
    <x v="1"/>
    <x v="0"/>
    <x v="10"/>
    <x v="0"/>
    <n v="13"/>
    <x v="1"/>
    <s v="July"/>
    <n v="94122"/>
    <x v="75"/>
    <n v="6048"/>
    <n v="3978"/>
    <n v="4230"/>
  </r>
  <r>
    <x v="539"/>
    <x v="2"/>
    <x v="1"/>
    <x v="13"/>
    <x v="1"/>
    <n v="15"/>
    <x v="1"/>
    <s v="July"/>
    <n v="23544"/>
    <x v="25"/>
    <n v="1836"/>
    <n v="2106"/>
    <n v="2250"/>
  </r>
  <r>
    <x v="539"/>
    <x v="9"/>
    <x v="3"/>
    <x v="16"/>
    <x v="0"/>
    <n v="5"/>
    <x v="1"/>
    <s v="July"/>
    <n v="57528"/>
    <x v="110"/>
    <n v="3672"/>
    <n v="3978"/>
    <n v="4230"/>
  </r>
  <r>
    <x v="539"/>
    <x v="3"/>
    <x v="1"/>
    <x v="4"/>
    <x v="0"/>
    <n v="25"/>
    <x v="1"/>
    <s v="July"/>
    <n v="12168"/>
    <x v="94"/>
    <n v="792"/>
    <n v="2034"/>
    <n v="2160"/>
  </r>
  <r>
    <x v="539"/>
    <x v="3"/>
    <x v="1"/>
    <x v="13"/>
    <x v="1"/>
    <n v="8"/>
    <x v="1"/>
    <s v="July"/>
    <n v="58860"/>
    <x v="38"/>
    <n v="4590"/>
    <n v="2034"/>
    <n v="2160"/>
  </r>
  <r>
    <x v="540"/>
    <x v="6"/>
    <x v="2"/>
    <x v="4"/>
    <x v="0"/>
    <n v="21"/>
    <x v="1"/>
    <s v="July"/>
    <n v="69966"/>
    <x v="139"/>
    <n v="4554"/>
    <n v="3582"/>
    <n v="3870"/>
  </r>
  <r>
    <x v="541"/>
    <x v="5"/>
    <x v="3"/>
    <x v="1"/>
    <x v="1"/>
    <n v="16"/>
    <x v="1"/>
    <s v="July"/>
    <n v="68058"/>
    <x v="134"/>
    <n v="5472"/>
    <n v="3978"/>
    <n v="4230"/>
  </r>
  <r>
    <x v="541"/>
    <x v="3"/>
    <x v="1"/>
    <x v="14"/>
    <x v="0"/>
    <n v="23"/>
    <x v="1"/>
    <s v="July"/>
    <n v="44280"/>
    <x v="128"/>
    <n v="2970"/>
    <n v="2196"/>
    <n v="2340"/>
  </r>
  <r>
    <x v="542"/>
    <x v="8"/>
    <x v="4"/>
    <x v="7"/>
    <x v="0"/>
    <n v="22"/>
    <x v="1"/>
    <s v="July"/>
    <n v="51714"/>
    <x v="5"/>
    <n v="3276"/>
    <n v="3978"/>
    <n v="4230"/>
  </r>
  <r>
    <x v="542"/>
    <x v="2"/>
    <x v="1"/>
    <x v="8"/>
    <x v="0"/>
    <n v="13"/>
    <x v="1"/>
    <s v="July"/>
    <n v="108108"/>
    <x v="270"/>
    <n v="7182"/>
    <n v="3978"/>
    <n v="4230"/>
  </r>
  <r>
    <x v="542"/>
    <x v="4"/>
    <x v="2"/>
    <x v="16"/>
    <x v="0"/>
    <n v="27"/>
    <x v="1"/>
    <s v="July"/>
    <n v="60912"/>
    <x v="248"/>
    <n v="3888"/>
    <n v="3042"/>
    <n v="3240"/>
  </r>
  <r>
    <x v="542"/>
    <x v="6"/>
    <x v="2"/>
    <x v="12"/>
    <x v="0"/>
    <n v="27"/>
    <x v="1"/>
    <s v="July"/>
    <n v="11178"/>
    <x v="243"/>
    <n v="702"/>
    <n v="3978"/>
    <n v="4230"/>
  </r>
  <r>
    <x v="543"/>
    <x v="0"/>
    <x v="0"/>
    <x v="8"/>
    <x v="0"/>
    <n v="27"/>
    <x v="1"/>
    <s v="July"/>
    <n v="87516"/>
    <x v="79"/>
    <n v="5814"/>
    <n v="3978"/>
    <n v="4230"/>
  </r>
  <r>
    <x v="543"/>
    <x v="1"/>
    <x v="0"/>
    <x v="16"/>
    <x v="0"/>
    <n v="27"/>
    <x v="1"/>
    <s v="July"/>
    <n v="57528"/>
    <x v="110"/>
    <n v="3672"/>
    <n v="5832"/>
    <n v="6210"/>
  </r>
  <r>
    <x v="543"/>
    <x v="0"/>
    <x v="0"/>
    <x v="14"/>
    <x v="0"/>
    <n v="27"/>
    <x v="1"/>
    <s v="July"/>
    <n v="64944"/>
    <x v="77"/>
    <n v="4356"/>
    <n v="2196"/>
    <n v="2340"/>
  </r>
  <r>
    <x v="544"/>
    <x v="8"/>
    <x v="4"/>
    <x v="13"/>
    <x v="1"/>
    <n v="27"/>
    <x v="1"/>
    <s v="July"/>
    <n v="15696"/>
    <x v="73"/>
    <n v="1224"/>
    <n v="3546"/>
    <n v="3780"/>
  </r>
  <r>
    <x v="544"/>
    <x v="0"/>
    <x v="0"/>
    <x v="9"/>
    <x v="0"/>
    <n v="12"/>
    <x v="1"/>
    <s v="July"/>
    <n v="31590"/>
    <x v="99"/>
    <n v="2160"/>
    <n v="3582"/>
    <n v="3870"/>
  </r>
  <r>
    <x v="545"/>
    <x v="0"/>
    <x v="0"/>
    <x v="6"/>
    <x v="0"/>
    <n v="18"/>
    <x v="1"/>
    <s v="July"/>
    <n v="49644"/>
    <x v="81"/>
    <n v="3276"/>
    <n v="3978"/>
    <n v="4230"/>
  </r>
  <r>
    <x v="545"/>
    <x v="7"/>
    <x v="4"/>
    <x v="13"/>
    <x v="1"/>
    <n v="8"/>
    <x v="1"/>
    <s v="July"/>
    <n v="31392"/>
    <x v="13"/>
    <n v="2448"/>
    <n v="3978"/>
    <n v="4230"/>
  </r>
  <r>
    <x v="545"/>
    <x v="3"/>
    <x v="1"/>
    <x v="16"/>
    <x v="0"/>
    <n v="21"/>
    <x v="1"/>
    <s v="July"/>
    <n v="37224"/>
    <x v="234"/>
    <n v="2376"/>
    <n v="2034"/>
    <n v="2160"/>
  </r>
  <r>
    <x v="545"/>
    <x v="1"/>
    <x v="0"/>
    <x v="0"/>
    <x v="0"/>
    <n v="25"/>
    <x v="1"/>
    <s v="July"/>
    <n v="16272"/>
    <x v="0"/>
    <n v="1008"/>
    <n v="3042"/>
    <n v="3240"/>
  </r>
  <r>
    <x v="546"/>
    <x v="5"/>
    <x v="3"/>
    <x v="3"/>
    <x v="0"/>
    <n v="12"/>
    <x v="1"/>
    <s v="July"/>
    <n v="32940"/>
    <x v="150"/>
    <n v="2160"/>
    <n v="5148"/>
    <n v="5490"/>
  </r>
  <r>
    <x v="546"/>
    <x v="7"/>
    <x v="4"/>
    <x v="10"/>
    <x v="0"/>
    <n v="9"/>
    <x v="1"/>
    <s v="July"/>
    <n v="49302"/>
    <x v="35"/>
    <n v="3168"/>
    <n v="2106"/>
    <n v="2250"/>
  </r>
  <r>
    <x v="547"/>
    <x v="1"/>
    <x v="0"/>
    <x v="3"/>
    <x v="0"/>
    <n v="23"/>
    <x v="1"/>
    <s v="July"/>
    <n v="30744"/>
    <x v="191"/>
    <n v="2016"/>
    <n v="4482"/>
    <n v="4770"/>
  </r>
  <r>
    <x v="547"/>
    <x v="5"/>
    <x v="3"/>
    <x v="12"/>
    <x v="0"/>
    <n v="23"/>
    <x v="1"/>
    <s v="July"/>
    <n v="63342"/>
    <x v="33"/>
    <n v="3978"/>
    <n v="3546"/>
    <n v="3780"/>
  </r>
  <r>
    <x v="547"/>
    <x v="1"/>
    <x v="0"/>
    <x v="10"/>
    <x v="0"/>
    <n v="20"/>
    <x v="1"/>
    <s v="July"/>
    <n v="26892"/>
    <x v="83"/>
    <n v="1728"/>
    <n v="4482"/>
    <n v="4770"/>
  </r>
  <r>
    <x v="547"/>
    <x v="0"/>
    <x v="0"/>
    <x v="1"/>
    <x v="1"/>
    <n v="25"/>
    <x v="1"/>
    <s v="July"/>
    <n v="35820"/>
    <x v="290"/>
    <n v="2880"/>
    <n v="4482"/>
    <n v="4770"/>
  </r>
  <r>
    <x v="547"/>
    <x v="4"/>
    <x v="2"/>
    <x v="7"/>
    <x v="0"/>
    <n v="4"/>
    <x v="1"/>
    <s v="July"/>
    <n v="79560"/>
    <x v="208"/>
    <n v="5040"/>
    <n v="2034"/>
    <n v="2160"/>
  </r>
  <r>
    <x v="547"/>
    <x v="5"/>
    <x v="3"/>
    <x v="0"/>
    <x v="0"/>
    <n v="24"/>
    <x v="1"/>
    <s v="July"/>
    <n v="8136"/>
    <x v="22"/>
    <n v="504"/>
    <n v="3978"/>
    <n v="4230"/>
  </r>
  <r>
    <x v="548"/>
    <x v="3"/>
    <x v="1"/>
    <x v="11"/>
    <x v="0"/>
    <n v="24"/>
    <x v="1"/>
    <s v="July"/>
    <n v="31914"/>
    <x v="40"/>
    <n v="2106"/>
    <n v="5832"/>
    <n v="6210"/>
  </r>
  <r>
    <x v="548"/>
    <x v="2"/>
    <x v="1"/>
    <x v="5"/>
    <x v="0"/>
    <n v="16"/>
    <x v="1"/>
    <s v="July"/>
    <n v="52488"/>
    <x v="212"/>
    <n v="3402"/>
    <n v="3978"/>
    <n v="4230"/>
  </r>
  <r>
    <x v="549"/>
    <x v="1"/>
    <x v="0"/>
    <x v="6"/>
    <x v="0"/>
    <n v="6"/>
    <x v="1"/>
    <s v="July"/>
    <n v="60282"/>
    <x v="217"/>
    <n v="3978"/>
    <n v="3978"/>
    <n v="4230"/>
  </r>
  <r>
    <x v="549"/>
    <x v="3"/>
    <x v="1"/>
    <x v="3"/>
    <x v="0"/>
    <n v="4"/>
    <x v="1"/>
    <s v="July"/>
    <n v="37332"/>
    <x v="295"/>
    <n v="2448"/>
    <n v="5148"/>
    <n v="5490"/>
  </r>
  <r>
    <x v="550"/>
    <x v="2"/>
    <x v="1"/>
    <x v="7"/>
    <x v="0"/>
    <n v="24"/>
    <x v="1"/>
    <s v="July"/>
    <n v="87516"/>
    <x v="4"/>
    <n v="5544"/>
    <n v="5832"/>
    <n v="6210"/>
  </r>
  <r>
    <x v="550"/>
    <x v="2"/>
    <x v="1"/>
    <x v="0"/>
    <x v="0"/>
    <n v="21"/>
    <x v="1"/>
    <s v="July"/>
    <n v="10170"/>
    <x v="129"/>
    <n v="630"/>
    <n v="2034"/>
    <n v="2160"/>
  </r>
  <r>
    <x v="550"/>
    <x v="5"/>
    <x v="3"/>
    <x v="11"/>
    <x v="0"/>
    <n v="13"/>
    <x v="1"/>
    <s v="July"/>
    <n v="85104"/>
    <x v="60"/>
    <n v="5616"/>
    <n v="5832"/>
    <n v="6210"/>
  </r>
  <r>
    <x v="551"/>
    <x v="7"/>
    <x v="4"/>
    <x v="11"/>
    <x v="0"/>
    <n v="2"/>
    <x v="1"/>
    <s v="July"/>
    <n v="81558"/>
    <x v="19"/>
    <n v="5382"/>
    <n v="3546"/>
    <n v="3780"/>
  </r>
  <r>
    <x v="551"/>
    <x v="8"/>
    <x v="4"/>
    <x v="7"/>
    <x v="0"/>
    <n v="20"/>
    <x v="1"/>
    <s v="July"/>
    <n v="63648"/>
    <x v="2"/>
    <n v="4032"/>
    <n v="3726"/>
    <n v="3960"/>
  </r>
  <r>
    <x v="552"/>
    <x v="3"/>
    <x v="1"/>
    <x v="2"/>
    <x v="0"/>
    <n v="21"/>
    <x v="1"/>
    <s v="July"/>
    <n v="39780"/>
    <x v="42"/>
    <n v="2520"/>
    <n v="3978"/>
    <n v="4230"/>
  </r>
  <r>
    <x v="552"/>
    <x v="8"/>
    <x v="4"/>
    <x v="1"/>
    <x v="1"/>
    <n v="12"/>
    <x v="1"/>
    <s v="July"/>
    <n v="50148"/>
    <x v="265"/>
    <n v="4032"/>
    <n v="3042"/>
    <n v="3240"/>
  </r>
  <r>
    <x v="552"/>
    <x v="1"/>
    <x v="0"/>
    <x v="5"/>
    <x v="0"/>
    <n v="23"/>
    <x v="1"/>
    <s v="July"/>
    <n v="139968"/>
    <x v="24"/>
    <n v="9072"/>
    <n v="3546"/>
    <n v="3780"/>
  </r>
  <r>
    <x v="553"/>
    <x v="7"/>
    <x v="4"/>
    <x v="5"/>
    <x v="0"/>
    <n v="23"/>
    <x v="1"/>
    <s v="August"/>
    <n v="23328"/>
    <x v="180"/>
    <n v="1512"/>
    <n v="4482"/>
    <n v="4770"/>
  </r>
  <r>
    <x v="553"/>
    <x v="4"/>
    <x v="2"/>
    <x v="0"/>
    <x v="0"/>
    <n v="24"/>
    <x v="1"/>
    <s v="August"/>
    <n v="32544"/>
    <x v="288"/>
    <n v="2016"/>
    <n v="3924"/>
    <n v="4230"/>
  </r>
  <r>
    <x v="553"/>
    <x v="0"/>
    <x v="0"/>
    <x v="7"/>
    <x v="0"/>
    <n v="25"/>
    <x v="1"/>
    <s v="August"/>
    <n v="63648"/>
    <x v="2"/>
    <n v="4032"/>
    <n v="2952"/>
    <n v="3150"/>
  </r>
  <r>
    <x v="553"/>
    <x v="5"/>
    <x v="3"/>
    <x v="3"/>
    <x v="0"/>
    <n v="17"/>
    <x v="1"/>
    <s v="August"/>
    <n v="19764"/>
    <x v="174"/>
    <n v="1296"/>
    <n v="3726"/>
    <n v="3960"/>
  </r>
  <r>
    <x v="553"/>
    <x v="5"/>
    <x v="3"/>
    <x v="15"/>
    <x v="1"/>
    <n v="21"/>
    <x v="1"/>
    <s v="August"/>
    <n v="60048"/>
    <x v="248"/>
    <n v="4752"/>
    <n v="3978"/>
    <n v="4230"/>
  </r>
  <r>
    <x v="554"/>
    <x v="0"/>
    <x v="0"/>
    <x v="14"/>
    <x v="0"/>
    <n v="9"/>
    <x v="1"/>
    <s v="August"/>
    <n v="14760"/>
    <x v="172"/>
    <n v="990"/>
    <n v="3726"/>
    <n v="3960"/>
  </r>
  <r>
    <x v="554"/>
    <x v="6"/>
    <x v="2"/>
    <x v="2"/>
    <x v="0"/>
    <n v="11"/>
    <x v="1"/>
    <s v="August"/>
    <n v="95472"/>
    <x v="23"/>
    <n v="6048"/>
    <n v="4482"/>
    <n v="4770"/>
  </r>
  <r>
    <x v="555"/>
    <x v="0"/>
    <x v="0"/>
    <x v="15"/>
    <x v="1"/>
    <n v="4"/>
    <x v="1"/>
    <s v="August"/>
    <n v="187650"/>
    <x v="45"/>
    <n v="14850"/>
    <n v="3582"/>
    <n v="3870"/>
  </r>
  <r>
    <x v="555"/>
    <x v="2"/>
    <x v="1"/>
    <x v="7"/>
    <x v="0"/>
    <n v="22"/>
    <x v="1"/>
    <s v="August"/>
    <n v="55692"/>
    <x v="56"/>
    <n v="3528"/>
    <n v="4482"/>
    <n v="4770"/>
  </r>
  <r>
    <x v="555"/>
    <x v="5"/>
    <x v="3"/>
    <x v="4"/>
    <x v="0"/>
    <n v="15"/>
    <x v="1"/>
    <s v="August"/>
    <n v="30420"/>
    <x v="105"/>
    <n v="1980"/>
    <n v="3924"/>
    <n v="4230"/>
  </r>
  <r>
    <x v="555"/>
    <x v="9"/>
    <x v="3"/>
    <x v="7"/>
    <x v="0"/>
    <n v="23"/>
    <x v="1"/>
    <s v="August"/>
    <n v="15912"/>
    <x v="73"/>
    <n v="1008"/>
    <n v="7506"/>
    <n v="8100"/>
  </r>
  <r>
    <x v="555"/>
    <x v="4"/>
    <x v="2"/>
    <x v="3"/>
    <x v="0"/>
    <n v="9"/>
    <x v="1"/>
    <s v="August"/>
    <n v="30744"/>
    <x v="191"/>
    <n v="2016"/>
    <n v="3546"/>
    <n v="3780"/>
  </r>
  <r>
    <x v="556"/>
    <x v="9"/>
    <x v="3"/>
    <x v="9"/>
    <x v="0"/>
    <n v="7"/>
    <x v="1"/>
    <s v="August"/>
    <n v="14742"/>
    <x v="172"/>
    <n v="1008"/>
    <n v="3042"/>
    <n v="3240"/>
  </r>
  <r>
    <x v="556"/>
    <x v="0"/>
    <x v="0"/>
    <x v="10"/>
    <x v="0"/>
    <n v="25"/>
    <x v="1"/>
    <s v="August"/>
    <n v="17928"/>
    <x v="137"/>
    <n v="1152"/>
    <n v="3042"/>
    <n v="3240"/>
  </r>
  <r>
    <x v="557"/>
    <x v="9"/>
    <x v="3"/>
    <x v="5"/>
    <x v="0"/>
    <n v="10"/>
    <x v="1"/>
    <s v="August"/>
    <n v="75816"/>
    <x v="27"/>
    <n v="4914"/>
    <n v="3978"/>
    <n v="4230"/>
  </r>
  <r>
    <x v="557"/>
    <x v="7"/>
    <x v="4"/>
    <x v="1"/>
    <x v="1"/>
    <n v="8"/>
    <x v="1"/>
    <s v="August"/>
    <n v="89550"/>
    <x v="273"/>
    <n v="7200"/>
    <n v="5148"/>
    <n v="5490"/>
  </r>
  <r>
    <x v="557"/>
    <x v="6"/>
    <x v="2"/>
    <x v="3"/>
    <x v="0"/>
    <n v="18"/>
    <x v="1"/>
    <s v="August"/>
    <n v="15372"/>
    <x v="239"/>
    <n v="1008"/>
    <n v="3042"/>
    <n v="3240"/>
  </r>
  <r>
    <x v="557"/>
    <x v="7"/>
    <x v="4"/>
    <x v="7"/>
    <x v="0"/>
    <n v="8"/>
    <x v="1"/>
    <s v="August"/>
    <n v="39780"/>
    <x v="42"/>
    <n v="2520"/>
    <n v="5148"/>
    <n v="5490"/>
  </r>
  <r>
    <x v="557"/>
    <x v="5"/>
    <x v="3"/>
    <x v="8"/>
    <x v="0"/>
    <n v="25"/>
    <x v="1"/>
    <s v="August"/>
    <n v="102960"/>
    <x v="161"/>
    <n v="6840"/>
    <n v="7506"/>
    <n v="8100"/>
  </r>
  <r>
    <x v="557"/>
    <x v="5"/>
    <x v="3"/>
    <x v="1"/>
    <x v="1"/>
    <n v="7"/>
    <x v="1"/>
    <s v="August"/>
    <n v="3582"/>
    <x v="286"/>
    <n v="288"/>
    <n v="3042"/>
    <n v="3240"/>
  </r>
  <r>
    <x v="558"/>
    <x v="7"/>
    <x v="4"/>
    <x v="3"/>
    <x v="0"/>
    <n v="17"/>
    <x v="1"/>
    <s v="August"/>
    <n v="24156"/>
    <x v="104"/>
    <n v="1584"/>
    <n v="3978"/>
    <n v="4230"/>
  </r>
  <r>
    <x v="558"/>
    <x v="9"/>
    <x v="3"/>
    <x v="12"/>
    <x v="0"/>
    <n v="3"/>
    <x v="1"/>
    <s v="August"/>
    <n v="37260"/>
    <x v="234"/>
    <n v="2340"/>
    <n v="2952"/>
    <n v="3150"/>
  </r>
  <r>
    <x v="558"/>
    <x v="7"/>
    <x v="4"/>
    <x v="3"/>
    <x v="0"/>
    <n v="13"/>
    <x v="1"/>
    <s v="August"/>
    <n v="41724"/>
    <x v="296"/>
    <n v="2736"/>
    <n v="2034"/>
    <n v="2160"/>
  </r>
  <r>
    <x v="559"/>
    <x v="4"/>
    <x v="2"/>
    <x v="7"/>
    <x v="0"/>
    <n v="17"/>
    <x v="1"/>
    <s v="August"/>
    <n v="75582"/>
    <x v="70"/>
    <n v="4788"/>
    <n v="3582"/>
    <n v="3870"/>
  </r>
  <r>
    <x v="559"/>
    <x v="5"/>
    <x v="3"/>
    <x v="10"/>
    <x v="0"/>
    <n v="22"/>
    <x v="1"/>
    <s v="August"/>
    <n v="76194"/>
    <x v="211"/>
    <n v="4896"/>
    <n v="3978"/>
    <n v="4230"/>
  </r>
  <r>
    <x v="559"/>
    <x v="1"/>
    <x v="0"/>
    <x v="12"/>
    <x v="0"/>
    <n v="23"/>
    <x v="1"/>
    <s v="August"/>
    <n v="89424"/>
    <x v="84"/>
    <n v="5616"/>
    <n v="2196"/>
    <n v="2340"/>
  </r>
  <r>
    <x v="559"/>
    <x v="8"/>
    <x v="4"/>
    <x v="4"/>
    <x v="0"/>
    <n v="1"/>
    <x v="1"/>
    <s v="August"/>
    <n v="57798"/>
    <x v="126"/>
    <n v="3762"/>
    <n v="2034"/>
    <n v="2160"/>
  </r>
  <r>
    <x v="560"/>
    <x v="9"/>
    <x v="3"/>
    <x v="7"/>
    <x v="0"/>
    <n v="25"/>
    <x v="1"/>
    <s v="August"/>
    <n v="71604"/>
    <x v="12"/>
    <n v="4536"/>
    <n v="5148"/>
    <n v="5490"/>
  </r>
  <r>
    <x v="560"/>
    <x v="3"/>
    <x v="1"/>
    <x v="7"/>
    <x v="0"/>
    <n v="22"/>
    <x v="1"/>
    <s v="August"/>
    <n v="27846"/>
    <x v="88"/>
    <n v="1764"/>
    <n v="3384"/>
    <n v="3600"/>
  </r>
  <r>
    <x v="560"/>
    <x v="5"/>
    <x v="3"/>
    <x v="9"/>
    <x v="0"/>
    <n v="2"/>
    <x v="1"/>
    <s v="August"/>
    <n v="48438"/>
    <x v="264"/>
    <n v="3312"/>
    <n v="3978"/>
    <n v="4230"/>
  </r>
  <r>
    <x v="560"/>
    <x v="9"/>
    <x v="3"/>
    <x v="1"/>
    <x v="1"/>
    <n v="11"/>
    <x v="1"/>
    <s v="August"/>
    <n v="75222"/>
    <x v="1"/>
    <n v="6048"/>
    <n v="3582"/>
    <n v="3870"/>
  </r>
  <r>
    <x v="561"/>
    <x v="7"/>
    <x v="4"/>
    <x v="10"/>
    <x v="0"/>
    <n v="11"/>
    <x v="1"/>
    <s v="August"/>
    <n v="62748"/>
    <x v="268"/>
    <n v="4032"/>
    <n v="3546"/>
    <n v="3780"/>
  </r>
  <r>
    <x v="562"/>
    <x v="1"/>
    <x v="0"/>
    <x v="0"/>
    <x v="0"/>
    <n v="1"/>
    <x v="1"/>
    <s v="August"/>
    <n v="28476"/>
    <x v="109"/>
    <n v="1764"/>
    <n v="7506"/>
    <n v="8100"/>
  </r>
  <r>
    <x v="562"/>
    <x v="3"/>
    <x v="1"/>
    <x v="14"/>
    <x v="0"/>
    <n v="14"/>
    <x v="1"/>
    <s v="August"/>
    <n v="53136"/>
    <x v="112"/>
    <n v="3564"/>
    <n v="3978"/>
    <n v="4230"/>
  </r>
  <r>
    <x v="562"/>
    <x v="7"/>
    <x v="4"/>
    <x v="15"/>
    <x v="1"/>
    <n v="11"/>
    <x v="1"/>
    <s v="August"/>
    <n v="30024"/>
    <x v="105"/>
    <n v="2376"/>
    <n v="2034"/>
    <n v="2160"/>
  </r>
  <r>
    <x v="563"/>
    <x v="7"/>
    <x v="4"/>
    <x v="8"/>
    <x v="0"/>
    <n v="8"/>
    <x v="1"/>
    <s v="August"/>
    <n v="5148"/>
    <x v="62"/>
    <n v="342"/>
    <n v="2952"/>
    <n v="3150"/>
  </r>
  <r>
    <x v="563"/>
    <x v="1"/>
    <x v="0"/>
    <x v="11"/>
    <x v="0"/>
    <n v="1"/>
    <x v="1"/>
    <s v="August"/>
    <n v="46098"/>
    <x v="219"/>
    <n v="3042"/>
    <n v="3546"/>
    <n v="3780"/>
  </r>
  <r>
    <x v="563"/>
    <x v="5"/>
    <x v="3"/>
    <x v="4"/>
    <x v="0"/>
    <n v="24"/>
    <x v="1"/>
    <s v="August"/>
    <n v="27378"/>
    <x v="237"/>
    <n v="1782"/>
    <n v="3546"/>
    <n v="3780"/>
  </r>
  <r>
    <x v="563"/>
    <x v="1"/>
    <x v="0"/>
    <x v="3"/>
    <x v="0"/>
    <n v="15"/>
    <x v="1"/>
    <s v="August"/>
    <n v="46116"/>
    <x v="219"/>
    <n v="3024"/>
    <n v="3978"/>
    <n v="4230"/>
  </r>
  <r>
    <x v="564"/>
    <x v="4"/>
    <x v="2"/>
    <x v="12"/>
    <x v="0"/>
    <n v="20"/>
    <x v="1"/>
    <s v="August"/>
    <n v="26082"/>
    <x v="76"/>
    <n v="1638"/>
    <n v="3546"/>
    <n v="3780"/>
  </r>
  <r>
    <x v="564"/>
    <x v="6"/>
    <x v="2"/>
    <x v="3"/>
    <x v="0"/>
    <n v="1"/>
    <x v="1"/>
    <s v="August"/>
    <n v="24156"/>
    <x v="104"/>
    <n v="1584"/>
    <n v="5148"/>
    <n v="5490"/>
  </r>
  <r>
    <x v="564"/>
    <x v="1"/>
    <x v="0"/>
    <x v="2"/>
    <x v="0"/>
    <n v="5"/>
    <x v="1"/>
    <s v="August"/>
    <n v="75582"/>
    <x v="70"/>
    <n v="4788"/>
    <n v="2196"/>
    <n v="2340"/>
  </r>
  <r>
    <x v="564"/>
    <x v="0"/>
    <x v="0"/>
    <x v="4"/>
    <x v="0"/>
    <n v="2"/>
    <x v="1"/>
    <s v="August"/>
    <n v="63882"/>
    <x v="95"/>
    <n v="4158"/>
    <n v="3924"/>
    <n v="4230"/>
  </r>
  <r>
    <x v="565"/>
    <x v="9"/>
    <x v="3"/>
    <x v="4"/>
    <x v="0"/>
    <n v="15"/>
    <x v="1"/>
    <s v="August"/>
    <n v="3042"/>
    <x v="152"/>
    <n v="198"/>
    <n v="3978"/>
    <n v="4230"/>
  </r>
  <r>
    <x v="565"/>
    <x v="1"/>
    <x v="0"/>
    <x v="5"/>
    <x v="0"/>
    <n v="24"/>
    <x v="1"/>
    <s v="August"/>
    <n v="69984"/>
    <x v="139"/>
    <n v="4536"/>
    <n v="2106"/>
    <n v="2250"/>
  </r>
  <r>
    <x v="565"/>
    <x v="6"/>
    <x v="2"/>
    <x v="4"/>
    <x v="0"/>
    <n v="23"/>
    <x v="1"/>
    <s v="August"/>
    <n v="18252"/>
    <x v="186"/>
    <n v="1188"/>
    <n v="5148"/>
    <n v="5490"/>
  </r>
  <r>
    <x v="565"/>
    <x v="8"/>
    <x v="4"/>
    <x v="2"/>
    <x v="0"/>
    <n v="20"/>
    <x v="1"/>
    <s v="August"/>
    <n v="19890"/>
    <x v="92"/>
    <n v="1260"/>
    <n v="3546"/>
    <n v="3780"/>
  </r>
  <r>
    <x v="566"/>
    <x v="6"/>
    <x v="2"/>
    <x v="2"/>
    <x v="0"/>
    <n v="23"/>
    <x v="1"/>
    <s v="August"/>
    <n v="71604"/>
    <x v="12"/>
    <n v="4536"/>
    <n v="3546"/>
    <n v="3780"/>
  </r>
  <r>
    <x v="566"/>
    <x v="5"/>
    <x v="3"/>
    <x v="12"/>
    <x v="0"/>
    <n v="22"/>
    <x v="1"/>
    <s v="August"/>
    <n v="67068"/>
    <x v="188"/>
    <n v="4212"/>
    <n v="5148"/>
    <n v="5490"/>
  </r>
  <r>
    <x v="566"/>
    <x v="7"/>
    <x v="4"/>
    <x v="5"/>
    <x v="0"/>
    <n v="10"/>
    <x v="1"/>
    <s v="August"/>
    <n v="64152"/>
    <x v="107"/>
    <n v="4158"/>
    <n v="3384"/>
    <n v="3600"/>
  </r>
  <r>
    <x v="567"/>
    <x v="8"/>
    <x v="4"/>
    <x v="1"/>
    <x v="1"/>
    <n v="5"/>
    <x v="1"/>
    <s v="August"/>
    <n v="10746"/>
    <x v="228"/>
    <n v="864"/>
    <n v="3042"/>
    <n v="3240"/>
  </r>
  <r>
    <x v="567"/>
    <x v="6"/>
    <x v="2"/>
    <x v="13"/>
    <x v="1"/>
    <n v="12"/>
    <x v="1"/>
    <s v="August"/>
    <n v="47088"/>
    <x v="69"/>
    <n v="3672"/>
    <n v="3978"/>
    <n v="4230"/>
  </r>
  <r>
    <x v="567"/>
    <x v="1"/>
    <x v="0"/>
    <x v="8"/>
    <x v="0"/>
    <n v="19"/>
    <x v="1"/>
    <s v="August"/>
    <n v="66924"/>
    <x v="114"/>
    <n v="4446"/>
    <n v="3978"/>
    <n v="4230"/>
  </r>
  <r>
    <x v="567"/>
    <x v="0"/>
    <x v="0"/>
    <x v="12"/>
    <x v="0"/>
    <n v="18"/>
    <x v="1"/>
    <s v="August"/>
    <n v="67068"/>
    <x v="188"/>
    <n v="4212"/>
    <n v="3924"/>
    <n v="4230"/>
  </r>
  <r>
    <x v="568"/>
    <x v="6"/>
    <x v="2"/>
    <x v="10"/>
    <x v="0"/>
    <n v="1"/>
    <x v="1"/>
    <s v="August"/>
    <n v="94122"/>
    <x v="75"/>
    <n v="6048"/>
    <n v="2952"/>
    <n v="3150"/>
  </r>
  <r>
    <x v="569"/>
    <x v="0"/>
    <x v="0"/>
    <x v="16"/>
    <x v="0"/>
    <n v="15"/>
    <x v="1"/>
    <s v="August"/>
    <n v="33840"/>
    <x v="67"/>
    <n v="2160"/>
    <n v="3042"/>
    <n v="3240"/>
  </r>
  <r>
    <x v="570"/>
    <x v="4"/>
    <x v="2"/>
    <x v="2"/>
    <x v="0"/>
    <n v="4"/>
    <x v="1"/>
    <s v="August"/>
    <n v="71604"/>
    <x v="12"/>
    <n v="4536"/>
    <n v="3978"/>
    <n v="4230"/>
  </r>
  <r>
    <x v="570"/>
    <x v="4"/>
    <x v="2"/>
    <x v="2"/>
    <x v="0"/>
    <n v="16"/>
    <x v="1"/>
    <s v="August"/>
    <n v="23868"/>
    <x v="25"/>
    <n v="1512"/>
    <n v="2106"/>
    <n v="2250"/>
  </r>
  <r>
    <x v="570"/>
    <x v="0"/>
    <x v="0"/>
    <x v="7"/>
    <x v="0"/>
    <n v="10"/>
    <x v="1"/>
    <s v="August"/>
    <n v="51714"/>
    <x v="5"/>
    <n v="3276"/>
    <n v="2034"/>
    <n v="2160"/>
  </r>
  <r>
    <x v="570"/>
    <x v="4"/>
    <x v="2"/>
    <x v="6"/>
    <x v="0"/>
    <n v="21"/>
    <x v="1"/>
    <s v="August"/>
    <n v="67374"/>
    <x v="207"/>
    <n v="4446"/>
    <n v="4482"/>
    <n v="4770"/>
  </r>
  <r>
    <x v="571"/>
    <x v="4"/>
    <x v="2"/>
    <x v="16"/>
    <x v="0"/>
    <n v="7"/>
    <x v="1"/>
    <s v="August"/>
    <n v="23688"/>
    <x v="58"/>
    <n v="1512"/>
    <n v="3726"/>
    <n v="3960"/>
  </r>
  <r>
    <x v="571"/>
    <x v="9"/>
    <x v="3"/>
    <x v="3"/>
    <x v="0"/>
    <n v="22"/>
    <x v="1"/>
    <s v="August"/>
    <n v="43920"/>
    <x v="148"/>
    <n v="2880"/>
    <n v="2952"/>
    <n v="3150"/>
  </r>
  <r>
    <x v="571"/>
    <x v="0"/>
    <x v="0"/>
    <x v="0"/>
    <x v="0"/>
    <n v="15"/>
    <x v="1"/>
    <s v="August"/>
    <n v="38646"/>
    <x v="222"/>
    <n v="2394"/>
    <n v="3384"/>
    <n v="3600"/>
  </r>
  <r>
    <x v="571"/>
    <x v="3"/>
    <x v="1"/>
    <x v="3"/>
    <x v="0"/>
    <n v="7"/>
    <x v="1"/>
    <s v="August"/>
    <n v="13176"/>
    <x v="163"/>
    <n v="864"/>
    <n v="3546"/>
    <n v="3780"/>
  </r>
  <r>
    <x v="571"/>
    <x v="6"/>
    <x v="2"/>
    <x v="7"/>
    <x v="0"/>
    <n v="17"/>
    <x v="1"/>
    <s v="August"/>
    <n v="35802"/>
    <x v="116"/>
    <n v="2268"/>
    <n v="5148"/>
    <n v="5490"/>
  </r>
  <r>
    <x v="571"/>
    <x v="3"/>
    <x v="1"/>
    <x v="0"/>
    <x v="0"/>
    <n v="20"/>
    <x v="1"/>
    <s v="August"/>
    <n v="38646"/>
    <x v="222"/>
    <n v="2394"/>
    <n v="2034"/>
    <n v="2160"/>
  </r>
  <r>
    <x v="572"/>
    <x v="3"/>
    <x v="1"/>
    <x v="13"/>
    <x v="1"/>
    <n v="5"/>
    <x v="1"/>
    <s v="August"/>
    <n v="3924"/>
    <x v="149"/>
    <n v="306"/>
    <n v="2196"/>
    <n v="2340"/>
  </r>
  <r>
    <x v="572"/>
    <x v="0"/>
    <x v="0"/>
    <x v="10"/>
    <x v="0"/>
    <n v="14"/>
    <x v="1"/>
    <s v="August"/>
    <n v="67230"/>
    <x v="189"/>
    <n v="4320"/>
    <n v="3546"/>
    <n v="3780"/>
  </r>
  <r>
    <x v="572"/>
    <x v="7"/>
    <x v="4"/>
    <x v="7"/>
    <x v="0"/>
    <n v="6"/>
    <x v="1"/>
    <s v="August"/>
    <n v="35802"/>
    <x v="116"/>
    <n v="2268"/>
    <n v="3546"/>
    <n v="3780"/>
  </r>
  <r>
    <x v="572"/>
    <x v="2"/>
    <x v="1"/>
    <x v="12"/>
    <x v="0"/>
    <n v="22"/>
    <x v="1"/>
    <s v="August"/>
    <n v="85698"/>
    <x v="178"/>
    <n v="5382"/>
    <n v="7506"/>
    <n v="8100"/>
  </r>
  <r>
    <x v="572"/>
    <x v="3"/>
    <x v="1"/>
    <x v="5"/>
    <x v="0"/>
    <n v="6"/>
    <x v="1"/>
    <s v="August"/>
    <n v="29160"/>
    <x v="267"/>
    <n v="1890"/>
    <n v="3924"/>
    <n v="4230"/>
  </r>
  <r>
    <x v="573"/>
    <x v="4"/>
    <x v="2"/>
    <x v="0"/>
    <x v="0"/>
    <n v="6"/>
    <x v="1"/>
    <s v="August"/>
    <n v="48816"/>
    <x v="142"/>
    <n v="3024"/>
    <n v="4482"/>
    <n v="4770"/>
  </r>
  <r>
    <x v="573"/>
    <x v="1"/>
    <x v="0"/>
    <x v="4"/>
    <x v="0"/>
    <n v="2"/>
    <x v="1"/>
    <s v="August"/>
    <n v="76050"/>
    <x v="15"/>
    <n v="4950"/>
    <n v="3546"/>
    <n v="3780"/>
  </r>
  <r>
    <x v="574"/>
    <x v="7"/>
    <x v="4"/>
    <x v="15"/>
    <x v="1"/>
    <n v="24"/>
    <x v="1"/>
    <s v="August"/>
    <n v="105084"/>
    <x v="201"/>
    <n v="8316"/>
    <n v="3726"/>
    <n v="3960"/>
  </r>
  <r>
    <x v="574"/>
    <x v="7"/>
    <x v="4"/>
    <x v="9"/>
    <x v="0"/>
    <n v="11"/>
    <x v="1"/>
    <s v="August"/>
    <n v="48438"/>
    <x v="264"/>
    <n v="3312"/>
    <n v="2106"/>
    <n v="2250"/>
  </r>
  <r>
    <x v="574"/>
    <x v="5"/>
    <x v="3"/>
    <x v="5"/>
    <x v="0"/>
    <n v="10"/>
    <x v="1"/>
    <s v="August"/>
    <n v="52488"/>
    <x v="212"/>
    <n v="3402"/>
    <n v="3546"/>
    <n v="3780"/>
  </r>
  <r>
    <x v="575"/>
    <x v="9"/>
    <x v="3"/>
    <x v="14"/>
    <x v="0"/>
    <n v="7"/>
    <x v="1"/>
    <s v="August"/>
    <n v="26568"/>
    <x v="170"/>
    <n v="1782"/>
    <n v="3384"/>
    <n v="3600"/>
  </r>
  <r>
    <x v="575"/>
    <x v="3"/>
    <x v="1"/>
    <x v="7"/>
    <x v="0"/>
    <n v="22"/>
    <x v="1"/>
    <s v="August"/>
    <n v="67626"/>
    <x v="46"/>
    <n v="4284"/>
    <n v="2106"/>
    <n v="2250"/>
  </r>
  <r>
    <x v="576"/>
    <x v="8"/>
    <x v="4"/>
    <x v="0"/>
    <x v="0"/>
    <n v="7"/>
    <x v="1"/>
    <s v="August"/>
    <n v="18306"/>
    <x v="186"/>
    <n v="1134"/>
    <n v="3924"/>
    <n v="4230"/>
  </r>
  <r>
    <x v="576"/>
    <x v="8"/>
    <x v="4"/>
    <x v="4"/>
    <x v="0"/>
    <n v="18"/>
    <x v="1"/>
    <s v="August"/>
    <n v="73008"/>
    <x v="256"/>
    <n v="4752"/>
    <n v="3582"/>
    <n v="3870"/>
  </r>
  <r>
    <x v="576"/>
    <x v="4"/>
    <x v="2"/>
    <x v="6"/>
    <x v="0"/>
    <n v="12"/>
    <x v="1"/>
    <s v="August"/>
    <n v="67374"/>
    <x v="207"/>
    <n v="4446"/>
    <n v="3582"/>
    <n v="3870"/>
  </r>
  <r>
    <x v="577"/>
    <x v="5"/>
    <x v="3"/>
    <x v="10"/>
    <x v="0"/>
    <n v="19"/>
    <x v="1"/>
    <s v="August"/>
    <n v="40338"/>
    <x v="224"/>
    <n v="2592"/>
    <n v="3726"/>
    <n v="3960"/>
  </r>
  <r>
    <x v="578"/>
    <x v="8"/>
    <x v="4"/>
    <x v="3"/>
    <x v="0"/>
    <n v="23"/>
    <x v="1"/>
    <s v="August"/>
    <n v="21960"/>
    <x v="97"/>
    <n v="1440"/>
    <n v="3582"/>
    <n v="3870"/>
  </r>
  <r>
    <x v="578"/>
    <x v="6"/>
    <x v="2"/>
    <x v="2"/>
    <x v="0"/>
    <n v="3"/>
    <x v="1"/>
    <s v="August"/>
    <n v="35802"/>
    <x v="116"/>
    <n v="2268"/>
    <n v="2952"/>
    <n v="3150"/>
  </r>
  <r>
    <x v="578"/>
    <x v="7"/>
    <x v="4"/>
    <x v="6"/>
    <x v="0"/>
    <n v="24"/>
    <x v="1"/>
    <s v="August"/>
    <n v="24822"/>
    <x v="78"/>
    <n v="1638"/>
    <n v="3978"/>
    <n v="4230"/>
  </r>
  <r>
    <x v="579"/>
    <x v="5"/>
    <x v="3"/>
    <x v="7"/>
    <x v="0"/>
    <n v="25"/>
    <x v="1"/>
    <s v="August"/>
    <n v="27846"/>
    <x v="88"/>
    <n v="1764"/>
    <n v="2034"/>
    <n v="2160"/>
  </r>
  <r>
    <x v="579"/>
    <x v="5"/>
    <x v="3"/>
    <x v="13"/>
    <x v="1"/>
    <n v="5"/>
    <x v="1"/>
    <s v="August"/>
    <n v="23544"/>
    <x v="25"/>
    <n v="1836"/>
    <n v="3924"/>
    <n v="4230"/>
  </r>
  <r>
    <x v="579"/>
    <x v="4"/>
    <x v="2"/>
    <x v="13"/>
    <x v="1"/>
    <n v="2"/>
    <x v="1"/>
    <s v="August"/>
    <n v="3924"/>
    <x v="149"/>
    <n v="306"/>
    <n v="5832"/>
    <n v="6210"/>
  </r>
  <r>
    <x v="580"/>
    <x v="1"/>
    <x v="0"/>
    <x v="8"/>
    <x v="0"/>
    <n v="14"/>
    <x v="1"/>
    <s v="August"/>
    <n v="61776"/>
    <x v="16"/>
    <n v="4104"/>
    <n v="3546"/>
    <n v="3780"/>
  </r>
  <r>
    <x v="580"/>
    <x v="9"/>
    <x v="3"/>
    <x v="10"/>
    <x v="0"/>
    <n v="6"/>
    <x v="1"/>
    <s v="August"/>
    <n v="8964"/>
    <x v="168"/>
    <n v="576"/>
    <n v="2034"/>
    <n v="2160"/>
  </r>
  <r>
    <x v="581"/>
    <x v="6"/>
    <x v="2"/>
    <x v="0"/>
    <x v="0"/>
    <n v="13"/>
    <x v="1"/>
    <s v="August"/>
    <n v="38646"/>
    <x v="222"/>
    <n v="2394"/>
    <n v="2034"/>
    <n v="2160"/>
  </r>
  <r>
    <x v="581"/>
    <x v="5"/>
    <x v="3"/>
    <x v="4"/>
    <x v="0"/>
    <n v="4"/>
    <x v="1"/>
    <s v="August"/>
    <n v="48672"/>
    <x v="142"/>
    <n v="3168"/>
    <n v="3042"/>
    <n v="3240"/>
  </r>
  <r>
    <x v="581"/>
    <x v="4"/>
    <x v="2"/>
    <x v="16"/>
    <x v="0"/>
    <n v="21"/>
    <x v="1"/>
    <s v="August"/>
    <n v="57528"/>
    <x v="110"/>
    <n v="3672"/>
    <n v="3042"/>
    <n v="3240"/>
  </r>
  <r>
    <x v="581"/>
    <x v="8"/>
    <x v="4"/>
    <x v="2"/>
    <x v="0"/>
    <n v="16"/>
    <x v="1"/>
    <s v="August"/>
    <n v="11934"/>
    <x v="158"/>
    <n v="756"/>
    <n v="3726"/>
    <n v="3960"/>
  </r>
  <r>
    <x v="581"/>
    <x v="0"/>
    <x v="0"/>
    <x v="16"/>
    <x v="0"/>
    <n v="10"/>
    <x v="1"/>
    <s v="August"/>
    <n v="20304"/>
    <x v="74"/>
    <n v="1296"/>
    <n v="2196"/>
    <n v="2340"/>
  </r>
  <r>
    <x v="582"/>
    <x v="9"/>
    <x v="3"/>
    <x v="15"/>
    <x v="1"/>
    <n v="3"/>
    <x v="1"/>
    <s v="September"/>
    <n v="22518"/>
    <x v="251"/>
    <n v="1782"/>
    <n v="4482"/>
    <n v="4770"/>
  </r>
  <r>
    <x v="582"/>
    <x v="3"/>
    <x v="1"/>
    <x v="8"/>
    <x v="0"/>
    <n v="1"/>
    <x v="1"/>
    <s v="September"/>
    <n v="77220"/>
    <x v="165"/>
    <n v="5130"/>
    <n v="5148"/>
    <n v="5490"/>
  </r>
  <r>
    <x v="582"/>
    <x v="5"/>
    <x v="3"/>
    <x v="10"/>
    <x v="0"/>
    <n v="13"/>
    <x v="1"/>
    <s v="September"/>
    <n v="89640"/>
    <x v="20"/>
    <n v="5760"/>
    <n v="3978"/>
    <n v="4230"/>
  </r>
  <r>
    <x v="582"/>
    <x v="1"/>
    <x v="0"/>
    <x v="6"/>
    <x v="0"/>
    <n v="15"/>
    <x v="1"/>
    <s v="September"/>
    <n v="3546"/>
    <x v="59"/>
    <n v="234"/>
    <n v="2106"/>
    <n v="2250"/>
  </r>
  <r>
    <x v="582"/>
    <x v="0"/>
    <x v="0"/>
    <x v="7"/>
    <x v="0"/>
    <n v="5"/>
    <x v="1"/>
    <s v="September"/>
    <n v="23868"/>
    <x v="25"/>
    <n v="1512"/>
    <n v="3978"/>
    <n v="4230"/>
  </r>
  <r>
    <x v="583"/>
    <x v="8"/>
    <x v="4"/>
    <x v="2"/>
    <x v="0"/>
    <n v="25"/>
    <x v="1"/>
    <s v="September"/>
    <n v="99450"/>
    <x v="181"/>
    <n v="6300"/>
    <n v="2034"/>
    <n v="2160"/>
  </r>
  <r>
    <x v="583"/>
    <x v="2"/>
    <x v="1"/>
    <x v="12"/>
    <x v="0"/>
    <n v="8"/>
    <x v="1"/>
    <s v="September"/>
    <n v="33534"/>
    <x v="34"/>
    <n v="2106"/>
    <n v="2034"/>
    <n v="2160"/>
  </r>
  <r>
    <x v="583"/>
    <x v="8"/>
    <x v="4"/>
    <x v="5"/>
    <x v="0"/>
    <n v="21"/>
    <x v="1"/>
    <s v="September"/>
    <n v="110808"/>
    <x v="130"/>
    <n v="7182"/>
    <n v="3582"/>
    <n v="3870"/>
  </r>
  <r>
    <x v="583"/>
    <x v="3"/>
    <x v="1"/>
    <x v="15"/>
    <x v="1"/>
    <n v="16"/>
    <x v="1"/>
    <s v="September"/>
    <n v="180144"/>
    <x v="183"/>
    <n v="14256"/>
    <n v="3978"/>
    <n v="4230"/>
  </r>
  <r>
    <x v="583"/>
    <x v="7"/>
    <x v="4"/>
    <x v="12"/>
    <x v="0"/>
    <n v="23"/>
    <x v="1"/>
    <s v="September"/>
    <n v="85698"/>
    <x v="178"/>
    <n v="5382"/>
    <n v="2196"/>
    <n v="2340"/>
  </r>
  <r>
    <x v="584"/>
    <x v="5"/>
    <x v="3"/>
    <x v="5"/>
    <x v="0"/>
    <n v="22"/>
    <x v="1"/>
    <s v="September"/>
    <n v="34992"/>
    <x v="260"/>
    <n v="2268"/>
    <n v="3978"/>
    <n v="4230"/>
  </r>
  <r>
    <x v="584"/>
    <x v="2"/>
    <x v="1"/>
    <x v="2"/>
    <x v="0"/>
    <n v="13"/>
    <x v="1"/>
    <s v="September"/>
    <n v="27846"/>
    <x v="88"/>
    <n v="1764"/>
    <n v="3978"/>
    <n v="4230"/>
  </r>
  <r>
    <x v="584"/>
    <x v="1"/>
    <x v="0"/>
    <x v="16"/>
    <x v="0"/>
    <n v="27"/>
    <x v="1"/>
    <s v="September"/>
    <n v="23688"/>
    <x v="58"/>
    <n v="1512"/>
    <n v="3042"/>
    <n v="3240"/>
  </r>
  <r>
    <x v="585"/>
    <x v="3"/>
    <x v="1"/>
    <x v="8"/>
    <x v="0"/>
    <n v="27"/>
    <x v="1"/>
    <s v="September"/>
    <n v="25740"/>
    <x v="277"/>
    <n v="1710"/>
    <n v="3978"/>
    <n v="4230"/>
  </r>
  <r>
    <x v="585"/>
    <x v="3"/>
    <x v="1"/>
    <x v="6"/>
    <x v="0"/>
    <n v="27"/>
    <x v="1"/>
    <s v="September"/>
    <n v="39006"/>
    <x v="54"/>
    <n v="2574"/>
    <n v="3978"/>
    <n v="4230"/>
  </r>
  <r>
    <x v="586"/>
    <x v="5"/>
    <x v="3"/>
    <x v="4"/>
    <x v="0"/>
    <n v="27"/>
    <x v="1"/>
    <s v="September"/>
    <n v="6084"/>
    <x v="215"/>
    <n v="396"/>
    <n v="5832"/>
    <n v="6210"/>
  </r>
  <r>
    <x v="586"/>
    <x v="2"/>
    <x v="1"/>
    <x v="0"/>
    <x v="0"/>
    <n v="27"/>
    <x v="1"/>
    <s v="September"/>
    <n v="26442"/>
    <x v="48"/>
    <n v="1638"/>
    <n v="2196"/>
    <n v="2340"/>
  </r>
  <r>
    <x v="586"/>
    <x v="7"/>
    <x v="4"/>
    <x v="3"/>
    <x v="0"/>
    <n v="27"/>
    <x v="1"/>
    <s v="September"/>
    <n v="54900"/>
    <x v="252"/>
    <n v="3600"/>
    <n v="3546"/>
    <n v="3780"/>
  </r>
  <r>
    <x v="586"/>
    <x v="6"/>
    <x v="2"/>
    <x v="14"/>
    <x v="0"/>
    <n v="12"/>
    <x v="1"/>
    <s v="September"/>
    <n v="59040"/>
    <x v="282"/>
    <n v="3960"/>
    <n v="3582"/>
    <n v="3870"/>
  </r>
  <r>
    <x v="586"/>
    <x v="9"/>
    <x v="3"/>
    <x v="4"/>
    <x v="0"/>
    <n v="18"/>
    <x v="1"/>
    <s v="September"/>
    <n v="45630"/>
    <x v="72"/>
    <n v="2970"/>
    <n v="3978"/>
    <n v="4230"/>
  </r>
  <r>
    <x v="587"/>
    <x v="0"/>
    <x v="0"/>
    <x v="1"/>
    <x v="1"/>
    <n v="8"/>
    <x v="1"/>
    <s v="September"/>
    <n v="75222"/>
    <x v="1"/>
    <n v="6048"/>
    <n v="3978"/>
    <n v="4230"/>
  </r>
  <r>
    <x v="587"/>
    <x v="8"/>
    <x v="4"/>
    <x v="9"/>
    <x v="0"/>
    <n v="21"/>
    <x v="1"/>
    <s v="September"/>
    <n v="4212"/>
    <x v="118"/>
    <n v="288"/>
    <n v="2034"/>
    <n v="2160"/>
  </r>
  <r>
    <x v="588"/>
    <x v="4"/>
    <x v="2"/>
    <x v="16"/>
    <x v="0"/>
    <n v="25"/>
    <x v="1"/>
    <s v="September"/>
    <n v="6768"/>
    <x v="192"/>
    <n v="432"/>
    <n v="3042"/>
    <n v="3240"/>
  </r>
  <r>
    <x v="589"/>
    <x v="9"/>
    <x v="3"/>
    <x v="11"/>
    <x v="0"/>
    <n v="12"/>
    <x v="1"/>
    <s v="September"/>
    <n v="49644"/>
    <x v="81"/>
    <n v="3276"/>
    <n v="5148"/>
    <n v="5490"/>
  </r>
  <r>
    <x v="589"/>
    <x v="2"/>
    <x v="1"/>
    <x v="3"/>
    <x v="0"/>
    <n v="9"/>
    <x v="1"/>
    <s v="September"/>
    <n v="17568"/>
    <x v="294"/>
    <n v="1152"/>
    <n v="2106"/>
    <n v="2250"/>
  </r>
  <r>
    <x v="590"/>
    <x v="5"/>
    <x v="3"/>
    <x v="9"/>
    <x v="0"/>
    <n v="23"/>
    <x v="1"/>
    <s v="September"/>
    <n v="21060"/>
    <x v="176"/>
    <n v="1440"/>
    <n v="4482"/>
    <n v="4770"/>
  </r>
  <r>
    <x v="590"/>
    <x v="3"/>
    <x v="1"/>
    <x v="11"/>
    <x v="0"/>
    <n v="23"/>
    <x v="1"/>
    <s v="September"/>
    <n v="31914"/>
    <x v="40"/>
    <n v="2106"/>
    <n v="3546"/>
    <n v="3780"/>
  </r>
  <r>
    <x v="590"/>
    <x v="4"/>
    <x v="2"/>
    <x v="10"/>
    <x v="0"/>
    <n v="20"/>
    <x v="1"/>
    <s v="September"/>
    <n v="85158"/>
    <x v="253"/>
    <n v="5472"/>
    <n v="4482"/>
    <n v="4770"/>
  </r>
  <r>
    <x v="591"/>
    <x v="7"/>
    <x v="4"/>
    <x v="12"/>
    <x v="0"/>
    <n v="25"/>
    <x v="1"/>
    <s v="September"/>
    <n v="89424"/>
    <x v="84"/>
    <n v="5616"/>
    <n v="4482"/>
    <n v="4770"/>
  </r>
  <r>
    <x v="591"/>
    <x v="3"/>
    <x v="1"/>
    <x v="9"/>
    <x v="0"/>
    <n v="4"/>
    <x v="1"/>
    <s v="September"/>
    <n v="40014"/>
    <x v="261"/>
    <n v="2736"/>
    <n v="2034"/>
    <n v="2160"/>
  </r>
  <r>
    <x v="591"/>
    <x v="1"/>
    <x v="0"/>
    <x v="6"/>
    <x v="0"/>
    <n v="24"/>
    <x v="1"/>
    <s v="September"/>
    <n v="31914"/>
    <x v="40"/>
    <n v="2106"/>
    <n v="3978"/>
    <n v="4230"/>
  </r>
  <r>
    <x v="591"/>
    <x v="6"/>
    <x v="2"/>
    <x v="14"/>
    <x v="0"/>
    <n v="24"/>
    <x v="1"/>
    <s v="September"/>
    <n v="8856"/>
    <x v="47"/>
    <n v="594"/>
    <n v="5832"/>
    <n v="6210"/>
  </r>
  <r>
    <x v="591"/>
    <x v="3"/>
    <x v="1"/>
    <x v="14"/>
    <x v="0"/>
    <n v="16"/>
    <x v="1"/>
    <s v="September"/>
    <n v="53136"/>
    <x v="112"/>
    <n v="3564"/>
    <n v="3978"/>
    <n v="4230"/>
  </r>
  <r>
    <x v="591"/>
    <x v="0"/>
    <x v="0"/>
    <x v="14"/>
    <x v="0"/>
    <n v="6"/>
    <x v="1"/>
    <s v="September"/>
    <n v="64944"/>
    <x v="77"/>
    <n v="4356"/>
    <n v="3978"/>
    <n v="4230"/>
  </r>
  <r>
    <x v="592"/>
    <x v="7"/>
    <x v="4"/>
    <x v="13"/>
    <x v="1"/>
    <n v="4"/>
    <x v="1"/>
    <s v="September"/>
    <n v="98100"/>
    <x v="181"/>
    <n v="7650"/>
    <n v="5148"/>
    <n v="5490"/>
  </r>
  <r>
    <x v="593"/>
    <x v="8"/>
    <x v="4"/>
    <x v="16"/>
    <x v="0"/>
    <n v="24"/>
    <x v="1"/>
    <s v="September"/>
    <n v="81216"/>
    <x v="291"/>
    <n v="5184"/>
    <n v="5832"/>
    <n v="6210"/>
  </r>
  <r>
    <x v="593"/>
    <x v="1"/>
    <x v="0"/>
    <x v="9"/>
    <x v="0"/>
    <n v="21"/>
    <x v="1"/>
    <s v="September"/>
    <n v="6318"/>
    <x v="271"/>
    <n v="432"/>
    <n v="2034"/>
    <n v="2160"/>
  </r>
  <r>
    <x v="594"/>
    <x v="0"/>
    <x v="0"/>
    <x v="15"/>
    <x v="1"/>
    <n v="13"/>
    <x v="1"/>
    <s v="September"/>
    <n v="75060"/>
    <x v="15"/>
    <n v="5940"/>
    <n v="5832"/>
    <n v="6210"/>
  </r>
  <r>
    <x v="594"/>
    <x v="9"/>
    <x v="3"/>
    <x v="3"/>
    <x v="0"/>
    <n v="2"/>
    <x v="1"/>
    <s v="September"/>
    <n v="2196"/>
    <x v="275"/>
    <n v="144"/>
    <n v="3546"/>
    <n v="3780"/>
  </r>
  <r>
    <x v="595"/>
    <x v="0"/>
    <x v="0"/>
    <x v="7"/>
    <x v="0"/>
    <n v="20"/>
    <x v="1"/>
    <s v="September"/>
    <n v="55692"/>
    <x v="56"/>
    <n v="3528"/>
    <n v="3726"/>
    <n v="3960"/>
  </r>
  <r>
    <x v="595"/>
    <x v="6"/>
    <x v="2"/>
    <x v="10"/>
    <x v="0"/>
    <n v="21"/>
    <x v="1"/>
    <s v="September"/>
    <n v="31374"/>
    <x v="111"/>
    <n v="2016"/>
    <n v="3978"/>
    <n v="4230"/>
  </r>
  <r>
    <x v="595"/>
    <x v="5"/>
    <x v="3"/>
    <x v="3"/>
    <x v="0"/>
    <n v="12"/>
    <x v="1"/>
    <s v="September"/>
    <n v="4392"/>
    <x v="140"/>
    <n v="288"/>
    <n v="3042"/>
    <n v="3240"/>
  </r>
  <r>
    <x v="595"/>
    <x v="4"/>
    <x v="2"/>
    <x v="1"/>
    <x v="1"/>
    <n v="23"/>
    <x v="1"/>
    <s v="September"/>
    <n v="89550"/>
    <x v="273"/>
    <n v="7200"/>
    <n v="3546"/>
    <n v="3780"/>
  </r>
  <r>
    <x v="595"/>
    <x v="4"/>
    <x v="2"/>
    <x v="15"/>
    <x v="1"/>
    <n v="23"/>
    <x v="1"/>
    <s v="September"/>
    <n v="67554"/>
    <x v="200"/>
    <n v="5346"/>
    <n v="4482"/>
    <n v="4770"/>
  </r>
  <r>
    <x v="595"/>
    <x v="0"/>
    <x v="0"/>
    <x v="16"/>
    <x v="0"/>
    <n v="24"/>
    <x v="1"/>
    <s v="September"/>
    <n v="3384"/>
    <x v="297"/>
    <n v="216"/>
    <n v="3924"/>
    <n v="4230"/>
  </r>
  <r>
    <x v="596"/>
    <x v="2"/>
    <x v="1"/>
    <x v="13"/>
    <x v="1"/>
    <n v="25"/>
    <x v="1"/>
    <s v="September"/>
    <n v="39240"/>
    <x v="42"/>
    <n v="3060"/>
    <n v="2952"/>
    <n v="3150"/>
  </r>
  <r>
    <x v="596"/>
    <x v="4"/>
    <x v="2"/>
    <x v="12"/>
    <x v="0"/>
    <n v="17"/>
    <x v="1"/>
    <s v="September"/>
    <n v="85698"/>
    <x v="178"/>
    <n v="5382"/>
    <n v="3726"/>
    <n v="3960"/>
  </r>
  <r>
    <x v="596"/>
    <x v="7"/>
    <x v="4"/>
    <x v="15"/>
    <x v="1"/>
    <n v="21"/>
    <x v="1"/>
    <s v="September"/>
    <n v="142614"/>
    <x v="254"/>
    <n v="11286"/>
    <n v="3978"/>
    <n v="4230"/>
  </r>
  <r>
    <x v="596"/>
    <x v="4"/>
    <x v="2"/>
    <x v="10"/>
    <x v="0"/>
    <n v="9"/>
    <x v="1"/>
    <s v="September"/>
    <n v="13446"/>
    <x v="98"/>
    <n v="864"/>
    <n v="3726"/>
    <n v="3960"/>
  </r>
  <r>
    <x v="596"/>
    <x v="6"/>
    <x v="2"/>
    <x v="2"/>
    <x v="0"/>
    <n v="11"/>
    <x v="1"/>
    <s v="September"/>
    <n v="59670"/>
    <x v="38"/>
    <n v="3780"/>
    <n v="4482"/>
    <n v="4770"/>
  </r>
  <r>
    <x v="597"/>
    <x v="0"/>
    <x v="0"/>
    <x v="5"/>
    <x v="0"/>
    <n v="4"/>
    <x v="1"/>
    <s v="September"/>
    <n v="75816"/>
    <x v="27"/>
    <n v="4914"/>
    <n v="3582"/>
    <n v="3870"/>
  </r>
  <r>
    <x v="597"/>
    <x v="3"/>
    <x v="1"/>
    <x v="6"/>
    <x v="0"/>
    <n v="22"/>
    <x v="1"/>
    <s v="September"/>
    <n v="46098"/>
    <x v="219"/>
    <n v="3042"/>
    <n v="4482"/>
    <n v="4770"/>
  </r>
  <r>
    <x v="597"/>
    <x v="7"/>
    <x v="4"/>
    <x v="3"/>
    <x v="0"/>
    <n v="15"/>
    <x v="1"/>
    <s v="September"/>
    <n v="13176"/>
    <x v="163"/>
    <n v="864"/>
    <n v="3924"/>
    <n v="4230"/>
  </r>
  <r>
    <x v="598"/>
    <x v="6"/>
    <x v="2"/>
    <x v="14"/>
    <x v="0"/>
    <n v="23"/>
    <x v="1"/>
    <s v="September"/>
    <n v="59040"/>
    <x v="282"/>
    <n v="3960"/>
    <n v="7506"/>
    <n v="8100"/>
  </r>
  <r>
    <x v="598"/>
    <x v="0"/>
    <x v="0"/>
    <x v="3"/>
    <x v="0"/>
    <n v="9"/>
    <x v="1"/>
    <s v="September"/>
    <n v="6588"/>
    <x v="233"/>
    <n v="432"/>
    <n v="3546"/>
    <n v="3780"/>
  </r>
  <r>
    <x v="598"/>
    <x v="0"/>
    <x v="0"/>
    <x v="2"/>
    <x v="0"/>
    <n v="7"/>
    <x v="1"/>
    <s v="September"/>
    <n v="99450"/>
    <x v="181"/>
    <n v="6300"/>
    <n v="3042"/>
    <n v="3240"/>
  </r>
  <r>
    <x v="598"/>
    <x v="8"/>
    <x v="4"/>
    <x v="4"/>
    <x v="0"/>
    <n v="25"/>
    <x v="1"/>
    <s v="September"/>
    <n v="3042"/>
    <x v="152"/>
    <n v="198"/>
    <n v="3042"/>
    <n v="3240"/>
  </r>
  <r>
    <x v="599"/>
    <x v="8"/>
    <x v="4"/>
    <x v="3"/>
    <x v="0"/>
    <n v="10"/>
    <x v="1"/>
    <s v="September"/>
    <n v="15372"/>
    <x v="239"/>
    <n v="1008"/>
    <n v="3978"/>
    <n v="4230"/>
  </r>
  <r>
    <x v="599"/>
    <x v="5"/>
    <x v="3"/>
    <x v="11"/>
    <x v="0"/>
    <n v="8"/>
    <x v="1"/>
    <s v="September"/>
    <n v="60282"/>
    <x v="217"/>
    <n v="3978"/>
    <n v="5148"/>
    <n v="5490"/>
  </r>
  <r>
    <x v="600"/>
    <x v="0"/>
    <x v="0"/>
    <x v="6"/>
    <x v="0"/>
    <n v="18"/>
    <x v="1"/>
    <s v="September"/>
    <n v="74466"/>
    <x v="113"/>
    <n v="4914"/>
    <n v="3042"/>
    <n v="3240"/>
  </r>
  <r>
    <x v="600"/>
    <x v="9"/>
    <x v="3"/>
    <x v="1"/>
    <x v="1"/>
    <n v="8"/>
    <x v="1"/>
    <s v="September"/>
    <n v="35820"/>
    <x v="290"/>
    <n v="2880"/>
    <n v="5148"/>
    <n v="5490"/>
  </r>
  <r>
    <x v="600"/>
    <x v="3"/>
    <x v="1"/>
    <x v="10"/>
    <x v="0"/>
    <n v="25"/>
    <x v="1"/>
    <s v="September"/>
    <n v="13446"/>
    <x v="98"/>
    <n v="864"/>
    <n v="7506"/>
    <n v="8100"/>
  </r>
  <r>
    <x v="600"/>
    <x v="4"/>
    <x v="2"/>
    <x v="9"/>
    <x v="0"/>
    <n v="7"/>
    <x v="1"/>
    <s v="September"/>
    <n v="37908"/>
    <x v="197"/>
    <n v="2592"/>
    <n v="3042"/>
    <n v="3240"/>
  </r>
  <r>
    <x v="601"/>
    <x v="9"/>
    <x v="3"/>
    <x v="11"/>
    <x v="0"/>
    <n v="17"/>
    <x v="1"/>
    <s v="September"/>
    <n v="39006"/>
    <x v="54"/>
    <n v="2574"/>
    <n v="3978"/>
    <n v="4230"/>
  </r>
  <r>
    <x v="601"/>
    <x v="9"/>
    <x v="3"/>
    <x v="0"/>
    <x v="0"/>
    <n v="3"/>
    <x v="1"/>
    <s v="September"/>
    <n v="44748"/>
    <x v="209"/>
    <n v="2772"/>
    <n v="2952"/>
    <n v="3150"/>
  </r>
  <r>
    <x v="601"/>
    <x v="4"/>
    <x v="2"/>
    <x v="0"/>
    <x v="0"/>
    <n v="13"/>
    <x v="1"/>
    <s v="September"/>
    <n v="24408"/>
    <x v="103"/>
    <n v="1512"/>
    <n v="2034"/>
    <n v="2160"/>
  </r>
  <r>
    <x v="602"/>
    <x v="5"/>
    <x v="3"/>
    <x v="3"/>
    <x v="0"/>
    <n v="17"/>
    <x v="1"/>
    <s v="September"/>
    <n v="21960"/>
    <x v="97"/>
    <n v="1440"/>
    <n v="3582"/>
    <n v="3870"/>
  </r>
  <r>
    <x v="602"/>
    <x v="3"/>
    <x v="1"/>
    <x v="5"/>
    <x v="0"/>
    <n v="22"/>
    <x v="1"/>
    <s v="September"/>
    <n v="11664"/>
    <x v="93"/>
    <n v="756"/>
    <n v="3978"/>
    <n v="4230"/>
  </r>
  <r>
    <x v="602"/>
    <x v="1"/>
    <x v="0"/>
    <x v="3"/>
    <x v="0"/>
    <n v="23"/>
    <x v="1"/>
    <s v="September"/>
    <n v="13176"/>
    <x v="163"/>
    <n v="864"/>
    <n v="2196"/>
    <n v="2340"/>
  </r>
  <r>
    <x v="602"/>
    <x v="1"/>
    <x v="0"/>
    <x v="14"/>
    <x v="0"/>
    <n v="1"/>
    <x v="1"/>
    <s v="September"/>
    <n v="5904"/>
    <x v="106"/>
    <n v="396"/>
    <n v="2034"/>
    <n v="2160"/>
  </r>
  <r>
    <x v="602"/>
    <x v="9"/>
    <x v="3"/>
    <x v="2"/>
    <x v="0"/>
    <n v="25"/>
    <x v="1"/>
    <s v="September"/>
    <n v="91494"/>
    <x v="226"/>
    <n v="5796"/>
    <n v="5148"/>
    <n v="5490"/>
  </r>
  <r>
    <x v="602"/>
    <x v="5"/>
    <x v="3"/>
    <x v="10"/>
    <x v="0"/>
    <n v="22"/>
    <x v="1"/>
    <s v="September"/>
    <n v="89640"/>
    <x v="20"/>
    <n v="5760"/>
    <n v="3384"/>
    <n v="3600"/>
  </r>
  <r>
    <x v="602"/>
    <x v="2"/>
    <x v="1"/>
    <x v="5"/>
    <x v="0"/>
    <n v="2"/>
    <x v="1"/>
    <s v="September"/>
    <n v="29160"/>
    <x v="267"/>
    <n v="1890"/>
    <n v="3978"/>
    <n v="4230"/>
  </r>
  <r>
    <x v="603"/>
    <x v="9"/>
    <x v="3"/>
    <x v="14"/>
    <x v="0"/>
    <n v="11"/>
    <x v="1"/>
    <s v="September"/>
    <n v="8856"/>
    <x v="47"/>
    <n v="594"/>
    <n v="3582"/>
    <n v="3870"/>
  </r>
  <r>
    <x v="603"/>
    <x v="3"/>
    <x v="1"/>
    <x v="5"/>
    <x v="0"/>
    <n v="11"/>
    <x v="1"/>
    <s v="September"/>
    <n v="134136"/>
    <x v="131"/>
    <n v="8694"/>
    <n v="3546"/>
    <n v="3780"/>
  </r>
  <r>
    <x v="604"/>
    <x v="3"/>
    <x v="1"/>
    <x v="8"/>
    <x v="0"/>
    <n v="1"/>
    <x v="1"/>
    <s v="September"/>
    <n v="102960"/>
    <x v="161"/>
    <n v="6840"/>
    <n v="7506"/>
    <n v="8100"/>
  </r>
  <r>
    <x v="604"/>
    <x v="0"/>
    <x v="0"/>
    <x v="2"/>
    <x v="0"/>
    <n v="14"/>
    <x v="1"/>
    <s v="September"/>
    <n v="35802"/>
    <x v="116"/>
    <n v="2268"/>
    <n v="3978"/>
    <n v="4230"/>
  </r>
  <r>
    <x v="604"/>
    <x v="6"/>
    <x v="2"/>
    <x v="11"/>
    <x v="0"/>
    <n v="11"/>
    <x v="1"/>
    <s v="September"/>
    <n v="42552"/>
    <x v="14"/>
    <n v="2808"/>
    <n v="2034"/>
    <n v="2160"/>
  </r>
  <r>
    <x v="604"/>
    <x v="8"/>
    <x v="4"/>
    <x v="1"/>
    <x v="1"/>
    <n v="8"/>
    <x v="1"/>
    <s v="September"/>
    <n v="3582"/>
    <x v="286"/>
    <n v="288"/>
    <n v="2952"/>
    <n v="3150"/>
  </r>
  <r>
    <x v="604"/>
    <x v="7"/>
    <x v="4"/>
    <x v="4"/>
    <x v="0"/>
    <n v="1"/>
    <x v="1"/>
    <s v="September"/>
    <n v="48672"/>
    <x v="142"/>
    <n v="3168"/>
    <n v="3546"/>
    <n v="3780"/>
  </r>
  <r>
    <x v="605"/>
    <x v="2"/>
    <x v="1"/>
    <x v="2"/>
    <x v="0"/>
    <n v="24"/>
    <x v="1"/>
    <s v="September"/>
    <n v="91494"/>
    <x v="226"/>
    <n v="5796"/>
    <n v="3546"/>
    <n v="3780"/>
  </r>
  <r>
    <x v="605"/>
    <x v="5"/>
    <x v="3"/>
    <x v="0"/>
    <x v="0"/>
    <n v="15"/>
    <x v="1"/>
    <s v="September"/>
    <n v="14238"/>
    <x v="203"/>
    <n v="882"/>
    <n v="3978"/>
    <n v="4230"/>
  </r>
  <r>
    <x v="605"/>
    <x v="3"/>
    <x v="1"/>
    <x v="2"/>
    <x v="0"/>
    <n v="20"/>
    <x v="1"/>
    <s v="September"/>
    <n v="15912"/>
    <x v="73"/>
    <n v="1008"/>
    <n v="3546"/>
    <n v="3780"/>
  </r>
  <r>
    <x v="605"/>
    <x v="1"/>
    <x v="0"/>
    <x v="13"/>
    <x v="1"/>
    <n v="1"/>
    <x v="1"/>
    <s v="September"/>
    <n v="23544"/>
    <x v="25"/>
    <n v="1836"/>
    <n v="5148"/>
    <n v="5490"/>
  </r>
  <r>
    <x v="605"/>
    <x v="2"/>
    <x v="1"/>
    <x v="12"/>
    <x v="0"/>
    <n v="5"/>
    <x v="1"/>
    <s v="September"/>
    <n v="70794"/>
    <x v="90"/>
    <n v="4446"/>
    <n v="2196"/>
    <n v="2340"/>
  </r>
  <r>
    <x v="605"/>
    <x v="1"/>
    <x v="0"/>
    <x v="2"/>
    <x v="0"/>
    <n v="2"/>
    <x v="1"/>
    <s v="September"/>
    <n v="87516"/>
    <x v="4"/>
    <n v="5544"/>
    <n v="3924"/>
    <n v="4230"/>
  </r>
  <r>
    <x v="606"/>
    <x v="4"/>
    <x v="2"/>
    <x v="1"/>
    <x v="1"/>
    <n v="15"/>
    <x v="1"/>
    <s v="September"/>
    <n v="50148"/>
    <x v="265"/>
    <n v="4032"/>
    <n v="3978"/>
    <n v="4230"/>
  </r>
  <r>
    <x v="606"/>
    <x v="8"/>
    <x v="4"/>
    <x v="6"/>
    <x v="0"/>
    <n v="24"/>
    <x v="1"/>
    <s v="September"/>
    <n v="81558"/>
    <x v="19"/>
    <n v="5382"/>
    <n v="2106"/>
    <n v="2250"/>
  </r>
  <r>
    <x v="607"/>
    <x v="9"/>
    <x v="3"/>
    <x v="2"/>
    <x v="0"/>
    <n v="23"/>
    <x v="1"/>
    <s v="September"/>
    <n v="35802"/>
    <x v="116"/>
    <n v="2268"/>
    <n v="5148"/>
    <n v="5490"/>
  </r>
  <r>
    <x v="607"/>
    <x v="6"/>
    <x v="2"/>
    <x v="2"/>
    <x v="0"/>
    <n v="20"/>
    <x v="1"/>
    <s v="September"/>
    <n v="35802"/>
    <x v="116"/>
    <n v="2268"/>
    <n v="3546"/>
    <n v="3780"/>
  </r>
  <r>
    <x v="607"/>
    <x v="6"/>
    <x v="2"/>
    <x v="11"/>
    <x v="0"/>
    <n v="23"/>
    <x v="1"/>
    <s v="September"/>
    <n v="56736"/>
    <x v="259"/>
    <n v="3744"/>
    <n v="3546"/>
    <n v="3780"/>
  </r>
  <r>
    <x v="607"/>
    <x v="0"/>
    <x v="0"/>
    <x v="2"/>
    <x v="0"/>
    <n v="22"/>
    <x v="1"/>
    <s v="September"/>
    <n v="27846"/>
    <x v="88"/>
    <n v="1764"/>
    <n v="5148"/>
    <n v="5490"/>
  </r>
  <r>
    <x v="608"/>
    <x v="8"/>
    <x v="4"/>
    <x v="7"/>
    <x v="0"/>
    <n v="10"/>
    <x v="1"/>
    <s v="September"/>
    <n v="99450"/>
    <x v="181"/>
    <n v="6300"/>
    <n v="3384"/>
    <n v="3600"/>
  </r>
  <r>
    <x v="608"/>
    <x v="7"/>
    <x v="4"/>
    <x v="8"/>
    <x v="0"/>
    <n v="5"/>
    <x v="1"/>
    <s v="September"/>
    <n v="72072"/>
    <x v="145"/>
    <n v="4788"/>
    <n v="3042"/>
    <n v="3240"/>
  </r>
  <r>
    <x v="609"/>
    <x v="7"/>
    <x v="4"/>
    <x v="6"/>
    <x v="0"/>
    <n v="12"/>
    <x v="1"/>
    <s v="September"/>
    <n v="49644"/>
    <x v="81"/>
    <n v="3276"/>
    <n v="3978"/>
    <n v="4230"/>
  </r>
  <r>
    <x v="609"/>
    <x v="1"/>
    <x v="0"/>
    <x v="14"/>
    <x v="0"/>
    <n v="19"/>
    <x v="1"/>
    <s v="September"/>
    <n v="70848"/>
    <x v="61"/>
    <n v="4752"/>
    <n v="3978"/>
    <n v="4230"/>
  </r>
  <r>
    <x v="610"/>
    <x v="2"/>
    <x v="1"/>
    <x v="3"/>
    <x v="0"/>
    <n v="18"/>
    <x v="1"/>
    <s v="September"/>
    <n v="21960"/>
    <x v="97"/>
    <n v="1440"/>
    <n v="3924"/>
    <n v="4230"/>
  </r>
  <r>
    <x v="610"/>
    <x v="1"/>
    <x v="0"/>
    <x v="8"/>
    <x v="0"/>
    <n v="1"/>
    <x v="1"/>
    <s v="September"/>
    <n v="20592"/>
    <x v="26"/>
    <n v="1368"/>
    <n v="2952"/>
    <n v="3150"/>
  </r>
  <r>
    <x v="610"/>
    <x v="3"/>
    <x v="1"/>
    <x v="3"/>
    <x v="0"/>
    <n v="15"/>
    <x v="1"/>
    <s v="September"/>
    <n v="2196"/>
    <x v="275"/>
    <n v="144"/>
    <n v="3042"/>
    <n v="3240"/>
  </r>
  <r>
    <x v="610"/>
    <x v="3"/>
    <x v="1"/>
    <x v="15"/>
    <x v="1"/>
    <n v="4"/>
    <x v="1"/>
    <s v="September"/>
    <n v="187650"/>
    <x v="45"/>
    <n v="14850"/>
    <n v="3978"/>
    <n v="4230"/>
  </r>
  <r>
    <x v="610"/>
    <x v="2"/>
    <x v="1"/>
    <x v="9"/>
    <x v="0"/>
    <n v="16"/>
    <x v="1"/>
    <s v="September"/>
    <n v="16848"/>
    <x v="177"/>
    <n v="1152"/>
    <n v="2106"/>
    <n v="2250"/>
  </r>
  <r>
    <x v="610"/>
    <x v="2"/>
    <x v="1"/>
    <x v="14"/>
    <x v="0"/>
    <n v="10"/>
    <x v="1"/>
    <s v="September"/>
    <n v="59040"/>
    <x v="282"/>
    <n v="3960"/>
    <n v="2034"/>
    <n v="2160"/>
  </r>
  <r>
    <x v="610"/>
    <x v="2"/>
    <x v="1"/>
    <x v="11"/>
    <x v="0"/>
    <n v="21"/>
    <x v="1"/>
    <s v="September"/>
    <n v="24822"/>
    <x v="78"/>
    <n v="1638"/>
    <n v="4482"/>
    <n v="4770"/>
  </r>
  <r>
    <x v="610"/>
    <x v="0"/>
    <x v="0"/>
    <x v="12"/>
    <x v="0"/>
    <n v="7"/>
    <x v="1"/>
    <s v="September"/>
    <n v="78246"/>
    <x v="164"/>
    <n v="4914"/>
    <n v="3726"/>
    <n v="3960"/>
  </r>
  <r>
    <x v="610"/>
    <x v="1"/>
    <x v="0"/>
    <x v="13"/>
    <x v="1"/>
    <n v="22"/>
    <x v="1"/>
    <s v="September"/>
    <n v="47088"/>
    <x v="69"/>
    <n v="3672"/>
    <n v="2952"/>
    <n v="3150"/>
  </r>
  <r>
    <x v="611"/>
    <x v="3"/>
    <x v="1"/>
    <x v="0"/>
    <x v="0"/>
    <n v="15"/>
    <x v="1"/>
    <s v="September"/>
    <n v="44748"/>
    <x v="209"/>
    <n v="2772"/>
    <n v="3384"/>
    <n v="3600"/>
  </r>
  <r>
    <x v="611"/>
    <x v="8"/>
    <x v="4"/>
    <x v="1"/>
    <x v="1"/>
    <n v="7"/>
    <x v="1"/>
    <s v="September"/>
    <n v="28656"/>
    <x v="184"/>
    <n v="2304"/>
    <n v="3546"/>
    <n v="3780"/>
  </r>
  <r>
    <x v="611"/>
    <x v="5"/>
    <x v="3"/>
    <x v="4"/>
    <x v="0"/>
    <n v="17"/>
    <x v="1"/>
    <s v="September"/>
    <n v="27378"/>
    <x v="237"/>
    <n v="1782"/>
    <n v="5148"/>
    <n v="5490"/>
  </r>
  <r>
    <x v="611"/>
    <x v="3"/>
    <x v="1"/>
    <x v="15"/>
    <x v="1"/>
    <n v="20"/>
    <x v="1"/>
    <s v="September"/>
    <n v="135108"/>
    <x v="204"/>
    <n v="10692"/>
    <n v="2034"/>
    <n v="2160"/>
  </r>
  <r>
    <x v="611"/>
    <x v="1"/>
    <x v="0"/>
    <x v="7"/>
    <x v="0"/>
    <n v="5"/>
    <x v="1"/>
    <s v="September"/>
    <n v="55692"/>
    <x v="56"/>
    <n v="3528"/>
    <n v="2196"/>
    <n v="2340"/>
  </r>
  <r>
    <x v="612"/>
    <x v="6"/>
    <x v="2"/>
    <x v="4"/>
    <x v="0"/>
    <n v="14"/>
    <x v="1"/>
    <s v="October"/>
    <n v="15210"/>
    <x v="68"/>
    <n v="990"/>
    <n v="3546"/>
    <n v="3780"/>
  </r>
  <r>
    <x v="612"/>
    <x v="1"/>
    <x v="0"/>
    <x v="14"/>
    <x v="0"/>
    <n v="6"/>
    <x v="1"/>
    <s v="October"/>
    <n v="5904"/>
    <x v="106"/>
    <n v="396"/>
    <n v="3546"/>
    <n v="3780"/>
  </r>
  <r>
    <x v="612"/>
    <x v="9"/>
    <x v="3"/>
    <x v="3"/>
    <x v="0"/>
    <n v="22"/>
    <x v="1"/>
    <s v="October"/>
    <n v="17568"/>
    <x v="294"/>
    <n v="1152"/>
    <n v="7506"/>
    <n v="8100"/>
  </r>
  <r>
    <x v="612"/>
    <x v="4"/>
    <x v="2"/>
    <x v="13"/>
    <x v="1"/>
    <n v="6"/>
    <x v="1"/>
    <s v="October"/>
    <n v="11772"/>
    <x v="158"/>
    <n v="918"/>
    <n v="3924"/>
    <n v="4230"/>
  </r>
  <r>
    <x v="613"/>
    <x v="9"/>
    <x v="3"/>
    <x v="13"/>
    <x v="1"/>
    <n v="6"/>
    <x v="1"/>
    <s v="October"/>
    <n v="90252"/>
    <x v="226"/>
    <n v="7038"/>
    <n v="4482"/>
    <n v="4770"/>
  </r>
  <r>
    <x v="613"/>
    <x v="3"/>
    <x v="1"/>
    <x v="1"/>
    <x v="1"/>
    <n v="2"/>
    <x v="1"/>
    <s v="October"/>
    <n v="46566"/>
    <x v="136"/>
    <n v="3744"/>
    <n v="3546"/>
    <n v="3780"/>
  </r>
  <r>
    <x v="613"/>
    <x v="4"/>
    <x v="2"/>
    <x v="7"/>
    <x v="0"/>
    <n v="24"/>
    <x v="1"/>
    <s v="October"/>
    <n v="95472"/>
    <x v="23"/>
    <n v="6048"/>
    <n v="3726"/>
    <n v="3960"/>
  </r>
  <r>
    <x v="614"/>
    <x v="0"/>
    <x v="0"/>
    <x v="9"/>
    <x v="0"/>
    <n v="11"/>
    <x v="1"/>
    <s v="October"/>
    <n v="10530"/>
    <x v="160"/>
    <n v="720"/>
    <n v="2106"/>
    <n v="2250"/>
  </r>
  <r>
    <x v="614"/>
    <x v="6"/>
    <x v="2"/>
    <x v="4"/>
    <x v="0"/>
    <n v="10"/>
    <x v="1"/>
    <s v="October"/>
    <n v="3042"/>
    <x v="152"/>
    <n v="198"/>
    <n v="3546"/>
    <n v="3780"/>
  </r>
  <r>
    <x v="615"/>
    <x v="7"/>
    <x v="4"/>
    <x v="16"/>
    <x v="0"/>
    <n v="7"/>
    <x v="1"/>
    <s v="October"/>
    <n v="6768"/>
    <x v="192"/>
    <n v="432"/>
    <n v="3384"/>
    <n v="3600"/>
  </r>
  <r>
    <x v="615"/>
    <x v="0"/>
    <x v="0"/>
    <x v="16"/>
    <x v="0"/>
    <n v="22"/>
    <x v="1"/>
    <s v="October"/>
    <n v="81216"/>
    <x v="291"/>
    <n v="5184"/>
    <n v="2106"/>
    <n v="2250"/>
  </r>
  <r>
    <x v="615"/>
    <x v="5"/>
    <x v="3"/>
    <x v="2"/>
    <x v="0"/>
    <n v="7"/>
    <x v="1"/>
    <s v="October"/>
    <n v="11934"/>
    <x v="158"/>
    <n v="756"/>
    <n v="3924"/>
    <n v="4230"/>
  </r>
  <r>
    <x v="615"/>
    <x v="1"/>
    <x v="0"/>
    <x v="12"/>
    <x v="0"/>
    <n v="18"/>
    <x v="1"/>
    <s v="October"/>
    <n v="26082"/>
    <x v="76"/>
    <n v="1638"/>
    <n v="3582"/>
    <n v="3870"/>
  </r>
  <r>
    <x v="615"/>
    <x v="9"/>
    <x v="3"/>
    <x v="7"/>
    <x v="0"/>
    <n v="12"/>
    <x v="1"/>
    <s v="October"/>
    <n v="27846"/>
    <x v="88"/>
    <n v="1764"/>
    <n v="3582"/>
    <n v="3870"/>
  </r>
  <r>
    <x v="616"/>
    <x v="7"/>
    <x v="4"/>
    <x v="5"/>
    <x v="0"/>
    <n v="19"/>
    <x v="1"/>
    <s v="October"/>
    <n v="75816"/>
    <x v="27"/>
    <n v="4914"/>
    <n v="3726"/>
    <n v="3960"/>
  </r>
  <r>
    <x v="616"/>
    <x v="5"/>
    <x v="3"/>
    <x v="0"/>
    <x v="0"/>
    <n v="23"/>
    <x v="1"/>
    <s v="October"/>
    <n v="14238"/>
    <x v="203"/>
    <n v="882"/>
    <n v="3582"/>
    <n v="3870"/>
  </r>
  <r>
    <x v="617"/>
    <x v="6"/>
    <x v="2"/>
    <x v="0"/>
    <x v="0"/>
    <n v="3"/>
    <x v="1"/>
    <s v="October"/>
    <n v="38646"/>
    <x v="222"/>
    <n v="2394"/>
    <n v="2952"/>
    <n v="3150"/>
  </r>
  <r>
    <x v="617"/>
    <x v="6"/>
    <x v="2"/>
    <x v="9"/>
    <x v="0"/>
    <n v="24"/>
    <x v="1"/>
    <s v="October"/>
    <n v="23166"/>
    <x v="85"/>
    <n v="1584"/>
    <n v="3978"/>
    <n v="4230"/>
  </r>
  <r>
    <x v="617"/>
    <x v="5"/>
    <x v="3"/>
    <x v="12"/>
    <x v="0"/>
    <n v="25"/>
    <x v="1"/>
    <s v="October"/>
    <n v="18630"/>
    <x v="262"/>
    <n v="1170"/>
    <n v="2034"/>
    <n v="2160"/>
  </r>
  <r>
    <x v="618"/>
    <x v="4"/>
    <x v="2"/>
    <x v="14"/>
    <x v="0"/>
    <n v="5"/>
    <x v="1"/>
    <s v="October"/>
    <n v="64944"/>
    <x v="77"/>
    <n v="4356"/>
    <n v="3924"/>
    <n v="4230"/>
  </r>
  <r>
    <x v="618"/>
    <x v="5"/>
    <x v="3"/>
    <x v="12"/>
    <x v="0"/>
    <n v="2"/>
    <x v="1"/>
    <s v="October"/>
    <n v="29808"/>
    <x v="132"/>
    <n v="1872"/>
    <n v="5832"/>
    <n v="6210"/>
  </r>
  <r>
    <x v="618"/>
    <x v="6"/>
    <x v="2"/>
    <x v="0"/>
    <x v="0"/>
    <n v="14"/>
    <x v="1"/>
    <s v="October"/>
    <n v="50850"/>
    <x v="64"/>
    <n v="3150"/>
    <n v="3546"/>
    <n v="3780"/>
  </r>
  <r>
    <x v="618"/>
    <x v="9"/>
    <x v="3"/>
    <x v="11"/>
    <x v="0"/>
    <n v="6"/>
    <x v="1"/>
    <s v="October"/>
    <n v="14184"/>
    <x v="203"/>
    <n v="936"/>
    <n v="2034"/>
    <n v="2160"/>
  </r>
  <r>
    <x v="619"/>
    <x v="4"/>
    <x v="2"/>
    <x v="12"/>
    <x v="0"/>
    <n v="13"/>
    <x v="1"/>
    <s v="October"/>
    <n v="81972"/>
    <x v="289"/>
    <n v="5148"/>
    <n v="2034"/>
    <n v="2160"/>
  </r>
  <r>
    <x v="620"/>
    <x v="1"/>
    <x v="0"/>
    <x v="9"/>
    <x v="0"/>
    <n v="4"/>
    <x v="1"/>
    <s v="October"/>
    <n v="33696"/>
    <x v="67"/>
    <n v="2304"/>
    <n v="3042"/>
    <n v="3240"/>
  </r>
  <r>
    <x v="620"/>
    <x v="7"/>
    <x v="4"/>
    <x v="9"/>
    <x v="0"/>
    <n v="21"/>
    <x v="1"/>
    <s v="October"/>
    <n v="4212"/>
    <x v="118"/>
    <n v="288"/>
    <n v="3042"/>
    <n v="3240"/>
  </r>
  <r>
    <x v="620"/>
    <x v="7"/>
    <x v="4"/>
    <x v="5"/>
    <x v="0"/>
    <n v="16"/>
    <x v="1"/>
    <s v="October"/>
    <n v="128304"/>
    <x v="171"/>
    <n v="8316"/>
    <n v="3726"/>
    <n v="3960"/>
  </r>
  <r>
    <x v="621"/>
    <x v="2"/>
    <x v="1"/>
    <x v="9"/>
    <x v="0"/>
    <n v="10"/>
    <x v="1"/>
    <s v="October"/>
    <n v="27378"/>
    <x v="179"/>
    <n v="1872"/>
    <n v="2196"/>
    <n v="2340"/>
  </r>
  <r>
    <x v="621"/>
    <x v="5"/>
    <x v="3"/>
    <x v="9"/>
    <x v="0"/>
    <n v="3"/>
    <x v="1"/>
    <s v="October"/>
    <n v="27378"/>
    <x v="179"/>
    <n v="1872"/>
    <n v="4482"/>
    <n v="4770"/>
  </r>
  <r>
    <x v="621"/>
    <x v="7"/>
    <x v="4"/>
    <x v="15"/>
    <x v="1"/>
    <n v="1"/>
    <x v="1"/>
    <s v="October"/>
    <n v="120096"/>
    <x v="127"/>
    <n v="9504"/>
    <n v="5148"/>
    <n v="5490"/>
  </r>
  <r>
    <x v="622"/>
    <x v="3"/>
    <x v="1"/>
    <x v="1"/>
    <x v="1"/>
    <n v="13"/>
    <x v="1"/>
    <s v="October"/>
    <n v="78804"/>
    <x v="202"/>
    <n v="6336"/>
    <n v="3978"/>
    <n v="4230"/>
  </r>
  <r>
    <x v="622"/>
    <x v="6"/>
    <x v="2"/>
    <x v="15"/>
    <x v="1"/>
    <n v="15"/>
    <x v="1"/>
    <s v="October"/>
    <n v="150120"/>
    <x v="169"/>
    <n v="11880"/>
    <n v="2106"/>
    <n v="2250"/>
  </r>
  <r>
    <x v="622"/>
    <x v="1"/>
    <x v="0"/>
    <x v="3"/>
    <x v="0"/>
    <n v="5"/>
    <x v="1"/>
    <s v="October"/>
    <n v="15372"/>
    <x v="239"/>
    <n v="1008"/>
    <n v="3978"/>
    <n v="4230"/>
  </r>
  <r>
    <x v="623"/>
    <x v="3"/>
    <x v="1"/>
    <x v="11"/>
    <x v="0"/>
    <n v="25"/>
    <x v="1"/>
    <s v="October"/>
    <n v="81558"/>
    <x v="19"/>
    <n v="5382"/>
    <n v="2034"/>
    <n v="2160"/>
  </r>
  <r>
    <x v="623"/>
    <x v="6"/>
    <x v="2"/>
    <x v="15"/>
    <x v="1"/>
    <n v="23"/>
    <x v="1"/>
    <s v="October"/>
    <n v="67554"/>
    <x v="200"/>
    <n v="5346"/>
    <n v="3546"/>
    <n v="3780"/>
  </r>
  <r>
    <x v="623"/>
    <x v="1"/>
    <x v="0"/>
    <x v="12"/>
    <x v="0"/>
    <n v="23"/>
    <x v="1"/>
    <s v="October"/>
    <n v="67068"/>
    <x v="188"/>
    <n v="4212"/>
    <n v="4482"/>
    <n v="4770"/>
  </r>
  <r>
    <x v="623"/>
    <x v="1"/>
    <x v="0"/>
    <x v="16"/>
    <x v="0"/>
    <n v="24"/>
    <x v="1"/>
    <s v="October"/>
    <n v="47376"/>
    <x v="151"/>
    <n v="3024"/>
    <n v="3924"/>
    <n v="4230"/>
  </r>
  <r>
    <x v="624"/>
    <x v="9"/>
    <x v="3"/>
    <x v="16"/>
    <x v="0"/>
    <n v="25"/>
    <x v="1"/>
    <s v="October"/>
    <n v="23688"/>
    <x v="58"/>
    <n v="1512"/>
    <n v="2952"/>
    <n v="3150"/>
  </r>
  <r>
    <x v="624"/>
    <x v="5"/>
    <x v="3"/>
    <x v="15"/>
    <x v="1"/>
    <n v="17"/>
    <x v="1"/>
    <s v="October"/>
    <n v="135108"/>
    <x v="204"/>
    <n v="10692"/>
    <n v="3726"/>
    <n v="3960"/>
  </r>
  <r>
    <x v="625"/>
    <x v="3"/>
    <x v="1"/>
    <x v="5"/>
    <x v="0"/>
    <n v="21"/>
    <x v="1"/>
    <s v="October"/>
    <n v="34992"/>
    <x v="260"/>
    <n v="2268"/>
    <n v="3978"/>
    <n v="4230"/>
  </r>
  <r>
    <x v="625"/>
    <x v="2"/>
    <x v="1"/>
    <x v="11"/>
    <x v="0"/>
    <n v="9"/>
    <x v="1"/>
    <s v="October"/>
    <n v="70920"/>
    <x v="61"/>
    <n v="4680"/>
    <n v="3726"/>
    <n v="3960"/>
  </r>
  <r>
    <x v="625"/>
    <x v="9"/>
    <x v="3"/>
    <x v="7"/>
    <x v="0"/>
    <n v="11"/>
    <x v="1"/>
    <s v="October"/>
    <n v="63648"/>
    <x v="2"/>
    <n v="4032"/>
    <n v="4482"/>
    <n v="4770"/>
  </r>
  <r>
    <x v="626"/>
    <x v="4"/>
    <x v="2"/>
    <x v="9"/>
    <x v="0"/>
    <n v="4"/>
    <x v="1"/>
    <s v="October"/>
    <n v="14742"/>
    <x v="172"/>
    <n v="1008"/>
    <n v="3582"/>
    <n v="3870"/>
  </r>
  <r>
    <x v="626"/>
    <x v="7"/>
    <x v="4"/>
    <x v="15"/>
    <x v="1"/>
    <n v="22"/>
    <x v="1"/>
    <s v="October"/>
    <n v="135108"/>
    <x v="204"/>
    <n v="10692"/>
    <n v="4482"/>
    <n v="4770"/>
  </r>
  <r>
    <x v="626"/>
    <x v="6"/>
    <x v="2"/>
    <x v="10"/>
    <x v="0"/>
    <n v="15"/>
    <x v="1"/>
    <s v="October"/>
    <n v="22410"/>
    <x v="240"/>
    <n v="1440"/>
    <n v="3924"/>
    <n v="4230"/>
  </r>
  <r>
    <x v="627"/>
    <x v="0"/>
    <x v="0"/>
    <x v="16"/>
    <x v="0"/>
    <n v="23"/>
    <x v="1"/>
    <s v="October"/>
    <n v="71064"/>
    <x v="61"/>
    <n v="4536"/>
    <n v="7506"/>
    <n v="8100"/>
  </r>
  <r>
    <x v="627"/>
    <x v="5"/>
    <x v="3"/>
    <x v="8"/>
    <x v="0"/>
    <n v="9"/>
    <x v="1"/>
    <s v="October"/>
    <n v="61776"/>
    <x v="16"/>
    <n v="4104"/>
    <n v="3546"/>
    <n v="3780"/>
  </r>
  <r>
    <x v="627"/>
    <x v="5"/>
    <x v="3"/>
    <x v="13"/>
    <x v="1"/>
    <n v="7"/>
    <x v="1"/>
    <s v="October"/>
    <n v="74556"/>
    <x v="70"/>
    <n v="5814"/>
    <n v="3042"/>
    <n v="3240"/>
  </r>
  <r>
    <x v="627"/>
    <x v="2"/>
    <x v="1"/>
    <x v="11"/>
    <x v="0"/>
    <n v="25"/>
    <x v="1"/>
    <s v="October"/>
    <n v="74466"/>
    <x v="113"/>
    <n v="4914"/>
    <n v="3042"/>
    <n v="3240"/>
  </r>
  <r>
    <x v="627"/>
    <x v="3"/>
    <x v="1"/>
    <x v="2"/>
    <x v="0"/>
    <n v="10"/>
    <x v="1"/>
    <s v="October"/>
    <n v="67626"/>
    <x v="46"/>
    <n v="4284"/>
    <n v="3978"/>
    <n v="4230"/>
  </r>
  <r>
    <x v="628"/>
    <x v="7"/>
    <x v="4"/>
    <x v="14"/>
    <x v="0"/>
    <n v="8"/>
    <x v="1"/>
    <s v="October"/>
    <n v="17712"/>
    <x v="229"/>
    <n v="1188"/>
    <n v="5148"/>
    <n v="5490"/>
  </r>
  <r>
    <x v="629"/>
    <x v="7"/>
    <x v="4"/>
    <x v="15"/>
    <x v="1"/>
    <n v="18"/>
    <x v="1"/>
    <s v="October"/>
    <n v="105084"/>
    <x v="201"/>
    <n v="8316"/>
    <n v="3042"/>
    <n v="3240"/>
  </r>
  <r>
    <x v="629"/>
    <x v="0"/>
    <x v="0"/>
    <x v="9"/>
    <x v="0"/>
    <n v="8"/>
    <x v="1"/>
    <s v="October"/>
    <n v="52650"/>
    <x v="101"/>
    <n v="3600"/>
    <n v="5148"/>
    <n v="5490"/>
  </r>
  <r>
    <x v="629"/>
    <x v="8"/>
    <x v="4"/>
    <x v="5"/>
    <x v="0"/>
    <n v="25"/>
    <x v="1"/>
    <s v="October"/>
    <n v="93312"/>
    <x v="298"/>
    <n v="6048"/>
    <n v="7506"/>
    <n v="8100"/>
  </r>
  <r>
    <x v="629"/>
    <x v="2"/>
    <x v="1"/>
    <x v="3"/>
    <x v="0"/>
    <n v="7"/>
    <x v="1"/>
    <s v="October"/>
    <n v="19764"/>
    <x v="174"/>
    <n v="1296"/>
    <n v="3042"/>
    <n v="3240"/>
  </r>
  <r>
    <x v="630"/>
    <x v="2"/>
    <x v="1"/>
    <x v="4"/>
    <x v="0"/>
    <n v="17"/>
    <x v="1"/>
    <s v="October"/>
    <n v="48672"/>
    <x v="142"/>
    <n v="3168"/>
    <n v="3978"/>
    <n v="4230"/>
  </r>
  <r>
    <x v="630"/>
    <x v="7"/>
    <x v="4"/>
    <x v="12"/>
    <x v="0"/>
    <n v="3"/>
    <x v="1"/>
    <s v="October"/>
    <n v="85698"/>
    <x v="178"/>
    <n v="5382"/>
    <n v="2952"/>
    <n v="3150"/>
  </r>
  <r>
    <x v="631"/>
    <x v="7"/>
    <x v="4"/>
    <x v="0"/>
    <x v="0"/>
    <n v="13"/>
    <x v="1"/>
    <s v="October"/>
    <n v="14238"/>
    <x v="203"/>
    <n v="882"/>
    <n v="2034"/>
    <n v="2160"/>
  </r>
  <r>
    <x v="631"/>
    <x v="7"/>
    <x v="4"/>
    <x v="9"/>
    <x v="0"/>
    <n v="17"/>
    <x v="1"/>
    <s v="October"/>
    <n v="12636"/>
    <x v="187"/>
    <n v="864"/>
    <n v="3582"/>
    <n v="3870"/>
  </r>
  <r>
    <x v="631"/>
    <x v="9"/>
    <x v="3"/>
    <x v="14"/>
    <x v="0"/>
    <n v="22"/>
    <x v="1"/>
    <s v="October"/>
    <n v="56088"/>
    <x v="117"/>
    <n v="3762"/>
    <n v="3978"/>
    <n v="4230"/>
  </r>
  <r>
    <x v="631"/>
    <x v="9"/>
    <x v="3"/>
    <x v="10"/>
    <x v="0"/>
    <n v="23"/>
    <x v="1"/>
    <s v="October"/>
    <n v="80676"/>
    <x v="190"/>
    <n v="5184"/>
    <n v="2196"/>
    <n v="2340"/>
  </r>
  <r>
    <x v="631"/>
    <x v="3"/>
    <x v="1"/>
    <x v="15"/>
    <x v="1"/>
    <n v="1"/>
    <x v="1"/>
    <s v="October"/>
    <n v="97578"/>
    <x v="263"/>
    <n v="7722"/>
    <n v="2034"/>
    <n v="2160"/>
  </r>
  <r>
    <x v="631"/>
    <x v="8"/>
    <x v="4"/>
    <x v="9"/>
    <x v="0"/>
    <n v="25"/>
    <x v="1"/>
    <s v="October"/>
    <n v="2106"/>
    <x v="216"/>
    <n v="144"/>
    <n v="5148"/>
    <n v="5490"/>
  </r>
  <r>
    <x v="631"/>
    <x v="8"/>
    <x v="4"/>
    <x v="12"/>
    <x v="0"/>
    <n v="22"/>
    <x v="1"/>
    <s v="October"/>
    <n v="40986"/>
    <x v="227"/>
    <n v="2574"/>
    <n v="3384"/>
    <n v="3600"/>
  </r>
  <r>
    <x v="631"/>
    <x v="9"/>
    <x v="3"/>
    <x v="0"/>
    <x v="0"/>
    <n v="2"/>
    <x v="1"/>
    <s v="October"/>
    <n v="34578"/>
    <x v="299"/>
    <n v="2142"/>
    <n v="3978"/>
    <n v="4230"/>
  </r>
  <r>
    <x v="631"/>
    <x v="8"/>
    <x v="4"/>
    <x v="5"/>
    <x v="0"/>
    <n v="11"/>
    <x v="1"/>
    <s v="October"/>
    <n v="40824"/>
    <x v="198"/>
    <n v="2646"/>
    <n v="3582"/>
    <n v="3870"/>
  </r>
  <r>
    <x v="632"/>
    <x v="2"/>
    <x v="1"/>
    <x v="3"/>
    <x v="0"/>
    <n v="11"/>
    <x v="1"/>
    <s v="October"/>
    <n v="17568"/>
    <x v="294"/>
    <n v="1152"/>
    <n v="3546"/>
    <n v="3780"/>
  </r>
  <r>
    <x v="632"/>
    <x v="0"/>
    <x v="0"/>
    <x v="14"/>
    <x v="0"/>
    <n v="1"/>
    <x v="1"/>
    <s v="October"/>
    <n v="38376"/>
    <x v="285"/>
    <n v="2574"/>
    <n v="7506"/>
    <n v="8100"/>
  </r>
  <r>
    <x v="632"/>
    <x v="6"/>
    <x v="2"/>
    <x v="1"/>
    <x v="1"/>
    <n v="14"/>
    <x v="1"/>
    <s v="October"/>
    <n v="46566"/>
    <x v="136"/>
    <n v="3744"/>
    <n v="3978"/>
    <n v="4230"/>
  </r>
  <r>
    <x v="632"/>
    <x v="3"/>
    <x v="1"/>
    <x v="11"/>
    <x v="0"/>
    <n v="11"/>
    <x v="1"/>
    <s v="October"/>
    <n v="7092"/>
    <x v="28"/>
    <n v="468"/>
    <n v="2034"/>
    <n v="2160"/>
  </r>
  <r>
    <x v="632"/>
    <x v="4"/>
    <x v="2"/>
    <x v="4"/>
    <x v="0"/>
    <n v="8"/>
    <x v="1"/>
    <s v="October"/>
    <n v="21294"/>
    <x v="41"/>
    <n v="1386"/>
    <n v="2952"/>
    <n v="3150"/>
  </r>
  <r>
    <x v="633"/>
    <x v="2"/>
    <x v="1"/>
    <x v="15"/>
    <x v="1"/>
    <n v="1"/>
    <x v="1"/>
    <s v="October"/>
    <n v="135108"/>
    <x v="204"/>
    <n v="10692"/>
    <n v="3546"/>
    <n v="3780"/>
  </r>
  <r>
    <x v="634"/>
    <x v="8"/>
    <x v="4"/>
    <x v="14"/>
    <x v="0"/>
    <n v="24"/>
    <x v="1"/>
    <s v="October"/>
    <n v="20664"/>
    <x v="278"/>
    <n v="1386"/>
    <n v="3546"/>
    <n v="3780"/>
  </r>
  <r>
    <x v="634"/>
    <x v="1"/>
    <x v="0"/>
    <x v="0"/>
    <x v="0"/>
    <n v="15"/>
    <x v="1"/>
    <s v="October"/>
    <n v="22374"/>
    <x v="57"/>
    <n v="1386"/>
    <n v="3978"/>
    <n v="4230"/>
  </r>
  <r>
    <x v="634"/>
    <x v="1"/>
    <x v="0"/>
    <x v="0"/>
    <x v="0"/>
    <n v="20"/>
    <x v="1"/>
    <s v="October"/>
    <n v="44748"/>
    <x v="209"/>
    <n v="2772"/>
    <n v="3546"/>
    <n v="3780"/>
  </r>
  <r>
    <x v="635"/>
    <x v="4"/>
    <x v="2"/>
    <x v="8"/>
    <x v="0"/>
    <n v="1"/>
    <x v="1"/>
    <s v="October"/>
    <n v="15444"/>
    <x v="124"/>
    <n v="1026"/>
    <n v="5148"/>
    <n v="5490"/>
  </r>
  <r>
    <x v="635"/>
    <x v="9"/>
    <x v="3"/>
    <x v="13"/>
    <x v="1"/>
    <n v="5"/>
    <x v="1"/>
    <s v="October"/>
    <n v="3924"/>
    <x v="149"/>
    <n v="306"/>
    <n v="2196"/>
    <n v="2340"/>
  </r>
  <r>
    <x v="635"/>
    <x v="2"/>
    <x v="1"/>
    <x v="1"/>
    <x v="1"/>
    <n v="2"/>
    <x v="1"/>
    <s v="October"/>
    <n v="25074"/>
    <x v="214"/>
    <n v="2016"/>
    <n v="3924"/>
    <n v="4230"/>
  </r>
  <r>
    <x v="635"/>
    <x v="8"/>
    <x v="4"/>
    <x v="5"/>
    <x v="0"/>
    <n v="15"/>
    <x v="1"/>
    <s v="October"/>
    <n v="58320"/>
    <x v="196"/>
    <n v="3780"/>
    <n v="3978"/>
    <n v="4230"/>
  </r>
  <r>
    <x v="636"/>
    <x v="2"/>
    <x v="1"/>
    <x v="8"/>
    <x v="0"/>
    <n v="24"/>
    <x v="1"/>
    <s v="October"/>
    <n v="77220"/>
    <x v="165"/>
    <n v="5130"/>
    <n v="2106"/>
    <n v="2250"/>
  </r>
  <r>
    <x v="636"/>
    <x v="2"/>
    <x v="1"/>
    <x v="7"/>
    <x v="0"/>
    <n v="23"/>
    <x v="1"/>
    <s v="October"/>
    <n v="7956"/>
    <x v="52"/>
    <n v="504"/>
    <n v="5148"/>
    <n v="5490"/>
  </r>
  <r>
    <x v="636"/>
    <x v="3"/>
    <x v="1"/>
    <x v="11"/>
    <x v="0"/>
    <n v="20"/>
    <x v="1"/>
    <s v="October"/>
    <n v="88650"/>
    <x v="115"/>
    <n v="5850"/>
    <n v="3546"/>
    <n v="3780"/>
  </r>
  <r>
    <x v="636"/>
    <x v="3"/>
    <x v="1"/>
    <x v="4"/>
    <x v="0"/>
    <n v="23"/>
    <x v="1"/>
    <s v="October"/>
    <n v="36504"/>
    <x v="31"/>
    <n v="2376"/>
    <n v="3546"/>
    <n v="3780"/>
  </r>
  <r>
    <x v="636"/>
    <x v="9"/>
    <x v="3"/>
    <x v="14"/>
    <x v="0"/>
    <n v="22"/>
    <x v="1"/>
    <s v="October"/>
    <n v="23616"/>
    <x v="58"/>
    <n v="1584"/>
    <n v="5148"/>
    <n v="5490"/>
  </r>
  <r>
    <x v="637"/>
    <x v="6"/>
    <x v="2"/>
    <x v="9"/>
    <x v="0"/>
    <n v="10"/>
    <x v="1"/>
    <s v="October"/>
    <n v="29484"/>
    <x v="220"/>
    <n v="2016"/>
    <n v="3384"/>
    <n v="3600"/>
  </r>
  <r>
    <x v="638"/>
    <x v="6"/>
    <x v="2"/>
    <x v="4"/>
    <x v="0"/>
    <n v="5"/>
    <x v="1"/>
    <s v="October"/>
    <n v="51714"/>
    <x v="284"/>
    <n v="3366"/>
    <n v="3042"/>
    <n v="3240"/>
  </r>
  <r>
    <x v="638"/>
    <x v="9"/>
    <x v="3"/>
    <x v="16"/>
    <x v="0"/>
    <n v="12"/>
    <x v="1"/>
    <s v="October"/>
    <n v="27072"/>
    <x v="185"/>
    <n v="1728"/>
    <n v="3978"/>
    <n v="4230"/>
  </r>
  <r>
    <x v="638"/>
    <x v="3"/>
    <x v="1"/>
    <x v="2"/>
    <x v="0"/>
    <n v="19"/>
    <x v="1"/>
    <s v="October"/>
    <n v="35802"/>
    <x v="116"/>
    <n v="2268"/>
    <n v="3978"/>
    <n v="4230"/>
  </r>
  <r>
    <x v="638"/>
    <x v="8"/>
    <x v="4"/>
    <x v="8"/>
    <x v="0"/>
    <n v="18"/>
    <x v="1"/>
    <s v="October"/>
    <n v="41184"/>
    <x v="43"/>
    <n v="2736"/>
    <n v="3924"/>
    <n v="4230"/>
  </r>
  <r>
    <x v="638"/>
    <x v="3"/>
    <x v="1"/>
    <x v="11"/>
    <x v="0"/>
    <n v="1"/>
    <x v="1"/>
    <s v="October"/>
    <n v="67374"/>
    <x v="207"/>
    <n v="4446"/>
    <n v="2952"/>
    <n v="3150"/>
  </r>
  <r>
    <x v="638"/>
    <x v="0"/>
    <x v="0"/>
    <x v="11"/>
    <x v="0"/>
    <n v="15"/>
    <x v="1"/>
    <s v="October"/>
    <n v="81558"/>
    <x v="19"/>
    <n v="5382"/>
    <n v="3042"/>
    <n v="3240"/>
  </r>
  <r>
    <x v="638"/>
    <x v="7"/>
    <x v="4"/>
    <x v="4"/>
    <x v="0"/>
    <n v="4"/>
    <x v="1"/>
    <s v="October"/>
    <n v="3042"/>
    <x v="152"/>
    <n v="198"/>
    <n v="3978"/>
    <n v="4230"/>
  </r>
  <r>
    <x v="638"/>
    <x v="6"/>
    <x v="2"/>
    <x v="1"/>
    <x v="1"/>
    <n v="16"/>
    <x v="1"/>
    <s v="October"/>
    <n v="28656"/>
    <x v="184"/>
    <n v="2304"/>
    <n v="2106"/>
    <n v="2250"/>
  </r>
  <r>
    <x v="639"/>
    <x v="4"/>
    <x v="2"/>
    <x v="10"/>
    <x v="0"/>
    <n v="10"/>
    <x v="1"/>
    <s v="October"/>
    <n v="31374"/>
    <x v="111"/>
    <n v="2016"/>
    <n v="2034"/>
    <n v="2160"/>
  </r>
  <r>
    <x v="639"/>
    <x v="2"/>
    <x v="1"/>
    <x v="4"/>
    <x v="0"/>
    <n v="21"/>
    <x v="1"/>
    <s v="October"/>
    <n v="30420"/>
    <x v="105"/>
    <n v="1980"/>
    <n v="4482"/>
    <n v="4770"/>
  </r>
  <r>
    <x v="639"/>
    <x v="5"/>
    <x v="3"/>
    <x v="3"/>
    <x v="0"/>
    <n v="7"/>
    <x v="1"/>
    <s v="October"/>
    <n v="2196"/>
    <x v="275"/>
    <n v="144"/>
    <n v="3726"/>
    <n v="3960"/>
  </r>
  <r>
    <x v="639"/>
    <x v="5"/>
    <x v="3"/>
    <x v="2"/>
    <x v="0"/>
    <n v="22"/>
    <x v="1"/>
    <s v="October"/>
    <n v="75582"/>
    <x v="70"/>
    <n v="4788"/>
    <n v="2952"/>
    <n v="3150"/>
  </r>
  <r>
    <x v="640"/>
    <x v="7"/>
    <x v="4"/>
    <x v="11"/>
    <x v="0"/>
    <n v="15"/>
    <x v="1"/>
    <s v="October"/>
    <n v="42552"/>
    <x v="14"/>
    <n v="2808"/>
    <n v="3384"/>
    <n v="3600"/>
  </r>
  <r>
    <x v="640"/>
    <x v="4"/>
    <x v="2"/>
    <x v="13"/>
    <x v="1"/>
    <n v="7"/>
    <x v="1"/>
    <s v="October"/>
    <n v="74556"/>
    <x v="70"/>
    <n v="5814"/>
    <n v="3546"/>
    <n v="3780"/>
  </r>
  <r>
    <x v="640"/>
    <x v="5"/>
    <x v="3"/>
    <x v="6"/>
    <x v="0"/>
    <n v="17"/>
    <x v="1"/>
    <s v="October"/>
    <n v="10638"/>
    <x v="246"/>
    <n v="702"/>
    <n v="5148"/>
    <n v="5490"/>
  </r>
  <r>
    <x v="640"/>
    <x v="1"/>
    <x v="0"/>
    <x v="13"/>
    <x v="1"/>
    <n v="20"/>
    <x v="1"/>
    <s v="October"/>
    <n v="94176"/>
    <x v="23"/>
    <n v="7344"/>
    <n v="2034"/>
    <n v="2160"/>
  </r>
  <r>
    <x v="641"/>
    <x v="6"/>
    <x v="2"/>
    <x v="6"/>
    <x v="0"/>
    <n v="5"/>
    <x v="1"/>
    <s v="November"/>
    <n v="21276"/>
    <x v="41"/>
    <n v="1404"/>
    <n v="2196"/>
    <n v="2340"/>
  </r>
  <r>
    <x v="642"/>
    <x v="9"/>
    <x v="3"/>
    <x v="1"/>
    <x v="1"/>
    <n v="14"/>
    <x v="1"/>
    <s v="November"/>
    <n v="60894"/>
    <x v="49"/>
    <n v="4896"/>
    <n v="3546"/>
    <n v="3780"/>
  </r>
  <r>
    <x v="643"/>
    <x v="9"/>
    <x v="3"/>
    <x v="6"/>
    <x v="0"/>
    <n v="6"/>
    <x v="1"/>
    <s v="November"/>
    <n v="17730"/>
    <x v="229"/>
    <n v="1170"/>
    <n v="3546"/>
    <n v="3780"/>
  </r>
  <r>
    <x v="643"/>
    <x v="2"/>
    <x v="1"/>
    <x v="4"/>
    <x v="0"/>
    <n v="22"/>
    <x v="1"/>
    <s v="November"/>
    <n v="21294"/>
    <x v="41"/>
    <n v="1386"/>
    <n v="7506"/>
    <n v="8100"/>
  </r>
  <r>
    <x v="643"/>
    <x v="7"/>
    <x v="4"/>
    <x v="13"/>
    <x v="1"/>
    <n v="6"/>
    <x v="1"/>
    <s v="November"/>
    <n v="39240"/>
    <x v="42"/>
    <n v="3060"/>
    <n v="3924"/>
    <n v="4230"/>
  </r>
  <r>
    <x v="644"/>
    <x v="4"/>
    <x v="2"/>
    <x v="8"/>
    <x v="0"/>
    <n v="6"/>
    <x v="1"/>
    <s v="November"/>
    <n v="123552"/>
    <x v="255"/>
    <n v="8208"/>
    <n v="4482"/>
    <n v="4770"/>
  </r>
  <r>
    <x v="644"/>
    <x v="6"/>
    <x v="2"/>
    <x v="2"/>
    <x v="0"/>
    <n v="2"/>
    <x v="1"/>
    <s v="November"/>
    <n v="23868"/>
    <x v="25"/>
    <n v="1512"/>
    <n v="3546"/>
    <n v="3780"/>
  </r>
  <r>
    <x v="644"/>
    <x v="7"/>
    <x v="4"/>
    <x v="14"/>
    <x v="0"/>
    <n v="24"/>
    <x v="1"/>
    <s v="November"/>
    <n v="67896"/>
    <x v="133"/>
    <n v="4554"/>
    <n v="3726"/>
    <n v="3960"/>
  </r>
  <r>
    <x v="644"/>
    <x v="9"/>
    <x v="3"/>
    <x v="7"/>
    <x v="0"/>
    <n v="11"/>
    <x v="1"/>
    <s v="November"/>
    <n v="11934"/>
    <x v="158"/>
    <n v="756"/>
    <n v="2106"/>
    <n v="2250"/>
  </r>
  <r>
    <x v="645"/>
    <x v="9"/>
    <x v="3"/>
    <x v="15"/>
    <x v="1"/>
    <n v="10"/>
    <x v="1"/>
    <s v="November"/>
    <n v="75060"/>
    <x v="15"/>
    <n v="5940"/>
    <n v="3546"/>
    <n v="3780"/>
  </r>
  <r>
    <x v="645"/>
    <x v="2"/>
    <x v="1"/>
    <x v="14"/>
    <x v="0"/>
    <n v="7"/>
    <x v="1"/>
    <s v="November"/>
    <n v="35424"/>
    <x v="86"/>
    <n v="2376"/>
    <n v="3384"/>
    <n v="3600"/>
  </r>
  <r>
    <x v="646"/>
    <x v="4"/>
    <x v="2"/>
    <x v="2"/>
    <x v="0"/>
    <n v="22"/>
    <x v="1"/>
    <s v="November"/>
    <n v="67626"/>
    <x v="46"/>
    <n v="4284"/>
    <n v="2106"/>
    <n v="2250"/>
  </r>
  <r>
    <x v="646"/>
    <x v="9"/>
    <x v="3"/>
    <x v="5"/>
    <x v="0"/>
    <n v="7"/>
    <x v="1"/>
    <s v="November"/>
    <n v="34992"/>
    <x v="260"/>
    <n v="2268"/>
    <n v="3924"/>
    <n v="4230"/>
  </r>
  <r>
    <x v="646"/>
    <x v="7"/>
    <x v="4"/>
    <x v="3"/>
    <x v="0"/>
    <n v="18"/>
    <x v="1"/>
    <s v="November"/>
    <n v="24156"/>
    <x v="104"/>
    <n v="1584"/>
    <n v="3582"/>
    <n v="3870"/>
  </r>
  <r>
    <x v="647"/>
    <x v="9"/>
    <x v="3"/>
    <x v="4"/>
    <x v="0"/>
    <n v="12"/>
    <x v="1"/>
    <s v="November"/>
    <n v="63882"/>
    <x v="95"/>
    <n v="4158"/>
    <n v="3582"/>
    <n v="3870"/>
  </r>
  <r>
    <x v="647"/>
    <x v="2"/>
    <x v="1"/>
    <x v="7"/>
    <x v="0"/>
    <n v="19"/>
    <x v="1"/>
    <s v="November"/>
    <n v="63648"/>
    <x v="2"/>
    <n v="4032"/>
    <n v="3726"/>
    <n v="3960"/>
  </r>
  <r>
    <x v="647"/>
    <x v="0"/>
    <x v="0"/>
    <x v="14"/>
    <x v="0"/>
    <n v="23"/>
    <x v="1"/>
    <s v="November"/>
    <n v="47232"/>
    <x v="151"/>
    <n v="3168"/>
    <n v="3582"/>
    <n v="3870"/>
  </r>
  <r>
    <x v="648"/>
    <x v="9"/>
    <x v="3"/>
    <x v="14"/>
    <x v="0"/>
    <n v="3"/>
    <x v="1"/>
    <s v="November"/>
    <n v="29520"/>
    <x v="220"/>
    <n v="1980"/>
    <n v="2952"/>
    <n v="3150"/>
  </r>
  <r>
    <x v="648"/>
    <x v="2"/>
    <x v="1"/>
    <x v="5"/>
    <x v="0"/>
    <n v="24"/>
    <x v="1"/>
    <s v="November"/>
    <n v="40824"/>
    <x v="198"/>
    <n v="2646"/>
    <n v="3978"/>
    <n v="4230"/>
  </r>
  <r>
    <x v="648"/>
    <x v="3"/>
    <x v="1"/>
    <x v="14"/>
    <x v="0"/>
    <n v="25"/>
    <x v="1"/>
    <s v="November"/>
    <n v="14760"/>
    <x v="172"/>
    <n v="990"/>
    <n v="2034"/>
    <n v="2160"/>
  </r>
  <r>
    <x v="648"/>
    <x v="7"/>
    <x v="4"/>
    <x v="13"/>
    <x v="1"/>
    <n v="5"/>
    <x v="1"/>
    <s v="November"/>
    <n v="51012"/>
    <x v="5"/>
    <n v="3978"/>
    <n v="3924"/>
    <n v="4230"/>
  </r>
  <r>
    <x v="648"/>
    <x v="5"/>
    <x v="3"/>
    <x v="3"/>
    <x v="0"/>
    <n v="2"/>
    <x v="1"/>
    <s v="November"/>
    <n v="15372"/>
    <x v="239"/>
    <n v="1008"/>
    <n v="5832"/>
    <n v="6210"/>
  </r>
  <r>
    <x v="648"/>
    <x v="7"/>
    <x v="4"/>
    <x v="0"/>
    <x v="0"/>
    <n v="14"/>
    <x v="1"/>
    <s v="November"/>
    <n v="4068"/>
    <x v="157"/>
    <n v="252"/>
    <n v="3546"/>
    <n v="3780"/>
  </r>
  <r>
    <x v="648"/>
    <x v="7"/>
    <x v="4"/>
    <x v="8"/>
    <x v="0"/>
    <n v="6"/>
    <x v="1"/>
    <s v="November"/>
    <n v="92664"/>
    <x v="218"/>
    <n v="6156"/>
    <n v="2034"/>
    <n v="2160"/>
  </r>
  <r>
    <x v="649"/>
    <x v="6"/>
    <x v="2"/>
    <x v="9"/>
    <x v="0"/>
    <n v="13"/>
    <x v="1"/>
    <s v="November"/>
    <n v="33696"/>
    <x v="67"/>
    <n v="2304"/>
    <n v="2034"/>
    <n v="2160"/>
  </r>
  <r>
    <x v="649"/>
    <x v="1"/>
    <x v="0"/>
    <x v="4"/>
    <x v="0"/>
    <n v="4"/>
    <x v="1"/>
    <s v="November"/>
    <n v="66924"/>
    <x v="188"/>
    <n v="4356"/>
    <n v="3042"/>
    <n v="3240"/>
  </r>
  <r>
    <x v="649"/>
    <x v="5"/>
    <x v="3"/>
    <x v="2"/>
    <x v="0"/>
    <n v="21"/>
    <x v="1"/>
    <s v="November"/>
    <n v="35802"/>
    <x v="116"/>
    <n v="2268"/>
    <n v="3042"/>
    <n v="3240"/>
  </r>
  <r>
    <x v="650"/>
    <x v="5"/>
    <x v="3"/>
    <x v="5"/>
    <x v="0"/>
    <n v="16"/>
    <x v="1"/>
    <s v="November"/>
    <n v="116640"/>
    <x v="235"/>
    <n v="7560"/>
    <n v="3726"/>
    <n v="3960"/>
  </r>
  <r>
    <x v="650"/>
    <x v="6"/>
    <x v="2"/>
    <x v="16"/>
    <x v="0"/>
    <n v="10"/>
    <x v="1"/>
    <s v="November"/>
    <n v="27072"/>
    <x v="185"/>
    <n v="1728"/>
    <n v="2196"/>
    <n v="2340"/>
  </r>
  <r>
    <x v="650"/>
    <x v="7"/>
    <x v="4"/>
    <x v="4"/>
    <x v="0"/>
    <n v="3"/>
    <x v="1"/>
    <s v="November"/>
    <n v="24336"/>
    <x v="103"/>
    <n v="1584"/>
    <n v="4482"/>
    <n v="4770"/>
  </r>
  <r>
    <x v="650"/>
    <x v="9"/>
    <x v="3"/>
    <x v="7"/>
    <x v="0"/>
    <n v="1"/>
    <x v="1"/>
    <s v="November"/>
    <n v="19890"/>
    <x v="92"/>
    <n v="1260"/>
    <n v="5148"/>
    <n v="5490"/>
  </r>
  <r>
    <x v="650"/>
    <x v="6"/>
    <x v="2"/>
    <x v="15"/>
    <x v="1"/>
    <n v="13"/>
    <x v="1"/>
    <s v="November"/>
    <n v="97578"/>
    <x v="263"/>
    <n v="7722"/>
    <n v="3978"/>
    <n v="4230"/>
  </r>
  <r>
    <x v="650"/>
    <x v="3"/>
    <x v="1"/>
    <x v="1"/>
    <x v="1"/>
    <n v="15"/>
    <x v="1"/>
    <s v="November"/>
    <n v="17910"/>
    <x v="138"/>
    <n v="1440"/>
    <n v="2106"/>
    <n v="2250"/>
  </r>
  <r>
    <x v="650"/>
    <x v="8"/>
    <x v="4"/>
    <x v="12"/>
    <x v="0"/>
    <n v="5"/>
    <x v="1"/>
    <s v="November"/>
    <n v="29808"/>
    <x v="132"/>
    <n v="1872"/>
    <n v="3978"/>
    <n v="4230"/>
  </r>
  <r>
    <x v="651"/>
    <x v="9"/>
    <x v="3"/>
    <x v="11"/>
    <x v="0"/>
    <n v="25"/>
    <x v="1"/>
    <s v="November"/>
    <n v="10638"/>
    <x v="246"/>
    <n v="702"/>
    <n v="2034"/>
    <n v="2160"/>
  </r>
  <r>
    <x v="651"/>
    <x v="5"/>
    <x v="3"/>
    <x v="9"/>
    <x v="0"/>
    <n v="8"/>
    <x v="1"/>
    <s v="November"/>
    <n v="48438"/>
    <x v="264"/>
    <n v="3312"/>
    <n v="2034"/>
    <n v="2160"/>
  </r>
  <r>
    <x v="651"/>
    <x v="9"/>
    <x v="3"/>
    <x v="2"/>
    <x v="0"/>
    <n v="21"/>
    <x v="1"/>
    <s v="November"/>
    <n v="51714"/>
    <x v="5"/>
    <n v="3276"/>
    <n v="3582"/>
    <n v="3870"/>
  </r>
  <r>
    <x v="651"/>
    <x v="5"/>
    <x v="3"/>
    <x v="2"/>
    <x v="0"/>
    <n v="16"/>
    <x v="1"/>
    <s v="November"/>
    <n v="55692"/>
    <x v="56"/>
    <n v="3528"/>
    <n v="3978"/>
    <n v="4230"/>
  </r>
  <r>
    <x v="651"/>
    <x v="6"/>
    <x v="2"/>
    <x v="2"/>
    <x v="0"/>
    <n v="23"/>
    <x v="1"/>
    <s v="November"/>
    <n v="43758"/>
    <x v="100"/>
    <n v="2772"/>
    <n v="2196"/>
    <n v="2340"/>
  </r>
  <r>
    <x v="652"/>
    <x v="1"/>
    <x v="0"/>
    <x v="9"/>
    <x v="0"/>
    <n v="22"/>
    <x v="1"/>
    <s v="November"/>
    <n v="44226"/>
    <x v="128"/>
    <n v="3024"/>
    <n v="3978"/>
    <n v="4230"/>
  </r>
  <r>
    <x v="653"/>
    <x v="5"/>
    <x v="3"/>
    <x v="8"/>
    <x v="0"/>
    <n v="13"/>
    <x v="1"/>
    <s v="November"/>
    <n v="20592"/>
    <x v="26"/>
    <n v="1368"/>
    <n v="3978"/>
    <n v="4230"/>
  </r>
  <r>
    <x v="653"/>
    <x v="9"/>
    <x v="3"/>
    <x v="2"/>
    <x v="0"/>
    <n v="27"/>
    <x v="1"/>
    <s v="November"/>
    <n v="31824"/>
    <x v="13"/>
    <n v="2016"/>
    <n v="3042"/>
    <n v="3240"/>
  </r>
  <r>
    <x v="654"/>
    <x v="2"/>
    <x v="1"/>
    <x v="12"/>
    <x v="0"/>
    <n v="27"/>
    <x v="1"/>
    <s v="November"/>
    <n v="55890"/>
    <x v="266"/>
    <n v="3510"/>
    <n v="3978"/>
    <n v="4230"/>
  </r>
  <r>
    <x v="654"/>
    <x v="4"/>
    <x v="2"/>
    <x v="9"/>
    <x v="0"/>
    <n v="27"/>
    <x v="1"/>
    <s v="November"/>
    <n v="2106"/>
    <x v="216"/>
    <n v="144"/>
    <n v="3978"/>
    <n v="4230"/>
  </r>
  <r>
    <x v="654"/>
    <x v="9"/>
    <x v="3"/>
    <x v="4"/>
    <x v="0"/>
    <n v="27"/>
    <x v="1"/>
    <s v="November"/>
    <n v="51714"/>
    <x v="284"/>
    <n v="3366"/>
    <n v="5832"/>
    <n v="6210"/>
  </r>
  <r>
    <x v="655"/>
    <x v="9"/>
    <x v="3"/>
    <x v="6"/>
    <x v="0"/>
    <n v="27"/>
    <x v="1"/>
    <s v="November"/>
    <n v="49644"/>
    <x v="81"/>
    <n v="3276"/>
    <n v="2196"/>
    <n v="2340"/>
  </r>
  <r>
    <x v="655"/>
    <x v="5"/>
    <x v="3"/>
    <x v="9"/>
    <x v="0"/>
    <n v="27"/>
    <x v="1"/>
    <s v="November"/>
    <n v="12636"/>
    <x v="187"/>
    <n v="864"/>
    <n v="3546"/>
    <n v="3780"/>
  </r>
  <r>
    <x v="656"/>
    <x v="1"/>
    <x v="0"/>
    <x v="12"/>
    <x v="0"/>
    <n v="12"/>
    <x v="1"/>
    <s v="November"/>
    <n v="7452"/>
    <x v="250"/>
    <n v="468"/>
    <n v="3582"/>
    <n v="3870"/>
  </r>
  <r>
    <x v="656"/>
    <x v="3"/>
    <x v="1"/>
    <x v="8"/>
    <x v="0"/>
    <n v="18"/>
    <x v="1"/>
    <s v="November"/>
    <n v="128700"/>
    <x v="51"/>
    <n v="8550"/>
    <n v="3978"/>
    <n v="4230"/>
  </r>
  <r>
    <x v="656"/>
    <x v="5"/>
    <x v="3"/>
    <x v="7"/>
    <x v="0"/>
    <n v="8"/>
    <x v="1"/>
    <s v="November"/>
    <n v="83538"/>
    <x v="30"/>
    <n v="5292"/>
    <n v="3978"/>
    <n v="4230"/>
  </r>
  <r>
    <x v="656"/>
    <x v="3"/>
    <x v="1"/>
    <x v="16"/>
    <x v="0"/>
    <n v="21"/>
    <x v="1"/>
    <s v="November"/>
    <n v="60912"/>
    <x v="248"/>
    <n v="3888"/>
    <n v="2034"/>
    <n v="2160"/>
  </r>
  <r>
    <x v="656"/>
    <x v="5"/>
    <x v="3"/>
    <x v="1"/>
    <x v="1"/>
    <n v="25"/>
    <x v="1"/>
    <s v="November"/>
    <n v="78804"/>
    <x v="202"/>
    <n v="6336"/>
    <n v="3042"/>
    <n v="3240"/>
  </r>
  <r>
    <x v="657"/>
    <x v="2"/>
    <x v="1"/>
    <x v="8"/>
    <x v="0"/>
    <n v="12"/>
    <x v="1"/>
    <s v="November"/>
    <n v="25740"/>
    <x v="277"/>
    <n v="1710"/>
    <n v="5148"/>
    <n v="5490"/>
  </r>
  <r>
    <x v="657"/>
    <x v="2"/>
    <x v="1"/>
    <x v="4"/>
    <x v="0"/>
    <n v="9"/>
    <x v="1"/>
    <s v="November"/>
    <n v="6084"/>
    <x v="215"/>
    <n v="396"/>
    <n v="2106"/>
    <n v="2250"/>
  </r>
  <r>
    <x v="657"/>
    <x v="6"/>
    <x v="2"/>
    <x v="5"/>
    <x v="0"/>
    <n v="23"/>
    <x v="1"/>
    <s v="November"/>
    <n v="116640"/>
    <x v="235"/>
    <n v="7560"/>
    <n v="4482"/>
    <n v="4770"/>
  </r>
  <r>
    <x v="657"/>
    <x v="0"/>
    <x v="0"/>
    <x v="0"/>
    <x v="0"/>
    <n v="23"/>
    <x v="1"/>
    <s v="November"/>
    <n v="26442"/>
    <x v="48"/>
    <n v="1638"/>
    <n v="3546"/>
    <n v="3780"/>
  </r>
  <r>
    <x v="657"/>
    <x v="0"/>
    <x v="0"/>
    <x v="8"/>
    <x v="0"/>
    <n v="20"/>
    <x v="1"/>
    <s v="November"/>
    <n v="123552"/>
    <x v="255"/>
    <n v="8208"/>
    <n v="4482"/>
    <n v="4770"/>
  </r>
  <r>
    <x v="657"/>
    <x v="5"/>
    <x v="3"/>
    <x v="10"/>
    <x v="0"/>
    <n v="25"/>
    <x v="1"/>
    <s v="November"/>
    <n v="62748"/>
    <x v="268"/>
    <n v="4032"/>
    <n v="4482"/>
    <n v="4770"/>
  </r>
  <r>
    <x v="657"/>
    <x v="3"/>
    <x v="1"/>
    <x v="15"/>
    <x v="1"/>
    <n v="4"/>
    <x v="1"/>
    <s v="November"/>
    <n v="15012"/>
    <x v="68"/>
    <n v="1188"/>
    <n v="2034"/>
    <n v="2160"/>
  </r>
  <r>
    <x v="658"/>
    <x v="5"/>
    <x v="3"/>
    <x v="10"/>
    <x v="0"/>
    <n v="24"/>
    <x v="1"/>
    <s v="November"/>
    <n v="22410"/>
    <x v="240"/>
    <n v="1440"/>
    <n v="3978"/>
    <n v="4230"/>
  </r>
  <r>
    <x v="658"/>
    <x v="6"/>
    <x v="2"/>
    <x v="10"/>
    <x v="0"/>
    <n v="24"/>
    <x v="1"/>
    <s v="November"/>
    <n v="53784"/>
    <x v="292"/>
    <n v="3456"/>
    <n v="5832"/>
    <n v="6210"/>
  </r>
  <r>
    <x v="658"/>
    <x v="3"/>
    <x v="1"/>
    <x v="2"/>
    <x v="0"/>
    <n v="16"/>
    <x v="1"/>
    <s v="November"/>
    <n v="83538"/>
    <x v="30"/>
    <n v="5292"/>
    <n v="3978"/>
    <n v="4230"/>
  </r>
  <r>
    <x v="658"/>
    <x v="6"/>
    <x v="2"/>
    <x v="1"/>
    <x v="1"/>
    <n v="6"/>
    <x v="1"/>
    <s v="November"/>
    <n v="78804"/>
    <x v="202"/>
    <n v="6336"/>
    <n v="3978"/>
    <n v="4230"/>
  </r>
  <r>
    <x v="658"/>
    <x v="2"/>
    <x v="1"/>
    <x v="12"/>
    <x v="0"/>
    <n v="4"/>
    <x v="1"/>
    <s v="November"/>
    <n v="85698"/>
    <x v="178"/>
    <n v="5382"/>
    <n v="5148"/>
    <n v="5490"/>
  </r>
  <r>
    <x v="658"/>
    <x v="9"/>
    <x v="3"/>
    <x v="16"/>
    <x v="0"/>
    <n v="24"/>
    <x v="1"/>
    <s v="November"/>
    <n v="20304"/>
    <x v="74"/>
    <n v="1296"/>
    <n v="5832"/>
    <n v="6210"/>
  </r>
  <r>
    <x v="659"/>
    <x v="4"/>
    <x v="2"/>
    <x v="14"/>
    <x v="0"/>
    <n v="21"/>
    <x v="1"/>
    <s v="November"/>
    <n v="53136"/>
    <x v="112"/>
    <n v="3564"/>
    <n v="2034"/>
    <n v="2160"/>
  </r>
  <r>
    <x v="659"/>
    <x v="0"/>
    <x v="0"/>
    <x v="14"/>
    <x v="0"/>
    <n v="13"/>
    <x v="1"/>
    <s v="November"/>
    <n v="26568"/>
    <x v="170"/>
    <n v="1782"/>
    <n v="5832"/>
    <n v="6210"/>
  </r>
  <r>
    <x v="659"/>
    <x v="4"/>
    <x v="2"/>
    <x v="6"/>
    <x v="0"/>
    <n v="2"/>
    <x v="1"/>
    <s v="November"/>
    <n v="78012"/>
    <x v="164"/>
    <n v="5148"/>
    <n v="3546"/>
    <n v="3780"/>
  </r>
  <r>
    <x v="659"/>
    <x v="7"/>
    <x v="4"/>
    <x v="12"/>
    <x v="0"/>
    <n v="20"/>
    <x v="1"/>
    <s v="November"/>
    <n v="89424"/>
    <x v="84"/>
    <n v="5616"/>
    <n v="3726"/>
    <n v="3960"/>
  </r>
  <r>
    <x v="659"/>
    <x v="2"/>
    <x v="1"/>
    <x v="13"/>
    <x v="1"/>
    <n v="21"/>
    <x v="1"/>
    <s v="November"/>
    <n v="47088"/>
    <x v="69"/>
    <n v="3672"/>
    <n v="3978"/>
    <n v="4230"/>
  </r>
  <r>
    <x v="660"/>
    <x v="8"/>
    <x v="4"/>
    <x v="11"/>
    <x v="0"/>
    <n v="12"/>
    <x v="1"/>
    <s v="November"/>
    <n v="63828"/>
    <x v="95"/>
    <n v="4212"/>
    <n v="3042"/>
    <n v="3240"/>
  </r>
  <r>
    <x v="660"/>
    <x v="3"/>
    <x v="1"/>
    <x v="13"/>
    <x v="1"/>
    <n v="23"/>
    <x v="1"/>
    <s v="November"/>
    <n v="7848"/>
    <x v="52"/>
    <n v="612"/>
    <n v="3546"/>
    <n v="3780"/>
  </r>
  <r>
    <x v="660"/>
    <x v="3"/>
    <x v="1"/>
    <x v="16"/>
    <x v="0"/>
    <n v="23"/>
    <x v="1"/>
    <s v="November"/>
    <n v="64296"/>
    <x v="144"/>
    <n v="4104"/>
    <n v="4482"/>
    <n v="4770"/>
  </r>
  <r>
    <x v="660"/>
    <x v="9"/>
    <x v="3"/>
    <x v="5"/>
    <x v="0"/>
    <n v="24"/>
    <x v="1"/>
    <s v="November"/>
    <n v="139968"/>
    <x v="24"/>
    <n v="9072"/>
    <n v="3924"/>
    <n v="4230"/>
  </r>
  <r>
    <x v="660"/>
    <x v="4"/>
    <x v="2"/>
    <x v="16"/>
    <x v="0"/>
    <n v="25"/>
    <x v="1"/>
    <s v="November"/>
    <n v="30456"/>
    <x v="105"/>
    <n v="1944"/>
    <n v="2952"/>
    <n v="3150"/>
  </r>
  <r>
    <x v="660"/>
    <x v="9"/>
    <x v="3"/>
    <x v="16"/>
    <x v="0"/>
    <n v="17"/>
    <x v="1"/>
    <s v="November"/>
    <n v="16920"/>
    <x v="177"/>
    <n v="1080"/>
    <n v="3726"/>
    <n v="3960"/>
  </r>
  <r>
    <x v="660"/>
    <x v="5"/>
    <x v="3"/>
    <x v="1"/>
    <x v="1"/>
    <n v="21"/>
    <x v="1"/>
    <s v="November"/>
    <n v="28656"/>
    <x v="184"/>
    <n v="2304"/>
    <n v="3978"/>
    <n v="4230"/>
  </r>
  <r>
    <x v="661"/>
    <x v="2"/>
    <x v="1"/>
    <x v="10"/>
    <x v="0"/>
    <n v="9"/>
    <x v="1"/>
    <s v="November"/>
    <n v="8964"/>
    <x v="168"/>
    <n v="576"/>
    <n v="3726"/>
    <n v="3960"/>
  </r>
  <r>
    <x v="661"/>
    <x v="5"/>
    <x v="3"/>
    <x v="12"/>
    <x v="0"/>
    <n v="11"/>
    <x v="1"/>
    <s v="November"/>
    <n v="37260"/>
    <x v="234"/>
    <n v="2340"/>
    <n v="4482"/>
    <n v="4770"/>
  </r>
  <r>
    <x v="661"/>
    <x v="7"/>
    <x v="4"/>
    <x v="7"/>
    <x v="0"/>
    <n v="4"/>
    <x v="1"/>
    <s v="November"/>
    <n v="75582"/>
    <x v="70"/>
    <n v="4788"/>
    <n v="3582"/>
    <n v="3870"/>
  </r>
  <r>
    <x v="662"/>
    <x v="0"/>
    <x v="0"/>
    <x v="12"/>
    <x v="0"/>
    <n v="22"/>
    <x v="1"/>
    <s v="November"/>
    <n v="48438"/>
    <x v="123"/>
    <n v="3042"/>
    <n v="4482"/>
    <n v="4770"/>
  </r>
  <r>
    <x v="662"/>
    <x v="8"/>
    <x v="4"/>
    <x v="15"/>
    <x v="1"/>
    <n v="15"/>
    <x v="1"/>
    <s v="November"/>
    <n v="180144"/>
    <x v="183"/>
    <n v="14256"/>
    <n v="3924"/>
    <n v="4230"/>
  </r>
  <r>
    <x v="662"/>
    <x v="8"/>
    <x v="4"/>
    <x v="1"/>
    <x v="1"/>
    <n v="23"/>
    <x v="1"/>
    <s v="November"/>
    <n v="71640"/>
    <x v="167"/>
    <n v="5760"/>
    <n v="7506"/>
    <n v="8100"/>
  </r>
  <r>
    <x v="662"/>
    <x v="4"/>
    <x v="2"/>
    <x v="11"/>
    <x v="0"/>
    <n v="9"/>
    <x v="1"/>
    <s v="November"/>
    <n v="17730"/>
    <x v="229"/>
    <n v="1170"/>
    <n v="3546"/>
    <n v="3780"/>
  </r>
  <r>
    <x v="662"/>
    <x v="9"/>
    <x v="3"/>
    <x v="11"/>
    <x v="0"/>
    <n v="7"/>
    <x v="1"/>
    <s v="November"/>
    <n v="10638"/>
    <x v="246"/>
    <n v="702"/>
    <n v="3042"/>
    <n v="3240"/>
  </r>
  <r>
    <x v="663"/>
    <x v="1"/>
    <x v="0"/>
    <x v="12"/>
    <x v="0"/>
    <n v="25"/>
    <x v="1"/>
    <s v="November"/>
    <n v="78246"/>
    <x v="164"/>
    <n v="4914"/>
    <n v="3042"/>
    <n v="3240"/>
  </r>
  <r>
    <x v="663"/>
    <x v="6"/>
    <x v="2"/>
    <x v="4"/>
    <x v="0"/>
    <n v="10"/>
    <x v="1"/>
    <s v="November"/>
    <n v="27378"/>
    <x v="237"/>
    <n v="1782"/>
    <n v="3978"/>
    <n v="4230"/>
  </r>
  <r>
    <x v="663"/>
    <x v="4"/>
    <x v="2"/>
    <x v="16"/>
    <x v="0"/>
    <n v="8"/>
    <x v="1"/>
    <s v="November"/>
    <n v="37224"/>
    <x v="234"/>
    <n v="2376"/>
    <n v="5148"/>
    <n v="5490"/>
  </r>
  <r>
    <x v="663"/>
    <x v="8"/>
    <x v="4"/>
    <x v="14"/>
    <x v="0"/>
    <n v="18"/>
    <x v="1"/>
    <s v="November"/>
    <n v="47232"/>
    <x v="151"/>
    <n v="3168"/>
    <n v="3042"/>
    <n v="3240"/>
  </r>
  <r>
    <x v="664"/>
    <x v="6"/>
    <x v="2"/>
    <x v="7"/>
    <x v="0"/>
    <n v="8"/>
    <x v="1"/>
    <s v="November"/>
    <n v="79560"/>
    <x v="208"/>
    <n v="5040"/>
    <n v="5148"/>
    <n v="5490"/>
  </r>
  <r>
    <x v="664"/>
    <x v="7"/>
    <x v="4"/>
    <x v="14"/>
    <x v="0"/>
    <n v="25"/>
    <x v="1"/>
    <s v="November"/>
    <n v="47232"/>
    <x v="151"/>
    <n v="3168"/>
    <n v="7506"/>
    <n v="8100"/>
  </r>
  <r>
    <x v="664"/>
    <x v="2"/>
    <x v="1"/>
    <x v="9"/>
    <x v="0"/>
    <n v="7"/>
    <x v="1"/>
    <s v="November"/>
    <n v="2106"/>
    <x v="216"/>
    <n v="144"/>
    <n v="3042"/>
    <n v="3240"/>
  </r>
  <r>
    <x v="664"/>
    <x v="2"/>
    <x v="1"/>
    <x v="10"/>
    <x v="0"/>
    <n v="17"/>
    <x v="1"/>
    <s v="November"/>
    <n v="85158"/>
    <x v="253"/>
    <n v="5472"/>
    <n v="3978"/>
    <n v="4230"/>
  </r>
  <r>
    <x v="664"/>
    <x v="2"/>
    <x v="1"/>
    <x v="13"/>
    <x v="1"/>
    <n v="3"/>
    <x v="1"/>
    <s v="November"/>
    <n v="94176"/>
    <x v="23"/>
    <n v="7344"/>
    <n v="2952"/>
    <n v="3150"/>
  </r>
  <r>
    <x v="665"/>
    <x v="6"/>
    <x v="2"/>
    <x v="16"/>
    <x v="0"/>
    <n v="13"/>
    <x v="1"/>
    <s v="November"/>
    <n v="84600"/>
    <x v="194"/>
    <n v="5400"/>
    <n v="2034"/>
    <n v="2160"/>
  </r>
  <r>
    <x v="665"/>
    <x v="3"/>
    <x v="1"/>
    <x v="14"/>
    <x v="0"/>
    <n v="17"/>
    <x v="1"/>
    <s v="November"/>
    <n v="11808"/>
    <x v="225"/>
    <n v="792"/>
    <n v="3582"/>
    <n v="3870"/>
  </r>
  <r>
    <x v="665"/>
    <x v="7"/>
    <x v="4"/>
    <x v="5"/>
    <x v="0"/>
    <n v="22"/>
    <x v="1"/>
    <s v="November"/>
    <n v="11664"/>
    <x v="93"/>
    <n v="756"/>
    <n v="3978"/>
    <n v="4230"/>
  </r>
  <r>
    <x v="666"/>
    <x v="6"/>
    <x v="2"/>
    <x v="4"/>
    <x v="0"/>
    <n v="23"/>
    <x v="1"/>
    <s v="November"/>
    <n v="51714"/>
    <x v="284"/>
    <n v="3366"/>
    <n v="2196"/>
    <n v="2340"/>
  </r>
  <r>
    <x v="666"/>
    <x v="0"/>
    <x v="0"/>
    <x v="8"/>
    <x v="0"/>
    <n v="1"/>
    <x v="1"/>
    <s v="November"/>
    <n v="51480"/>
    <x v="280"/>
    <n v="3420"/>
    <n v="2034"/>
    <n v="2160"/>
  </r>
  <r>
    <x v="666"/>
    <x v="1"/>
    <x v="0"/>
    <x v="3"/>
    <x v="0"/>
    <n v="25"/>
    <x v="1"/>
    <s v="November"/>
    <n v="2196"/>
    <x v="275"/>
    <n v="144"/>
    <n v="5148"/>
    <n v="5490"/>
  </r>
  <r>
    <x v="666"/>
    <x v="9"/>
    <x v="3"/>
    <x v="11"/>
    <x v="0"/>
    <n v="22"/>
    <x v="1"/>
    <s v="November"/>
    <n v="42552"/>
    <x v="14"/>
    <n v="2808"/>
    <n v="3384"/>
    <n v="3600"/>
  </r>
  <r>
    <x v="667"/>
    <x v="0"/>
    <x v="0"/>
    <x v="10"/>
    <x v="0"/>
    <n v="2"/>
    <x v="1"/>
    <s v="November"/>
    <n v="94122"/>
    <x v="75"/>
    <n v="6048"/>
    <n v="3978"/>
    <n v="4230"/>
  </r>
  <r>
    <x v="667"/>
    <x v="8"/>
    <x v="4"/>
    <x v="1"/>
    <x v="1"/>
    <n v="11"/>
    <x v="1"/>
    <s v="November"/>
    <n v="85968"/>
    <x v="193"/>
    <n v="6912"/>
    <n v="3582"/>
    <n v="3870"/>
  </r>
  <r>
    <x v="667"/>
    <x v="5"/>
    <x v="3"/>
    <x v="13"/>
    <x v="1"/>
    <n v="11"/>
    <x v="1"/>
    <s v="November"/>
    <n v="58860"/>
    <x v="38"/>
    <n v="4590"/>
    <n v="3546"/>
    <n v="3780"/>
  </r>
  <r>
    <x v="667"/>
    <x v="3"/>
    <x v="1"/>
    <x v="12"/>
    <x v="0"/>
    <n v="1"/>
    <x v="1"/>
    <s v="November"/>
    <n v="37260"/>
    <x v="234"/>
    <n v="2340"/>
    <n v="7506"/>
    <n v="8100"/>
  </r>
  <r>
    <x v="668"/>
    <x v="0"/>
    <x v="0"/>
    <x v="5"/>
    <x v="0"/>
    <n v="14"/>
    <x v="1"/>
    <s v="November"/>
    <n v="23328"/>
    <x v="180"/>
    <n v="1512"/>
    <n v="3978"/>
    <n v="4230"/>
  </r>
  <r>
    <x v="668"/>
    <x v="0"/>
    <x v="0"/>
    <x v="3"/>
    <x v="0"/>
    <n v="11"/>
    <x v="1"/>
    <s v="November"/>
    <n v="30744"/>
    <x v="191"/>
    <n v="2016"/>
    <n v="2034"/>
    <n v="2160"/>
  </r>
  <r>
    <x v="669"/>
    <x v="3"/>
    <x v="1"/>
    <x v="16"/>
    <x v="0"/>
    <n v="8"/>
    <x v="1"/>
    <s v="November"/>
    <n v="71064"/>
    <x v="61"/>
    <n v="4536"/>
    <n v="2952"/>
    <n v="3150"/>
  </r>
  <r>
    <x v="669"/>
    <x v="1"/>
    <x v="0"/>
    <x v="7"/>
    <x v="0"/>
    <n v="1"/>
    <x v="1"/>
    <s v="November"/>
    <n v="91494"/>
    <x v="226"/>
    <n v="5796"/>
    <n v="3546"/>
    <n v="3780"/>
  </r>
  <r>
    <x v="669"/>
    <x v="1"/>
    <x v="0"/>
    <x v="14"/>
    <x v="0"/>
    <n v="24"/>
    <x v="1"/>
    <s v="November"/>
    <n v="17712"/>
    <x v="229"/>
    <n v="1188"/>
    <n v="3546"/>
    <n v="3780"/>
  </r>
  <r>
    <x v="670"/>
    <x v="3"/>
    <x v="1"/>
    <x v="1"/>
    <x v="1"/>
    <n v="15"/>
    <x v="1"/>
    <s v="December"/>
    <n v="89550"/>
    <x v="273"/>
    <n v="7200"/>
    <n v="3978"/>
    <n v="4230"/>
  </r>
  <r>
    <x v="671"/>
    <x v="8"/>
    <x v="4"/>
    <x v="16"/>
    <x v="0"/>
    <n v="20"/>
    <x v="1"/>
    <s v="December"/>
    <n v="37224"/>
    <x v="234"/>
    <n v="2376"/>
    <n v="3546"/>
    <n v="3780"/>
  </r>
  <r>
    <x v="671"/>
    <x v="5"/>
    <x v="3"/>
    <x v="12"/>
    <x v="0"/>
    <n v="1"/>
    <x v="1"/>
    <s v="December"/>
    <n v="3726"/>
    <x v="155"/>
    <n v="234"/>
    <n v="5148"/>
    <n v="5490"/>
  </r>
  <r>
    <x v="672"/>
    <x v="0"/>
    <x v="0"/>
    <x v="15"/>
    <x v="1"/>
    <n v="5"/>
    <x v="1"/>
    <s v="December"/>
    <n v="52542"/>
    <x v="112"/>
    <n v="4158"/>
    <n v="2196"/>
    <n v="2340"/>
  </r>
  <r>
    <x v="672"/>
    <x v="7"/>
    <x v="4"/>
    <x v="12"/>
    <x v="0"/>
    <n v="2"/>
    <x v="1"/>
    <s v="December"/>
    <n v="85698"/>
    <x v="178"/>
    <n v="5382"/>
    <n v="3924"/>
    <n v="4230"/>
  </r>
  <r>
    <x v="673"/>
    <x v="2"/>
    <x v="1"/>
    <x v="2"/>
    <x v="0"/>
    <n v="15"/>
    <x v="1"/>
    <s v="December"/>
    <n v="47736"/>
    <x v="69"/>
    <n v="3024"/>
    <n v="3978"/>
    <n v="4230"/>
  </r>
  <r>
    <x v="673"/>
    <x v="8"/>
    <x v="4"/>
    <x v="8"/>
    <x v="0"/>
    <n v="24"/>
    <x v="1"/>
    <s v="December"/>
    <n v="97812"/>
    <x v="135"/>
    <n v="6498"/>
    <n v="2106"/>
    <n v="2250"/>
  </r>
  <r>
    <x v="674"/>
    <x v="5"/>
    <x v="3"/>
    <x v="11"/>
    <x v="0"/>
    <n v="23"/>
    <x v="1"/>
    <s v="December"/>
    <n v="46098"/>
    <x v="219"/>
    <n v="3042"/>
    <n v="5148"/>
    <n v="5490"/>
  </r>
  <r>
    <x v="674"/>
    <x v="6"/>
    <x v="2"/>
    <x v="16"/>
    <x v="0"/>
    <n v="20"/>
    <x v="1"/>
    <s v="December"/>
    <n v="50760"/>
    <x v="64"/>
    <n v="3240"/>
    <n v="3546"/>
    <n v="3780"/>
  </r>
  <r>
    <x v="674"/>
    <x v="0"/>
    <x v="0"/>
    <x v="5"/>
    <x v="0"/>
    <n v="23"/>
    <x v="1"/>
    <s v="December"/>
    <n v="87480"/>
    <x v="154"/>
    <n v="5670"/>
    <n v="3546"/>
    <n v="3780"/>
  </r>
  <r>
    <x v="674"/>
    <x v="3"/>
    <x v="1"/>
    <x v="7"/>
    <x v="0"/>
    <n v="22"/>
    <x v="1"/>
    <s v="December"/>
    <n v="15912"/>
    <x v="73"/>
    <n v="1008"/>
    <n v="5148"/>
    <n v="5490"/>
  </r>
  <r>
    <x v="674"/>
    <x v="5"/>
    <x v="3"/>
    <x v="15"/>
    <x v="1"/>
    <n v="10"/>
    <x v="1"/>
    <s v="December"/>
    <n v="22518"/>
    <x v="251"/>
    <n v="1782"/>
    <n v="3384"/>
    <n v="3600"/>
  </r>
  <r>
    <x v="675"/>
    <x v="0"/>
    <x v="0"/>
    <x v="9"/>
    <x v="0"/>
    <n v="5"/>
    <x v="1"/>
    <s v="December"/>
    <n v="50544"/>
    <x v="64"/>
    <n v="3456"/>
    <n v="3042"/>
    <n v="3240"/>
  </r>
  <r>
    <x v="675"/>
    <x v="4"/>
    <x v="2"/>
    <x v="7"/>
    <x v="0"/>
    <n v="12"/>
    <x v="1"/>
    <s v="December"/>
    <n v="59670"/>
    <x v="38"/>
    <n v="3780"/>
    <n v="3978"/>
    <n v="4230"/>
  </r>
  <r>
    <x v="675"/>
    <x v="5"/>
    <x v="3"/>
    <x v="4"/>
    <x v="0"/>
    <n v="19"/>
    <x v="1"/>
    <s v="December"/>
    <n v="30420"/>
    <x v="105"/>
    <n v="1980"/>
    <n v="3978"/>
    <n v="4230"/>
  </r>
  <r>
    <x v="675"/>
    <x v="8"/>
    <x v="4"/>
    <x v="11"/>
    <x v="0"/>
    <n v="18"/>
    <x v="1"/>
    <s v="December"/>
    <n v="14184"/>
    <x v="203"/>
    <n v="936"/>
    <n v="3924"/>
    <n v="4230"/>
  </r>
  <r>
    <x v="675"/>
    <x v="5"/>
    <x v="3"/>
    <x v="15"/>
    <x v="1"/>
    <n v="1"/>
    <x v="1"/>
    <s v="December"/>
    <n v="37530"/>
    <x v="197"/>
    <n v="2970"/>
    <n v="2952"/>
    <n v="3150"/>
  </r>
  <r>
    <x v="676"/>
    <x v="4"/>
    <x v="2"/>
    <x v="3"/>
    <x v="0"/>
    <n v="15"/>
    <x v="1"/>
    <s v="December"/>
    <n v="13176"/>
    <x v="163"/>
    <n v="864"/>
    <n v="3042"/>
    <n v="3240"/>
  </r>
  <r>
    <x v="676"/>
    <x v="2"/>
    <x v="1"/>
    <x v="10"/>
    <x v="0"/>
    <n v="4"/>
    <x v="1"/>
    <s v="December"/>
    <n v="89640"/>
    <x v="20"/>
    <n v="5760"/>
    <n v="3978"/>
    <n v="4230"/>
  </r>
  <r>
    <x v="676"/>
    <x v="8"/>
    <x v="4"/>
    <x v="10"/>
    <x v="0"/>
    <n v="16"/>
    <x v="1"/>
    <s v="December"/>
    <n v="80676"/>
    <x v="190"/>
    <n v="5184"/>
    <n v="2106"/>
    <n v="2250"/>
  </r>
  <r>
    <x v="676"/>
    <x v="4"/>
    <x v="2"/>
    <x v="4"/>
    <x v="0"/>
    <n v="10"/>
    <x v="1"/>
    <s v="December"/>
    <n v="42588"/>
    <x v="14"/>
    <n v="2772"/>
    <n v="2034"/>
    <n v="2160"/>
  </r>
  <r>
    <x v="677"/>
    <x v="1"/>
    <x v="0"/>
    <x v="6"/>
    <x v="0"/>
    <n v="21"/>
    <x v="1"/>
    <s v="December"/>
    <n v="28368"/>
    <x v="109"/>
    <n v="1872"/>
    <n v="4482"/>
    <n v="4770"/>
  </r>
  <r>
    <x v="677"/>
    <x v="9"/>
    <x v="3"/>
    <x v="3"/>
    <x v="0"/>
    <n v="7"/>
    <x v="1"/>
    <s v="December"/>
    <n v="24156"/>
    <x v="104"/>
    <n v="1584"/>
    <n v="3726"/>
    <n v="3960"/>
  </r>
  <r>
    <x v="677"/>
    <x v="2"/>
    <x v="1"/>
    <x v="8"/>
    <x v="0"/>
    <n v="22"/>
    <x v="1"/>
    <s v="December"/>
    <n v="82368"/>
    <x v="213"/>
    <n v="5472"/>
    <n v="2952"/>
    <n v="3150"/>
  </r>
  <r>
    <x v="677"/>
    <x v="5"/>
    <x v="3"/>
    <x v="0"/>
    <x v="0"/>
    <n v="15"/>
    <x v="1"/>
    <s v="December"/>
    <n v="18306"/>
    <x v="186"/>
    <n v="1134"/>
    <n v="3384"/>
    <n v="3600"/>
  </r>
  <r>
    <x v="678"/>
    <x v="6"/>
    <x v="2"/>
    <x v="13"/>
    <x v="1"/>
    <n v="7"/>
    <x v="1"/>
    <s v="December"/>
    <n v="86328"/>
    <x v="4"/>
    <n v="6732"/>
    <n v="3546"/>
    <n v="3780"/>
  </r>
  <r>
    <x v="678"/>
    <x v="1"/>
    <x v="0"/>
    <x v="7"/>
    <x v="0"/>
    <n v="17"/>
    <x v="1"/>
    <s v="December"/>
    <n v="83538"/>
    <x v="30"/>
    <n v="5292"/>
    <n v="5148"/>
    <n v="5490"/>
  </r>
  <r>
    <x v="678"/>
    <x v="6"/>
    <x v="2"/>
    <x v="6"/>
    <x v="0"/>
    <n v="20"/>
    <x v="1"/>
    <s v="December"/>
    <n v="60282"/>
    <x v="217"/>
    <n v="3978"/>
    <n v="2034"/>
    <n v="2160"/>
  </r>
  <r>
    <x v="678"/>
    <x v="3"/>
    <x v="1"/>
    <x v="5"/>
    <x v="0"/>
    <n v="5"/>
    <x v="1"/>
    <s v="December"/>
    <n v="17496"/>
    <x v="143"/>
    <n v="1134"/>
    <n v="2196"/>
    <n v="2340"/>
  </r>
  <r>
    <x v="678"/>
    <x v="5"/>
    <x v="3"/>
    <x v="0"/>
    <x v="0"/>
    <n v="14"/>
    <x v="1"/>
    <s v="December"/>
    <n v="10170"/>
    <x v="129"/>
    <n v="630"/>
    <n v="3546"/>
    <n v="3780"/>
  </r>
  <r>
    <x v="679"/>
    <x v="9"/>
    <x v="3"/>
    <x v="1"/>
    <x v="1"/>
    <n v="6"/>
    <x v="1"/>
    <s v="December"/>
    <n v="21492"/>
    <x v="122"/>
    <n v="1728"/>
    <n v="3546"/>
    <n v="3780"/>
  </r>
  <r>
    <x v="679"/>
    <x v="6"/>
    <x v="2"/>
    <x v="6"/>
    <x v="0"/>
    <n v="22"/>
    <x v="1"/>
    <s v="December"/>
    <n v="28368"/>
    <x v="109"/>
    <n v="1872"/>
    <n v="7506"/>
    <n v="8100"/>
  </r>
  <r>
    <x v="679"/>
    <x v="1"/>
    <x v="0"/>
    <x v="12"/>
    <x v="0"/>
    <n v="6"/>
    <x v="1"/>
    <s v="December"/>
    <n v="74520"/>
    <x v="29"/>
    <n v="4680"/>
    <n v="3924"/>
    <n v="4230"/>
  </r>
  <r>
    <x v="679"/>
    <x v="5"/>
    <x v="3"/>
    <x v="11"/>
    <x v="0"/>
    <n v="6"/>
    <x v="1"/>
    <s v="December"/>
    <n v="31914"/>
    <x v="40"/>
    <n v="2106"/>
    <n v="4482"/>
    <n v="4770"/>
  </r>
  <r>
    <x v="679"/>
    <x v="2"/>
    <x v="1"/>
    <x v="11"/>
    <x v="0"/>
    <n v="2"/>
    <x v="1"/>
    <s v="December"/>
    <n v="39006"/>
    <x v="54"/>
    <n v="2574"/>
    <n v="3546"/>
    <n v="3780"/>
  </r>
  <r>
    <x v="679"/>
    <x v="9"/>
    <x v="3"/>
    <x v="2"/>
    <x v="0"/>
    <n v="24"/>
    <x v="1"/>
    <s v="December"/>
    <n v="59670"/>
    <x v="38"/>
    <n v="3780"/>
    <n v="3726"/>
    <n v="3960"/>
  </r>
  <r>
    <x v="680"/>
    <x v="5"/>
    <x v="3"/>
    <x v="11"/>
    <x v="0"/>
    <n v="11"/>
    <x v="1"/>
    <s v="December"/>
    <n v="3546"/>
    <x v="59"/>
    <n v="234"/>
    <n v="2106"/>
    <n v="2250"/>
  </r>
  <r>
    <x v="681"/>
    <x v="6"/>
    <x v="2"/>
    <x v="13"/>
    <x v="1"/>
    <n v="10"/>
    <x v="1"/>
    <s v="December"/>
    <n v="31392"/>
    <x v="13"/>
    <n v="2448"/>
    <n v="3546"/>
    <n v="3780"/>
  </r>
  <r>
    <x v="681"/>
    <x v="6"/>
    <x v="2"/>
    <x v="16"/>
    <x v="0"/>
    <n v="7"/>
    <x v="1"/>
    <s v="December"/>
    <n v="3384"/>
    <x v="297"/>
    <n v="216"/>
    <n v="3384"/>
    <n v="3600"/>
  </r>
  <r>
    <x v="681"/>
    <x v="8"/>
    <x v="4"/>
    <x v="8"/>
    <x v="0"/>
    <n v="22"/>
    <x v="1"/>
    <s v="December"/>
    <n v="30888"/>
    <x v="146"/>
    <n v="2052"/>
    <n v="2106"/>
    <n v="2250"/>
  </r>
  <r>
    <x v="682"/>
    <x v="2"/>
    <x v="1"/>
    <x v="6"/>
    <x v="0"/>
    <n v="7"/>
    <x v="1"/>
    <s v="December"/>
    <n v="49644"/>
    <x v="81"/>
    <n v="3276"/>
    <n v="3924"/>
    <n v="4230"/>
  </r>
  <r>
    <x v="682"/>
    <x v="4"/>
    <x v="2"/>
    <x v="5"/>
    <x v="0"/>
    <n v="18"/>
    <x v="1"/>
    <s v="December"/>
    <n v="40824"/>
    <x v="198"/>
    <n v="2646"/>
    <n v="3582"/>
    <n v="3870"/>
  </r>
  <r>
    <x v="683"/>
    <x v="7"/>
    <x v="4"/>
    <x v="16"/>
    <x v="0"/>
    <n v="12"/>
    <x v="1"/>
    <s v="December"/>
    <n v="43992"/>
    <x v="148"/>
    <n v="2808"/>
    <n v="3582"/>
    <n v="3870"/>
  </r>
  <r>
    <x v="683"/>
    <x v="2"/>
    <x v="1"/>
    <x v="3"/>
    <x v="0"/>
    <n v="19"/>
    <x v="1"/>
    <s v="December"/>
    <n v="10980"/>
    <x v="63"/>
    <n v="720"/>
    <n v="3726"/>
    <n v="3960"/>
  </r>
  <r>
    <x v="684"/>
    <x v="8"/>
    <x v="4"/>
    <x v="2"/>
    <x v="0"/>
    <n v="23"/>
    <x v="1"/>
    <s v="December"/>
    <n v="79560"/>
    <x v="208"/>
    <n v="5040"/>
    <n v="3582"/>
    <n v="3870"/>
  </r>
  <r>
    <x v="684"/>
    <x v="7"/>
    <x v="4"/>
    <x v="10"/>
    <x v="0"/>
    <n v="3"/>
    <x v="1"/>
    <s v="December"/>
    <n v="62748"/>
    <x v="268"/>
    <n v="4032"/>
    <n v="2952"/>
    <n v="3150"/>
  </r>
  <r>
    <x v="684"/>
    <x v="5"/>
    <x v="3"/>
    <x v="2"/>
    <x v="0"/>
    <n v="24"/>
    <x v="1"/>
    <s v="December"/>
    <n v="47736"/>
    <x v="69"/>
    <n v="3024"/>
    <n v="3978"/>
    <n v="4230"/>
  </r>
  <r>
    <x v="685"/>
    <x v="1"/>
    <x v="0"/>
    <x v="8"/>
    <x v="0"/>
    <n v="25"/>
    <x v="1"/>
    <s v="December"/>
    <n v="51480"/>
    <x v="280"/>
    <n v="3420"/>
    <n v="2034"/>
    <n v="2160"/>
  </r>
  <r>
    <x v="685"/>
    <x v="9"/>
    <x v="3"/>
    <x v="4"/>
    <x v="0"/>
    <n v="5"/>
    <x v="1"/>
    <s v="December"/>
    <n v="63882"/>
    <x v="95"/>
    <n v="4158"/>
    <n v="3924"/>
    <n v="4230"/>
  </r>
  <r>
    <x v="686"/>
    <x v="0"/>
    <x v="0"/>
    <x v="6"/>
    <x v="0"/>
    <n v="2"/>
    <x v="1"/>
    <s v="December"/>
    <n v="74466"/>
    <x v="113"/>
    <n v="4914"/>
    <n v="5832"/>
    <n v="6210"/>
  </r>
  <r>
    <x v="686"/>
    <x v="9"/>
    <x v="3"/>
    <x v="5"/>
    <x v="0"/>
    <n v="14"/>
    <x v="1"/>
    <s v="December"/>
    <n v="58320"/>
    <x v="196"/>
    <n v="3780"/>
    <n v="3546"/>
    <n v="3780"/>
  </r>
  <r>
    <x v="686"/>
    <x v="4"/>
    <x v="2"/>
    <x v="10"/>
    <x v="0"/>
    <n v="6"/>
    <x v="1"/>
    <s v="December"/>
    <n v="22410"/>
    <x v="240"/>
    <n v="1440"/>
    <n v="2034"/>
    <n v="2160"/>
  </r>
  <r>
    <x v="687"/>
    <x v="6"/>
    <x v="2"/>
    <x v="0"/>
    <x v="0"/>
    <n v="13"/>
    <x v="1"/>
    <s v="December"/>
    <n v="8136"/>
    <x v="22"/>
    <n v="504"/>
    <n v="2034"/>
    <n v="2160"/>
  </r>
  <r>
    <x v="688"/>
    <x v="3"/>
    <x v="1"/>
    <x v="6"/>
    <x v="0"/>
    <n v="4"/>
    <x v="1"/>
    <s v="December"/>
    <n v="78012"/>
    <x v="164"/>
    <n v="5148"/>
    <n v="3042"/>
    <n v="3240"/>
  </r>
  <r>
    <x v="688"/>
    <x v="3"/>
    <x v="1"/>
    <x v="2"/>
    <x v="0"/>
    <n v="21"/>
    <x v="1"/>
    <s v="December"/>
    <n v="67626"/>
    <x v="46"/>
    <n v="4284"/>
    <n v="3042"/>
    <n v="3240"/>
  </r>
  <r>
    <x v="688"/>
    <x v="9"/>
    <x v="3"/>
    <x v="14"/>
    <x v="0"/>
    <n v="16"/>
    <x v="1"/>
    <s v="December"/>
    <n v="26568"/>
    <x v="170"/>
    <n v="1782"/>
    <n v="3726"/>
    <n v="3960"/>
  </r>
  <r>
    <x v="688"/>
    <x v="4"/>
    <x v="2"/>
    <x v="9"/>
    <x v="0"/>
    <n v="10"/>
    <x v="1"/>
    <s v="December"/>
    <n v="23166"/>
    <x v="85"/>
    <n v="1584"/>
    <n v="2196"/>
    <n v="2340"/>
  </r>
  <r>
    <x v="688"/>
    <x v="2"/>
    <x v="1"/>
    <x v="1"/>
    <x v="1"/>
    <n v="3"/>
    <x v="1"/>
    <s v="December"/>
    <n v="68058"/>
    <x v="134"/>
    <n v="5472"/>
    <n v="4482"/>
    <n v="4770"/>
  </r>
  <r>
    <x v="689"/>
    <x v="3"/>
    <x v="1"/>
    <x v="4"/>
    <x v="0"/>
    <n v="1"/>
    <x v="1"/>
    <s v="December"/>
    <n v="9126"/>
    <x v="241"/>
    <n v="594"/>
    <n v="5148"/>
    <n v="5490"/>
  </r>
  <r>
    <x v="689"/>
    <x v="8"/>
    <x v="4"/>
    <x v="10"/>
    <x v="0"/>
    <n v="13"/>
    <x v="1"/>
    <s v="December"/>
    <n v="76194"/>
    <x v="211"/>
    <n v="4896"/>
    <n v="3978"/>
    <n v="4230"/>
  </r>
  <r>
    <x v="689"/>
    <x v="8"/>
    <x v="4"/>
    <x v="12"/>
    <x v="0"/>
    <n v="15"/>
    <x v="1"/>
    <s v="December"/>
    <n v="52164"/>
    <x v="125"/>
    <n v="3276"/>
    <n v="2106"/>
    <n v="2250"/>
  </r>
  <r>
    <x v="690"/>
    <x v="6"/>
    <x v="2"/>
    <x v="10"/>
    <x v="0"/>
    <n v="5"/>
    <x v="1"/>
    <s v="December"/>
    <n v="17928"/>
    <x v="137"/>
    <n v="1152"/>
    <n v="3978"/>
    <n v="4230"/>
  </r>
  <r>
    <x v="690"/>
    <x v="4"/>
    <x v="2"/>
    <x v="16"/>
    <x v="0"/>
    <n v="25"/>
    <x v="1"/>
    <s v="December"/>
    <n v="74448"/>
    <x v="29"/>
    <n v="4752"/>
    <n v="2034"/>
    <n v="2160"/>
  </r>
  <r>
    <x v="690"/>
    <x v="2"/>
    <x v="1"/>
    <x v="0"/>
    <x v="0"/>
    <n v="8"/>
    <x v="1"/>
    <s v="December"/>
    <n v="50850"/>
    <x v="64"/>
    <n v="3150"/>
    <n v="2034"/>
    <n v="2160"/>
  </r>
  <r>
    <x v="690"/>
    <x v="0"/>
    <x v="0"/>
    <x v="9"/>
    <x v="0"/>
    <n v="21"/>
    <x v="1"/>
    <s v="December"/>
    <n v="16848"/>
    <x v="177"/>
    <n v="1152"/>
    <n v="3582"/>
    <n v="3870"/>
  </r>
  <r>
    <x v="691"/>
    <x v="4"/>
    <x v="2"/>
    <x v="4"/>
    <x v="0"/>
    <n v="16"/>
    <x v="1"/>
    <s v="December"/>
    <n v="39546"/>
    <x v="121"/>
    <n v="2574"/>
    <n v="3978"/>
    <n v="4230"/>
  </r>
  <r>
    <x v="691"/>
    <x v="3"/>
    <x v="1"/>
    <x v="6"/>
    <x v="0"/>
    <n v="23"/>
    <x v="1"/>
    <s v="December"/>
    <n v="3546"/>
    <x v="59"/>
    <n v="234"/>
    <n v="2196"/>
    <n v="2340"/>
  </r>
  <r>
    <x v="692"/>
    <x v="0"/>
    <x v="0"/>
    <x v="2"/>
    <x v="0"/>
    <n v="22"/>
    <x v="1"/>
    <s v="December"/>
    <n v="83538"/>
    <x v="30"/>
    <n v="5292"/>
    <n v="3978"/>
    <n v="4230"/>
  </r>
  <r>
    <x v="692"/>
    <x v="1"/>
    <x v="0"/>
    <x v="8"/>
    <x v="0"/>
    <n v="13"/>
    <x v="1"/>
    <s v="December"/>
    <n v="128700"/>
    <x v="51"/>
    <n v="8550"/>
    <n v="3978"/>
    <n v="4230"/>
  </r>
  <r>
    <x v="693"/>
    <x v="3"/>
    <x v="1"/>
    <x v="3"/>
    <x v="0"/>
    <n v="27"/>
    <x v="1"/>
    <s v="December"/>
    <n v="4392"/>
    <x v="140"/>
    <n v="288"/>
    <n v="3042"/>
    <n v="3240"/>
  </r>
  <r>
    <x v="693"/>
    <x v="0"/>
    <x v="0"/>
    <x v="15"/>
    <x v="1"/>
    <n v="27"/>
    <x v="1"/>
    <s v="December"/>
    <n v="180144"/>
    <x v="183"/>
    <n v="14256"/>
    <n v="3978"/>
    <n v="4230"/>
  </r>
  <r>
    <x v="693"/>
    <x v="8"/>
    <x v="4"/>
    <x v="7"/>
    <x v="0"/>
    <n v="27"/>
    <x v="1"/>
    <s v="December"/>
    <n v="43758"/>
    <x v="100"/>
    <n v="2772"/>
    <n v="3978"/>
    <n v="4230"/>
  </r>
  <r>
    <x v="694"/>
    <x v="6"/>
    <x v="2"/>
    <x v="4"/>
    <x v="0"/>
    <n v="27"/>
    <x v="1"/>
    <s v="December"/>
    <n v="21294"/>
    <x v="41"/>
    <n v="1386"/>
    <n v="5832"/>
    <n v="6210"/>
  </r>
  <r>
    <x v="694"/>
    <x v="4"/>
    <x v="2"/>
    <x v="0"/>
    <x v="0"/>
    <n v="27"/>
    <x v="1"/>
    <s v="December"/>
    <n v="14238"/>
    <x v="203"/>
    <n v="882"/>
    <n v="2196"/>
    <n v="2340"/>
  </r>
  <r>
    <x v="695"/>
    <x v="7"/>
    <x v="4"/>
    <x v="6"/>
    <x v="0"/>
    <n v="27"/>
    <x v="1"/>
    <s v="December"/>
    <n v="10638"/>
    <x v="246"/>
    <n v="702"/>
    <n v="3546"/>
    <n v="3780"/>
  </r>
  <r>
    <x v="695"/>
    <x v="5"/>
    <x v="3"/>
    <x v="12"/>
    <x v="0"/>
    <n v="12"/>
    <x v="1"/>
    <s v="December"/>
    <n v="59616"/>
    <x v="96"/>
    <n v="3744"/>
    <n v="3582"/>
    <n v="3870"/>
  </r>
  <r>
    <x v="695"/>
    <x v="9"/>
    <x v="3"/>
    <x v="5"/>
    <x v="0"/>
    <n v="18"/>
    <x v="1"/>
    <s v="December"/>
    <n v="122472"/>
    <x v="279"/>
    <n v="7938"/>
    <n v="3978"/>
    <n v="4230"/>
  </r>
  <r>
    <x v="695"/>
    <x v="6"/>
    <x v="2"/>
    <x v="14"/>
    <x v="0"/>
    <n v="8"/>
    <x v="1"/>
    <s v="December"/>
    <n v="50184"/>
    <x v="230"/>
    <n v="3366"/>
    <n v="3978"/>
    <n v="4230"/>
  </r>
  <r>
    <x v="695"/>
    <x v="4"/>
    <x v="2"/>
    <x v="15"/>
    <x v="1"/>
    <n v="21"/>
    <x v="1"/>
    <s v="December"/>
    <n v="75060"/>
    <x v="15"/>
    <n v="5940"/>
    <n v="2034"/>
    <n v="2160"/>
  </r>
  <r>
    <x v="695"/>
    <x v="8"/>
    <x v="4"/>
    <x v="10"/>
    <x v="0"/>
    <n v="25"/>
    <x v="1"/>
    <s v="December"/>
    <n v="112050"/>
    <x v="21"/>
    <n v="7200"/>
    <n v="3042"/>
    <n v="3240"/>
  </r>
  <r>
    <x v="696"/>
    <x v="2"/>
    <x v="1"/>
    <x v="5"/>
    <x v="0"/>
    <n v="12"/>
    <x v="1"/>
    <s v="December"/>
    <n v="58320"/>
    <x v="196"/>
    <n v="3780"/>
    <n v="5148"/>
    <n v="5490"/>
  </r>
  <r>
    <x v="696"/>
    <x v="8"/>
    <x v="4"/>
    <x v="16"/>
    <x v="0"/>
    <n v="9"/>
    <x v="1"/>
    <s v="December"/>
    <n v="84600"/>
    <x v="194"/>
    <n v="5400"/>
    <n v="2106"/>
    <n v="2250"/>
  </r>
  <r>
    <x v="696"/>
    <x v="5"/>
    <x v="3"/>
    <x v="1"/>
    <x v="1"/>
    <n v="23"/>
    <x v="1"/>
    <s v="December"/>
    <n v="35820"/>
    <x v="290"/>
    <n v="2880"/>
    <n v="4482"/>
    <n v="4770"/>
  </r>
  <r>
    <x v="696"/>
    <x v="0"/>
    <x v="0"/>
    <x v="3"/>
    <x v="0"/>
    <n v="23"/>
    <x v="1"/>
    <s v="December"/>
    <n v="41724"/>
    <x v="296"/>
    <n v="2736"/>
    <n v="3546"/>
    <n v="3780"/>
  </r>
  <r>
    <x v="696"/>
    <x v="9"/>
    <x v="3"/>
    <x v="14"/>
    <x v="0"/>
    <n v="20"/>
    <x v="1"/>
    <s v="December"/>
    <n v="64944"/>
    <x v="77"/>
    <n v="4356"/>
    <n v="4482"/>
    <n v="4770"/>
  </r>
  <r>
    <x v="697"/>
    <x v="4"/>
    <x v="2"/>
    <x v="14"/>
    <x v="0"/>
    <n v="25"/>
    <x v="1"/>
    <s v="December"/>
    <n v="17712"/>
    <x v="229"/>
    <n v="1188"/>
    <n v="4482"/>
    <n v="4770"/>
  </r>
  <r>
    <x v="697"/>
    <x v="9"/>
    <x v="3"/>
    <x v="4"/>
    <x v="0"/>
    <n v="4"/>
    <x v="1"/>
    <s v="December"/>
    <n v="45630"/>
    <x v="72"/>
    <n v="2970"/>
    <n v="2034"/>
    <n v="2160"/>
  </r>
  <r>
    <x v="697"/>
    <x v="6"/>
    <x v="2"/>
    <x v="12"/>
    <x v="0"/>
    <n v="24"/>
    <x v="1"/>
    <s v="December"/>
    <n v="48438"/>
    <x v="123"/>
    <n v="3042"/>
    <n v="3978"/>
    <n v="4230"/>
  </r>
  <r>
    <x v="697"/>
    <x v="4"/>
    <x v="2"/>
    <x v="15"/>
    <x v="1"/>
    <n v="24"/>
    <x v="1"/>
    <s v="December"/>
    <n v="172638"/>
    <x v="39"/>
    <n v="13662"/>
    <n v="5832"/>
    <n v="6210"/>
  </r>
  <r>
    <x v="697"/>
    <x v="3"/>
    <x v="1"/>
    <x v="14"/>
    <x v="0"/>
    <n v="16"/>
    <x v="1"/>
    <s v="December"/>
    <n v="23616"/>
    <x v="58"/>
    <n v="1584"/>
    <n v="3978"/>
    <n v="4230"/>
  </r>
  <r>
    <x v="697"/>
    <x v="4"/>
    <x v="2"/>
    <x v="4"/>
    <x v="0"/>
    <n v="6"/>
    <x v="1"/>
    <s v="December"/>
    <n v="30420"/>
    <x v="105"/>
    <n v="1980"/>
    <n v="3978"/>
    <n v="4230"/>
  </r>
  <r>
    <x v="698"/>
    <x v="2"/>
    <x v="1"/>
    <x v="15"/>
    <x v="1"/>
    <n v="4"/>
    <x v="1"/>
    <s v="December"/>
    <n v="15012"/>
    <x v="68"/>
    <n v="1188"/>
    <n v="5148"/>
    <n v="5490"/>
  </r>
  <r>
    <x v="698"/>
    <x v="2"/>
    <x v="1"/>
    <x v="10"/>
    <x v="0"/>
    <n v="24"/>
    <x v="1"/>
    <s v="December"/>
    <n v="53784"/>
    <x v="292"/>
    <n v="3456"/>
    <n v="5832"/>
    <n v="6210"/>
  </r>
  <r>
    <x v="699"/>
    <x v="4"/>
    <x v="2"/>
    <x v="11"/>
    <x v="0"/>
    <n v="21"/>
    <x v="1"/>
    <s v="December"/>
    <n v="7092"/>
    <x v="28"/>
    <n v="468"/>
    <n v="2034"/>
    <n v="2160"/>
  </r>
  <r>
    <x v="699"/>
    <x v="8"/>
    <x v="4"/>
    <x v="10"/>
    <x v="0"/>
    <n v="13"/>
    <x v="1"/>
    <s v="December"/>
    <n v="94122"/>
    <x v="75"/>
    <n v="6048"/>
    <n v="5832"/>
    <n v="6210"/>
  </r>
  <r>
    <x v="699"/>
    <x v="9"/>
    <x v="3"/>
    <x v="14"/>
    <x v="0"/>
    <n v="2"/>
    <x v="1"/>
    <s v="December"/>
    <n v="20664"/>
    <x v="278"/>
    <n v="1386"/>
    <n v="3546"/>
    <n v="3780"/>
  </r>
  <r>
    <x v="699"/>
    <x v="9"/>
    <x v="3"/>
    <x v="2"/>
    <x v="0"/>
    <n v="20"/>
    <x v="1"/>
    <s v="December"/>
    <n v="19890"/>
    <x v="92"/>
    <n v="1260"/>
    <n v="3726"/>
    <n v="3960"/>
  </r>
  <r>
    <x v="699"/>
    <x v="1"/>
    <x v="0"/>
    <x v="1"/>
    <x v="1"/>
    <n v="21"/>
    <x v="1"/>
    <s v="December"/>
    <n v="57312"/>
    <x v="300"/>
    <n v="4608"/>
    <n v="3978"/>
    <n v="4230"/>
  </r>
  <r>
    <x v="700"/>
    <x v="4"/>
    <x v="2"/>
    <x v="10"/>
    <x v="0"/>
    <n v="12"/>
    <x v="1"/>
    <s v="December"/>
    <n v="35856"/>
    <x v="159"/>
    <n v="2304"/>
    <n v="3042"/>
    <n v="3240"/>
  </r>
  <r>
    <x v="700"/>
    <x v="3"/>
    <x v="1"/>
    <x v="12"/>
    <x v="0"/>
    <n v="23"/>
    <x v="1"/>
    <s v="December"/>
    <n v="18630"/>
    <x v="262"/>
    <n v="1170"/>
    <n v="3546"/>
    <n v="3780"/>
  </r>
  <r>
    <x v="700"/>
    <x v="1"/>
    <x v="0"/>
    <x v="2"/>
    <x v="0"/>
    <n v="23"/>
    <x v="1"/>
    <s v="December"/>
    <n v="75582"/>
    <x v="70"/>
    <n v="4788"/>
    <n v="4482"/>
    <n v="4770"/>
  </r>
  <r>
    <x v="701"/>
    <x v="2"/>
    <x v="1"/>
    <x v="1"/>
    <x v="1"/>
    <n v="24"/>
    <x v="2"/>
    <s v="January"/>
    <n v="46566"/>
    <x v="136"/>
    <n v="3744"/>
    <n v="3924"/>
    <n v="4230"/>
  </r>
  <r>
    <x v="701"/>
    <x v="6"/>
    <x v="2"/>
    <x v="15"/>
    <x v="1"/>
    <n v="25"/>
    <x v="2"/>
    <s v="January"/>
    <n v="112590"/>
    <x v="175"/>
    <n v="8910"/>
    <n v="2952"/>
    <n v="3150"/>
  </r>
  <r>
    <x v="701"/>
    <x v="2"/>
    <x v="1"/>
    <x v="9"/>
    <x v="0"/>
    <n v="17"/>
    <x v="2"/>
    <s v="January"/>
    <n v="52650"/>
    <x v="101"/>
    <n v="3600"/>
    <n v="3726"/>
    <n v="3960"/>
  </r>
  <r>
    <x v="701"/>
    <x v="3"/>
    <x v="1"/>
    <x v="12"/>
    <x v="0"/>
    <n v="21"/>
    <x v="2"/>
    <s v="January"/>
    <n v="70794"/>
    <x v="90"/>
    <n v="4446"/>
    <n v="3978"/>
    <n v="4230"/>
  </r>
  <r>
    <x v="701"/>
    <x v="9"/>
    <x v="3"/>
    <x v="14"/>
    <x v="0"/>
    <n v="9"/>
    <x v="2"/>
    <s v="January"/>
    <n v="38376"/>
    <x v="285"/>
    <n v="2574"/>
    <n v="3726"/>
    <n v="3960"/>
  </r>
  <r>
    <x v="701"/>
    <x v="1"/>
    <x v="0"/>
    <x v="0"/>
    <x v="0"/>
    <n v="11"/>
    <x v="2"/>
    <s v="January"/>
    <n v="36612"/>
    <x v="31"/>
    <n v="2268"/>
    <n v="4482"/>
    <n v="4770"/>
  </r>
  <r>
    <x v="701"/>
    <x v="6"/>
    <x v="2"/>
    <x v="4"/>
    <x v="0"/>
    <n v="4"/>
    <x v="2"/>
    <s v="January"/>
    <n v="76050"/>
    <x v="15"/>
    <n v="4950"/>
    <n v="3582"/>
    <n v="3870"/>
  </r>
  <r>
    <x v="701"/>
    <x v="9"/>
    <x v="3"/>
    <x v="9"/>
    <x v="0"/>
    <n v="22"/>
    <x v="2"/>
    <s v="January"/>
    <n v="50544"/>
    <x v="64"/>
    <n v="3456"/>
    <n v="4482"/>
    <n v="4770"/>
  </r>
  <r>
    <x v="702"/>
    <x v="5"/>
    <x v="3"/>
    <x v="8"/>
    <x v="0"/>
    <n v="15"/>
    <x v="2"/>
    <s v="January"/>
    <n v="41184"/>
    <x v="43"/>
    <n v="2736"/>
    <n v="3924"/>
    <n v="4230"/>
  </r>
  <r>
    <x v="702"/>
    <x v="4"/>
    <x v="2"/>
    <x v="8"/>
    <x v="0"/>
    <n v="23"/>
    <x v="2"/>
    <s v="January"/>
    <n v="36036"/>
    <x v="269"/>
    <n v="2394"/>
    <n v="7506"/>
    <n v="8100"/>
  </r>
  <r>
    <x v="703"/>
    <x v="2"/>
    <x v="1"/>
    <x v="7"/>
    <x v="0"/>
    <n v="9"/>
    <x v="2"/>
    <s v="January"/>
    <n v="43758"/>
    <x v="100"/>
    <n v="2772"/>
    <n v="3546"/>
    <n v="3780"/>
  </r>
  <r>
    <x v="703"/>
    <x v="3"/>
    <x v="1"/>
    <x v="4"/>
    <x v="0"/>
    <n v="7"/>
    <x v="2"/>
    <s v="January"/>
    <n v="24336"/>
    <x v="103"/>
    <n v="1584"/>
    <n v="3042"/>
    <n v="3240"/>
  </r>
  <r>
    <x v="703"/>
    <x v="6"/>
    <x v="2"/>
    <x v="14"/>
    <x v="0"/>
    <n v="25"/>
    <x v="2"/>
    <s v="January"/>
    <n v="2952"/>
    <x v="71"/>
    <n v="198"/>
    <n v="3042"/>
    <n v="3240"/>
  </r>
  <r>
    <x v="704"/>
    <x v="3"/>
    <x v="1"/>
    <x v="13"/>
    <x v="1"/>
    <n v="10"/>
    <x v="2"/>
    <s v="January"/>
    <n v="23544"/>
    <x v="25"/>
    <n v="1836"/>
    <n v="3978"/>
    <n v="4230"/>
  </r>
  <r>
    <x v="705"/>
    <x v="0"/>
    <x v="0"/>
    <x v="11"/>
    <x v="0"/>
    <n v="8"/>
    <x v="2"/>
    <s v="January"/>
    <n v="49644"/>
    <x v="81"/>
    <n v="3276"/>
    <n v="5148"/>
    <n v="5490"/>
  </r>
  <r>
    <x v="705"/>
    <x v="3"/>
    <x v="1"/>
    <x v="0"/>
    <x v="0"/>
    <n v="18"/>
    <x v="2"/>
    <s v="January"/>
    <n v="36612"/>
    <x v="31"/>
    <n v="2268"/>
    <n v="3042"/>
    <n v="3240"/>
  </r>
  <r>
    <x v="705"/>
    <x v="3"/>
    <x v="1"/>
    <x v="14"/>
    <x v="0"/>
    <n v="8"/>
    <x v="2"/>
    <s v="January"/>
    <n v="70848"/>
    <x v="61"/>
    <n v="4752"/>
    <n v="5148"/>
    <n v="5490"/>
  </r>
  <r>
    <x v="705"/>
    <x v="6"/>
    <x v="2"/>
    <x v="2"/>
    <x v="0"/>
    <n v="25"/>
    <x v="2"/>
    <s v="January"/>
    <n v="79560"/>
    <x v="208"/>
    <n v="5040"/>
    <n v="7506"/>
    <n v="8100"/>
  </r>
  <r>
    <x v="706"/>
    <x v="0"/>
    <x v="0"/>
    <x v="8"/>
    <x v="0"/>
    <n v="7"/>
    <x v="2"/>
    <s v="January"/>
    <n v="61776"/>
    <x v="16"/>
    <n v="4104"/>
    <n v="3042"/>
    <n v="3240"/>
  </r>
  <r>
    <x v="706"/>
    <x v="5"/>
    <x v="3"/>
    <x v="15"/>
    <x v="1"/>
    <n v="17"/>
    <x v="2"/>
    <s v="January"/>
    <n v="90072"/>
    <x v="223"/>
    <n v="7128"/>
    <n v="3978"/>
    <n v="4230"/>
  </r>
  <r>
    <x v="707"/>
    <x v="2"/>
    <x v="1"/>
    <x v="4"/>
    <x v="0"/>
    <n v="3"/>
    <x v="2"/>
    <s v="January"/>
    <n v="12168"/>
    <x v="94"/>
    <n v="792"/>
    <n v="2952"/>
    <n v="3150"/>
  </r>
  <r>
    <x v="707"/>
    <x v="9"/>
    <x v="3"/>
    <x v="14"/>
    <x v="0"/>
    <n v="13"/>
    <x v="2"/>
    <s v="January"/>
    <n v="67896"/>
    <x v="133"/>
    <n v="4554"/>
    <n v="2034"/>
    <n v="2160"/>
  </r>
  <r>
    <x v="707"/>
    <x v="8"/>
    <x v="4"/>
    <x v="15"/>
    <x v="1"/>
    <n v="17"/>
    <x v="2"/>
    <s v="January"/>
    <n v="135108"/>
    <x v="204"/>
    <n v="10692"/>
    <n v="3582"/>
    <n v="3870"/>
  </r>
  <r>
    <x v="708"/>
    <x v="2"/>
    <x v="1"/>
    <x v="0"/>
    <x v="0"/>
    <n v="22"/>
    <x v="2"/>
    <s v="January"/>
    <n v="14238"/>
    <x v="203"/>
    <n v="882"/>
    <n v="3978"/>
    <n v="4230"/>
  </r>
  <r>
    <x v="708"/>
    <x v="4"/>
    <x v="2"/>
    <x v="8"/>
    <x v="0"/>
    <n v="23"/>
    <x v="2"/>
    <s v="January"/>
    <n v="66924"/>
    <x v="114"/>
    <n v="4446"/>
    <n v="2196"/>
    <n v="2340"/>
  </r>
  <r>
    <x v="709"/>
    <x v="4"/>
    <x v="2"/>
    <x v="1"/>
    <x v="1"/>
    <n v="1"/>
    <x v="2"/>
    <s v="January"/>
    <n v="78804"/>
    <x v="202"/>
    <n v="6336"/>
    <n v="2034"/>
    <n v="2160"/>
  </r>
  <r>
    <x v="709"/>
    <x v="3"/>
    <x v="1"/>
    <x v="16"/>
    <x v="0"/>
    <n v="25"/>
    <x v="2"/>
    <s v="January"/>
    <n v="30456"/>
    <x v="105"/>
    <n v="1944"/>
    <n v="5148"/>
    <n v="5490"/>
  </r>
  <r>
    <x v="709"/>
    <x v="9"/>
    <x v="3"/>
    <x v="8"/>
    <x v="0"/>
    <n v="22"/>
    <x v="2"/>
    <s v="January"/>
    <n v="5148"/>
    <x v="62"/>
    <n v="342"/>
    <n v="3384"/>
    <n v="3600"/>
  </r>
  <r>
    <x v="710"/>
    <x v="8"/>
    <x v="4"/>
    <x v="13"/>
    <x v="1"/>
    <n v="2"/>
    <x v="2"/>
    <s v="January"/>
    <n v="82404"/>
    <x v="30"/>
    <n v="6426"/>
    <n v="3978"/>
    <n v="4230"/>
  </r>
  <r>
    <x v="710"/>
    <x v="7"/>
    <x v="4"/>
    <x v="11"/>
    <x v="0"/>
    <n v="11"/>
    <x v="2"/>
    <s v="January"/>
    <n v="70920"/>
    <x v="61"/>
    <n v="4680"/>
    <n v="3582"/>
    <n v="3870"/>
  </r>
  <r>
    <x v="710"/>
    <x v="1"/>
    <x v="0"/>
    <x v="5"/>
    <x v="0"/>
    <n v="11"/>
    <x v="2"/>
    <s v="January"/>
    <n v="110808"/>
    <x v="130"/>
    <n v="7182"/>
    <n v="3546"/>
    <n v="3780"/>
  </r>
  <r>
    <x v="711"/>
    <x v="5"/>
    <x v="3"/>
    <x v="15"/>
    <x v="1"/>
    <n v="1"/>
    <x v="2"/>
    <s v="January"/>
    <n v="75060"/>
    <x v="15"/>
    <n v="5940"/>
    <n v="7506"/>
    <n v="8100"/>
  </r>
  <r>
    <x v="711"/>
    <x v="1"/>
    <x v="0"/>
    <x v="5"/>
    <x v="0"/>
    <n v="14"/>
    <x v="2"/>
    <s v="January"/>
    <n v="116640"/>
    <x v="235"/>
    <n v="7560"/>
    <n v="3978"/>
    <n v="4230"/>
  </r>
  <r>
    <x v="711"/>
    <x v="2"/>
    <x v="1"/>
    <x v="13"/>
    <x v="1"/>
    <n v="11"/>
    <x v="2"/>
    <s v="January"/>
    <n v="19620"/>
    <x v="92"/>
    <n v="1530"/>
    <n v="2034"/>
    <n v="2160"/>
  </r>
  <r>
    <x v="711"/>
    <x v="7"/>
    <x v="4"/>
    <x v="14"/>
    <x v="0"/>
    <n v="8"/>
    <x v="2"/>
    <s v="January"/>
    <n v="38376"/>
    <x v="285"/>
    <n v="2574"/>
    <n v="2952"/>
    <n v="3150"/>
  </r>
  <r>
    <x v="712"/>
    <x v="6"/>
    <x v="2"/>
    <x v="0"/>
    <x v="0"/>
    <n v="1"/>
    <x v="2"/>
    <s v="January"/>
    <n v="50850"/>
    <x v="64"/>
    <n v="3150"/>
    <n v="3546"/>
    <n v="3780"/>
  </r>
  <r>
    <x v="712"/>
    <x v="2"/>
    <x v="1"/>
    <x v="13"/>
    <x v="1"/>
    <n v="24"/>
    <x v="2"/>
    <s v="January"/>
    <n v="11772"/>
    <x v="158"/>
    <n v="918"/>
    <n v="3546"/>
    <n v="3780"/>
  </r>
  <r>
    <x v="713"/>
    <x v="3"/>
    <x v="1"/>
    <x v="11"/>
    <x v="0"/>
    <n v="15"/>
    <x v="2"/>
    <s v="January"/>
    <n v="70920"/>
    <x v="61"/>
    <n v="4680"/>
    <n v="3978"/>
    <n v="4230"/>
  </r>
  <r>
    <x v="714"/>
    <x v="7"/>
    <x v="4"/>
    <x v="6"/>
    <x v="0"/>
    <n v="20"/>
    <x v="2"/>
    <s v="January"/>
    <n v="10638"/>
    <x v="246"/>
    <n v="702"/>
    <n v="3546"/>
    <n v="3780"/>
  </r>
  <r>
    <x v="715"/>
    <x v="5"/>
    <x v="3"/>
    <x v="7"/>
    <x v="0"/>
    <n v="1"/>
    <x v="2"/>
    <s v="January"/>
    <n v="51714"/>
    <x v="5"/>
    <n v="3276"/>
    <n v="5148"/>
    <n v="5490"/>
  </r>
  <r>
    <x v="715"/>
    <x v="4"/>
    <x v="2"/>
    <x v="2"/>
    <x v="0"/>
    <n v="5"/>
    <x v="2"/>
    <s v="January"/>
    <n v="59670"/>
    <x v="38"/>
    <n v="3780"/>
    <n v="2196"/>
    <n v="2340"/>
  </r>
  <r>
    <x v="715"/>
    <x v="8"/>
    <x v="4"/>
    <x v="7"/>
    <x v="0"/>
    <n v="2"/>
    <x v="2"/>
    <s v="January"/>
    <n v="75582"/>
    <x v="70"/>
    <n v="4788"/>
    <n v="3924"/>
    <n v="4230"/>
  </r>
  <r>
    <x v="716"/>
    <x v="1"/>
    <x v="0"/>
    <x v="16"/>
    <x v="0"/>
    <n v="15"/>
    <x v="2"/>
    <s v="January"/>
    <n v="43992"/>
    <x v="148"/>
    <n v="2808"/>
    <n v="3978"/>
    <n v="4230"/>
  </r>
  <r>
    <x v="716"/>
    <x v="1"/>
    <x v="0"/>
    <x v="0"/>
    <x v="0"/>
    <n v="24"/>
    <x v="2"/>
    <s v="January"/>
    <n v="12204"/>
    <x v="94"/>
    <n v="756"/>
    <n v="2106"/>
    <n v="2250"/>
  </r>
  <r>
    <x v="716"/>
    <x v="5"/>
    <x v="3"/>
    <x v="14"/>
    <x v="0"/>
    <n v="23"/>
    <x v="2"/>
    <s v="January"/>
    <n v="17712"/>
    <x v="229"/>
    <n v="1188"/>
    <n v="5148"/>
    <n v="5490"/>
  </r>
  <r>
    <x v="716"/>
    <x v="9"/>
    <x v="3"/>
    <x v="4"/>
    <x v="0"/>
    <n v="20"/>
    <x v="2"/>
    <s v="January"/>
    <n v="51714"/>
    <x v="284"/>
    <n v="3366"/>
    <n v="3546"/>
    <n v="3780"/>
  </r>
  <r>
    <x v="717"/>
    <x v="1"/>
    <x v="0"/>
    <x v="3"/>
    <x v="0"/>
    <n v="23"/>
    <x v="2"/>
    <s v="January"/>
    <n v="32940"/>
    <x v="150"/>
    <n v="2160"/>
    <n v="3546"/>
    <n v="3780"/>
  </r>
  <r>
    <x v="717"/>
    <x v="6"/>
    <x v="2"/>
    <x v="16"/>
    <x v="0"/>
    <n v="22"/>
    <x v="2"/>
    <s v="January"/>
    <n v="33840"/>
    <x v="67"/>
    <n v="2160"/>
    <n v="5148"/>
    <n v="5490"/>
  </r>
  <r>
    <x v="717"/>
    <x v="4"/>
    <x v="2"/>
    <x v="15"/>
    <x v="1"/>
    <n v="10"/>
    <x v="2"/>
    <s v="January"/>
    <n v="150120"/>
    <x v="169"/>
    <n v="11880"/>
    <n v="3384"/>
    <n v="3600"/>
  </r>
  <r>
    <x v="717"/>
    <x v="0"/>
    <x v="0"/>
    <x v="6"/>
    <x v="0"/>
    <n v="5"/>
    <x v="2"/>
    <s v="January"/>
    <n v="70920"/>
    <x v="61"/>
    <n v="4680"/>
    <n v="3042"/>
    <n v="3240"/>
  </r>
  <r>
    <x v="718"/>
    <x v="2"/>
    <x v="1"/>
    <x v="10"/>
    <x v="0"/>
    <n v="12"/>
    <x v="2"/>
    <s v="January"/>
    <n v="4482"/>
    <x v="236"/>
    <n v="288"/>
    <n v="3978"/>
    <n v="4230"/>
  </r>
  <r>
    <x v="719"/>
    <x v="0"/>
    <x v="0"/>
    <x v="5"/>
    <x v="0"/>
    <n v="19"/>
    <x v="2"/>
    <s v="January"/>
    <n v="139968"/>
    <x v="24"/>
    <n v="9072"/>
    <n v="3978"/>
    <n v="4230"/>
  </r>
  <r>
    <x v="719"/>
    <x v="6"/>
    <x v="2"/>
    <x v="4"/>
    <x v="0"/>
    <n v="18"/>
    <x v="2"/>
    <s v="January"/>
    <n v="6084"/>
    <x v="215"/>
    <n v="396"/>
    <n v="3924"/>
    <n v="4230"/>
  </r>
  <r>
    <x v="719"/>
    <x v="1"/>
    <x v="0"/>
    <x v="10"/>
    <x v="0"/>
    <n v="1"/>
    <x v="2"/>
    <s v="January"/>
    <n v="44820"/>
    <x v="120"/>
    <n v="2880"/>
    <n v="2952"/>
    <n v="3150"/>
  </r>
  <r>
    <x v="719"/>
    <x v="6"/>
    <x v="2"/>
    <x v="12"/>
    <x v="0"/>
    <n v="15"/>
    <x v="2"/>
    <s v="January"/>
    <n v="52164"/>
    <x v="125"/>
    <n v="3276"/>
    <n v="3042"/>
    <n v="3240"/>
  </r>
  <r>
    <x v="719"/>
    <x v="7"/>
    <x v="4"/>
    <x v="7"/>
    <x v="0"/>
    <n v="4"/>
    <x v="2"/>
    <s v="January"/>
    <n v="31824"/>
    <x v="13"/>
    <n v="2016"/>
    <n v="3978"/>
    <n v="4230"/>
  </r>
  <r>
    <x v="719"/>
    <x v="0"/>
    <x v="0"/>
    <x v="13"/>
    <x v="1"/>
    <n v="16"/>
    <x v="2"/>
    <s v="January"/>
    <n v="35316"/>
    <x v="116"/>
    <n v="2754"/>
    <n v="2106"/>
    <n v="2250"/>
  </r>
  <r>
    <x v="719"/>
    <x v="5"/>
    <x v="3"/>
    <x v="6"/>
    <x v="0"/>
    <n v="10"/>
    <x v="2"/>
    <s v="January"/>
    <n v="10638"/>
    <x v="246"/>
    <n v="702"/>
    <n v="2034"/>
    <n v="2160"/>
  </r>
  <r>
    <x v="719"/>
    <x v="7"/>
    <x v="4"/>
    <x v="14"/>
    <x v="0"/>
    <n v="21"/>
    <x v="2"/>
    <s v="January"/>
    <n v="14760"/>
    <x v="172"/>
    <n v="990"/>
    <n v="4482"/>
    <n v="4770"/>
  </r>
  <r>
    <x v="720"/>
    <x v="3"/>
    <x v="1"/>
    <x v="6"/>
    <x v="0"/>
    <n v="7"/>
    <x v="2"/>
    <s v="January"/>
    <n v="70920"/>
    <x v="61"/>
    <n v="4680"/>
    <n v="3726"/>
    <n v="3960"/>
  </r>
  <r>
    <x v="720"/>
    <x v="5"/>
    <x v="3"/>
    <x v="11"/>
    <x v="0"/>
    <n v="22"/>
    <x v="2"/>
    <s v="January"/>
    <n v="31914"/>
    <x v="40"/>
    <n v="2106"/>
    <n v="2952"/>
    <n v="3150"/>
  </r>
  <r>
    <x v="721"/>
    <x v="2"/>
    <x v="1"/>
    <x v="12"/>
    <x v="0"/>
    <n v="15"/>
    <x v="2"/>
    <s v="January"/>
    <n v="70794"/>
    <x v="90"/>
    <n v="4446"/>
    <n v="3384"/>
    <n v="3600"/>
  </r>
  <r>
    <x v="721"/>
    <x v="4"/>
    <x v="2"/>
    <x v="10"/>
    <x v="0"/>
    <n v="7"/>
    <x v="2"/>
    <s v="January"/>
    <n v="85158"/>
    <x v="253"/>
    <n v="5472"/>
    <n v="3546"/>
    <n v="3780"/>
  </r>
  <r>
    <x v="721"/>
    <x v="1"/>
    <x v="0"/>
    <x v="13"/>
    <x v="1"/>
    <n v="17"/>
    <x v="2"/>
    <s v="January"/>
    <n v="86328"/>
    <x v="4"/>
    <n v="6732"/>
    <n v="5148"/>
    <n v="5490"/>
  </r>
  <r>
    <x v="721"/>
    <x v="6"/>
    <x v="2"/>
    <x v="11"/>
    <x v="0"/>
    <n v="20"/>
    <x v="2"/>
    <s v="January"/>
    <n v="7092"/>
    <x v="28"/>
    <n v="468"/>
    <n v="2034"/>
    <n v="2160"/>
  </r>
  <r>
    <x v="722"/>
    <x v="8"/>
    <x v="4"/>
    <x v="8"/>
    <x v="0"/>
    <n v="5"/>
    <x v="2"/>
    <s v="January"/>
    <n v="41184"/>
    <x v="43"/>
    <n v="2736"/>
    <n v="2196"/>
    <n v="2340"/>
  </r>
  <r>
    <x v="722"/>
    <x v="4"/>
    <x v="2"/>
    <x v="10"/>
    <x v="0"/>
    <n v="14"/>
    <x v="2"/>
    <s v="January"/>
    <n v="85158"/>
    <x v="253"/>
    <n v="5472"/>
    <n v="3546"/>
    <n v="3780"/>
  </r>
  <r>
    <x v="723"/>
    <x v="2"/>
    <x v="1"/>
    <x v="16"/>
    <x v="0"/>
    <n v="6"/>
    <x v="2"/>
    <s v="January"/>
    <n v="27072"/>
    <x v="185"/>
    <n v="1728"/>
    <n v="3546"/>
    <n v="3780"/>
  </r>
  <r>
    <x v="723"/>
    <x v="6"/>
    <x v="2"/>
    <x v="0"/>
    <x v="0"/>
    <n v="22"/>
    <x v="2"/>
    <s v="January"/>
    <n v="34578"/>
    <x v="299"/>
    <n v="2142"/>
    <n v="7506"/>
    <n v="8100"/>
  </r>
  <r>
    <x v="723"/>
    <x v="0"/>
    <x v="0"/>
    <x v="7"/>
    <x v="0"/>
    <n v="6"/>
    <x v="2"/>
    <s v="January"/>
    <n v="67626"/>
    <x v="46"/>
    <n v="4284"/>
    <n v="3924"/>
    <n v="4230"/>
  </r>
  <r>
    <x v="723"/>
    <x v="3"/>
    <x v="1"/>
    <x v="14"/>
    <x v="0"/>
    <n v="6"/>
    <x v="2"/>
    <s v="January"/>
    <n v="44280"/>
    <x v="128"/>
    <n v="2970"/>
    <n v="4482"/>
    <n v="4770"/>
  </r>
  <r>
    <x v="723"/>
    <x v="2"/>
    <x v="1"/>
    <x v="2"/>
    <x v="0"/>
    <n v="2"/>
    <x v="2"/>
    <s v="January"/>
    <n v="47736"/>
    <x v="69"/>
    <n v="3024"/>
    <n v="3546"/>
    <n v="3780"/>
  </r>
  <r>
    <x v="723"/>
    <x v="9"/>
    <x v="3"/>
    <x v="4"/>
    <x v="0"/>
    <n v="24"/>
    <x v="2"/>
    <s v="January"/>
    <n v="54756"/>
    <x v="44"/>
    <n v="3564"/>
    <n v="3726"/>
    <n v="3960"/>
  </r>
  <r>
    <x v="723"/>
    <x v="8"/>
    <x v="4"/>
    <x v="12"/>
    <x v="0"/>
    <n v="11"/>
    <x v="2"/>
    <s v="January"/>
    <n v="18630"/>
    <x v="262"/>
    <n v="1170"/>
    <n v="2106"/>
    <n v="2250"/>
  </r>
  <r>
    <x v="724"/>
    <x v="3"/>
    <x v="1"/>
    <x v="11"/>
    <x v="0"/>
    <n v="10"/>
    <x v="2"/>
    <s v="January"/>
    <n v="63828"/>
    <x v="95"/>
    <n v="4212"/>
    <n v="3546"/>
    <n v="3780"/>
  </r>
  <r>
    <x v="725"/>
    <x v="9"/>
    <x v="3"/>
    <x v="13"/>
    <x v="1"/>
    <n v="7"/>
    <x v="2"/>
    <s v="January"/>
    <n v="62784"/>
    <x v="2"/>
    <n v="4896"/>
    <n v="3384"/>
    <n v="3600"/>
  </r>
  <r>
    <x v="726"/>
    <x v="8"/>
    <x v="4"/>
    <x v="7"/>
    <x v="0"/>
    <n v="22"/>
    <x v="2"/>
    <s v="January"/>
    <n v="27846"/>
    <x v="88"/>
    <n v="1764"/>
    <n v="2106"/>
    <n v="2250"/>
  </r>
  <r>
    <x v="727"/>
    <x v="5"/>
    <x v="3"/>
    <x v="9"/>
    <x v="0"/>
    <n v="7"/>
    <x v="2"/>
    <s v="January"/>
    <n v="6318"/>
    <x v="271"/>
    <n v="432"/>
    <n v="3924"/>
    <n v="4230"/>
  </r>
  <r>
    <x v="728"/>
    <x v="1"/>
    <x v="0"/>
    <x v="2"/>
    <x v="0"/>
    <n v="18"/>
    <x v="2"/>
    <s v="January"/>
    <n v="11934"/>
    <x v="158"/>
    <n v="756"/>
    <n v="3582"/>
    <n v="3870"/>
  </r>
  <r>
    <x v="728"/>
    <x v="4"/>
    <x v="2"/>
    <x v="15"/>
    <x v="1"/>
    <n v="12"/>
    <x v="2"/>
    <s v="January"/>
    <n v="22518"/>
    <x v="251"/>
    <n v="1782"/>
    <n v="3582"/>
    <n v="3870"/>
  </r>
  <r>
    <x v="729"/>
    <x v="1"/>
    <x v="0"/>
    <x v="13"/>
    <x v="1"/>
    <n v="19"/>
    <x v="2"/>
    <s v="January"/>
    <n v="94176"/>
    <x v="23"/>
    <n v="7344"/>
    <n v="3726"/>
    <n v="3960"/>
  </r>
  <r>
    <x v="729"/>
    <x v="4"/>
    <x v="2"/>
    <x v="4"/>
    <x v="0"/>
    <n v="23"/>
    <x v="2"/>
    <s v="January"/>
    <n v="63882"/>
    <x v="95"/>
    <n v="4158"/>
    <n v="3582"/>
    <n v="3870"/>
  </r>
  <r>
    <x v="729"/>
    <x v="6"/>
    <x v="2"/>
    <x v="2"/>
    <x v="0"/>
    <n v="3"/>
    <x v="2"/>
    <s v="January"/>
    <n v="39780"/>
    <x v="42"/>
    <n v="2520"/>
    <n v="2952"/>
    <n v="3150"/>
  </r>
  <r>
    <x v="729"/>
    <x v="2"/>
    <x v="1"/>
    <x v="9"/>
    <x v="0"/>
    <n v="24"/>
    <x v="2"/>
    <s v="January"/>
    <n v="40014"/>
    <x v="261"/>
    <n v="2736"/>
    <n v="3978"/>
    <n v="4230"/>
  </r>
  <r>
    <x v="730"/>
    <x v="6"/>
    <x v="2"/>
    <x v="9"/>
    <x v="0"/>
    <n v="25"/>
    <x v="2"/>
    <s v="January"/>
    <n v="25272"/>
    <x v="242"/>
    <n v="1728"/>
    <n v="2034"/>
    <n v="2160"/>
  </r>
  <r>
    <x v="730"/>
    <x v="1"/>
    <x v="0"/>
    <x v="12"/>
    <x v="0"/>
    <n v="5"/>
    <x v="2"/>
    <s v="January"/>
    <n v="93150"/>
    <x v="173"/>
    <n v="5850"/>
    <n v="3924"/>
    <n v="4230"/>
  </r>
  <r>
    <x v="730"/>
    <x v="3"/>
    <x v="1"/>
    <x v="11"/>
    <x v="0"/>
    <n v="2"/>
    <x v="2"/>
    <s v="January"/>
    <n v="42552"/>
    <x v="14"/>
    <n v="2808"/>
    <n v="5832"/>
    <n v="6210"/>
  </r>
  <r>
    <x v="730"/>
    <x v="7"/>
    <x v="4"/>
    <x v="16"/>
    <x v="0"/>
    <n v="14"/>
    <x v="2"/>
    <s v="January"/>
    <n v="20304"/>
    <x v="74"/>
    <n v="1296"/>
    <n v="3546"/>
    <n v="3780"/>
  </r>
  <r>
    <x v="731"/>
    <x v="3"/>
    <x v="1"/>
    <x v="9"/>
    <x v="0"/>
    <n v="6"/>
    <x v="2"/>
    <s v="January"/>
    <n v="4212"/>
    <x v="118"/>
    <n v="288"/>
    <n v="2034"/>
    <n v="2160"/>
  </r>
  <r>
    <x v="731"/>
    <x v="0"/>
    <x v="0"/>
    <x v="3"/>
    <x v="0"/>
    <n v="13"/>
    <x v="2"/>
    <s v="January"/>
    <n v="24156"/>
    <x v="104"/>
    <n v="1584"/>
    <n v="2034"/>
    <n v="2160"/>
  </r>
  <r>
    <x v="731"/>
    <x v="5"/>
    <x v="3"/>
    <x v="8"/>
    <x v="0"/>
    <n v="4"/>
    <x v="2"/>
    <s v="January"/>
    <n v="30888"/>
    <x v="146"/>
    <n v="2052"/>
    <n v="3042"/>
    <n v="3240"/>
  </r>
  <r>
    <x v="731"/>
    <x v="4"/>
    <x v="2"/>
    <x v="2"/>
    <x v="0"/>
    <n v="21"/>
    <x v="2"/>
    <s v="January"/>
    <n v="75582"/>
    <x v="70"/>
    <n v="4788"/>
    <n v="3042"/>
    <n v="3240"/>
  </r>
  <r>
    <x v="732"/>
    <x v="1"/>
    <x v="0"/>
    <x v="0"/>
    <x v="0"/>
    <n v="16"/>
    <x v="2"/>
    <s v="February"/>
    <n v="18306"/>
    <x v="186"/>
    <n v="1134"/>
    <n v="3726"/>
    <n v="3960"/>
  </r>
  <r>
    <x v="732"/>
    <x v="9"/>
    <x v="3"/>
    <x v="0"/>
    <x v="0"/>
    <n v="10"/>
    <x v="2"/>
    <s v="February"/>
    <n v="12204"/>
    <x v="94"/>
    <n v="756"/>
    <n v="2196"/>
    <n v="2340"/>
  </r>
  <r>
    <x v="733"/>
    <x v="1"/>
    <x v="0"/>
    <x v="14"/>
    <x v="0"/>
    <n v="3"/>
    <x v="2"/>
    <s v="February"/>
    <n v="41328"/>
    <x v="221"/>
    <n v="2772"/>
    <n v="4482"/>
    <n v="4770"/>
  </r>
  <r>
    <x v="733"/>
    <x v="3"/>
    <x v="1"/>
    <x v="14"/>
    <x v="0"/>
    <n v="1"/>
    <x v="2"/>
    <s v="February"/>
    <n v="35424"/>
    <x v="86"/>
    <n v="2376"/>
    <n v="5148"/>
    <n v="5490"/>
  </r>
  <r>
    <x v="733"/>
    <x v="7"/>
    <x v="4"/>
    <x v="12"/>
    <x v="0"/>
    <n v="13"/>
    <x v="2"/>
    <s v="February"/>
    <n v="93150"/>
    <x v="173"/>
    <n v="5850"/>
    <n v="3978"/>
    <n v="4230"/>
  </r>
  <r>
    <x v="733"/>
    <x v="1"/>
    <x v="0"/>
    <x v="4"/>
    <x v="0"/>
    <n v="15"/>
    <x v="2"/>
    <s v="February"/>
    <n v="45630"/>
    <x v="72"/>
    <n v="2970"/>
    <n v="2106"/>
    <n v="2250"/>
  </r>
  <r>
    <x v="734"/>
    <x v="5"/>
    <x v="3"/>
    <x v="5"/>
    <x v="0"/>
    <n v="5"/>
    <x v="2"/>
    <s v="February"/>
    <n v="134136"/>
    <x v="131"/>
    <n v="8694"/>
    <n v="3978"/>
    <n v="4230"/>
  </r>
  <r>
    <x v="734"/>
    <x v="9"/>
    <x v="3"/>
    <x v="5"/>
    <x v="0"/>
    <n v="25"/>
    <x v="2"/>
    <s v="February"/>
    <n v="93312"/>
    <x v="298"/>
    <n v="6048"/>
    <n v="2034"/>
    <n v="2160"/>
  </r>
  <r>
    <x v="734"/>
    <x v="9"/>
    <x v="3"/>
    <x v="11"/>
    <x v="0"/>
    <n v="23"/>
    <x v="2"/>
    <s v="February"/>
    <n v="14184"/>
    <x v="203"/>
    <n v="936"/>
    <n v="3546"/>
    <n v="3780"/>
  </r>
  <r>
    <x v="735"/>
    <x v="6"/>
    <x v="2"/>
    <x v="7"/>
    <x v="0"/>
    <n v="23"/>
    <x v="2"/>
    <s v="February"/>
    <n v="27846"/>
    <x v="88"/>
    <n v="1764"/>
    <n v="4482"/>
    <n v="4770"/>
  </r>
  <r>
    <x v="735"/>
    <x v="4"/>
    <x v="2"/>
    <x v="13"/>
    <x v="1"/>
    <n v="24"/>
    <x v="2"/>
    <s v="February"/>
    <n v="7848"/>
    <x v="52"/>
    <n v="612"/>
    <n v="3924"/>
    <n v="4230"/>
  </r>
  <r>
    <x v="736"/>
    <x v="6"/>
    <x v="2"/>
    <x v="0"/>
    <x v="0"/>
    <n v="25"/>
    <x v="2"/>
    <s v="February"/>
    <n v="32544"/>
    <x v="288"/>
    <n v="2016"/>
    <n v="2952"/>
    <n v="3150"/>
  </r>
  <r>
    <x v="736"/>
    <x v="1"/>
    <x v="0"/>
    <x v="16"/>
    <x v="0"/>
    <n v="17"/>
    <x v="2"/>
    <s v="February"/>
    <n v="13536"/>
    <x v="293"/>
    <n v="864"/>
    <n v="3726"/>
    <n v="3960"/>
  </r>
  <r>
    <x v="736"/>
    <x v="2"/>
    <x v="1"/>
    <x v="9"/>
    <x v="0"/>
    <n v="21"/>
    <x v="2"/>
    <s v="February"/>
    <n v="29484"/>
    <x v="220"/>
    <n v="2016"/>
    <n v="3978"/>
    <n v="4230"/>
  </r>
  <r>
    <x v="737"/>
    <x v="0"/>
    <x v="0"/>
    <x v="10"/>
    <x v="0"/>
    <n v="9"/>
    <x v="2"/>
    <s v="February"/>
    <n v="103086"/>
    <x v="18"/>
    <n v="6624"/>
    <n v="3726"/>
    <n v="3960"/>
  </r>
  <r>
    <x v="737"/>
    <x v="9"/>
    <x v="3"/>
    <x v="12"/>
    <x v="0"/>
    <n v="11"/>
    <x v="2"/>
    <s v="February"/>
    <n v="78246"/>
    <x v="164"/>
    <n v="4914"/>
    <n v="4482"/>
    <n v="4770"/>
  </r>
  <r>
    <x v="737"/>
    <x v="0"/>
    <x v="0"/>
    <x v="7"/>
    <x v="0"/>
    <n v="4"/>
    <x v="2"/>
    <s v="February"/>
    <n v="23868"/>
    <x v="25"/>
    <n v="1512"/>
    <n v="3582"/>
    <n v="3870"/>
  </r>
  <r>
    <x v="738"/>
    <x v="4"/>
    <x v="2"/>
    <x v="10"/>
    <x v="0"/>
    <n v="22"/>
    <x v="2"/>
    <s v="February"/>
    <n v="98604"/>
    <x v="37"/>
    <n v="6336"/>
    <n v="4482"/>
    <n v="4770"/>
  </r>
  <r>
    <x v="738"/>
    <x v="9"/>
    <x v="3"/>
    <x v="3"/>
    <x v="0"/>
    <n v="15"/>
    <x v="2"/>
    <s v="February"/>
    <n v="32940"/>
    <x v="150"/>
    <n v="2160"/>
    <n v="3924"/>
    <n v="4230"/>
  </r>
  <r>
    <x v="738"/>
    <x v="6"/>
    <x v="2"/>
    <x v="13"/>
    <x v="1"/>
    <n v="23"/>
    <x v="2"/>
    <s v="February"/>
    <n v="62784"/>
    <x v="2"/>
    <n v="4896"/>
    <n v="7506"/>
    <n v="8100"/>
  </r>
  <r>
    <x v="738"/>
    <x v="5"/>
    <x v="3"/>
    <x v="15"/>
    <x v="1"/>
    <n v="9"/>
    <x v="2"/>
    <s v="February"/>
    <n v="120096"/>
    <x v="127"/>
    <n v="9504"/>
    <n v="3546"/>
    <n v="3780"/>
  </r>
  <r>
    <x v="738"/>
    <x v="0"/>
    <x v="0"/>
    <x v="1"/>
    <x v="1"/>
    <n v="7"/>
    <x v="2"/>
    <s v="February"/>
    <n v="42984"/>
    <x v="11"/>
    <n v="3456"/>
    <n v="3042"/>
    <n v="3240"/>
  </r>
  <r>
    <x v="739"/>
    <x v="6"/>
    <x v="2"/>
    <x v="1"/>
    <x v="1"/>
    <n v="25"/>
    <x v="2"/>
    <s v="February"/>
    <n v="78804"/>
    <x v="202"/>
    <n v="6336"/>
    <n v="3042"/>
    <n v="3240"/>
  </r>
  <r>
    <x v="739"/>
    <x v="8"/>
    <x v="4"/>
    <x v="12"/>
    <x v="0"/>
    <n v="10"/>
    <x v="2"/>
    <s v="February"/>
    <n v="29808"/>
    <x v="132"/>
    <n v="1872"/>
    <n v="3978"/>
    <n v="4230"/>
  </r>
  <r>
    <x v="739"/>
    <x v="7"/>
    <x v="4"/>
    <x v="4"/>
    <x v="0"/>
    <n v="8"/>
    <x v="2"/>
    <s v="February"/>
    <n v="45630"/>
    <x v="72"/>
    <n v="2970"/>
    <n v="5148"/>
    <n v="5490"/>
  </r>
  <r>
    <x v="739"/>
    <x v="6"/>
    <x v="2"/>
    <x v="0"/>
    <x v="0"/>
    <n v="18"/>
    <x v="2"/>
    <s v="February"/>
    <n v="40680"/>
    <x v="80"/>
    <n v="2520"/>
    <n v="3042"/>
    <n v="3240"/>
  </r>
  <r>
    <x v="739"/>
    <x v="1"/>
    <x v="0"/>
    <x v="9"/>
    <x v="0"/>
    <n v="8"/>
    <x v="2"/>
    <s v="February"/>
    <n v="48438"/>
    <x v="264"/>
    <n v="3312"/>
    <n v="5148"/>
    <n v="5490"/>
  </r>
  <r>
    <x v="740"/>
    <x v="5"/>
    <x v="3"/>
    <x v="0"/>
    <x v="0"/>
    <n v="25"/>
    <x v="2"/>
    <s v="February"/>
    <n v="44748"/>
    <x v="209"/>
    <n v="2772"/>
    <n v="7506"/>
    <n v="8100"/>
  </r>
  <r>
    <x v="740"/>
    <x v="3"/>
    <x v="1"/>
    <x v="12"/>
    <x v="0"/>
    <n v="7"/>
    <x v="2"/>
    <s v="February"/>
    <n v="7452"/>
    <x v="250"/>
    <n v="468"/>
    <n v="3042"/>
    <n v="3240"/>
  </r>
  <r>
    <x v="740"/>
    <x v="8"/>
    <x v="4"/>
    <x v="9"/>
    <x v="0"/>
    <n v="17"/>
    <x v="2"/>
    <s v="February"/>
    <n v="31590"/>
    <x v="99"/>
    <n v="2160"/>
    <n v="3978"/>
    <n v="4230"/>
  </r>
  <r>
    <x v="741"/>
    <x v="0"/>
    <x v="0"/>
    <x v="12"/>
    <x v="0"/>
    <n v="3"/>
    <x v="2"/>
    <s v="February"/>
    <n v="93150"/>
    <x v="173"/>
    <n v="5850"/>
    <n v="2952"/>
    <n v="3150"/>
  </r>
  <r>
    <x v="741"/>
    <x v="6"/>
    <x v="2"/>
    <x v="13"/>
    <x v="1"/>
    <n v="13"/>
    <x v="2"/>
    <s v="February"/>
    <n v="51012"/>
    <x v="5"/>
    <n v="3978"/>
    <n v="2034"/>
    <n v="2160"/>
  </r>
  <r>
    <x v="742"/>
    <x v="1"/>
    <x v="0"/>
    <x v="14"/>
    <x v="0"/>
    <n v="17"/>
    <x v="2"/>
    <s v="February"/>
    <n v="17712"/>
    <x v="229"/>
    <n v="1188"/>
    <n v="3582"/>
    <n v="3870"/>
  </r>
  <r>
    <x v="742"/>
    <x v="1"/>
    <x v="0"/>
    <x v="1"/>
    <x v="1"/>
    <n v="22"/>
    <x v="2"/>
    <s v="February"/>
    <n v="50148"/>
    <x v="265"/>
    <n v="4032"/>
    <n v="3978"/>
    <n v="4230"/>
  </r>
  <r>
    <x v="742"/>
    <x v="1"/>
    <x v="0"/>
    <x v="0"/>
    <x v="0"/>
    <n v="23"/>
    <x v="2"/>
    <s v="February"/>
    <n v="30510"/>
    <x v="105"/>
    <n v="1890"/>
    <n v="2196"/>
    <n v="2340"/>
  </r>
  <r>
    <x v="743"/>
    <x v="7"/>
    <x v="4"/>
    <x v="8"/>
    <x v="0"/>
    <n v="1"/>
    <x v="2"/>
    <s v="February"/>
    <n v="56628"/>
    <x v="249"/>
    <n v="3762"/>
    <n v="2034"/>
    <n v="2160"/>
  </r>
  <r>
    <x v="743"/>
    <x v="0"/>
    <x v="0"/>
    <x v="15"/>
    <x v="1"/>
    <n v="25"/>
    <x v="2"/>
    <s v="February"/>
    <n v="7506"/>
    <x v="55"/>
    <n v="594"/>
    <n v="5148"/>
    <n v="5490"/>
  </r>
  <r>
    <x v="743"/>
    <x v="7"/>
    <x v="4"/>
    <x v="4"/>
    <x v="0"/>
    <n v="22"/>
    <x v="2"/>
    <s v="February"/>
    <n v="3042"/>
    <x v="152"/>
    <n v="198"/>
    <n v="3384"/>
    <n v="3600"/>
  </r>
  <r>
    <x v="743"/>
    <x v="3"/>
    <x v="1"/>
    <x v="1"/>
    <x v="1"/>
    <n v="2"/>
    <x v="2"/>
    <s v="February"/>
    <n v="85968"/>
    <x v="193"/>
    <n v="6912"/>
    <n v="3978"/>
    <n v="4230"/>
  </r>
  <r>
    <x v="744"/>
    <x v="1"/>
    <x v="0"/>
    <x v="13"/>
    <x v="1"/>
    <n v="11"/>
    <x v="2"/>
    <s v="February"/>
    <n v="7848"/>
    <x v="52"/>
    <n v="612"/>
    <n v="3582"/>
    <n v="3870"/>
  </r>
  <r>
    <x v="744"/>
    <x v="4"/>
    <x v="2"/>
    <x v="8"/>
    <x v="0"/>
    <n v="11"/>
    <x v="2"/>
    <s v="February"/>
    <n v="51480"/>
    <x v="280"/>
    <n v="3420"/>
    <n v="3546"/>
    <n v="3780"/>
  </r>
  <r>
    <x v="744"/>
    <x v="3"/>
    <x v="1"/>
    <x v="1"/>
    <x v="1"/>
    <n v="1"/>
    <x v="2"/>
    <s v="February"/>
    <n v="28656"/>
    <x v="184"/>
    <n v="2304"/>
    <n v="7506"/>
    <n v="8100"/>
  </r>
  <r>
    <x v="744"/>
    <x v="0"/>
    <x v="0"/>
    <x v="6"/>
    <x v="0"/>
    <n v="14"/>
    <x v="2"/>
    <s v="February"/>
    <n v="24822"/>
    <x v="78"/>
    <n v="1638"/>
    <n v="3978"/>
    <n v="4230"/>
  </r>
  <r>
    <x v="745"/>
    <x v="2"/>
    <x v="1"/>
    <x v="14"/>
    <x v="0"/>
    <n v="11"/>
    <x v="2"/>
    <s v="February"/>
    <n v="5904"/>
    <x v="106"/>
    <n v="396"/>
    <n v="2034"/>
    <n v="2160"/>
  </r>
  <r>
    <x v="745"/>
    <x v="4"/>
    <x v="2"/>
    <x v="11"/>
    <x v="0"/>
    <n v="8"/>
    <x v="2"/>
    <s v="February"/>
    <n v="67374"/>
    <x v="207"/>
    <n v="4446"/>
    <n v="2952"/>
    <n v="3150"/>
  </r>
  <r>
    <x v="745"/>
    <x v="8"/>
    <x v="4"/>
    <x v="13"/>
    <x v="1"/>
    <n v="1"/>
    <x v="2"/>
    <s v="February"/>
    <n v="66708"/>
    <x v="46"/>
    <n v="5202"/>
    <n v="3546"/>
    <n v="3780"/>
  </r>
  <r>
    <x v="746"/>
    <x v="8"/>
    <x v="4"/>
    <x v="12"/>
    <x v="0"/>
    <n v="24"/>
    <x v="2"/>
    <s v="February"/>
    <n v="26082"/>
    <x v="76"/>
    <n v="1638"/>
    <n v="3546"/>
    <n v="3780"/>
  </r>
  <r>
    <x v="747"/>
    <x v="7"/>
    <x v="4"/>
    <x v="6"/>
    <x v="0"/>
    <n v="15"/>
    <x v="2"/>
    <s v="February"/>
    <n v="21276"/>
    <x v="41"/>
    <n v="1404"/>
    <n v="3978"/>
    <n v="4230"/>
  </r>
  <r>
    <x v="747"/>
    <x v="6"/>
    <x v="2"/>
    <x v="12"/>
    <x v="0"/>
    <n v="20"/>
    <x v="2"/>
    <s v="February"/>
    <n v="70794"/>
    <x v="90"/>
    <n v="4446"/>
    <n v="3546"/>
    <n v="3780"/>
  </r>
  <r>
    <x v="748"/>
    <x v="6"/>
    <x v="2"/>
    <x v="3"/>
    <x v="0"/>
    <n v="1"/>
    <x v="2"/>
    <s v="February"/>
    <n v="46116"/>
    <x v="219"/>
    <n v="3024"/>
    <n v="5148"/>
    <n v="5490"/>
  </r>
  <r>
    <x v="748"/>
    <x v="9"/>
    <x v="3"/>
    <x v="15"/>
    <x v="1"/>
    <n v="5"/>
    <x v="2"/>
    <s v="February"/>
    <n v="22518"/>
    <x v="251"/>
    <n v="1782"/>
    <n v="2196"/>
    <n v="2340"/>
  </r>
  <r>
    <x v="748"/>
    <x v="7"/>
    <x v="4"/>
    <x v="11"/>
    <x v="0"/>
    <n v="2"/>
    <x v="2"/>
    <s v="February"/>
    <n v="46098"/>
    <x v="219"/>
    <n v="3042"/>
    <n v="3924"/>
    <n v="4230"/>
  </r>
  <r>
    <x v="748"/>
    <x v="9"/>
    <x v="3"/>
    <x v="16"/>
    <x v="0"/>
    <n v="15"/>
    <x v="2"/>
    <s v="February"/>
    <n v="74448"/>
    <x v="29"/>
    <n v="4752"/>
    <n v="3978"/>
    <n v="4230"/>
  </r>
  <r>
    <x v="749"/>
    <x v="9"/>
    <x v="3"/>
    <x v="10"/>
    <x v="0"/>
    <n v="24"/>
    <x v="2"/>
    <s v="February"/>
    <n v="89640"/>
    <x v="20"/>
    <n v="5760"/>
    <n v="2106"/>
    <n v="2250"/>
  </r>
  <r>
    <x v="749"/>
    <x v="7"/>
    <x v="4"/>
    <x v="6"/>
    <x v="0"/>
    <n v="23"/>
    <x v="2"/>
    <s v="February"/>
    <n v="81558"/>
    <x v="19"/>
    <n v="5382"/>
    <n v="5148"/>
    <n v="5490"/>
  </r>
  <r>
    <x v="750"/>
    <x v="5"/>
    <x v="3"/>
    <x v="14"/>
    <x v="0"/>
    <n v="20"/>
    <x v="2"/>
    <s v="February"/>
    <n v="73800"/>
    <x v="32"/>
    <n v="4950"/>
    <n v="3546"/>
    <n v="3780"/>
  </r>
  <r>
    <x v="750"/>
    <x v="3"/>
    <x v="1"/>
    <x v="8"/>
    <x v="0"/>
    <n v="23"/>
    <x v="2"/>
    <s v="February"/>
    <n v="113256"/>
    <x v="66"/>
    <n v="7524"/>
    <n v="3546"/>
    <n v="3780"/>
  </r>
  <r>
    <x v="751"/>
    <x v="3"/>
    <x v="1"/>
    <x v="16"/>
    <x v="0"/>
    <n v="22"/>
    <x v="2"/>
    <s v="February"/>
    <n v="47376"/>
    <x v="151"/>
    <n v="3024"/>
    <n v="5148"/>
    <n v="5490"/>
  </r>
  <r>
    <x v="751"/>
    <x v="0"/>
    <x v="0"/>
    <x v="0"/>
    <x v="0"/>
    <n v="10"/>
    <x v="2"/>
    <s v="February"/>
    <n v="42714"/>
    <x v="14"/>
    <n v="2646"/>
    <n v="3384"/>
    <n v="3600"/>
  </r>
  <r>
    <x v="752"/>
    <x v="1"/>
    <x v="0"/>
    <x v="0"/>
    <x v="0"/>
    <n v="5"/>
    <x v="2"/>
    <s v="February"/>
    <n v="34578"/>
    <x v="299"/>
    <n v="2142"/>
    <n v="3042"/>
    <n v="3240"/>
  </r>
  <r>
    <x v="752"/>
    <x v="0"/>
    <x v="0"/>
    <x v="6"/>
    <x v="0"/>
    <n v="12"/>
    <x v="2"/>
    <s v="February"/>
    <n v="28368"/>
    <x v="109"/>
    <n v="1872"/>
    <n v="3978"/>
    <n v="4230"/>
  </r>
  <r>
    <x v="752"/>
    <x v="0"/>
    <x v="0"/>
    <x v="2"/>
    <x v="0"/>
    <n v="19"/>
    <x v="2"/>
    <s v="February"/>
    <n v="15912"/>
    <x v="73"/>
    <n v="1008"/>
    <n v="3978"/>
    <n v="4230"/>
  </r>
  <r>
    <x v="753"/>
    <x v="5"/>
    <x v="3"/>
    <x v="2"/>
    <x v="0"/>
    <n v="18"/>
    <x v="2"/>
    <s v="February"/>
    <n v="15912"/>
    <x v="73"/>
    <n v="1008"/>
    <n v="3924"/>
    <n v="4230"/>
  </r>
  <r>
    <x v="753"/>
    <x v="6"/>
    <x v="2"/>
    <x v="4"/>
    <x v="0"/>
    <n v="1"/>
    <x v="2"/>
    <s v="February"/>
    <n v="45630"/>
    <x v="72"/>
    <n v="2970"/>
    <n v="2952"/>
    <n v="3150"/>
  </r>
  <r>
    <x v="753"/>
    <x v="3"/>
    <x v="1"/>
    <x v="0"/>
    <x v="0"/>
    <n v="15"/>
    <x v="2"/>
    <s v="February"/>
    <n v="38646"/>
    <x v="222"/>
    <n v="2394"/>
    <n v="3042"/>
    <n v="3240"/>
  </r>
  <r>
    <x v="754"/>
    <x v="6"/>
    <x v="2"/>
    <x v="16"/>
    <x v="0"/>
    <n v="4"/>
    <x v="2"/>
    <s v="February"/>
    <n v="40608"/>
    <x v="80"/>
    <n v="2592"/>
    <n v="3978"/>
    <n v="4230"/>
  </r>
  <r>
    <x v="754"/>
    <x v="7"/>
    <x v="4"/>
    <x v="3"/>
    <x v="0"/>
    <n v="16"/>
    <x v="2"/>
    <s v="February"/>
    <n v="32940"/>
    <x v="150"/>
    <n v="2160"/>
    <n v="2106"/>
    <n v="2250"/>
  </r>
  <r>
    <x v="754"/>
    <x v="7"/>
    <x v="4"/>
    <x v="1"/>
    <x v="1"/>
    <n v="10"/>
    <x v="2"/>
    <s v="February"/>
    <n v="78804"/>
    <x v="202"/>
    <n v="6336"/>
    <n v="2034"/>
    <n v="2160"/>
  </r>
  <r>
    <x v="754"/>
    <x v="4"/>
    <x v="2"/>
    <x v="13"/>
    <x v="1"/>
    <n v="21"/>
    <x v="2"/>
    <s v="February"/>
    <n v="39240"/>
    <x v="42"/>
    <n v="3060"/>
    <n v="4482"/>
    <n v="4770"/>
  </r>
  <r>
    <x v="754"/>
    <x v="6"/>
    <x v="2"/>
    <x v="3"/>
    <x v="0"/>
    <n v="7"/>
    <x v="2"/>
    <s v="February"/>
    <n v="15372"/>
    <x v="239"/>
    <n v="1008"/>
    <n v="3726"/>
    <n v="3960"/>
  </r>
  <r>
    <x v="755"/>
    <x v="9"/>
    <x v="3"/>
    <x v="12"/>
    <x v="0"/>
    <n v="22"/>
    <x v="2"/>
    <s v="February"/>
    <n v="70794"/>
    <x v="90"/>
    <n v="4446"/>
    <n v="2952"/>
    <n v="3150"/>
  </r>
  <r>
    <x v="756"/>
    <x v="0"/>
    <x v="0"/>
    <x v="12"/>
    <x v="0"/>
    <n v="15"/>
    <x v="2"/>
    <s v="February"/>
    <n v="11178"/>
    <x v="243"/>
    <n v="702"/>
    <n v="3384"/>
    <n v="3600"/>
  </r>
  <r>
    <x v="756"/>
    <x v="8"/>
    <x v="4"/>
    <x v="15"/>
    <x v="1"/>
    <n v="7"/>
    <x v="2"/>
    <s v="February"/>
    <n v="30024"/>
    <x v="105"/>
    <n v="2376"/>
    <n v="3546"/>
    <n v="3780"/>
  </r>
  <r>
    <x v="756"/>
    <x v="8"/>
    <x v="4"/>
    <x v="5"/>
    <x v="0"/>
    <n v="17"/>
    <x v="2"/>
    <s v="February"/>
    <n v="58320"/>
    <x v="196"/>
    <n v="3780"/>
    <n v="5148"/>
    <n v="5490"/>
  </r>
  <r>
    <x v="757"/>
    <x v="3"/>
    <x v="1"/>
    <x v="0"/>
    <x v="0"/>
    <n v="20"/>
    <x v="2"/>
    <s v="February"/>
    <n v="28476"/>
    <x v="109"/>
    <n v="1764"/>
    <n v="2034"/>
    <n v="2160"/>
  </r>
  <r>
    <x v="757"/>
    <x v="5"/>
    <x v="3"/>
    <x v="16"/>
    <x v="0"/>
    <n v="5"/>
    <x v="2"/>
    <s v="February"/>
    <n v="77832"/>
    <x v="108"/>
    <n v="4968"/>
    <n v="2196"/>
    <n v="2340"/>
  </r>
  <r>
    <x v="757"/>
    <x v="1"/>
    <x v="0"/>
    <x v="6"/>
    <x v="0"/>
    <n v="14"/>
    <x v="2"/>
    <s v="February"/>
    <n v="17730"/>
    <x v="229"/>
    <n v="1170"/>
    <n v="3546"/>
    <n v="3780"/>
  </r>
  <r>
    <x v="757"/>
    <x v="1"/>
    <x v="0"/>
    <x v="9"/>
    <x v="0"/>
    <n v="6"/>
    <x v="2"/>
    <s v="February"/>
    <n v="50544"/>
    <x v="64"/>
    <n v="3456"/>
    <n v="3546"/>
    <n v="3780"/>
  </r>
  <r>
    <x v="758"/>
    <x v="1"/>
    <x v="0"/>
    <x v="1"/>
    <x v="1"/>
    <n v="22"/>
    <x v="2"/>
    <s v="February"/>
    <n v="89550"/>
    <x v="273"/>
    <n v="7200"/>
    <n v="7506"/>
    <n v="8100"/>
  </r>
  <r>
    <x v="758"/>
    <x v="5"/>
    <x v="3"/>
    <x v="4"/>
    <x v="0"/>
    <n v="6"/>
    <x v="2"/>
    <s v="February"/>
    <n v="9126"/>
    <x v="241"/>
    <n v="594"/>
    <n v="3924"/>
    <n v="4230"/>
  </r>
  <r>
    <x v="758"/>
    <x v="3"/>
    <x v="1"/>
    <x v="10"/>
    <x v="0"/>
    <n v="6"/>
    <x v="2"/>
    <s v="February"/>
    <n v="31374"/>
    <x v="111"/>
    <n v="2016"/>
    <n v="4482"/>
    <n v="4770"/>
  </r>
  <r>
    <x v="758"/>
    <x v="8"/>
    <x v="4"/>
    <x v="8"/>
    <x v="0"/>
    <n v="2"/>
    <x v="2"/>
    <s v="February"/>
    <n v="51480"/>
    <x v="280"/>
    <n v="3420"/>
    <n v="3546"/>
    <n v="3780"/>
  </r>
  <r>
    <x v="758"/>
    <x v="2"/>
    <x v="1"/>
    <x v="14"/>
    <x v="0"/>
    <n v="24"/>
    <x v="2"/>
    <s v="February"/>
    <n v="59040"/>
    <x v="282"/>
    <n v="3960"/>
    <n v="3726"/>
    <n v="3960"/>
  </r>
  <r>
    <x v="758"/>
    <x v="8"/>
    <x v="4"/>
    <x v="7"/>
    <x v="0"/>
    <n v="11"/>
    <x v="2"/>
    <s v="February"/>
    <n v="59670"/>
    <x v="38"/>
    <n v="3780"/>
    <n v="2106"/>
    <n v="2250"/>
  </r>
  <r>
    <x v="759"/>
    <x v="2"/>
    <x v="1"/>
    <x v="10"/>
    <x v="0"/>
    <n v="10"/>
    <x v="2"/>
    <s v="February"/>
    <n v="80676"/>
    <x v="190"/>
    <n v="5184"/>
    <n v="3546"/>
    <n v="3780"/>
  </r>
  <r>
    <x v="759"/>
    <x v="4"/>
    <x v="2"/>
    <x v="1"/>
    <x v="1"/>
    <n v="7"/>
    <x v="2"/>
    <s v="February"/>
    <n v="46566"/>
    <x v="136"/>
    <n v="3744"/>
    <n v="3384"/>
    <n v="3600"/>
  </r>
  <r>
    <x v="759"/>
    <x v="3"/>
    <x v="1"/>
    <x v="11"/>
    <x v="0"/>
    <n v="22"/>
    <x v="2"/>
    <s v="February"/>
    <n v="7092"/>
    <x v="28"/>
    <n v="468"/>
    <n v="2106"/>
    <n v="2250"/>
  </r>
  <r>
    <x v="760"/>
    <x v="8"/>
    <x v="4"/>
    <x v="1"/>
    <x v="1"/>
    <n v="7"/>
    <x v="2"/>
    <s v="March"/>
    <n v="75222"/>
    <x v="1"/>
    <n v="6048"/>
    <n v="3924"/>
    <n v="4230"/>
  </r>
  <r>
    <x v="760"/>
    <x v="9"/>
    <x v="3"/>
    <x v="2"/>
    <x v="0"/>
    <n v="18"/>
    <x v="2"/>
    <s v="March"/>
    <n v="83538"/>
    <x v="30"/>
    <n v="5292"/>
    <n v="3582"/>
    <n v="3870"/>
  </r>
  <r>
    <x v="760"/>
    <x v="5"/>
    <x v="3"/>
    <x v="7"/>
    <x v="0"/>
    <n v="12"/>
    <x v="2"/>
    <s v="March"/>
    <n v="91494"/>
    <x v="226"/>
    <n v="5796"/>
    <n v="3582"/>
    <n v="3870"/>
  </r>
  <r>
    <x v="760"/>
    <x v="6"/>
    <x v="2"/>
    <x v="0"/>
    <x v="0"/>
    <n v="19"/>
    <x v="2"/>
    <s v="March"/>
    <n v="10170"/>
    <x v="129"/>
    <n v="630"/>
    <n v="3726"/>
    <n v="3960"/>
  </r>
  <r>
    <x v="760"/>
    <x v="3"/>
    <x v="1"/>
    <x v="7"/>
    <x v="0"/>
    <n v="23"/>
    <x v="2"/>
    <s v="March"/>
    <n v="31824"/>
    <x v="13"/>
    <n v="2016"/>
    <n v="3582"/>
    <n v="3870"/>
  </r>
  <r>
    <x v="760"/>
    <x v="0"/>
    <x v="0"/>
    <x v="0"/>
    <x v="0"/>
    <n v="3"/>
    <x v="2"/>
    <s v="March"/>
    <n v="6102"/>
    <x v="215"/>
    <n v="378"/>
    <n v="2952"/>
    <n v="3150"/>
  </r>
  <r>
    <x v="760"/>
    <x v="8"/>
    <x v="4"/>
    <x v="0"/>
    <x v="0"/>
    <n v="24"/>
    <x v="2"/>
    <s v="March"/>
    <n v="42714"/>
    <x v="14"/>
    <n v="2646"/>
    <n v="3978"/>
    <n v="4230"/>
  </r>
  <r>
    <x v="761"/>
    <x v="1"/>
    <x v="0"/>
    <x v="8"/>
    <x v="0"/>
    <n v="25"/>
    <x v="2"/>
    <s v="March"/>
    <n v="92664"/>
    <x v="218"/>
    <n v="6156"/>
    <n v="2034"/>
    <n v="2160"/>
  </r>
  <r>
    <x v="762"/>
    <x v="5"/>
    <x v="3"/>
    <x v="7"/>
    <x v="0"/>
    <n v="5"/>
    <x v="2"/>
    <s v="March"/>
    <n v="43758"/>
    <x v="100"/>
    <n v="2772"/>
    <n v="3924"/>
    <n v="4230"/>
  </r>
  <r>
    <x v="763"/>
    <x v="1"/>
    <x v="0"/>
    <x v="6"/>
    <x v="0"/>
    <n v="2"/>
    <x v="2"/>
    <s v="March"/>
    <n v="17730"/>
    <x v="229"/>
    <n v="1170"/>
    <n v="5832"/>
    <n v="6210"/>
  </r>
  <r>
    <x v="763"/>
    <x v="1"/>
    <x v="0"/>
    <x v="8"/>
    <x v="0"/>
    <n v="14"/>
    <x v="2"/>
    <s v="March"/>
    <n v="25740"/>
    <x v="277"/>
    <n v="1710"/>
    <n v="3546"/>
    <n v="3780"/>
  </r>
  <r>
    <x v="764"/>
    <x v="7"/>
    <x v="4"/>
    <x v="1"/>
    <x v="1"/>
    <n v="6"/>
    <x v="2"/>
    <s v="March"/>
    <n v="68058"/>
    <x v="134"/>
    <n v="5472"/>
    <n v="2034"/>
    <n v="2160"/>
  </r>
  <r>
    <x v="764"/>
    <x v="6"/>
    <x v="2"/>
    <x v="12"/>
    <x v="0"/>
    <n v="13"/>
    <x v="2"/>
    <s v="March"/>
    <n v="26082"/>
    <x v="76"/>
    <n v="1638"/>
    <n v="2034"/>
    <n v="2160"/>
  </r>
  <r>
    <x v="765"/>
    <x v="8"/>
    <x v="4"/>
    <x v="2"/>
    <x v="0"/>
    <n v="4"/>
    <x v="2"/>
    <s v="March"/>
    <n v="87516"/>
    <x v="4"/>
    <n v="5544"/>
    <n v="3042"/>
    <n v="3240"/>
  </r>
  <r>
    <x v="766"/>
    <x v="5"/>
    <x v="3"/>
    <x v="2"/>
    <x v="0"/>
    <n v="21"/>
    <x v="2"/>
    <s v="March"/>
    <n v="7956"/>
    <x v="52"/>
    <n v="504"/>
    <n v="3042"/>
    <n v="3240"/>
  </r>
  <r>
    <x v="766"/>
    <x v="8"/>
    <x v="4"/>
    <x v="9"/>
    <x v="0"/>
    <n v="16"/>
    <x v="2"/>
    <s v="March"/>
    <n v="18954"/>
    <x v="17"/>
    <n v="1296"/>
    <n v="3726"/>
    <n v="3960"/>
  </r>
  <r>
    <x v="766"/>
    <x v="2"/>
    <x v="1"/>
    <x v="7"/>
    <x v="0"/>
    <n v="10"/>
    <x v="2"/>
    <s v="March"/>
    <n v="59670"/>
    <x v="38"/>
    <n v="3780"/>
    <n v="2196"/>
    <n v="2340"/>
  </r>
  <r>
    <x v="767"/>
    <x v="3"/>
    <x v="1"/>
    <x v="3"/>
    <x v="0"/>
    <n v="3"/>
    <x v="2"/>
    <s v="March"/>
    <n v="26352"/>
    <x v="48"/>
    <n v="1728"/>
    <n v="4482"/>
    <n v="4770"/>
  </r>
  <r>
    <x v="767"/>
    <x v="5"/>
    <x v="3"/>
    <x v="4"/>
    <x v="0"/>
    <n v="1"/>
    <x v="2"/>
    <s v="March"/>
    <n v="18252"/>
    <x v="186"/>
    <n v="1188"/>
    <n v="5148"/>
    <n v="5490"/>
  </r>
  <r>
    <x v="767"/>
    <x v="2"/>
    <x v="1"/>
    <x v="3"/>
    <x v="0"/>
    <n v="13"/>
    <x v="2"/>
    <s v="March"/>
    <n v="48312"/>
    <x v="123"/>
    <n v="3168"/>
    <n v="3978"/>
    <n v="4230"/>
  </r>
  <r>
    <x v="768"/>
    <x v="3"/>
    <x v="1"/>
    <x v="12"/>
    <x v="0"/>
    <n v="15"/>
    <x v="2"/>
    <s v="March"/>
    <n v="78246"/>
    <x v="164"/>
    <n v="4914"/>
    <n v="2106"/>
    <n v="2250"/>
  </r>
  <r>
    <x v="768"/>
    <x v="4"/>
    <x v="2"/>
    <x v="16"/>
    <x v="0"/>
    <n v="5"/>
    <x v="2"/>
    <s v="March"/>
    <n v="81216"/>
    <x v="291"/>
    <n v="5184"/>
    <n v="3978"/>
    <n v="4230"/>
  </r>
  <r>
    <x v="768"/>
    <x v="5"/>
    <x v="3"/>
    <x v="4"/>
    <x v="0"/>
    <n v="25"/>
    <x v="2"/>
    <s v="March"/>
    <n v="12168"/>
    <x v="94"/>
    <n v="792"/>
    <n v="2034"/>
    <n v="2160"/>
  </r>
  <r>
    <x v="768"/>
    <x v="2"/>
    <x v="1"/>
    <x v="0"/>
    <x v="0"/>
    <n v="8"/>
    <x v="2"/>
    <s v="March"/>
    <n v="32544"/>
    <x v="288"/>
    <n v="2016"/>
    <n v="2034"/>
    <n v="2160"/>
  </r>
  <r>
    <x v="768"/>
    <x v="8"/>
    <x v="4"/>
    <x v="6"/>
    <x v="0"/>
    <n v="21"/>
    <x v="2"/>
    <s v="March"/>
    <n v="3546"/>
    <x v="59"/>
    <n v="234"/>
    <n v="3582"/>
    <n v="3870"/>
  </r>
  <r>
    <x v="769"/>
    <x v="0"/>
    <x v="0"/>
    <x v="2"/>
    <x v="0"/>
    <n v="16"/>
    <x v="2"/>
    <s v="March"/>
    <n v="27846"/>
    <x v="88"/>
    <n v="1764"/>
    <n v="3978"/>
    <n v="4230"/>
  </r>
  <r>
    <x v="770"/>
    <x v="2"/>
    <x v="1"/>
    <x v="13"/>
    <x v="1"/>
    <n v="23"/>
    <x v="2"/>
    <s v="March"/>
    <n v="70632"/>
    <x v="12"/>
    <n v="5508"/>
    <n v="2196"/>
    <n v="2340"/>
  </r>
  <r>
    <x v="770"/>
    <x v="8"/>
    <x v="4"/>
    <x v="16"/>
    <x v="0"/>
    <n v="22"/>
    <x v="2"/>
    <s v="March"/>
    <n v="16920"/>
    <x v="177"/>
    <n v="1080"/>
    <n v="3978"/>
    <n v="4230"/>
  </r>
  <r>
    <x v="770"/>
    <x v="7"/>
    <x v="4"/>
    <x v="8"/>
    <x v="0"/>
    <n v="13"/>
    <x v="2"/>
    <s v="March"/>
    <n v="61776"/>
    <x v="16"/>
    <n v="4104"/>
    <n v="3978"/>
    <n v="4230"/>
  </r>
  <r>
    <x v="771"/>
    <x v="2"/>
    <x v="1"/>
    <x v="5"/>
    <x v="0"/>
    <n v="27"/>
    <x v="2"/>
    <s v="March"/>
    <n v="99144"/>
    <x v="119"/>
    <n v="6426"/>
    <n v="3042"/>
    <n v="3240"/>
  </r>
  <r>
    <x v="771"/>
    <x v="5"/>
    <x v="3"/>
    <x v="6"/>
    <x v="0"/>
    <n v="27"/>
    <x v="2"/>
    <s v="March"/>
    <n v="35460"/>
    <x v="86"/>
    <n v="2340"/>
    <n v="3978"/>
    <n v="4230"/>
  </r>
  <r>
    <x v="771"/>
    <x v="0"/>
    <x v="0"/>
    <x v="0"/>
    <x v="0"/>
    <n v="27"/>
    <x v="2"/>
    <s v="March"/>
    <n v="32544"/>
    <x v="288"/>
    <n v="2016"/>
    <n v="3978"/>
    <n v="4230"/>
  </r>
  <r>
    <x v="771"/>
    <x v="6"/>
    <x v="2"/>
    <x v="7"/>
    <x v="0"/>
    <n v="27"/>
    <x v="2"/>
    <s v="March"/>
    <n v="35802"/>
    <x v="116"/>
    <n v="2268"/>
    <n v="5832"/>
    <n v="6210"/>
  </r>
  <r>
    <x v="771"/>
    <x v="7"/>
    <x v="4"/>
    <x v="4"/>
    <x v="0"/>
    <n v="27"/>
    <x v="2"/>
    <s v="March"/>
    <n v="27378"/>
    <x v="237"/>
    <n v="1782"/>
    <n v="2196"/>
    <n v="2340"/>
  </r>
  <r>
    <x v="772"/>
    <x v="3"/>
    <x v="1"/>
    <x v="7"/>
    <x v="0"/>
    <n v="27"/>
    <x v="2"/>
    <s v="March"/>
    <n v="59670"/>
    <x v="38"/>
    <n v="3780"/>
    <n v="3546"/>
    <n v="3780"/>
  </r>
  <r>
    <x v="772"/>
    <x v="0"/>
    <x v="0"/>
    <x v="0"/>
    <x v="0"/>
    <n v="12"/>
    <x v="2"/>
    <s v="March"/>
    <n v="2034"/>
    <x v="50"/>
    <n v="126"/>
    <n v="3582"/>
    <n v="3870"/>
  </r>
  <r>
    <x v="772"/>
    <x v="1"/>
    <x v="0"/>
    <x v="5"/>
    <x v="0"/>
    <n v="18"/>
    <x v="2"/>
    <s v="March"/>
    <n v="64152"/>
    <x v="107"/>
    <n v="4158"/>
    <n v="3978"/>
    <n v="4230"/>
  </r>
  <r>
    <x v="772"/>
    <x v="6"/>
    <x v="2"/>
    <x v="6"/>
    <x v="0"/>
    <n v="8"/>
    <x v="2"/>
    <s v="March"/>
    <n v="88650"/>
    <x v="115"/>
    <n v="5850"/>
    <n v="3978"/>
    <n v="4230"/>
  </r>
  <r>
    <x v="773"/>
    <x v="5"/>
    <x v="3"/>
    <x v="2"/>
    <x v="0"/>
    <n v="21"/>
    <x v="2"/>
    <s v="March"/>
    <n v="79560"/>
    <x v="208"/>
    <n v="5040"/>
    <n v="2034"/>
    <n v="2160"/>
  </r>
  <r>
    <x v="774"/>
    <x v="3"/>
    <x v="1"/>
    <x v="3"/>
    <x v="0"/>
    <n v="25"/>
    <x v="2"/>
    <s v="March"/>
    <n v="2196"/>
    <x v="275"/>
    <n v="144"/>
    <n v="3042"/>
    <n v="3240"/>
  </r>
  <r>
    <x v="774"/>
    <x v="6"/>
    <x v="2"/>
    <x v="14"/>
    <x v="0"/>
    <n v="12"/>
    <x v="2"/>
    <s v="March"/>
    <n v="67896"/>
    <x v="133"/>
    <n v="4554"/>
    <n v="5148"/>
    <n v="5490"/>
  </r>
  <r>
    <x v="774"/>
    <x v="0"/>
    <x v="0"/>
    <x v="6"/>
    <x v="0"/>
    <n v="9"/>
    <x v="2"/>
    <s v="March"/>
    <n v="88650"/>
    <x v="115"/>
    <n v="5850"/>
    <n v="2106"/>
    <n v="2250"/>
  </r>
  <r>
    <x v="775"/>
    <x v="5"/>
    <x v="3"/>
    <x v="10"/>
    <x v="0"/>
    <n v="23"/>
    <x v="2"/>
    <s v="March"/>
    <n v="107568"/>
    <x v="272"/>
    <n v="6912"/>
    <n v="4482"/>
    <n v="4770"/>
  </r>
  <r>
    <x v="775"/>
    <x v="0"/>
    <x v="0"/>
    <x v="10"/>
    <x v="0"/>
    <n v="23"/>
    <x v="2"/>
    <s v="March"/>
    <n v="35856"/>
    <x v="159"/>
    <n v="2304"/>
    <n v="3546"/>
    <n v="3780"/>
  </r>
  <r>
    <x v="775"/>
    <x v="7"/>
    <x v="4"/>
    <x v="13"/>
    <x v="1"/>
    <n v="20"/>
    <x v="2"/>
    <s v="March"/>
    <n v="47088"/>
    <x v="69"/>
    <n v="3672"/>
    <n v="4482"/>
    <n v="4770"/>
  </r>
  <r>
    <x v="775"/>
    <x v="2"/>
    <x v="1"/>
    <x v="14"/>
    <x v="0"/>
    <n v="25"/>
    <x v="2"/>
    <s v="March"/>
    <n v="67896"/>
    <x v="133"/>
    <n v="4554"/>
    <n v="4482"/>
    <n v="4770"/>
  </r>
  <r>
    <x v="776"/>
    <x v="1"/>
    <x v="0"/>
    <x v="1"/>
    <x v="1"/>
    <n v="4"/>
    <x v="2"/>
    <s v="March"/>
    <n v="78804"/>
    <x v="202"/>
    <n v="6336"/>
    <n v="2034"/>
    <n v="2160"/>
  </r>
  <r>
    <x v="776"/>
    <x v="4"/>
    <x v="2"/>
    <x v="8"/>
    <x v="0"/>
    <n v="24"/>
    <x v="2"/>
    <s v="March"/>
    <n v="128700"/>
    <x v="51"/>
    <n v="8550"/>
    <n v="3978"/>
    <n v="4230"/>
  </r>
  <r>
    <x v="777"/>
    <x v="8"/>
    <x v="4"/>
    <x v="15"/>
    <x v="1"/>
    <n v="24"/>
    <x v="2"/>
    <s v="March"/>
    <n v="67554"/>
    <x v="200"/>
    <n v="5346"/>
    <n v="5832"/>
    <n v="6210"/>
  </r>
  <r>
    <x v="777"/>
    <x v="7"/>
    <x v="4"/>
    <x v="15"/>
    <x v="1"/>
    <n v="16"/>
    <x v="2"/>
    <s v="March"/>
    <n v="22518"/>
    <x v="251"/>
    <n v="1782"/>
    <n v="3978"/>
    <n v="4230"/>
  </r>
  <r>
    <x v="778"/>
    <x v="1"/>
    <x v="0"/>
    <x v="14"/>
    <x v="0"/>
    <n v="6"/>
    <x v="2"/>
    <s v="March"/>
    <n v="35424"/>
    <x v="86"/>
    <n v="2376"/>
    <n v="3978"/>
    <n v="4230"/>
  </r>
  <r>
    <x v="778"/>
    <x v="8"/>
    <x v="4"/>
    <x v="6"/>
    <x v="0"/>
    <n v="4"/>
    <x v="2"/>
    <s v="March"/>
    <n v="49644"/>
    <x v="81"/>
    <n v="3276"/>
    <n v="5148"/>
    <n v="5490"/>
  </r>
  <r>
    <x v="779"/>
    <x v="0"/>
    <x v="0"/>
    <x v="11"/>
    <x v="0"/>
    <n v="24"/>
    <x v="2"/>
    <s v="March"/>
    <n v="63828"/>
    <x v="95"/>
    <n v="4212"/>
    <n v="5832"/>
    <n v="6210"/>
  </r>
  <r>
    <x v="779"/>
    <x v="1"/>
    <x v="0"/>
    <x v="11"/>
    <x v="0"/>
    <n v="21"/>
    <x v="2"/>
    <s v="March"/>
    <n v="7092"/>
    <x v="28"/>
    <n v="468"/>
    <n v="2034"/>
    <n v="2160"/>
  </r>
  <r>
    <x v="779"/>
    <x v="7"/>
    <x v="4"/>
    <x v="6"/>
    <x v="0"/>
    <n v="13"/>
    <x v="2"/>
    <s v="March"/>
    <n v="85104"/>
    <x v="60"/>
    <n v="5616"/>
    <n v="5832"/>
    <n v="6210"/>
  </r>
  <r>
    <x v="780"/>
    <x v="2"/>
    <x v="1"/>
    <x v="11"/>
    <x v="0"/>
    <n v="2"/>
    <x v="2"/>
    <s v="March"/>
    <n v="7092"/>
    <x v="28"/>
    <n v="468"/>
    <n v="3546"/>
    <n v="3780"/>
  </r>
  <r>
    <x v="780"/>
    <x v="9"/>
    <x v="3"/>
    <x v="11"/>
    <x v="0"/>
    <n v="20"/>
    <x v="2"/>
    <s v="March"/>
    <n v="53190"/>
    <x v="112"/>
    <n v="3510"/>
    <n v="3726"/>
    <n v="3960"/>
  </r>
  <r>
    <x v="781"/>
    <x v="2"/>
    <x v="1"/>
    <x v="3"/>
    <x v="0"/>
    <n v="21"/>
    <x v="2"/>
    <s v="March"/>
    <n v="50508"/>
    <x v="3"/>
    <n v="3312"/>
    <n v="3978"/>
    <n v="4230"/>
  </r>
  <r>
    <x v="782"/>
    <x v="8"/>
    <x v="4"/>
    <x v="12"/>
    <x v="0"/>
    <n v="12"/>
    <x v="2"/>
    <s v="March"/>
    <n v="7452"/>
    <x v="250"/>
    <n v="468"/>
    <n v="3042"/>
    <n v="3240"/>
  </r>
  <r>
    <x v="782"/>
    <x v="8"/>
    <x v="4"/>
    <x v="15"/>
    <x v="1"/>
    <n v="23"/>
    <x v="2"/>
    <s v="March"/>
    <n v="112590"/>
    <x v="175"/>
    <n v="8910"/>
    <n v="3546"/>
    <n v="3780"/>
  </r>
  <r>
    <x v="782"/>
    <x v="2"/>
    <x v="1"/>
    <x v="1"/>
    <x v="1"/>
    <n v="23"/>
    <x v="2"/>
    <s v="March"/>
    <n v="89550"/>
    <x v="273"/>
    <n v="7200"/>
    <n v="4482"/>
    <n v="4770"/>
  </r>
  <r>
    <x v="783"/>
    <x v="2"/>
    <x v="1"/>
    <x v="14"/>
    <x v="0"/>
    <n v="24"/>
    <x v="2"/>
    <s v="March"/>
    <n v="61992"/>
    <x v="247"/>
    <n v="4158"/>
    <n v="3924"/>
    <n v="4230"/>
  </r>
  <r>
    <x v="783"/>
    <x v="8"/>
    <x v="4"/>
    <x v="3"/>
    <x v="0"/>
    <n v="25"/>
    <x v="2"/>
    <s v="March"/>
    <n v="35136"/>
    <x v="231"/>
    <n v="2304"/>
    <n v="2952"/>
    <n v="3150"/>
  </r>
  <r>
    <x v="783"/>
    <x v="0"/>
    <x v="0"/>
    <x v="15"/>
    <x v="1"/>
    <n v="17"/>
    <x v="2"/>
    <s v="March"/>
    <n v="172638"/>
    <x v="39"/>
    <n v="13662"/>
    <n v="3726"/>
    <n v="3960"/>
  </r>
  <r>
    <x v="784"/>
    <x v="8"/>
    <x v="4"/>
    <x v="8"/>
    <x v="0"/>
    <n v="21"/>
    <x v="2"/>
    <s v="March"/>
    <n v="66924"/>
    <x v="114"/>
    <n v="4446"/>
    <n v="3978"/>
    <n v="4230"/>
  </r>
  <r>
    <x v="784"/>
    <x v="2"/>
    <x v="1"/>
    <x v="13"/>
    <x v="1"/>
    <n v="9"/>
    <x v="2"/>
    <s v="March"/>
    <n v="78480"/>
    <x v="208"/>
    <n v="6120"/>
    <n v="3726"/>
    <n v="3960"/>
  </r>
  <r>
    <x v="784"/>
    <x v="9"/>
    <x v="3"/>
    <x v="11"/>
    <x v="0"/>
    <n v="11"/>
    <x v="2"/>
    <s v="March"/>
    <n v="31914"/>
    <x v="40"/>
    <n v="2106"/>
    <n v="4482"/>
    <n v="4770"/>
  </r>
  <r>
    <x v="785"/>
    <x v="6"/>
    <x v="2"/>
    <x v="2"/>
    <x v="0"/>
    <n v="4"/>
    <x v="2"/>
    <s v="March"/>
    <n v="87516"/>
    <x v="4"/>
    <n v="5544"/>
    <n v="3582"/>
    <n v="3870"/>
  </r>
  <r>
    <x v="786"/>
    <x v="5"/>
    <x v="3"/>
    <x v="12"/>
    <x v="0"/>
    <n v="22"/>
    <x v="2"/>
    <s v="March"/>
    <n v="33534"/>
    <x v="34"/>
    <n v="2106"/>
    <n v="4482"/>
    <n v="4770"/>
  </r>
  <r>
    <x v="786"/>
    <x v="7"/>
    <x v="4"/>
    <x v="7"/>
    <x v="0"/>
    <n v="15"/>
    <x v="2"/>
    <s v="March"/>
    <n v="75582"/>
    <x v="70"/>
    <n v="4788"/>
    <n v="3924"/>
    <n v="4230"/>
  </r>
  <r>
    <x v="786"/>
    <x v="1"/>
    <x v="0"/>
    <x v="0"/>
    <x v="0"/>
    <n v="23"/>
    <x v="2"/>
    <s v="March"/>
    <n v="50850"/>
    <x v="64"/>
    <n v="3150"/>
    <n v="7506"/>
    <n v="8100"/>
  </r>
  <r>
    <x v="786"/>
    <x v="7"/>
    <x v="4"/>
    <x v="14"/>
    <x v="0"/>
    <n v="9"/>
    <x v="2"/>
    <s v="March"/>
    <n v="50184"/>
    <x v="230"/>
    <n v="3366"/>
    <n v="3546"/>
    <n v="3780"/>
  </r>
  <r>
    <x v="786"/>
    <x v="0"/>
    <x v="0"/>
    <x v="5"/>
    <x v="0"/>
    <n v="7"/>
    <x v="2"/>
    <s v="March"/>
    <n v="69984"/>
    <x v="139"/>
    <n v="4536"/>
    <n v="3042"/>
    <n v="3240"/>
  </r>
  <r>
    <x v="786"/>
    <x v="2"/>
    <x v="1"/>
    <x v="5"/>
    <x v="0"/>
    <n v="25"/>
    <x v="2"/>
    <s v="March"/>
    <n v="58320"/>
    <x v="196"/>
    <n v="3780"/>
    <n v="3042"/>
    <n v="3240"/>
  </r>
  <r>
    <x v="787"/>
    <x v="9"/>
    <x v="3"/>
    <x v="11"/>
    <x v="0"/>
    <n v="10"/>
    <x v="2"/>
    <s v="March"/>
    <n v="63828"/>
    <x v="95"/>
    <n v="4212"/>
    <n v="3978"/>
    <n v="4230"/>
  </r>
  <r>
    <x v="788"/>
    <x v="3"/>
    <x v="1"/>
    <x v="15"/>
    <x v="1"/>
    <n v="8"/>
    <x v="2"/>
    <s v="March"/>
    <n v="82566"/>
    <x v="102"/>
    <n v="6534"/>
    <n v="5148"/>
    <n v="5490"/>
  </r>
  <r>
    <x v="788"/>
    <x v="5"/>
    <x v="3"/>
    <x v="1"/>
    <x v="1"/>
    <n v="18"/>
    <x v="2"/>
    <s v="March"/>
    <n v="17910"/>
    <x v="138"/>
    <n v="1440"/>
    <n v="3042"/>
    <n v="3240"/>
  </r>
  <r>
    <x v="788"/>
    <x v="4"/>
    <x v="2"/>
    <x v="16"/>
    <x v="0"/>
    <n v="8"/>
    <x v="2"/>
    <s v="March"/>
    <n v="54144"/>
    <x v="257"/>
    <n v="3456"/>
    <n v="5148"/>
    <n v="5490"/>
  </r>
  <r>
    <x v="788"/>
    <x v="6"/>
    <x v="2"/>
    <x v="8"/>
    <x v="0"/>
    <n v="25"/>
    <x v="2"/>
    <s v="March"/>
    <n v="118404"/>
    <x v="65"/>
    <n v="7866"/>
    <n v="7506"/>
    <n v="8100"/>
  </r>
  <r>
    <x v="788"/>
    <x v="0"/>
    <x v="0"/>
    <x v="14"/>
    <x v="0"/>
    <n v="7"/>
    <x v="2"/>
    <s v="March"/>
    <n v="53136"/>
    <x v="112"/>
    <n v="3564"/>
    <n v="3042"/>
    <n v="3240"/>
  </r>
  <r>
    <x v="789"/>
    <x v="8"/>
    <x v="4"/>
    <x v="12"/>
    <x v="0"/>
    <n v="17"/>
    <x v="2"/>
    <s v="March"/>
    <n v="3726"/>
    <x v="155"/>
    <n v="234"/>
    <n v="3978"/>
    <n v="4230"/>
  </r>
  <r>
    <x v="790"/>
    <x v="6"/>
    <x v="2"/>
    <x v="2"/>
    <x v="0"/>
    <n v="3"/>
    <x v="2"/>
    <s v="April"/>
    <n v="11934"/>
    <x v="158"/>
    <n v="756"/>
    <n v="2952"/>
    <n v="3150"/>
  </r>
  <r>
    <x v="791"/>
    <x v="5"/>
    <x v="3"/>
    <x v="2"/>
    <x v="0"/>
    <n v="13"/>
    <x v="2"/>
    <s v="April"/>
    <n v="63648"/>
    <x v="2"/>
    <n v="4032"/>
    <n v="2034"/>
    <n v="2160"/>
  </r>
  <r>
    <x v="791"/>
    <x v="4"/>
    <x v="2"/>
    <x v="9"/>
    <x v="0"/>
    <n v="17"/>
    <x v="2"/>
    <s v="April"/>
    <n v="29484"/>
    <x v="220"/>
    <n v="2016"/>
    <n v="3582"/>
    <n v="3870"/>
  </r>
  <r>
    <x v="791"/>
    <x v="4"/>
    <x v="2"/>
    <x v="16"/>
    <x v="0"/>
    <n v="22"/>
    <x v="2"/>
    <s v="April"/>
    <n v="57528"/>
    <x v="110"/>
    <n v="3672"/>
    <n v="3978"/>
    <n v="4230"/>
  </r>
  <r>
    <x v="792"/>
    <x v="2"/>
    <x v="1"/>
    <x v="10"/>
    <x v="0"/>
    <n v="23"/>
    <x v="2"/>
    <s v="April"/>
    <n v="4482"/>
    <x v="236"/>
    <n v="288"/>
    <n v="2196"/>
    <n v="2340"/>
  </r>
  <r>
    <x v="792"/>
    <x v="0"/>
    <x v="0"/>
    <x v="1"/>
    <x v="1"/>
    <n v="1"/>
    <x v="2"/>
    <s v="April"/>
    <n v="75222"/>
    <x v="1"/>
    <n v="6048"/>
    <n v="2034"/>
    <n v="2160"/>
  </r>
  <r>
    <x v="792"/>
    <x v="2"/>
    <x v="1"/>
    <x v="11"/>
    <x v="0"/>
    <n v="25"/>
    <x v="2"/>
    <s v="April"/>
    <n v="24822"/>
    <x v="78"/>
    <n v="1638"/>
    <n v="5148"/>
    <n v="5490"/>
  </r>
  <r>
    <x v="792"/>
    <x v="8"/>
    <x v="4"/>
    <x v="8"/>
    <x v="0"/>
    <n v="22"/>
    <x v="2"/>
    <s v="April"/>
    <n v="46332"/>
    <x v="245"/>
    <n v="3078"/>
    <n v="3384"/>
    <n v="3600"/>
  </r>
  <r>
    <x v="792"/>
    <x v="3"/>
    <x v="1"/>
    <x v="7"/>
    <x v="0"/>
    <n v="2"/>
    <x v="2"/>
    <s v="April"/>
    <n v="43758"/>
    <x v="100"/>
    <n v="2772"/>
    <n v="3978"/>
    <n v="4230"/>
  </r>
  <r>
    <x v="793"/>
    <x v="9"/>
    <x v="3"/>
    <x v="1"/>
    <x v="1"/>
    <n v="11"/>
    <x v="2"/>
    <s v="April"/>
    <n v="32238"/>
    <x v="210"/>
    <n v="2592"/>
    <n v="3582"/>
    <n v="3870"/>
  </r>
  <r>
    <x v="793"/>
    <x v="1"/>
    <x v="0"/>
    <x v="14"/>
    <x v="0"/>
    <n v="11"/>
    <x v="2"/>
    <s v="April"/>
    <n v="44280"/>
    <x v="128"/>
    <n v="2970"/>
    <n v="3546"/>
    <n v="3780"/>
  </r>
  <r>
    <x v="793"/>
    <x v="0"/>
    <x v="0"/>
    <x v="10"/>
    <x v="0"/>
    <n v="1"/>
    <x v="2"/>
    <s v="April"/>
    <n v="35856"/>
    <x v="159"/>
    <n v="2304"/>
    <n v="7506"/>
    <n v="8100"/>
  </r>
  <r>
    <x v="793"/>
    <x v="2"/>
    <x v="1"/>
    <x v="12"/>
    <x v="0"/>
    <n v="14"/>
    <x v="2"/>
    <s v="April"/>
    <n v="7452"/>
    <x v="250"/>
    <n v="468"/>
    <n v="3978"/>
    <n v="4230"/>
  </r>
  <r>
    <x v="794"/>
    <x v="6"/>
    <x v="2"/>
    <x v="15"/>
    <x v="1"/>
    <n v="11"/>
    <x v="2"/>
    <s v="April"/>
    <n v="187650"/>
    <x v="45"/>
    <n v="14850"/>
    <n v="2034"/>
    <n v="2160"/>
  </r>
  <r>
    <x v="794"/>
    <x v="0"/>
    <x v="0"/>
    <x v="15"/>
    <x v="1"/>
    <n v="8"/>
    <x v="2"/>
    <s v="April"/>
    <n v="90072"/>
    <x v="223"/>
    <n v="7128"/>
    <n v="2952"/>
    <n v="3150"/>
  </r>
  <r>
    <x v="794"/>
    <x v="5"/>
    <x v="3"/>
    <x v="3"/>
    <x v="0"/>
    <n v="1"/>
    <x v="2"/>
    <s v="April"/>
    <n v="43920"/>
    <x v="148"/>
    <n v="2880"/>
    <n v="3546"/>
    <n v="3780"/>
  </r>
  <r>
    <x v="795"/>
    <x v="9"/>
    <x v="3"/>
    <x v="4"/>
    <x v="0"/>
    <n v="24"/>
    <x v="2"/>
    <s v="April"/>
    <n v="73008"/>
    <x v="256"/>
    <n v="4752"/>
    <n v="3546"/>
    <n v="3780"/>
  </r>
  <r>
    <x v="796"/>
    <x v="0"/>
    <x v="0"/>
    <x v="1"/>
    <x v="1"/>
    <n v="15"/>
    <x v="2"/>
    <s v="April"/>
    <n v="21492"/>
    <x v="122"/>
    <n v="1728"/>
    <n v="3978"/>
    <n v="4230"/>
  </r>
  <r>
    <x v="796"/>
    <x v="5"/>
    <x v="3"/>
    <x v="12"/>
    <x v="0"/>
    <n v="20"/>
    <x v="2"/>
    <s v="April"/>
    <n v="3726"/>
    <x v="155"/>
    <n v="234"/>
    <n v="3546"/>
    <n v="3780"/>
  </r>
  <r>
    <x v="797"/>
    <x v="0"/>
    <x v="0"/>
    <x v="15"/>
    <x v="1"/>
    <n v="1"/>
    <x v="2"/>
    <s v="April"/>
    <n v="142614"/>
    <x v="254"/>
    <n v="11286"/>
    <n v="5148"/>
    <n v="5490"/>
  </r>
  <r>
    <x v="797"/>
    <x v="2"/>
    <x v="1"/>
    <x v="15"/>
    <x v="1"/>
    <n v="5"/>
    <x v="2"/>
    <s v="April"/>
    <n v="150120"/>
    <x v="169"/>
    <n v="11880"/>
    <n v="2196"/>
    <n v="2340"/>
  </r>
  <r>
    <x v="797"/>
    <x v="6"/>
    <x v="2"/>
    <x v="4"/>
    <x v="0"/>
    <n v="2"/>
    <x v="2"/>
    <s v="April"/>
    <n v="48672"/>
    <x v="142"/>
    <n v="3168"/>
    <n v="3924"/>
    <n v="4230"/>
  </r>
  <r>
    <x v="797"/>
    <x v="1"/>
    <x v="0"/>
    <x v="6"/>
    <x v="0"/>
    <n v="15"/>
    <x v="2"/>
    <s v="April"/>
    <n v="35460"/>
    <x v="86"/>
    <n v="2340"/>
    <n v="3978"/>
    <n v="4230"/>
  </r>
  <r>
    <x v="798"/>
    <x v="5"/>
    <x v="3"/>
    <x v="0"/>
    <x v="0"/>
    <n v="24"/>
    <x v="2"/>
    <s v="April"/>
    <n v="2034"/>
    <x v="50"/>
    <n v="126"/>
    <n v="2106"/>
    <n v="2250"/>
  </r>
  <r>
    <x v="798"/>
    <x v="2"/>
    <x v="1"/>
    <x v="14"/>
    <x v="0"/>
    <n v="23"/>
    <x v="2"/>
    <s v="April"/>
    <n v="26568"/>
    <x v="170"/>
    <n v="1782"/>
    <n v="5148"/>
    <n v="5490"/>
  </r>
  <r>
    <x v="798"/>
    <x v="3"/>
    <x v="1"/>
    <x v="4"/>
    <x v="0"/>
    <n v="20"/>
    <x v="2"/>
    <s v="April"/>
    <n v="36504"/>
    <x v="31"/>
    <n v="2376"/>
    <n v="3546"/>
    <n v="3780"/>
  </r>
  <r>
    <x v="798"/>
    <x v="6"/>
    <x v="2"/>
    <x v="4"/>
    <x v="0"/>
    <n v="23"/>
    <x v="2"/>
    <s v="April"/>
    <n v="36504"/>
    <x v="31"/>
    <n v="2376"/>
    <n v="3546"/>
    <n v="3780"/>
  </r>
  <r>
    <x v="798"/>
    <x v="3"/>
    <x v="1"/>
    <x v="8"/>
    <x v="0"/>
    <n v="22"/>
    <x v="2"/>
    <s v="April"/>
    <n v="56628"/>
    <x v="249"/>
    <n v="3762"/>
    <n v="5148"/>
    <n v="5490"/>
  </r>
  <r>
    <x v="798"/>
    <x v="8"/>
    <x v="4"/>
    <x v="8"/>
    <x v="0"/>
    <n v="10"/>
    <x v="2"/>
    <s v="April"/>
    <n v="72072"/>
    <x v="145"/>
    <n v="4788"/>
    <n v="3384"/>
    <n v="3600"/>
  </r>
  <r>
    <x v="799"/>
    <x v="5"/>
    <x v="3"/>
    <x v="1"/>
    <x v="1"/>
    <n v="5"/>
    <x v="2"/>
    <s v="April"/>
    <n v="78804"/>
    <x v="202"/>
    <n v="6336"/>
    <n v="3042"/>
    <n v="3240"/>
  </r>
  <r>
    <x v="799"/>
    <x v="1"/>
    <x v="0"/>
    <x v="12"/>
    <x v="0"/>
    <n v="12"/>
    <x v="2"/>
    <s v="April"/>
    <n v="59616"/>
    <x v="96"/>
    <n v="3744"/>
    <n v="3978"/>
    <n v="4230"/>
  </r>
  <r>
    <x v="800"/>
    <x v="9"/>
    <x v="3"/>
    <x v="5"/>
    <x v="0"/>
    <n v="19"/>
    <x v="2"/>
    <s v="April"/>
    <n v="29160"/>
    <x v="267"/>
    <n v="1890"/>
    <n v="3978"/>
    <n v="4230"/>
  </r>
  <r>
    <x v="800"/>
    <x v="7"/>
    <x v="4"/>
    <x v="12"/>
    <x v="0"/>
    <n v="18"/>
    <x v="2"/>
    <s v="April"/>
    <n v="40986"/>
    <x v="227"/>
    <n v="2574"/>
    <n v="3924"/>
    <n v="4230"/>
  </r>
  <r>
    <x v="801"/>
    <x v="4"/>
    <x v="2"/>
    <x v="1"/>
    <x v="1"/>
    <n v="1"/>
    <x v="2"/>
    <s v="April"/>
    <n v="32238"/>
    <x v="210"/>
    <n v="2592"/>
    <n v="2952"/>
    <n v="3150"/>
  </r>
  <r>
    <x v="801"/>
    <x v="2"/>
    <x v="1"/>
    <x v="16"/>
    <x v="0"/>
    <n v="15"/>
    <x v="2"/>
    <s v="April"/>
    <n v="74448"/>
    <x v="29"/>
    <n v="4752"/>
    <n v="3042"/>
    <n v="3240"/>
  </r>
  <r>
    <x v="801"/>
    <x v="3"/>
    <x v="1"/>
    <x v="15"/>
    <x v="1"/>
    <n v="4"/>
    <x v="2"/>
    <s v="April"/>
    <n v="15012"/>
    <x v="68"/>
    <n v="1188"/>
    <n v="3978"/>
    <n v="4230"/>
  </r>
  <r>
    <x v="801"/>
    <x v="4"/>
    <x v="2"/>
    <x v="7"/>
    <x v="0"/>
    <n v="16"/>
    <x v="2"/>
    <s v="April"/>
    <n v="11934"/>
    <x v="158"/>
    <n v="756"/>
    <n v="2106"/>
    <n v="2250"/>
  </r>
  <r>
    <x v="801"/>
    <x v="5"/>
    <x v="3"/>
    <x v="14"/>
    <x v="0"/>
    <n v="10"/>
    <x v="2"/>
    <s v="April"/>
    <n v="2952"/>
    <x v="71"/>
    <n v="198"/>
    <n v="2034"/>
    <n v="2160"/>
  </r>
  <r>
    <x v="801"/>
    <x v="7"/>
    <x v="4"/>
    <x v="6"/>
    <x v="0"/>
    <n v="21"/>
    <x v="2"/>
    <s v="April"/>
    <n v="31914"/>
    <x v="40"/>
    <n v="2106"/>
    <n v="4482"/>
    <n v="4770"/>
  </r>
  <r>
    <x v="801"/>
    <x v="7"/>
    <x v="4"/>
    <x v="11"/>
    <x v="0"/>
    <n v="7"/>
    <x v="2"/>
    <s v="April"/>
    <n v="21276"/>
    <x v="41"/>
    <n v="1404"/>
    <n v="3726"/>
    <n v="3960"/>
  </r>
  <r>
    <x v="801"/>
    <x v="0"/>
    <x v="0"/>
    <x v="9"/>
    <x v="0"/>
    <n v="22"/>
    <x v="2"/>
    <s v="April"/>
    <n v="23166"/>
    <x v="85"/>
    <n v="1584"/>
    <n v="2952"/>
    <n v="3150"/>
  </r>
  <r>
    <x v="801"/>
    <x v="6"/>
    <x v="2"/>
    <x v="8"/>
    <x v="0"/>
    <n v="15"/>
    <x v="2"/>
    <s v="April"/>
    <n v="30888"/>
    <x v="146"/>
    <n v="2052"/>
    <n v="3384"/>
    <n v="3600"/>
  </r>
  <r>
    <x v="802"/>
    <x v="8"/>
    <x v="4"/>
    <x v="4"/>
    <x v="0"/>
    <n v="7"/>
    <x v="2"/>
    <s v="April"/>
    <n v="6084"/>
    <x v="215"/>
    <n v="396"/>
    <n v="3546"/>
    <n v="3780"/>
  </r>
  <r>
    <x v="803"/>
    <x v="0"/>
    <x v="0"/>
    <x v="0"/>
    <x v="0"/>
    <n v="17"/>
    <x v="2"/>
    <s v="April"/>
    <n v="46782"/>
    <x v="147"/>
    <n v="2898"/>
    <n v="5148"/>
    <n v="5490"/>
  </r>
  <r>
    <x v="803"/>
    <x v="8"/>
    <x v="4"/>
    <x v="7"/>
    <x v="0"/>
    <n v="20"/>
    <x v="2"/>
    <s v="April"/>
    <n v="23868"/>
    <x v="25"/>
    <n v="1512"/>
    <n v="2034"/>
    <n v="2160"/>
  </r>
  <r>
    <x v="803"/>
    <x v="2"/>
    <x v="1"/>
    <x v="5"/>
    <x v="0"/>
    <n v="5"/>
    <x v="2"/>
    <s v="April"/>
    <n v="128304"/>
    <x v="171"/>
    <n v="8316"/>
    <n v="2196"/>
    <n v="2340"/>
  </r>
  <r>
    <x v="803"/>
    <x v="7"/>
    <x v="4"/>
    <x v="0"/>
    <x v="0"/>
    <n v="14"/>
    <x v="2"/>
    <s v="April"/>
    <n v="30510"/>
    <x v="105"/>
    <n v="1890"/>
    <n v="3546"/>
    <n v="3780"/>
  </r>
  <r>
    <x v="803"/>
    <x v="7"/>
    <x v="4"/>
    <x v="10"/>
    <x v="0"/>
    <n v="6"/>
    <x v="2"/>
    <s v="April"/>
    <n v="80676"/>
    <x v="190"/>
    <n v="5184"/>
    <n v="3546"/>
    <n v="3780"/>
  </r>
  <r>
    <x v="803"/>
    <x v="8"/>
    <x v="4"/>
    <x v="9"/>
    <x v="0"/>
    <n v="22"/>
    <x v="2"/>
    <s v="April"/>
    <n v="8424"/>
    <x v="153"/>
    <n v="576"/>
    <n v="7506"/>
    <n v="8100"/>
  </r>
  <r>
    <x v="803"/>
    <x v="7"/>
    <x v="4"/>
    <x v="13"/>
    <x v="1"/>
    <n v="6"/>
    <x v="2"/>
    <s v="April"/>
    <n v="39240"/>
    <x v="42"/>
    <n v="3060"/>
    <n v="3924"/>
    <n v="4230"/>
  </r>
  <r>
    <x v="804"/>
    <x v="2"/>
    <x v="1"/>
    <x v="14"/>
    <x v="0"/>
    <n v="6"/>
    <x v="2"/>
    <s v="April"/>
    <n v="5904"/>
    <x v="106"/>
    <n v="396"/>
    <n v="4482"/>
    <n v="4770"/>
  </r>
  <r>
    <x v="804"/>
    <x v="8"/>
    <x v="4"/>
    <x v="0"/>
    <x v="0"/>
    <n v="2"/>
    <x v="2"/>
    <s v="April"/>
    <n v="6102"/>
    <x v="215"/>
    <n v="378"/>
    <n v="3546"/>
    <n v="3780"/>
  </r>
  <r>
    <x v="804"/>
    <x v="0"/>
    <x v="0"/>
    <x v="14"/>
    <x v="0"/>
    <n v="24"/>
    <x v="2"/>
    <s v="April"/>
    <n v="47232"/>
    <x v="151"/>
    <n v="3168"/>
    <n v="3726"/>
    <n v="3960"/>
  </r>
  <r>
    <x v="804"/>
    <x v="5"/>
    <x v="3"/>
    <x v="6"/>
    <x v="0"/>
    <n v="11"/>
    <x v="2"/>
    <s v="April"/>
    <n v="3546"/>
    <x v="59"/>
    <n v="234"/>
    <n v="2106"/>
    <n v="2250"/>
  </r>
  <r>
    <x v="804"/>
    <x v="1"/>
    <x v="0"/>
    <x v="8"/>
    <x v="0"/>
    <n v="10"/>
    <x v="2"/>
    <s v="April"/>
    <n v="123552"/>
    <x v="255"/>
    <n v="8208"/>
    <n v="3546"/>
    <n v="3780"/>
  </r>
  <r>
    <x v="805"/>
    <x v="8"/>
    <x v="4"/>
    <x v="7"/>
    <x v="0"/>
    <n v="7"/>
    <x v="2"/>
    <s v="April"/>
    <n v="19890"/>
    <x v="92"/>
    <n v="1260"/>
    <n v="3384"/>
    <n v="3600"/>
  </r>
  <r>
    <x v="805"/>
    <x v="0"/>
    <x v="0"/>
    <x v="13"/>
    <x v="1"/>
    <n v="22"/>
    <x v="2"/>
    <s v="April"/>
    <n v="47088"/>
    <x v="69"/>
    <n v="3672"/>
    <n v="2106"/>
    <n v="2250"/>
  </r>
  <r>
    <x v="805"/>
    <x v="3"/>
    <x v="1"/>
    <x v="1"/>
    <x v="1"/>
    <n v="7"/>
    <x v="2"/>
    <s v="April"/>
    <n v="10746"/>
    <x v="228"/>
    <n v="864"/>
    <n v="3924"/>
    <n v="4230"/>
  </r>
  <r>
    <x v="806"/>
    <x v="1"/>
    <x v="0"/>
    <x v="14"/>
    <x v="0"/>
    <n v="18"/>
    <x v="2"/>
    <s v="April"/>
    <n v="32472"/>
    <x v="141"/>
    <n v="2178"/>
    <n v="3582"/>
    <n v="3870"/>
  </r>
  <r>
    <x v="807"/>
    <x v="7"/>
    <x v="4"/>
    <x v="14"/>
    <x v="0"/>
    <n v="12"/>
    <x v="2"/>
    <s v="April"/>
    <n v="67896"/>
    <x v="133"/>
    <n v="4554"/>
    <n v="3582"/>
    <n v="3870"/>
  </r>
  <r>
    <x v="807"/>
    <x v="1"/>
    <x v="0"/>
    <x v="7"/>
    <x v="0"/>
    <n v="19"/>
    <x v="2"/>
    <s v="April"/>
    <n v="83538"/>
    <x v="30"/>
    <n v="5292"/>
    <n v="3726"/>
    <n v="3960"/>
  </r>
  <r>
    <x v="807"/>
    <x v="0"/>
    <x v="0"/>
    <x v="11"/>
    <x v="0"/>
    <n v="23"/>
    <x v="2"/>
    <s v="April"/>
    <n v="10638"/>
    <x v="246"/>
    <n v="702"/>
    <n v="3582"/>
    <n v="3870"/>
  </r>
  <r>
    <x v="807"/>
    <x v="1"/>
    <x v="0"/>
    <x v="13"/>
    <x v="1"/>
    <n v="3"/>
    <x v="2"/>
    <s v="April"/>
    <n v="11772"/>
    <x v="158"/>
    <n v="918"/>
    <n v="2952"/>
    <n v="3150"/>
  </r>
  <r>
    <x v="807"/>
    <x v="4"/>
    <x v="2"/>
    <x v="0"/>
    <x v="0"/>
    <n v="24"/>
    <x v="2"/>
    <s v="April"/>
    <n v="30510"/>
    <x v="105"/>
    <n v="1890"/>
    <n v="3978"/>
    <n v="4230"/>
  </r>
  <r>
    <x v="808"/>
    <x v="8"/>
    <x v="4"/>
    <x v="9"/>
    <x v="0"/>
    <n v="25"/>
    <x v="2"/>
    <s v="April"/>
    <n v="14742"/>
    <x v="172"/>
    <n v="1008"/>
    <n v="2034"/>
    <n v="2160"/>
  </r>
  <r>
    <x v="808"/>
    <x v="6"/>
    <x v="2"/>
    <x v="10"/>
    <x v="0"/>
    <n v="5"/>
    <x v="2"/>
    <s v="April"/>
    <n v="107568"/>
    <x v="272"/>
    <n v="6912"/>
    <n v="3924"/>
    <n v="4230"/>
  </r>
  <r>
    <x v="808"/>
    <x v="5"/>
    <x v="3"/>
    <x v="13"/>
    <x v="1"/>
    <n v="2"/>
    <x v="2"/>
    <s v="April"/>
    <n v="90252"/>
    <x v="226"/>
    <n v="7038"/>
    <n v="5832"/>
    <n v="6210"/>
  </r>
  <r>
    <x v="808"/>
    <x v="3"/>
    <x v="1"/>
    <x v="1"/>
    <x v="1"/>
    <n v="14"/>
    <x v="2"/>
    <s v="April"/>
    <n v="53730"/>
    <x v="205"/>
    <n v="4320"/>
    <n v="3546"/>
    <n v="3780"/>
  </r>
  <r>
    <x v="808"/>
    <x v="9"/>
    <x v="3"/>
    <x v="15"/>
    <x v="1"/>
    <n v="6"/>
    <x v="2"/>
    <s v="April"/>
    <n v="52542"/>
    <x v="112"/>
    <n v="4158"/>
    <n v="2034"/>
    <n v="2160"/>
  </r>
  <r>
    <x v="808"/>
    <x v="3"/>
    <x v="1"/>
    <x v="13"/>
    <x v="1"/>
    <n v="13"/>
    <x v="2"/>
    <s v="April"/>
    <n v="90252"/>
    <x v="226"/>
    <n v="7038"/>
    <n v="2034"/>
    <n v="2160"/>
  </r>
  <r>
    <x v="809"/>
    <x v="2"/>
    <x v="1"/>
    <x v="2"/>
    <x v="0"/>
    <n v="4"/>
    <x v="2"/>
    <s v="April"/>
    <n v="51714"/>
    <x v="5"/>
    <n v="3276"/>
    <n v="3042"/>
    <n v="3240"/>
  </r>
  <r>
    <x v="809"/>
    <x v="1"/>
    <x v="0"/>
    <x v="1"/>
    <x v="1"/>
    <n v="21"/>
    <x v="2"/>
    <s v="April"/>
    <n v="17910"/>
    <x v="138"/>
    <n v="1440"/>
    <n v="3042"/>
    <n v="3240"/>
  </r>
  <r>
    <x v="809"/>
    <x v="0"/>
    <x v="0"/>
    <x v="5"/>
    <x v="0"/>
    <n v="16"/>
    <x v="2"/>
    <s v="April"/>
    <n v="40824"/>
    <x v="198"/>
    <n v="2646"/>
    <n v="3726"/>
    <n v="3960"/>
  </r>
  <r>
    <x v="810"/>
    <x v="1"/>
    <x v="0"/>
    <x v="13"/>
    <x v="1"/>
    <n v="10"/>
    <x v="2"/>
    <s v="April"/>
    <n v="74556"/>
    <x v="70"/>
    <n v="5814"/>
    <n v="2196"/>
    <n v="2340"/>
  </r>
  <r>
    <x v="810"/>
    <x v="8"/>
    <x v="4"/>
    <x v="8"/>
    <x v="0"/>
    <n v="3"/>
    <x v="2"/>
    <s v="April"/>
    <n v="56628"/>
    <x v="249"/>
    <n v="3762"/>
    <n v="4482"/>
    <n v="4770"/>
  </r>
  <r>
    <x v="810"/>
    <x v="5"/>
    <x v="3"/>
    <x v="8"/>
    <x v="0"/>
    <n v="1"/>
    <x v="2"/>
    <s v="April"/>
    <n v="30888"/>
    <x v="146"/>
    <n v="2052"/>
    <n v="5148"/>
    <n v="5490"/>
  </r>
  <r>
    <x v="811"/>
    <x v="9"/>
    <x v="3"/>
    <x v="5"/>
    <x v="0"/>
    <n v="13"/>
    <x v="2"/>
    <s v="April"/>
    <n v="128304"/>
    <x v="171"/>
    <n v="8316"/>
    <n v="3978"/>
    <n v="4230"/>
  </r>
  <r>
    <x v="811"/>
    <x v="7"/>
    <x v="4"/>
    <x v="13"/>
    <x v="1"/>
    <n v="15"/>
    <x v="2"/>
    <s v="April"/>
    <n v="58860"/>
    <x v="38"/>
    <n v="4590"/>
    <n v="2106"/>
    <n v="2250"/>
  </r>
  <r>
    <x v="812"/>
    <x v="7"/>
    <x v="4"/>
    <x v="13"/>
    <x v="1"/>
    <n v="5"/>
    <x v="2"/>
    <s v="April"/>
    <n v="54936"/>
    <x v="56"/>
    <n v="4284"/>
    <n v="3978"/>
    <n v="4230"/>
  </r>
  <r>
    <x v="812"/>
    <x v="0"/>
    <x v="0"/>
    <x v="16"/>
    <x v="0"/>
    <n v="25"/>
    <x v="2"/>
    <s v="April"/>
    <n v="16920"/>
    <x v="177"/>
    <n v="1080"/>
    <n v="2034"/>
    <n v="2160"/>
  </r>
  <r>
    <x v="813"/>
    <x v="1"/>
    <x v="0"/>
    <x v="1"/>
    <x v="1"/>
    <n v="8"/>
    <x v="2"/>
    <s v="April"/>
    <n v="46566"/>
    <x v="136"/>
    <n v="3744"/>
    <n v="2034"/>
    <n v="2160"/>
  </r>
  <r>
    <x v="813"/>
    <x v="3"/>
    <x v="1"/>
    <x v="8"/>
    <x v="0"/>
    <n v="21"/>
    <x v="2"/>
    <s v="April"/>
    <n v="102960"/>
    <x v="161"/>
    <n v="6840"/>
    <n v="3582"/>
    <n v="3870"/>
  </r>
  <r>
    <x v="813"/>
    <x v="2"/>
    <x v="1"/>
    <x v="11"/>
    <x v="0"/>
    <n v="16"/>
    <x v="2"/>
    <s v="April"/>
    <n v="81558"/>
    <x v="19"/>
    <n v="5382"/>
    <n v="3978"/>
    <n v="4230"/>
  </r>
  <r>
    <x v="813"/>
    <x v="6"/>
    <x v="2"/>
    <x v="6"/>
    <x v="0"/>
    <n v="23"/>
    <x v="2"/>
    <s v="April"/>
    <n v="49644"/>
    <x v="81"/>
    <n v="3276"/>
    <n v="2196"/>
    <n v="2340"/>
  </r>
  <r>
    <x v="814"/>
    <x v="6"/>
    <x v="2"/>
    <x v="9"/>
    <x v="0"/>
    <n v="22"/>
    <x v="2"/>
    <s v="April"/>
    <n v="50544"/>
    <x v="64"/>
    <n v="3456"/>
    <n v="3978"/>
    <n v="4230"/>
  </r>
  <r>
    <x v="814"/>
    <x v="6"/>
    <x v="2"/>
    <x v="5"/>
    <x v="0"/>
    <n v="13"/>
    <x v="2"/>
    <s v="April"/>
    <n v="34992"/>
    <x v="260"/>
    <n v="2268"/>
    <n v="3978"/>
    <n v="4230"/>
  </r>
  <r>
    <x v="814"/>
    <x v="2"/>
    <x v="1"/>
    <x v="3"/>
    <x v="0"/>
    <n v="27"/>
    <x v="2"/>
    <s v="April"/>
    <n v="43920"/>
    <x v="148"/>
    <n v="2880"/>
    <n v="3042"/>
    <n v="3240"/>
  </r>
  <r>
    <x v="814"/>
    <x v="2"/>
    <x v="1"/>
    <x v="16"/>
    <x v="0"/>
    <n v="27"/>
    <x v="2"/>
    <s v="April"/>
    <n v="60912"/>
    <x v="248"/>
    <n v="3888"/>
    <n v="3978"/>
    <n v="4230"/>
  </r>
  <r>
    <x v="814"/>
    <x v="0"/>
    <x v="0"/>
    <x v="4"/>
    <x v="0"/>
    <n v="27"/>
    <x v="2"/>
    <s v="April"/>
    <n v="30420"/>
    <x v="105"/>
    <n v="1980"/>
    <n v="3978"/>
    <n v="4230"/>
  </r>
  <r>
    <x v="814"/>
    <x v="0"/>
    <x v="0"/>
    <x v="1"/>
    <x v="1"/>
    <n v="27"/>
    <x v="2"/>
    <s v="April"/>
    <n v="32238"/>
    <x v="210"/>
    <n v="2592"/>
    <n v="5832"/>
    <n v="6210"/>
  </r>
  <r>
    <x v="815"/>
    <x v="0"/>
    <x v="0"/>
    <x v="16"/>
    <x v="0"/>
    <n v="27"/>
    <x v="2"/>
    <s v="April"/>
    <n v="71064"/>
    <x v="61"/>
    <n v="4536"/>
    <n v="2196"/>
    <n v="2340"/>
  </r>
  <r>
    <x v="815"/>
    <x v="4"/>
    <x v="2"/>
    <x v="15"/>
    <x v="1"/>
    <n v="27"/>
    <x v="2"/>
    <s v="April"/>
    <n v="30024"/>
    <x v="105"/>
    <n v="2376"/>
    <n v="3546"/>
    <n v="3780"/>
  </r>
  <r>
    <x v="815"/>
    <x v="9"/>
    <x v="3"/>
    <x v="11"/>
    <x v="0"/>
    <n v="12"/>
    <x v="2"/>
    <s v="April"/>
    <n v="35460"/>
    <x v="86"/>
    <n v="2340"/>
    <n v="3582"/>
    <n v="3870"/>
  </r>
  <r>
    <x v="815"/>
    <x v="1"/>
    <x v="0"/>
    <x v="10"/>
    <x v="0"/>
    <n v="18"/>
    <x v="2"/>
    <s v="April"/>
    <n v="98604"/>
    <x v="37"/>
    <n v="6336"/>
    <n v="3978"/>
    <n v="4230"/>
  </r>
  <r>
    <x v="816"/>
    <x v="1"/>
    <x v="0"/>
    <x v="12"/>
    <x v="0"/>
    <n v="8"/>
    <x v="2"/>
    <s v="April"/>
    <n v="3726"/>
    <x v="155"/>
    <n v="234"/>
    <n v="3978"/>
    <n v="4230"/>
  </r>
  <r>
    <x v="816"/>
    <x v="8"/>
    <x v="4"/>
    <x v="8"/>
    <x v="0"/>
    <n v="21"/>
    <x v="2"/>
    <s v="April"/>
    <n v="5148"/>
    <x v="62"/>
    <n v="342"/>
    <n v="2034"/>
    <n v="2160"/>
  </r>
  <r>
    <x v="816"/>
    <x v="1"/>
    <x v="0"/>
    <x v="8"/>
    <x v="0"/>
    <n v="25"/>
    <x v="2"/>
    <s v="April"/>
    <n v="113256"/>
    <x v="66"/>
    <n v="7524"/>
    <n v="3042"/>
    <n v="3240"/>
  </r>
  <r>
    <x v="817"/>
    <x v="8"/>
    <x v="4"/>
    <x v="5"/>
    <x v="0"/>
    <n v="12"/>
    <x v="2"/>
    <s v="April"/>
    <n v="52488"/>
    <x v="212"/>
    <n v="3402"/>
    <n v="5148"/>
    <n v="5490"/>
  </r>
  <r>
    <x v="817"/>
    <x v="4"/>
    <x v="2"/>
    <x v="6"/>
    <x v="0"/>
    <n v="9"/>
    <x v="2"/>
    <s v="April"/>
    <n v="14184"/>
    <x v="203"/>
    <n v="936"/>
    <n v="2106"/>
    <n v="2250"/>
  </r>
  <r>
    <x v="817"/>
    <x v="5"/>
    <x v="3"/>
    <x v="3"/>
    <x v="0"/>
    <n v="23"/>
    <x v="2"/>
    <s v="April"/>
    <n v="39528"/>
    <x v="121"/>
    <n v="2592"/>
    <n v="4482"/>
    <n v="4770"/>
  </r>
  <r>
    <x v="817"/>
    <x v="8"/>
    <x v="4"/>
    <x v="3"/>
    <x v="0"/>
    <n v="23"/>
    <x v="2"/>
    <s v="April"/>
    <n v="28548"/>
    <x v="283"/>
    <n v="1872"/>
    <n v="3546"/>
    <n v="3780"/>
  </r>
  <r>
    <x v="818"/>
    <x v="1"/>
    <x v="0"/>
    <x v="9"/>
    <x v="0"/>
    <n v="20"/>
    <x v="2"/>
    <s v="April"/>
    <n v="12636"/>
    <x v="187"/>
    <n v="864"/>
    <n v="4482"/>
    <n v="4770"/>
  </r>
  <r>
    <x v="818"/>
    <x v="4"/>
    <x v="2"/>
    <x v="12"/>
    <x v="0"/>
    <n v="25"/>
    <x v="2"/>
    <s v="April"/>
    <n v="14904"/>
    <x v="232"/>
    <n v="936"/>
    <n v="4482"/>
    <n v="4770"/>
  </r>
  <r>
    <x v="818"/>
    <x v="7"/>
    <x v="4"/>
    <x v="8"/>
    <x v="0"/>
    <n v="4"/>
    <x v="2"/>
    <s v="April"/>
    <n v="56628"/>
    <x v="249"/>
    <n v="3762"/>
    <n v="2034"/>
    <n v="2160"/>
  </r>
  <r>
    <x v="819"/>
    <x v="1"/>
    <x v="0"/>
    <x v="0"/>
    <x v="0"/>
    <n v="24"/>
    <x v="2"/>
    <s v="April"/>
    <n v="36612"/>
    <x v="31"/>
    <n v="2268"/>
    <n v="3978"/>
    <n v="4230"/>
  </r>
  <r>
    <x v="819"/>
    <x v="5"/>
    <x v="3"/>
    <x v="16"/>
    <x v="0"/>
    <n v="24"/>
    <x v="2"/>
    <s v="April"/>
    <n v="71064"/>
    <x v="61"/>
    <n v="4536"/>
    <n v="5832"/>
    <n v="6210"/>
  </r>
  <r>
    <x v="820"/>
    <x v="2"/>
    <x v="1"/>
    <x v="16"/>
    <x v="0"/>
    <n v="16"/>
    <x v="2"/>
    <s v="May"/>
    <n v="60912"/>
    <x v="248"/>
    <n v="3888"/>
    <n v="3978"/>
    <n v="4230"/>
  </r>
  <r>
    <x v="820"/>
    <x v="1"/>
    <x v="0"/>
    <x v="4"/>
    <x v="0"/>
    <n v="6"/>
    <x v="2"/>
    <s v="May"/>
    <n v="60840"/>
    <x v="248"/>
    <n v="3960"/>
    <n v="3978"/>
    <n v="4230"/>
  </r>
  <r>
    <x v="820"/>
    <x v="0"/>
    <x v="0"/>
    <x v="12"/>
    <x v="0"/>
    <n v="4"/>
    <x v="2"/>
    <s v="May"/>
    <n v="29808"/>
    <x v="132"/>
    <n v="1872"/>
    <n v="5148"/>
    <n v="5490"/>
  </r>
  <r>
    <x v="820"/>
    <x v="9"/>
    <x v="3"/>
    <x v="10"/>
    <x v="0"/>
    <n v="24"/>
    <x v="2"/>
    <s v="May"/>
    <n v="94122"/>
    <x v="75"/>
    <n v="6048"/>
    <n v="5832"/>
    <n v="6210"/>
  </r>
  <r>
    <x v="820"/>
    <x v="9"/>
    <x v="3"/>
    <x v="14"/>
    <x v="0"/>
    <n v="21"/>
    <x v="2"/>
    <s v="May"/>
    <n v="17712"/>
    <x v="229"/>
    <n v="1188"/>
    <n v="2034"/>
    <n v="2160"/>
  </r>
  <r>
    <x v="820"/>
    <x v="4"/>
    <x v="2"/>
    <x v="0"/>
    <x v="0"/>
    <n v="13"/>
    <x v="2"/>
    <s v="May"/>
    <n v="42714"/>
    <x v="14"/>
    <n v="2646"/>
    <n v="5832"/>
    <n v="6210"/>
  </r>
  <r>
    <x v="821"/>
    <x v="6"/>
    <x v="2"/>
    <x v="15"/>
    <x v="1"/>
    <n v="2"/>
    <x v="2"/>
    <s v="May"/>
    <n v="127602"/>
    <x v="156"/>
    <n v="10098"/>
    <n v="3546"/>
    <n v="3780"/>
  </r>
  <r>
    <x v="821"/>
    <x v="5"/>
    <x v="3"/>
    <x v="8"/>
    <x v="0"/>
    <n v="20"/>
    <x v="2"/>
    <s v="May"/>
    <n v="123552"/>
    <x v="255"/>
    <n v="8208"/>
    <n v="3726"/>
    <n v="3960"/>
  </r>
  <r>
    <x v="822"/>
    <x v="7"/>
    <x v="4"/>
    <x v="3"/>
    <x v="0"/>
    <n v="21"/>
    <x v="2"/>
    <s v="May"/>
    <n v="10980"/>
    <x v="63"/>
    <n v="720"/>
    <n v="3978"/>
    <n v="4230"/>
  </r>
  <r>
    <x v="823"/>
    <x v="5"/>
    <x v="3"/>
    <x v="7"/>
    <x v="0"/>
    <n v="12"/>
    <x v="2"/>
    <s v="May"/>
    <n v="99450"/>
    <x v="181"/>
    <n v="6300"/>
    <n v="3042"/>
    <n v="3240"/>
  </r>
  <r>
    <x v="823"/>
    <x v="4"/>
    <x v="2"/>
    <x v="2"/>
    <x v="0"/>
    <n v="23"/>
    <x v="2"/>
    <s v="May"/>
    <n v="95472"/>
    <x v="23"/>
    <n v="6048"/>
    <n v="3546"/>
    <n v="3780"/>
  </r>
  <r>
    <x v="823"/>
    <x v="2"/>
    <x v="1"/>
    <x v="11"/>
    <x v="0"/>
    <n v="23"/>
    <x v="2"/>
    <s v="May"/>
    <n v="67374"/>
    <x v="207"/>
    <n v="4446"/>
    <n v="4482"/>
    <n v="4770"/>
  </r>
  <r>
    <x v="824"/>
    <x v="2"/>
    <x v="1"/>
    <x v="12"/>
    <x v="0"/>
    <n v="24"/>
    <x v="2"/>
    <s v="May"/>
    <n v="85698"/>
    <x v="178"/>
    <n v="5382"/>
    <n v="3924"/>
    <n v="4230"/>
  </r>
  <r>
    <x v="824"/>
    <x v="0"/>
    <x v="0"/>
    <x v="8"/>
    <x v="0"/>
    <n v="25"/>
    <x v="2"/>
    <s v="May"/>
    <n v="123552"/>
    <x v="255"/>
    <n v="8208"/>
    <n v="2952"/>
    <n v="3150"/>
  </r>
  <r>
    <x v="825"/>
    <x v="0"/>
    <x v="0"/>
    <x v="14"/>
    <x v="0"/>
    <n v="17"/>
    <x v="2"/>
    <s v="May"/>
    <n v="47232"/>
    <x v="151"/>
    <n v="3168"/>
    <n v="3726"/>
    <n v="3960"/>
  </r>
  <r>
    <x v="825"/>
    <x v="9"/>
    <x v="3"/>
    <x v="8"/>
    <x v="0"/>
    <n v="21"/>
    <x v="2"/>
    <s v="May"/>
    <n v="97812"/>
    <x v="135"/>
    <n v="6498"/>
    <n v="3978"/>
    <n v="4230"/>
  </r>
  <r>
    <x v="825"/>
    <x v="4"/>
    <x v="2"/>
    <x v="14"/>
    <x v="0"/>
    <n v="9"/>
    <x v="2"/>
    <s v="May"/>
    <n v="47232"/>
    <x v="151"/>
    <n v="3168"/>
    <n v="3726"/>
    <n v="3960"/>
  </r>
  <r>
    <x v="825"/>
    <x v="2"/>
    <x v="1"/>
    <x v="16"/>
    <x v="0"/>
    <n v="11"/>
    <x v="2"/>
    <s v="May"/>
    <n v="47376"/>
    <x v="151"/>
    <n v="3024"/>
    <n v="4482"/>
    <n v="4770"/>
  </r>
  <r>
    <x v="826"/>
    <x v="1"/>
    <x v="0"/>
    <x v="7"/>
    <x v="0"/>
    <n v="4"/>
    <x v="2"/>
    <s v="May"/>
    <n v="91494"/>
    <x v="226"/>
    <n v="5796"/>
    <n v="3582"/>
    <n v="3870"/>
  </r>
  <r>
    <x v="826"/>
    <x v="6"/>
    <x v="2"/>
    <x v="5"/>
    <x v="0"/>
    <n v="22"/>
    <x v="2"/>
    <s v="May"/>
    <n v="40824"/>
    <x v="198"/>
    <n v="2646"/>
    <n v="4482"/>
    <n v="4770"/>
  </r>
  <r>
    <x v="826"/>
    <x v="9"/>
    <x v="3"/>
    <x v="2"/>
    <x v="0"/>
    <n v="15"/>
    <x v="2"/>
    <s v="May"/>
    <n v="71604"/>
    <x v="12"/>
    <n v="4536"/>
    <n v="3924"/>
    <n v="4230"/>
  </r>
  <r>
    <x v="827"/>
    <x v="2"/>
    <x v="1"/>
    <x v="3"/>
    <x v="0"/>
    <n v="23"/>
    <x v="2"/>
    <s v="May"/>
    <n v="4392"/>
    <x v="140"/>
    <n v="288"/>
    <n v="7506"/>
    <n v="8100"/>
  </r>
  <r>
    <x v="827"/>
    <x v="8"/>
    <x v="4"/>
    <x v="16"/>
    <x v="0"/>
    <n v="9"/>
    <x v="2"/>
    <s v="May"/>
    <n v="81216"/>
    <x v="291"/>
    <n v="5184"/>
    <n v="3546"/>
    <n v="3780"/>
  </r>
  <r>
    <x v="827"/>
    <x v="3"/>
    <x v="1"/>
    <x v="9"/>
    <x v="0"/>
    <n v="7"/>
    <x v="2"/>
    <s v="May"/>
    <n v="23166"/>
    <x v="85"/>
    <n v="1584"/>
    <n v="3042"/>
    <n v="3240"/>
  </r>
  <r>
    <x v="827"/>
    <x v="4"/>
    <x v="2"/>
    <x v="0"/>
    <x v="0"/>
    <n v="25"/>
    <x v="2"/>
    <s v="May"/>
    <n v="32544"/>
    <x v="288"/>
    <n v="2016"/>
    <n v="3042"/>
    <n v="3240"/>
  </r>
  <r>
    <x v="827"/>
    <x v="6"/>
    <x v="2"/>
    <x v="1"/>
    <x v="1"/>
    <n v="10"/>
    <x v="2"/>
    <s v="May"/>
    <n v="14328"/>
    <x v="36"/>
    <n v="1152"/>
    <n v="3978"/>
    <n v="4230"/>
  </r>
  <r>
    <x v="827"/>
    <x v="9"/>
    <x v="3"/>
    <x v="1"/>
    <x v="1"/>
    <n v="8"/>
    <x v="2"/>
    <s v="May"/>
    <n v="60894"/>
    <x v="49"/>
    <n v="4896"/>
    <n v="5148"/>
    <n v="5490"/>
  </r>
  <r>
    <x v="828"/>
    <x v="3"/>
    <x v="1"/>
    <x v="7"/>
    <x v="0"/>
    <n v="18"/>
    <x v="2"/>
    <s v="May"/>
    <n v="63648"/>
    <x v="2"/>
    <n v="4032"/>
    <n v="3042"/>
    <n v="3240"/>
  </r>
  <r>
    <x v="828"/>
    <x v="2"/>
    <x v="1"/>
    <x v="13"/>
    <x v="1"/>
    <n v="8"/>
    <x v="2"/>
    <s v="May"/>
    <n v="39240"/>
    <x v="42"/>
    <n v="3060"/>
    <n v="5148"/>
    <n v="5490"/>
  </r>
  <r>
    <x v="829"/>
    <x v="9"/>
    <x v="3"/>
    <x v="12"/>
    <x v="0"/>
    <n v="25"/>
    <x v="2"/>
    <s v="May"/>
    <n v="59616"/>
    <x v="96"/>
    <n v="3744"/>
    <n v="7506"/>
    <n v="8100"/>
  </r>
  <r>
    <x v="829"/>
    <x v="8"/>
    <x v="4"/>
    <x v="13"/>
    <x v="1"/>
    <n v="7"/>
    <x v="2"/>
    <s v="May"/>
    <n v="39240"/>
    <x v="42"/>
    <n v="3060"/>
    <n v="3042"/>
    <n v="3240"/>
  </r>
  <r>
    <x v="829"/>
    <x v="0"/>
    <x v="0"/>
    <x v="11"/>
    <x v="0"/>
    <n v="17"/>
    <x v="2"/>
    <s v="May"/>
    <n v="14184"/>
    <x v="203"/>
    <n v="936"/>
    <n v="3978"/>
    <n v="4230"/>
  </r>
  <r>
    <x v="830"/>
    <x v="5"/>
    <x v="3"/>
    <x v="8"/>
    <x v="0"/>
    <n v="3"/>
    <x v="2"/>
    <s v="May"/>
    <n v="10296"/>
    <x v="182"/>
    <n v="684"/>
    <n v="2952"/>
    <n v="3150"/>
  </r>
  <r>
    <x v="830"/>
    <x v="1"/>
    <x v="0"/>
    <x v="12"/>
    <x v="0"/>
    <n v="13"/>
    <x v="2"/>
    <s v="May"/>
    <n v="52164"/>
    <x v="125"/>
    <n v="3276"/>
    <n v="2034"/>
    <n v="2160"/>
  </r>
  <r>
    <x v="830"/>
    <x v="7"/>
    <x v="4"/>
    <x v="12"/>
    <x v="0"/>
    <n v="17"/>
    <x v="2"/>
    <s v="May"/>
    <n v="7452"/>
    <x v="250"/>
    <n v="468"/>
    <n v="3582"/>
    <n v="3870"/>
  </r>
  <r>
    <x v="830"/>
    <x v="6"/>
    <x v="2"/>
    <x v="5"/>
    <x v="0"/>
    <n v="22"/>
    <x v="2"/>
    <s v="May"/>
    <n v="139968"/>
    <x v="24"/>
    <n v="9072"/>
    <n v="3978"/>
    <n v="4230"/>
  </r>
  <r>
    <x v="831"/>
    <x v="6"/>
    <x v="2"/>
    <x v="12"/>
    <x v="0"/>
    <n v="23"/>
    <x v="2"/>
    <s v="May"/>
    <n v="81972"/>
    <x v="289"/>
    <n v="5148"/>
    <n v="2196"/>
    <n v="2340"/>
  </r>
  <r>
    <x v="831"/>
    <x v="9"/>
    <x v="3"/>
    <x v="16"/>
    <x v="0"/>
    <n v="1"/>
    <x v="2"/>
    <s v="May"/>
    <n v="60912"/>
    <x v="248"/>
    <n v="3888"/>
    <n v="2034"/>
    <n v="2160"/>
  </r>
  <r>
    <x v="831"/>
    <x v="4"/>
    <x v="2"/>
    <x v="14"/>
    <x v="0"/>
    <n v="25"/>
    <x v="2"/>
    <s v="May"/>
    <n v="35424"/>
    <x v="86"/>
    <n v="2376"/>
    <n v="5148"/>
    <n v="5490"/>
  </r>
  <r>
    <x v="831"/>
    <x v="2"/>
    <x v="1"/>
    <x v="16"/>
    <x v="0"/>
    <n v="22"/>
    <x v="2"/>
    <s v="May"/>
    <n v="84600"/>
    <x v="194"/>
    <n v="5400"/>
    <n v="3384"/>
    <n v="3600"/>
  </r>
  <r>
    <x v="832"/>
    <x v="6"/>
    <x v="2"/>
    <x v="3"/>
    <x v="0"/>
    <n v="2"/>
    <x v="2"/>
    <s v="May"/>
    <n v="6588"/>
    <x v="233"/>
    <n v="432"/>
    <n v="3978"/>
    <n v="4230"/>
  </r>
  <r>
    <x v="833"/>
    <x v="7"/>
    <x v="4"/>
    <x v="3"/>
    <x v="0"/>
    <n v="11"/>
    <x v="2"/>
    <s v="May"/>
    <n v="43920"/>
    <x v="148"/>
    <n v="2880"/>
    <n v="3582"/>
    <n v="3870"/>
  </r>
  <r>
    <x v="833"/>
    <x v="0"/>
    <x v="0"/>
    <x v="12"/>
    <x v="0"/>
    <n v="11"/>
    <x v="2"/>
    <s v="May"/>
    <n v="93150"/>
    <x v="173"/>
    <n v="5850"/>
    <n v="3546"/>
    <n v="3780"/>
  </r>
  <r>
    <x v="833"/>
    <x v="3"/>
    <x v="1"/>
    <x v="9"/>
    <x v="0"/>
    <n v="1"/>
    <x v="2"/>
    <s v="May"/>
    <n v="21060"/>
    <x v="176"/>
    <n v="1440"/>
    <n v="7506"/>
    <n v="8100"/>
  </r>
  <r>
    <x v="833"/>
    <x v="9"/>
    <x v="3"/>
    <x v="16"/>
    <x v="0"/>
    <n v="14"/>
    <x v="2"/>
    <s v="May"/>
    <n v="13536"/>
    <x v="293"/>
    <n v="864"/>
    <n v="3978"/>
    <n v="4230"/>
  </r>
  <r>
    <x v="834"/>
    <x v="6"/>
    <x v="2"/>
    <x v="8"/>
    <x v="0"/>
    <n v="11"/>
    <x v="2"/>
    <s v="May"/>
    <n v="46332"/>
    <x v="245"/>
    <n v="3078"/>
    <n v="2034"/>
    <n v="2160"/>
  </r>
  <r>
    <x v="834"/>
    <x v="6"/>
    <x v="2"/>
    <x v="6"/>
    <x v="0"/>
    <n v="8"/>
    <x v="2"/>
    <s v="May"/>
    <n v="74466"/>
    <x v="113"/>
    <n v="4914"/>
    <n v="2952"/>
    <n v="3150"/>
  </r>
  <r>
    <x v="834"/>
    <x v="3"/>
    <x v="1"/>
    <x v="15"/>
    <x v="1"/>
    <n v="1"/>
    <x v="2"/>
    <s v="May"/>
    <n v="172638"/>
    <x v="39"/>
    <n v="13662"/>
    <n v="3546"/>
    <n v="3780"/>
  </r>
  <r>
    <x v="835"/>
    <x v="8"/>
    <x v="4"/>
    <x v="12"/>
    <x v="0"/>
    <n v="24"/>
    <x v="2"/>
    <s v="May"/>
    <n v="3726"/>
    <x v="155"/>
    <n v="234"/>
    <n v="3546"/>
    <n v="3780"/>
  </r>
  <r>
    <x v="835"/>
    <x v="9"/>
    <x v="3"/>
    <x v="11"/>
    <x v="0"/>
    <n v="15"/>
    <x v="2"/>
    <s v="May"/>
    <n v="31914"/>
    <x v="40"/>
    <n v="2106"/>
    <n v="3978"/>
    <n v="4230"/>
  </r>
  <r>
    <x v="835"/>
    <x v="6"/>
    <x v="2"/>
    <x v="13"/>
    <x v="1"/>
    <n v="20"/>
    <x v="2"/>
    <s v="May"/>
    <n v="35316"/>
    <x v="116"/>
    <n v="2754"/>
    <n v="3546"/>
    <n v="3780"/>
  </r>
  <r>
    <x v="835"/>
    <x v="1"/>
    <x v="0"/>
    <x v="12"/>
    <x v="0"/>
    <n v="1"/>
    <x v="2"/>
    <s v="May"/>
    <n v="81972"/>
    <x v="289"/>
    <n v="5148"/>
    <n v="5148"/>
    <n v="5490"/>
  </r>
  <r>
    <x v="836"/>
    <x v="2"/>
    <x v="1"/>
    <x v="16"/>
    <x v="0"/>
    <n v="5"/>
    <x v="2"/>
    <s v="May"/>
    <n v="27072"/>
    <x v="185"/>
    <n v="1728"/>
    <n v="2196"/>
    <n v="2340"/>
  </r>
  <r>
    <x v="837"/>
    <x v="3"/>
    <x v="1"/>
    <x v="7"/>
    <x v="0"/>
    <n v="2"/>
    <x v="2"/>
    <s v="May"/>
    <n v="19890"/>
    <x v="92"/>
    <n v="1260"/>
    <n v="3924"/>
    <n v="4230"/>
  </r>
  <r>
    <x v="837"/>
    <x v="1"/>
    <x v="0"/>
    <x v="11"/>
    <x v="0"/>
    <n v="15"/>
    <x v="2"/>
    <s v="May"/>
    <n v="60282"/>
    <x v="217"/>
    <n v="3978"/>
    <n v="3978"/>
    <n v="4230"/>
  </r>
  <r>
    <x v="837"/>
    <x v="7"/>
    <x v="4"/>
    <x v="15"/>
    <x v="1"/>
    <n v="24"/>
    <x v="2"/>
    <s v="May"/>
    <n v="157626"/>
    <x v="276"/>
    <n v="12474"/>
    <n v="2106"/>
    <n v="2250"/>
  </r>
  <r>
    <x v="838"/>
    <x v="7"/>
    <x v="4"/>
    <x v="7"/>
    <x v="0"/>
    <n v="23"/>
    <x v="2"/>
    <s v="May"/>
    <n v="19890"/>
    <x v="92"/>
    <n v="1260"/>
    <n v="5148"/>
    <n v="5490"/>
  </r>
  <r>
    <x v="838"/>
    <x v="6"/>
    <x v="2"/>
    <x v="3"/>
    <x v="0"/>
    <n v="20"/>
    <x v="2"/>
    <s v="May"/>
    <n v="4392"/>
    <x v="140"/>
    <n v="288"/>
    <n v="3546"/>
    <n v="3780"/>
  </r>
  <r>
    <x v="838"/>
    <x v="8"/>
    <x v="4"/>
    <x v="14"/>
    <x v="0"/>
    <n v="23"/>
    <x v="2"/>
    <s v="May"/>
    <n v="44280"/>
    <x v="128"/>
    <n v="2970"/>
    <n v="3546"/>
    <n v="3780"/>
  </r>
  <r>
    <x v="838"/>
    <x v="2"/>
    <x v="1"/>
    <x v="13"/>
    <x v="1"/>
    <n v="22"/>
    <x v="2"/>
    <s v="May"/>
    <n v="82404"/>
    <x v="30"/>
    <n v="6426"/>
    <n v="5148"/>
    <n v="5490"/>
  </r>
  <r>
    <x v="838"/>
    <x v="0"/>
    <x v="0"/>
    <x v="2"/>
    <x v="0"/>
    <n v="10"/>
    <x v="2"/>
    <s v="May"/>
    <n v="95472"/>
    <x v="23"/>
    <n v="6048"/>
    <n v="3384"/>
    <n v="3600"/>
  </r>
  <r>
    <x v="838"/>
    <x v="3"/>
    <x v="1"/>
    <x v="13"/>
    <x v="1"/>
    <n v="5"/>
    <x v="2"/>
    <s v="May"/>
    <n v="58860"/>
    <x v="38"/>
    <n v="4590"/>
    <n v="3042"/>
    <n v="3240"/>
  </r>
  <r>
    <x v="839"/>
    <x v="6"/>
    <x v="2"/>
    <x v="4"/>
    <x v="0"/>
    <n v="12"/>
    <x v="2"/>
    <s v="May"/>
    <n v="48672"/>
    <x v="142"/>
    <n v="3168"/>
    <n v="3978"/>
    <n v="4230"/>
  </r>
  <r>
    <x v="839"/>
    <x v="7"/>
    <x v="4"/>
    <x v="6"/>
    <x v="0"/>
    <n v="19"/>
    <x v="2"/>
    <s v="May"/>
    <n v="60282"/>
    <x v="217"/>
    <n v="3978"/>
    <n v="3978"/>
    <n v="4230"/>
  </r>
  <r>
    <x v="840"/>
    <x v="7"/>
    <x v="4"/>
    <x v="0"/>
    <x v="0"/>
    <n v="18"/>
    <x v="2"/>
    <s v="May"/>
    <n v="42714"/>
    <x v="14"/>
    <n v="2646"/>
    <n v="3924"/>
    <n v="4230"/>
  </r>
  <r>
    <x v="840"/>
    <x v="5"/>
    <x v="3"/>
    <x v="7"/>
    <x v="0"/>
    <n v="1"/>
    <x v="2"/>
    <s v="May"/>
    <n v="35802"/>
    <x v="116"/>
    <n v="2268"/>
    <n v="2952"/>
    <n v="3150"/>
  </r>
  <r>
    <x v="840"/>
    <x v="8"/>
    <x v="4"/>
    <x v="3"/>
    <x v="0"/>
    <n v="15"/>
    <x v="2"/>
    <s v="May"/>
    <n v="26352"/>
    <x v="48"/>
    <n v="1728"/>
    <n v="3042"/>
    <n v="3240"/>
  </r>
  <r>
    <x v="841"/>
    <x v="3"/>
    <x v="1"/>
    <x v="14"/>
    <x v="0"/>
    <n v="4"/>
    <x v="2"/>
    <s v="May"/>
    <n v="38376"/>
    <x v="285"/>
    <n v="2574"/>
    <n v="3978"/>
    <n v="4230"/>
  </r>
  <r>
    <x v="841"/>
    <x v="2"/>
    <x v="1"/>
    <x v="1"/>
    <x v="1"/>
    <n v="16"/>
    <x v="2"/>
    <s v="May"/>
    <n v="82386"/>
    <x v="91"/>
    <n v="6624"/>
    <n v="2106"/>
    <n v="2250"/>
  </r>
  <r>
    <x v="842"/>
    <x v="5"/>
    <x v="3"/>
    <x v="0"/>
    <x v="0"/>
    <n v="10"/>
    <x v="2"/>
    <s v="May"/>
    <n v="14238"/>
    <x v="203"/>
    <n v="882"/>
    <n v="2034"/>
    <n v="2160"/>
  </r>
  <r>
    <x v="842"/>
    <x v="0"/>
    <x v="0"/>
    <x v="14"/>
    <x v="0"/>
    <n v="21"/>
    <x v="2"/>
    <s v="May"/>
    <n v="23616"/>
    <x v="58"/>
    <n v="1584"/>
    <n v="4482"/>
    <n v="4770"/>
  </r>
  <r>
    <x v="842"/>
    <x v="8"/>
    <x v="4"/>
    <x v="6"/>
    <x v="0"/>
    <n v="7"/>
    <x v="2"/>
    <s v="May"/>
    <n v="70920"/>
    <x v="61"/>
    <n v="4680"/>
    <n v="3726"/>
    <n v="3960"/>
  </r>
  <r>
    <x v="842"/>
    <x v="8"/>
    <x v="4"/>
    <x v="10"/>
    <x v="0"/>
    <n v="22"/>
    <x v="2"/>
    <s v="May"/>
    <n v="53784"/>
    <x v="292"/>
    <n v="3456"/>
    <n v="2952"/>
    <n v="3150"/>
  </r>
  <r>
    <x v="842"/>
    <x v="7"/>
    <x v="4"/>
    <x v="0"/>
    <x v="0"/>
    <n v="15"/>
    <x v="2"/>
    <s v="May"/>
    <n v="6102"/>
    <x v="215"/>
    <n v="378"/>
    <n v="3384"/>
    <n v="3600"/>
  </r>
  <r>
    <x v="842"/>
    <x v="6"/>
    <x v="2"/>
    <x v="10"/>
    <x v="0"/>
    <n v="7"/>
    <x v="2"/>
    <s v="May"/>
    <n v="71712"/>
    <x v="166"/>
    <n v="4608"/>
    <n v="3546"/>
    <n v="3780"/>
  </r>
  <r>
    <x v="842"/>
    <x v="5"/>
    <x v="3"/>
    <x v="14"/>
    <x v="0"/>
    <n v="17"/>
    <x v="2"/>
    <s v="May"/>
    <n v="35424"/>
    <x v="86"/>
    <n v="2376"/>
    <n v="5148"/>
    <n v="5490"/>
  </r>
  <r>
    <x v="843"/>
    <x v="5"/>
    <x v="3"/>
    <x v="0"/>
    <x v="0"/>
    <n v="20"/>
    <x v="2"/>
    <s v="May"/>
    <n v="8136"/>
    <x v="22"/>
    <n v="504"/>
    <n v="2034"/>
    <n v="2160"/>
  </r>
  <r>
    <x v="843"/>
    <x v="4"/>
    <x v="2"/>
    <x v="16"/>
    <x v="0"/>
    <n v="5"/>
    <x v="2"/>
    <s v="May"/>
    <n v="33840"/>
    <x v="67"/>
    <n v="2160"/>
    <n v="2196"/>
    <n v="2340"/>
  </r>
  <r>
    <x v="843"/>
    <x v="6"/>
    <x v="2"/>
    <x v="4"/>
    <x v="0"/>
    <n v="14"/>
    <x v="2"/>
    <s v="May"/>
    <n v="42588"/>
    <x v="14"/>
    <n v="2772"/>
    <n v="3546"/>
    <n v="3780"/>
  </r>
  <r>
    <x v="844"/>
    <x v="7"/>
    <x v="4"/>
    <x v="4"/>
    <x v="0"/>
    <n v="6"/>
    <x v="2"/>
    <s v="May"/>
    <n v="36504"/>
    <x v="31"/>
    <n v="2376"/>
    <n v="3546"/>
    <n v="3780"/>
  </r>
  <r>
    <x v="844"/>
    <x v="8"/>
    <x v="4"/>
    <x v="12"/>
    <x v="0"/>
    <n v="22"/>
    <x v="2"/>
    <s v="May"/>
    <n v="85698"/>
    <x v="178"/>
    <n v="5382"/>
    <n v="7506"/>
    <n v="8100"/>
  </r>
  <r>
    <x v="844"/>
    <x v="1"/>
    <x v="0"/>
    <x v="10"/>
    <x v="0"/>
    <n v="6"/>
    <x v="2"/>
    <s v="May"/>
    <n v="107568"/>
    <x v="272"/>
    <n v="6912"/>
    <n v="3924"/>
    <n v="4230"/>
  </r>
  <r>
    <x v="844"/>
    <x v="2"/>
    <x v="1"/>
    <x v="4"/>
    <x v="0"/>
    <n v="6"/>
    <x v="2"/>
    <s v="May"/>
    <n v="66924"/>
    <x v="188"/>
    <n v="4356"/>
    <n v="4482"/>
    <n v="4770"/>
  </r>
  <r>
    <x v="844"/>
    <x v="9"/>
    <x v="3"/>
    <x v="15"/>
    <x v="1"/>
    <n v="2"/>
    <x v="2"/>
    <s v="May"/>
    <n v="142614"/>
    <x v="254"/>
    <n v="11286"/>
    <n v="3546"/>
    <n v="3780"/>
  </r>
  <r>
    <x v="845"/>
    <x v="1"/>
    <x v="0"/>
    <x v="0"/>
    <x v="0"/>
    <n v="24"/>
    <x v="2"/>
    <s v="May"/>
    <n v="20340"/>
    <x v="74"/>
    <n v="1260"/>
    <n v="3726"/>
    <n v="3960"/>
  </r>
  <r>
    <x v="845"/>
    <x v="2"/>
    <x v="1"/>
    <x v="1"/>
    <x v="1"/>
    <n v="11"/>
    <x v="2"/>
    <s v="May"/>
    <n v="28656"/>
    <x v="184"/>
    <n v="2304"/>
    <n v="2106"/>
    <n v="2250"/>
  </r>
  <r>
    <x v="845"/>
    <x v="1"/>
    <x v="0"/>
    <x v="15"/>
    <x v="1"/>
    <n v="10"/>
    <x v="2"/>
    <s v="May"/>
    <n v="37530"/>
    <x v="197"/>
    <n v="2970"/>
    <n v="3546"/>
    <n v="3780"/>
  </r>
  <r>
    <x v="845"/>
    <x v="7"/>
    <x v="4"/>
    <x v="14"/>
    <x v="0"/>
    <n v="7"/>
    <x v="2"/>
    <s v="May"/>
    <n v="50184"/>
    <x v="230"/>
    <n v="3366"/>
    <n v="3384"/>
    <n v="3600"/>
  </r>
  <r>
    <x v="846"/>
    <x v="7"/>
    <x v="4"/>
    <x v="13"/>
    <x v="1"/>
    <n v="22"/>
    <x v="2"/>
    <s v="May"/>
    <n v="98100"/>
    <x v="181"/>
    <n v="7650"/>
    <n v="2106"/>
    <n v="2250"/>
  </r>
  <r>
    <x v="847"/>
    <x v="3"/>
    <x v="1"/>
    <x v="5"/>
    <x v="0"/>
    <n v="7"/>
    <x v="2"/>
    <s v="May"/>
    <n v="5832"/>
    <x v="162"/>
    <n v="378"/>
    <n v="3924"/>
    <n v="4230"/>
  </r>
  <r>
    <x v="848"/>
    <x v="7"/>
    <x v="4"/>
    <x v="5"/>
    <x v="0"/>
    <n v="18"/>
    <x v="2"/>
    <s v="May"/>
    <n v="104976"/>
    <x v="206"/>
    <n v="6804"/>
    <n v="3582"/>
    <n v="3870"/>
  </r>
  <r>
    <x v="848"/>
    <x v="0"/>
    <x v="0"/>
    <x v="15"/>
    <x v="1"/>
    <n v="12"/>
    <x v="2"/>
    <s v="May"/>
    <n v="22518"/>
    <x v="251"/>
    <n v="1782"/>
    <n v="3582"/>
    <n v="3870"/>
  </r>
  <r>
    <x v="849"/>
    <x v="7"/>
    <x v="4"/>
    <x v="11"/>
    <x v="0"/>
    <n v="19"/>
    <x v="2"/>
    <s v="June"/>
    <n v="46098"/>
    <x v="219"/>
    <n v="3042"/>
    <n v="3726"/>
    <n v="3960"/>
  </r>
  <r>
    <x v="849"/>
    <x v="8"/>
    <x v="4"/>
    <x v="9"/>
    <x v="0"/>
    <n v="23"/>
    <x v="2"/>
    <s v="June"/>
    <n v="52650"/>
    <x v="101"/>
    <n v="3600"/>
    <n v="3582"/>
    <n v="3870"/>
  </r>
  <r>
    <x v="849"/>
    <x v="7"/>
    <x v="4"/>
    <x v="15"/>
    <x v="1"/>
    <n v="3"/>
    <x v="2"/>
    <s v="June"/>
    <n v="82566"/>
    <x v="102"/>
    <n v="6534"/>
    <n v="2952"/>
    <n v="3150"/>
  </r>
  <r>
    <x v="850"/>
    <x v="8"/>
    <x v="4"/>
    <x v="9"/>
    <x v="0"/>
    <n v="24"/>
    <x v="2"/>
    <s v="June"/>
    <n v="52650"/>
    <x v="101"/>
    <n v="3600"/>
    <n v="3978"/>
    <n v="4230"/>
  </r>
  <r>
    <x v="851"/>
    <x v="1"/>
    <x v="0"/>
    <x v="6"/>
    <x v="0"/>
    <n v="25"/>
    <x v="2"/>
    <s v="June"/>
    <n v="24822"/>
    <x v="78"/>
    <n v="1638"/>
    <n v="2034"/>
    <n v="2160"/>
  </r>
  <r>
    <x v="851"/>
    <x v="0"/>
    <x v="0"/>
    <x v="5"/>
    <x v="0"/>
    <n v="5"/>
    <x v="2"/>
    <s v="June"/>
    <n v="116640"/>
    <x v="235"/>
    <n v="7560"/>
    <n v="3924"/>
    <n v="4230"/>
  </r>
  <r>
    <x v="851"/>
    <x v="2"/>
    <x v="1"/>
    <x v="14"/>
    <x v="0"/>
    <n v="2"/>
    <x v="2"/>
    <s v="June"/>
    <n v="38376"/>
    <x v="285"/>
    <n v="2574"/>
    <n v="5832"/>
    <n v="6210"/>
  </r>
  <r>
    <x v="852"/>
    <x v="9"/>
    <x v="3"/>
    <x v="12"/>
    <x v="0"/>
    <n v="14"/>
    <x v="2"/>
    <s v="June"/>
    <n v="74520"/>
    <x v="29"/>
    <n v="4680"/>
    <n v="3546"/>
    <n v="3780"/>
  </r>
  <r>
    <x v="852"/>
    <x v="2"/>
    <x v="1"/>
    <x v="1"/>
    <x v="1"/>
    <n v="6"/>
    <x v="2"/>
    <s v="June"/>
    <n v="25074"/>
    <x v="214"/>
    <n v="2016"/>
    <n v="2034"/>
    <n v="2160"/>
  </r>
  <r>
    <x v="852"/>
    <x v="6"/>
    <x v="2"/>
    <x v="10"/>
    <x v="0"/>
    <n v="13"/>
    <x v="2"/>
    <s v="June"/>
    <n v="58266"/>
    <x v="238"/>
    <n v="3744"/>
    <n v="2034"/>
    <n v="2160"/>
  </r>
  <r>
    <x v="852"/>
    <x v="6"/>
    <x v="2"/>
    <x v="9"/>
    <x v="0"/>
    <n v="4"/>
    <x v="2"/>
    <s v="June"/>
    <n v="52650"/>
    <x v="101"/>
    <n v="3600"/>
    <n v="3042"/>
    <n v="3240"/>
  </r>
  <r>
    <x v="853"/>
    <x v="3"/>
    <x v="1"/>
    <x v="15"/>
    <x v="1"/>
    <n v="21"/>
    <x v="2"/>
    <s v="June"/>
    <n v="120096"/>
    <x v="127"/>
    <n v="9504"/>
    <n v="3042"/>
    <n v="3240"/>
  </r>
  <r>
    <x v="853"/>
    <x v="2"/>
    <x v="1"/>
    <x v="3"/>
    <x v="0"/>
    <n v="16"/>
    <x v="2"/>
    <s v="June"/>
    <n v="54900"/>
    <x v="252"/>
    <n v="3600"/>
    <n v="3726"/>
    <n v="3960"/>
  </r>
  <r>
    <x v="853"/>
    <x v="4"/>
    <x v="2"/>
    <x v="0"/>
    <x v="0"/>
    <n v="10"/>
    <x v="2"/>
    <s v="June"/>
    <n v="34578"/>
    <x v="299"/>
    <n v="2142"/>
    <n v="2196"/>
    <n v="2340"/>
  </r>
  <r>
    <x v="854"/>
    <x v="8"/>
    <x v="4"/>
    <x v="2"/>
    <x v="0"/>
    <n v="3"/>
    <x v="2"/>
    <s v="June"/>
    <n v="55692"/>
    <x v="56"/>
    <n v="3528"/>
    <n v="4482"/>
    <n v="4770"/>
  </r>
  <r>
    <x v="854"/>
    <x v="7"/>
    <x v="4"/>
    <x v="7"/>
    <x v="0"/>
    <n v="1"/>
    <x v="2"/>
    <s v="June"/>
    <n v="31824"/>
    <x v="13"/>
    <n v="2016"/>
    <n v="5148"/>
    <n v="5490"/>
  </r>
  <r>
    <x v="854"/>
    <x v="4"/>
    <x v="2"/>
    <x v="1"/>
    <x v="1"/>
    <n v="13"/>
    <x v="2"/>
    <s v="June"/>
    <n v="78804"/>
    <x v="202"/>
    <n v="6336"/>
    <n v="3978"/>
    <n v="4230"/>
  </r>
  <r>
    <x v="854"/>
    <x v="6"/>
    <x v="2"/>
    <x v="4"/>
    <x v="0"/>
    <n v="15"/>
    <x v="2"/>
    <s v="June"/>
    <n v="76050"/>
    <x v="15"/>
    <n v="4950"/>
    <n v="2106"/>
    <n v="2250"/>
  </r>
  <r>
    <x v="855"/>
    <x v="2"/>
    <x v="1"/>
    <x v="10"/>
    <x v="0"/>
    <n v="5"/>
    <x v="2"/>
    <s v="June"/>
    <n v="112050"/>
    <x v="21"/>
    <n v="7200"/>
    <n v="3978"/>
    <n v="4230"/>
  </r>
  <r>
    <x v="855"/>
    <x v="1"/>
    <x v="0"/>
    <x v="12"/>
    <x v="0"/>
    <n v="25"/>
    <x v="2"/>
    <s v="June"/>
    <n v="33534"/>
    <x v="34"/>
    <n v="2106"/>
    <n v="2034"/>
    <n v="2160"/>
  </r>
  <r>
    <x v="856"/>
    <x v="2"/>
    <x v="1"/>
    <x v="9"/>
    <x v="0"/>
    <n v="14"/>
    <x v="2"/>
    <s v="June"/>
    <n v="2106"/>
    <x v="216"/>
    <n v="144"/>
    <n v="3978"/>
    <n v="4230"/>
  </r>
  <r>
    <x v="856"/>
    <x v="4"/>
    <x v="2"/>
    <x v="16"/>
    <x v="0"/>
    <n v="11"/>
    <x v="2"/>
    <s v="June"/>
    <n v="77832"/>
    <x v="108"/>
    <n v="4968"/>
    <n v="2034"/>
    <n v="2160"/>
  </r>
  <r>
    <x v="857"/>
    <x v="9"/>
    <x v="3"/>
    <x v="13"/>
    <x v="1"/>
    <n v="8"/>
    <x v="2"/>
    <s v="June"/>
    <n v="62784"/>
    <x v="2"/>
    <n v="4896"/>
    <n v="2952"/>
    <n v="3150"/>
  </r>
  <r>
    <x v="857"/>
    <x v="8"/>
    <x v="4"/>
    <x v="15"/>
    <x v="1"/>
    <n v="1"/>
    <x v="2"/>
    <s v="June"/>
    <n v="60048"/>
    <x v="248"/>
    <n v="4752"/>
    <n v="3546"/>
    <n v="3780"/>
  </r>
  <r>
    <x v="857"/>
    <x v="1"/>
    <x v="0"/>
    <x v="13"/>
    <x v="1"/>
    <n v="24"/>
    <x v="2"/>
    <s v="June"/>
    <n v="74556"/>
    <x v="70"/>
    <n v="5814"/>
    <n v="3546"/>
    <n v="3780"/>
  </r>
  <r>
    <x v="858"/>
    <x v="8"/>
    <x v="4"/>
    <x v="14"/>
    <x v="0"/>
    <n v="15"/>
    <x v="2"/>
    <s v="June"/>
    <n v="2952"/>
    <x v="71"/>
    <n v="198"/>
    <n v="3978"/>
    <n v="4230"/>
  </r>
  <r>
    <x v="858"/>
    <x v="3"/>
    <x v="1"/>
    <x v="5"/>
    <x v="0"/>
    <n v="20"/>
    <x v="2"/>
    <s v="June"/>
    <n v="145800"/>
    <x v="274"/>
    <n v="9450"/>
    <n v="3546"/>
    <n v="3780"/>
  </r>
  <r>
    <x v="859"/>
    <x v="9"/>
    <x v="3"/>
    <x v="16"/>
    <x v="0"/>
    <n v="1"/>
    <x v="2"/>
    <s v="June"/>
    <n v="71064"/>
    <x v="61"/>
    <n v="4536"/>
    <n v="5148"/>
    <n v="5490"/>
  </r>
  <r>
    <x v="860"/>
    <x v="3"/>
    <x v="1"/>
    <x v="10"/>
    <x v="0"/>
    <n v="5"/>
    <x v="2"/>
    <s v="June"/>
    <n v="67230"/>
    <x v="189"/>
    <n v="4320"/>
    <n v="2196"/>
    <n v="2340"/>
  </r>
  <r>
    <x v="860"/>
    <x v="2"/>
    <x v="1"/>
    <x v="2"/>
    <x v="0"/>
    <n v="2"/>
    <x v="2"/>
    <s v="June"/>
    <n v="67626"/>
    <x v="46"/>
    <n v="4284"/>
    <n v="3924"/>
    <n v="4230"/>
  </r>
  <r>
    <x v="860"/>
    <x v="2"/>
    <x v="1"/>
    <x v="2"/>
    <x v="0"/>
    <n v="15"/>
    <x v="2"/>
    <s v="June"/>
    <n v="99450"/>
    <x v="181"/>
    <n v="6300"/>
    <n v="3978"/>
    <n v="4230"/>
  </r>
  <r>
    <x v="860"/>
    <x v="2"/>
    <x v="1"/>
    <x v="15"/>
    <x v="1"/>
    <n v="24"/>
    <x v="2"/>
    <s v="June"/>
    <n v="7506"/>
    <x v="55"/>
    <n v="594"/>
    <n v="2106"/>
    <n v="2250"/>
  </r>
  <r>
    <x v="860"/>
    <x v="6"/>
    <x v="2"/>
    <x v="1"/>
    <x v="1"/>
    <n v="23"/>
    <x v="2"/>
    <s v="June"/>
    <n v="53730"/>
    <x v="205"/>
    <n v="4320"/>
    <n v="5148"/>
    <n v="5490"/>
  </r>
  <r>
    <x v="861"/>
    <x v="6"/>
    <x v="2"/>
    <x v="8"/>
    <x v="0"/>
    <n v="20"/>
    <x v="2"/>
    <s v="June"/>
    <n v="61776"/>
    <x v="16"/>
    <n v="4104"/>
    <n v="3546"/>
    <n v="3780"/>
  </r>
  <r>
    <x v="861"/>
    <x v="9"/>
    <x v="3"/>
    <x v="0"/>
    <x v="0"/>
    <n v="23"/>
    <x v="2"/>
    <s v="June"/>
    <n v="18306"/>
    <x v="186"/>
    <n v="1134"/>
    <n v="3546"/>
    <n v="3780"/>
  </r>
  <r>
    <x v="861"/>
    <x v="8"/>
    <x v="4"/>
    <x v="3"/>
    <x v="0"/>
    <n v="22"/>
    <x v="2"/>
    <s v="June"/>
    <n v="21960"/>
    <x v="97"/>
    <n v="1440"/>
    <n v="5148"/>
    <n v="5490"/>
  </r>
  <r>
    <x v="861"/>
    <x v="5"/>
    <x v="3"/>
    <x v="8"/>
    <x v="0"/>
    <n v="10"/>
    <x v="2"/>
    <s v="June"/>
    <n v="108108"/>
    <x v="270"/>
    <n v="7182"/>
    <n v="3384"/>
    <n v="3600"/>
  </r>
  <r>
    <x v="861"/>
    <x v="2"/>
    <x v="1"/>
    <x v="4"/>
    <x v="0"/>
    <n v="5"/>
    <x v="2"/>
    <s v="June"/>
    <n v="18252"/>
    <x v="186"/>
    <n v="1188"/>
    <n v="3042"/>
    <n v="3240"/>
  </r>
  <r>
    <x v="861"/>
    <x v="3"/>
    <x v="1"/>
    <x v="13"/>
    <x v="1"/>
    <n v="12"/>
    <x v="2"/>
    <s v="June"/>
    <n v="35316"/>
    <x v="116"/>
    <n v="2754"/>
    <n v="3978"/>
    <n v="4230"/>
  </r>
  <r>
    <x v="861"/>
    <x v="3"/>
    <x v="1"/>
    <x v="0"/>
    <x v="0"/>
    <n v="19"/>
    <x v="2"/>
    <s v="June"/>
    <n v="46782"/>
    <x v="147"/>
    <n v="2898"/>
    <n v="3978"/>
    <n v="4230"/>
  </r>
  <r>
    <x v="861"/>
    <x v="0"/>
    <x v="0"/>
    <x v="5"/>
    <x v="0"/>
    <n v="18"/>
    <x v="2"/>
    <s v="June"/>
    <n v="17496"/>
    <x v="143"/>
    <n v="1134"/>
    <n v="3924"/>
    <n v="4230"/>
  </r>
  <r>
    <x v="861"/>
    <x v="7"/>
    <x v="4"/>
    <x v="9"/>
    <x v="0"/>
    <n v="1"/>
    <x v="2"/>
    <s v="June"/>
    <n v="25272"/>
    <x v="242"/>
    <n v="1728"/>
    <n v="2952"/>
    <n v="3150"/>
  </r>
  <r>
    <x v="861"/>
    <x v="8"/>
    <x v="4"/>
    <x v="16"/>
    <x v="0"/>
    <n v="15"/>
    <x v="2"/>
    <s v="June"/>
    <n v="40608"/>
    <x v="80"/>
    <n v="2592"/>
    <n v="3042"/>
    <n v="3240"/>
  </r>
  <r>
    <x v="862"/>
    <x v="1"/>
    <x v="0"/>
    <x v="6"/>
    <x v="0"/>
    <n v="4"/>
    <x v="2"/>
    <s v="June"/>
    <n v="56736"/>
    <x v="259"/>
    <n v="3744"/>
    <n v="3978"/>
    <n v="4230"/>
  </r>
  <r>
    <x v="862"/>
    <x v="2"/>
    <x v="1"/>
    <x v="2"/>
    <x v="0"/>
    <n v="16"/>
    <x v="2"/>
    <s v="June"/>
    <n v="75582"/>
    <x v="70"/>
    <n v="4788"/>
    <n v="2106"/>
    <n v="2250"/>
  </r>
  <r>
    <x v="863"/>
    <x v="4"/>
    <x v="2"/>
    <x v="14"/>
    <x v="0"/>
    <n v="10"/>
    <x v="2"/>
    <s v="June"/>
    <n v="41328"/>
    <x v="221"/>
    <n v="2772"/>
    <n v="2034"/>
    <n v="2160"/>
  </r>
  <r>
    <x v="863"/>
    <x v="6"/>
    <x v="2"/>
    <x v="1"/>
    <x v="1"/>
    <n v="21"/>
    <x v="2"/>
    <s v="June"/>
    <n v="60894"/>
    <x v="49"/>
    <n v="4896"/>
    <n v="4482"/>
    <n v="4770"/>
  </r>
  <r>
    <x v="863"/>
    <x v="8"/>
    <x v="4"/>
    <x v="16"/>
    <x v="0"/>
    <n v="7"/>
    <x v="2"/>
    <s v="June"/>
    <n v="71064"/>
    <x v="61"/>
    <n v="4536"/>
    <n v="3726"/>
    <n v="3960"/>
  </r>
  <r>
    <x v="863"/>
    <x v="5"/>
    <x v="3"/>
    <x v="3"/>
    <x v="0"/>
    <n v="22"/>
    <x v="2"/>
    <s v="June"/>
    <n v="37332"/>
    <x v="295"/>
    <n v="2448"/>
    <n v="2952"/>
    <n v="3150"/>
  </r>
  <r>
    <x v="864"/>
    <x v="1"/>
    <x v="0"/>
    <x v="4"/>
    <x v="0"/>
    <n v="15"/>
    <x v="2"/>
    <s v="June"/>
    <n v="42588"/>
    <x v="14"/>
    <n v="2772"/>
    <n v="3384"/>
    <n v="3600"/>
  </r>
  <r>
    <x v="864"/>
    <x v="6"/>
    <x v="2"/>
    <x v="7"/>
    <x v="0"/>
    <n v="7"/>
    <x v="2"/>
    <s v="June"/>
    <n v="87516"/>
    <x v="4"/>
    <n v="5544"/>
    <n v="3546"/>
    <n v="3780"/>
  </r>
  <r>
    <x v="864"/>
    <x v="0"/>
    <x v="0"/>
    <x v="11"/>
    <x v="0"/>
    <n v="17"/>
    <x v="2"/>
    <s v="June"/>
    <n v="70920"/>
    <x v="61"/>
    <n v="4680"/>
    <n v="5148"/>
    <n v="5490"/>
  </r>
  <r>
    <x v="864"/>
    <x v="1"/>
    <x v="0"/>
    <x v="1"/>
    <x v="1"/>
    <n v="20"/>
    <x v="2"/>
    <s v="June"/>
    <n v="53730"/>
    <x v="205"/>
    <n v="4320"/>
    <n v="2034"/>
    <n v="2160"/>
  </r>
  <r>
    <x v="864"/>
    <x v="6"/>
    <x v="2"/>
    <x v="14"/>
    <x v="0"/>
    <n v="5"/>
    <x v="2"/>
    <s v="June"/>
    <n v="8856"/>
    <x v="47"/>
    <n v="594"/>
    <n v="2196"/>
    <n v="2340"/>
  </r>
  <r>
    <x v="865"/>
    <x v="3"/>
    <x v="1"/>
    <x v="5"/>
    <x v="0"/>
    <n v="14"/>
    <x v="2"/>
    <s v="June"/>
    <n v="52488"/>
    <x v="212"/>
    <n v="3402"/>
    <n v="3546"/>
    <n v="3780"/>
  </r>
  <r>
    <x v="865"/>
    <x v="1"/>
    <x v="0"/>
    <x v="15"/>
    <x v="1"/>
    <n v="6"/>
    <x v="2"/>
    <s v="June"/>
    <n v="112590"/>
    <x v="175"/>
    <n v="8910"/>
    <n v="3546"/>
    <n v="3780"/>
  </r>
  <r>
    <x v="865"/>
    <x v="8"/>
    <x v="4"/>
    <x v="4"/>
    <x v="0"/>
    <n v="22"/>
    <x v="2"/>
    <s v="June"/>
    <n v="60840"/>
    <x v="248"/>
    <n v="3960"/>
    <n v="7506"/>
    <n v="8100"/>
  </r>
  <r>
    <x v="866"/>
    <x v="8"/>
    <x v="4"/>
    <x v="12"/>
    <x v="0"/>
    <n v="6"/>
    <x v="2"/>
    <s v="June"/>
    <n v="44712"/>
    <x v="209"/>
    <n v="2808"/>
    <n v="3924"/>
    <n v="4230"/>
  </r>
  <r>
    <x v="866"/>
    <x v="3"/>
    <x v="1"/>
    <x v="15"/>
    <x v="1"/>
    <n v="6"/>
    <x v="2"/>
    <s v="June"/>
    <n v="97578"/>
    <x v="263"/>
    <n v="7722"/>
    <n v="4482"/>
    <n v="4770"/>
  </r>
  <r>
    <x v="867"/>
    <x v="1"/>
    <x v="0"/>
    <x v="8"/>
    <x v="0"/>
    <n v="2"/>
    <x v="2"/>
    <s v="June"/>
    <n v="66924"/>
    <x v="114"/>
    <n v="4446"/>
    <n v="3546"/>
    <n v="3780"/>
  </r>
  <r>
    <x v="867"/>
    <x v="9"/>
    <x v="3"/>
    <x v="11"/>
    <x v="0"/>
    <n v="24"/>
    <x v="2"/>
    <s v="June"/>
    <n v="17730"/>
    <x v="229"/>
    <n v="1170"/>
    <n v="3726"/>
    <n v="3960"/>
  </r>
  <r>
    <x v="867"/>
    <x v="4"/>
    <x v="2"/>
    <x v="1"/>
    <x v="1"/>
    <n v="11"/>
    <x v="2"/>
    <s v="June"/>
    <n v="21492"/>
    <x v="122"/>
    <n v="1728"/>
    <n v="2106"/>
    <n v="2250"/>
  </r>
  <r>
    <x v="867"/>
    <x v="4"/>
    <x v="2"/>
    <x v="5"/>
    <x v="0"/>
    <n v="10"/>
    <x v="2"/>
    <s v="June"/>
    <n v="5832"/>
    <x v="162"/>
    <n v="378"/>
    <n v="3546"/>
    <n v="3780"/>
  </r>
  <r>
    <x v="867"/>
    <x v="2"/>
    <x v="1"/>
    <x v="7"/>
    <x v="0"/>
    <n v="7"/>
    <x v="2"/>
    <s v="June"/>
    <n v="27846"/>
    <x v="88"/>
    <n v="1764"/>
    <n v="3384"/>
    <n v="3600"/>
  </r>
  <r>
    <x v="867"/>
    <x v="1"/>
    <x v="0"/>
    <x v="13"/>
    <x v="1"/>
    <n v="22"/>
    <x v="2"/>
    <s v="June"/>
    <n v="7848"/>
    <x v="52"/>
    <n v="612"/>
    <n v="2106"/>
    <n v="2250"/>
  </r>
  <r>
    <x v="868"/>
    <x v="5"/>
    <x v="3"/>
    <x v="10"/>
    <x v="0"/>
    <n v="7"/>
    <x v="2"/>
    <s v="June"/>
    <n v="22410"/>
    <x v="240"/>
    <n v="1440"/>
    <n v="3924"/>
    <n v="4230"/>
  </r>
  <r>
    <x v="868"/>
    <x v="1"/>
    <x v="0"/>
    <x v="16"/>
    <x v="0"/>
    <n v="18"/>
    <x v="2"/>
    <s v="June"/>
    <n v="71064"/>
    <x v="61"/>
    <n v="4536"/>
    <n v="3582"/>
    <n v="3870"/>
  </r>
  <r>
    <x v="869"/>
    <x v="0"/>
    <x v="0"/>
    <x v="4"/>
    <x v="0"/>
    <n v="12"/>
    <x v="2"/>
    <s v="June"/>
    <n v="24336"/>
    <x v="103"/>
    <n v="1584"/>
    <n v="3582"/>
    <n v="3870"/>
  </r>
  <r>
    <x v="869"/>
    <x v="4"/>
    <x v="2"/>
    <x v="11"/>
    <x v="0"/>
    <n v="19"/>
    <x v="2"/>
    <s v="June"/>
    <n v="74466"/>
    <x v="113"/>
    <n v="4914"/>
    <n v="3726"/>
    <n v="3960"/>
  </r>
  <r>
    <x v="869"/>
    <x v="4"/>
    <x v="2"/>
    <x v="15"/>
    <x v="1"/>
    <n v="23"/>
    <x v="2"/>
    <s v="June"/>
    <n v="172638"/>
    <x v="39"/>
    <n v="13662"/>
    <n v="3582"/>
    <n v="3870"/>
  </r>
  <r>
    <x v="869"/>
    <x v="3"/>
    <x v="1"/>
    <x v="5"/>
    <x v="0"/>
    <n v="3"/>
    <x v="2"/>
    <s v="June"/>
    <n v="81648"/>
    <x v="19"/>
    <n v="5292"/>
    <n v="2952"/>
    <n v="3150"/>
  </r>
  <r>
    <x v="869"/>
    <x v="9"/>
    <x v="3"/>
    <x v="6"/>
    <x v="0"/>
    <n v="24"/>
    <x v="2"/>
    <s v="June"/>
    <n v="35460"/>
    <x v="86"/>
    <n v="2340"/>
    <n v="3978"/>
    <n v="4230"/>
  </r>
  <r>
    <x v="869"/>
    <x v="6"/>
    <x v="2"/>
    <x v="0"/>
    <x v="0"/>
    <n v="25"/>
    <x v="2"/>
    <s v="June"/>
    <n v="40680"/>
    <x v="80"/>
    <n v="2520"/>
    <n v="2034"/>
    <n v="2160"/>
  </r>
  <r>
    <x v="870"/>
    <x v="6"/>
    <x v="2"/>
    <x v="8"/>
    <x v="0"/>
    <n v="5"/>
    <x v="2"/>
    <s v="June"/>
    <n v="82368"/>
    <x v="213"/>
    <n v="5472"/>
    <n v="3924"/>
    <n v="4230"/>
  </r>
  <r>
    <x v="871"/>
    <x v="5"/>
    <x v="3"/>
    <x v="0"/>
    <x v="0"/>
    <n v="2"/>
    <x v="2"/>
    <s v="June"/>
    <n v="18306"/>
    <x v="186"/>
    <n v="1134"/>
    <n v="5832"/>
    <n v="6210"/>
  </r>
  <r>
    <x v="871"/>
    <x v="5"/>
    <x v="3"/>
    <x v="10"/>
    <x v="0"/>
    <n v="14"/>
    <x v="2"/>
    <s v="June"/>
    <n v="40338"/>
    <x v="224"/>
    <n v="2592"/>
    <n v="3546"/>
    <n v="3780"/>
  </r>
  <r>
    <x v="871"/>
    <x v="1"/>
    <x v="0"/>
    <x v="5"/>
    <x v="0"/>
    <n v="6"/>
    <x v="2"/>
    <s v="June"/>
    <n v="139968"/>
    <x v="24"/>
    <n v="9072"/>
    <n v="2034"/>
    <n v="2160"/>
  </r>
  <r>
    <x v="872"/>
    <x v="7"/>
    <x v="4"/>
    <x v="11"/>
    <x v="0"/>
    <n v="13"/>
    <x v="2"/>
    <s v="June"/>
    <n v="81558"/>
    <x v="19"/>
    <n v="5382"/>
    <n v="2034"/>
    <n v="2160"/>
  </r>
  <r>
    <x v="872"/>
    <x v="1"/>
    <x v="0"/>
    <x v="14"/>
    <x v="0"/>
    <n v="4"/>
    <x v="2"/>
    <s v="June"/>
    <n v="2952"/>
    <x v="71"/>
    <n v="198"/>
    <n v="3042"/>
    <n v="3240"/>
  </r>
  <r>
    <x v="872"/>
    <x v="2"/>
    <x v="1"/>
    <x v="13"/>
    <x v="1"/>
    <n v="21"/>
    <x v="2"/>
    <s v="June"/>
    <n v="90252"/>
    <x v="226"/>
    <n v="7038"/>
    <n v="3042"/>
    <n v="3240"/>
  </r>
  <r>
    <x v="872"/>
    <x v="6"/>
    <x v="2"/>
    <x v="16"/>
    <x v="0"/>
    <n v="16"/>
    <x v="2"/>
    <s v="June"/>
    <n v="77832"/>
    <x v="108"/>
    <n v="4968"/>
    <n v="3726"/>
    <n v="3960"/>
  </r>
  <r>
    <x v="872"/>
    <x v="9"/>
    <x v="3"/>
    <x v="10"/>
    <x v="0"/>
    <n v="10"/>
    <x v="2"/>
    <s v="June"/>
    <n v="62748"/>
    <x v="268"/>
    <n v="4032"/>
    <n v="2196"/>
    <n v="2340"/>
  </r>
  <r>
    <x v="873"/>
    <x v="7"/>
    <x v="4"/>
    <x v="14"/>
    <x v="0"/>
    <n v="3"/>
    <x v="2"/>
    <s v="June"/>
    <n v="32472"/>
    <x v="141"/>
    <n v="2178"/>
    <n v="4482"/>
    <n v="4770"/>
  </r>
  <r>
    <x v="873"/>
    <x v="1"/>
    <x v="0"/>
    <x v="8"/>
    <x v="0"/>
    <n v="1"/>
    <x v="2"/>
    <s v="June"/>
    <n v="10296"/>
    <x v="182"/>
    <n v="684"/>
    <n v="5148"/>
    <n v="5490"/>
  </r>
  <r>
    <x v="873"/>
    <x v="1"/>
    <x v="0"/>
    <x v="10"/>
    <x v="0"/>
    <n v="13"/>
    <x v="2"/>
    <s v="June"/>
    <n v="26892"/>
    <x v="83"/>
    <n v="1728"/>
    <n v="3978"/>
    <n v="4230"/>
  </r>
  <r>
    <x v="873"/>
    <x v="7"/>
    <x v="4"/>
    <x v="1"/>
    <x v="1"/>
    <n v="15"/>
    <x v="2"/>
    <s v="June"/>
    <n v="32238"/>
    <x v="210"/>
    <n v="2592"/>
    <n v="2106"/>
    <n v="2250"/>
  </r>
  <r>
    <x v="873"/>
    <x v="9"/>
    <x v="3"/>
    <x v="6"/>
    <x v="0"/>
    <n v="5"/>
    <x v="2"/>
    <s v="June"/>
    <n v="74466"/>
    <x v="113"/>
    <n v="4914"/>
    <n v="3978"/>
    <n v="4230"/>
  </r>
  <r>
    <x v="874"/>
    <x v="0"/>
    <x v="0"/>
    <x v="4"/>
    <x v="0"/>
    <n v="25"/>
    <x v="2"/>
    <s v="June"/>
    <n v="15210"/>
    <x v="68"/>
    <n v="990"/>
    <n v="2034"/>
    <n v="2160"/>
  </r>
  <r>
    <x v="874"/>
    <x v="2"/>
    <x v="1"/>
    <x v="1"/>
    <x v="1"/>
    <n v="8"/>
    <x v="2"/>
    <s v="June"/>
    <n v="46566"/>
    <x v="136"/>
    <n v="3744"/>
    <n v="2034"/>
    <n v="2160"/>
  </r>
  <r>
    <x v="874"/>
    <x v="4"/>
    <x v="2"/>
    <x v="16"/>
    <x v="0"/>
    <n v="21"/>
    <x v="2"/>
    <s v="June"/>
    <n v="43992"/>
    <x v="148"/>
    <n v="2808"/>
    <n v="3582"/>
    <n v="3870"/>
  </r>
  <r>
    <x v="875"/>
    <x v="2"/>
    <x v="1"/>
    <x v="14"/>
    <x v="0"/>
    <n v="16"/>
    <x v="2"/>
    <s v="July"/>
    <n v="8856"/>
    <x v="47"/>
    <n v="594"/>
    <n v="3978"/>
    <n v="4230"/>
  </r>
  <r>
    <x v="875"/>
    <x v="5"/>
    <x v="3"/>
    <x v="4"/>
    <x v="0"/>
    <n v="23"/>
    <x v="2"/>
    <s v="July"/>
    <n v="60840"/>
    <x v="248"/>
    <n v="3960"/>
    <n v="2196"/>
    <n v="2340"/>
  </r>
  <r>
    <x v="875"/>
    <x v="1"/>
    <x v="0"/>
    <x v="3"/>
    <x v="0"/>
    <n v="22"/>
    <x v="2"/>
    <s v="July"/>
    <n v="41724"/>
    <x v="296"/>
    <n v="2736"/>
    <n v="3978"/>
    <n v="4230"/>
  </r>
  <r>
    <x v="875"/>
    <x v="5"/>
    <x v="3"/>
    <x v="2"/>
    <x v="0"/>
    <n v="13"/>
    <x v="2"/>
    <s v="July"/>
    <n v="11934"/>
    <x v="158"/>
    <n v="756"/>
    <n v="3978"/>
    <n v="4230"/>
  </r>
  <r>
    <x v="875"/>
    <x v="1"/>
    <x v="0"/>
    <x v="11"/>
    <x v="0"/>
    <n v="27"/>
    <x v="2"/>
    <s v="July"/>
    <n v="78012"/>
    <x v="164"/>
    <n v="5148"/>
    <n v="3042"/>
    <n v="3240"/>
  </r>
  <r>
    <x v="876"/>
    <x v="0"/>
    <x v="0"/>
    <x v="3"/>
    <x v="0"/>
    <n v="27"/>
    <x v="2"/>
    <s v="July"/>
    <n v="2196"/>
    <x v="275"/>
    <n v="144"/>
    <n v="3978"/>
    <n v="4230"/>
  </r>
  <r>
    <x v="876"/>
    <x v="4"/>
    <x v="2"/>
    <x v="11"/>
    <x v="0"/>
    <n v="27"/>
    <x v="2"/>
    <s v="July"/>
    <n v="63828"/>
    <x v="95"/>
    <n v="4212"/>
    <n v="3978"/>
    <n v="4230"/>
  </r>
  <r>
    <x v="876"/>
    <x v="8"/>
    <x v="4"/>
    <x v="1"/>
    <x v="1"/>
    <n v="27"/>
    <x v="2"/>
    <s v="July"/>
    <n v="32238"/>
    <x v="210"/>
    <n v="2592"/>
    <n v="5832"/>
    <n v="6210"/>
  </r>
  <r>
    <x v="876"/>
    <x v="2"/>
    <x v="1"/>
    <x v="15"/>
    <x v="1"/>
    <n v="27"/>
    <x v="2"/>
    <s v="July"/>
    <n v="15012"/>
    <x v="68"/>
    <n v="1188"/>
    <n v="2196"/>
    <n v="2340"/>
  </r>
  <r>
    <x v="876"/>
    <x v="5"/>
    <x v="3"/>
    <x v="14"/>
    <x v="0"/>
    <n v="27"/>
    <x v="2"/>
    <s v="July"/>
    <n v="50184"/>
    <x v="230"/>
    <n v="3366"/>
    <n v="3546"/>
    <n v="3780"/>
  </r>
  <r>
    <x v="877"/>
    <x v="8"/>
    <x v="4"/>
    <x v="5"/>
    <x v="0"/>
    <n v="12"/>
    <x v="2"/>
    <s v="July"/>
    <n v="64152"/>
    <x v="107"/>
    <n v="4158"/>
    <n v="3582"/>
    <n v="3870"/>
  </r>
  <r>
    <x v="877"/>
    <x v="5"/>
    <x v="3"/>
    <x v="7"/>
    <x v="0"/>
    <n v="18"/>
    <x v="2"/>
    <s v="July"/>
    <n v="67626"/>
    <x v="46"/>
    <n v="4284"/>
    <n v="3978"/>
    <n v="4230"/>
  </r>
  <r>
    <x v="877"/>
    <x v="4"/>
    <x v="2"/>
    <x v="11"/>
    <x v="0"/>
    <n v="8"/>
    <x v="2"/>
    <s v="July"/>
    <n v="78012"/>
    <x v="164"/>
    <n v="5148"/>
    <n v="3978"/>
    <n v="4230"/>
  </r>
  <r>
    <x v="878"/>
    <x v="8"/>
    <x v="4"/>
    <x v="6"/>
    <x v="0"/>
    <n v="21"/>
    <x v="2"/>
    <s v="July"/>
    <n v="31914"/>
    <x v="40"/>
    <n v="2106"/>
    <n v="2034"/>
    <n v="2160"/>
  </r>
  <r>
    <x v="878"/>
    <x v="8"/>
    <x v="4"/>
    <x v="8"/>
    <x v="0"/>
    <n v="25"/>
    <x v="2"/>
    <s v="July"/>
    <n v="41184"/>
    <x v="43"/>
    <n v="2736"/>
    <n v="3042"/>
    <n v="3240"/>
  </r>
  <r>
    <x v="878"/>
    <x v="9"/>
    <x v="3"/>
    <x v="4"/>
    <x v="0"/>
    <n v="12"/>
    <x v="2"/>
    <s v="July"/>
    <n v="3042"/>
    <x v="152"/>
    <n v="198"/>
    <n v="5148"/>
    <n v="5490"/>
  </r>
  <r>
    <x v="878"/>
    <x v="0"/>
    <x v="0"/>
    <x v="13"/>
    <x v="1"/>
    <n v="9"/>
    <x v="2"/>
    <s v="July"/>
    <n v="90252"/>
    <x v="226"/>
    <n v="7038"/>
    <n v="2106"/>
    <n v="2250"/>
  </r>
  <r>
    <x v="879"/>
    <x v="7"/>
    <x v="4"/>
    <x v="0"/>
    <x v="0"/>
    <n v="23"/>
    <x v="2"/>
    <s v="July"/>
    <n v="24408"/>
    <x v="103"/>
    <n v="1512"/>
    <n v="4482"/>
    <n v="4770"/>
  </r>
  <r>
    <x v="879"/>
    <x v="7"/>
    <x v="4"/>
    <x v="11"/>
    <x v="0"/>
    <n v="23"/>
    <x v="2"/>
    <s v="July"/>
    <n v="24822"/>
    <x v="78"/>
    <n v="1638"/>
    <n v="3546"/>
    <n v="3780"/>
  </r>
  <r>
    <x v="879"/>
    <x v="4"/>
    <x v="2"/>
    <x v="0"/>
    <x v="0"/>
    <n v="20"/>
    <x v="2"/>
    <s v="July"/>
    <n v="40680"/>
    <x v="80"/>
    <n v="2520"/>
    <n v="4482"/>
    <n v="4770"/>
  </r>
  <r>
    <x v="880"/>
    <x v="7"/>
    <x v="4"/>
    <x v="11"/>
    <x v="0"/>
    <n v="25"/>
    <x v="2"/>
    <s v="July"/>
    <n v="21276"/>
    <x v="41"/>
    <n v="1404"/>
    <n v="4482"/>
    <n v="4770"/>
  </r>
  <r>
    <x v="881"/>
    <x v="6"/>
    <x v="2"/>
    <x v="0"/>
    <x v="0"/>
    <n v="4"/>
    <x v="2"/>
    <s v="July"/>
    <n v="10170"/>
    <x v="129"/>
    <n v="630"/>
    <n v="2034"/>
    <n v="2160"/>
  </r>
  <r>
    <x v="881"/>
    <x v="9"/>
    <x v="3"/>
    <x v="9"/>
    <x v="0"/>
    <n v="24"/>
    <x v="2"/>
    <s v="July"/>
    <n v="4212"/>
    <x v="118"/>
    <n v="288"/>
    <n v="3978"/>
    <n v="4230"/>
  </r>
  <r>
    <x v="881"/>
    <x v="2"/>
    <x v="1"/>
    <x v="15"/>
    <x v="1"/>
    <n v="24"/>
    <x v="2"/>
    <s v="July"/>
    <n v="60048"/>
    <x v="248"/>
    <n v="4752"/>
    <n v="5832"/>
    <n v="6210"/>
  </r>
  <r>
    <x v="882"/>
    <x v="9"/>
    <x v="3"/>
    <x v="7"/>
    <x v="0"/>
    <n v="16"/>
    <x v="2"/>
    <s v="July"/>
    <n v="71604"/>
    <x v="12"/>
    <n v="4536"/>
    <n v="3978"/>
    <n v="4230"/>
  </r>
  <r>
    <x v="883"/>
    <x v="3"/>
    <x v="1"/>
    <x v="9"/>
    <x v="0"/>
    <n v="6"/>
    <x v="2"/>
    <s v="July"/>
    <n v="4212"/>
    <x v="118"/>
    <n v="288"/>
    <n v="3978"/>
    <n v="4230"/>
  </r>
  <r>
    <x v="883"/>
    <x v="7"/>
    <x v="4"/>
    <x v="14"/>
    <x v="0"/>
    <n v="4"/>
    <x v="2"/>
    <s v="July"/>
    <n v="67896"/>
    <x v="133"/>
    <n v="4554"/>
    <n v="5148"/>
    <n v="5490"/>
  </r>
  <r>
    <x v="884"/>
    <x v="5"/>
    <x v="3"/>
    <x v="15"/>
    <x v="1"/>
    <n v="24"/>
    <x v="2"/>
    <s v="July"/>
    <n v="60048"/>
    <x v="248"/>
    <n v="4752"/>
    <n v="5832"/>
    <n v="6210"/>
  </r>
  <r>
    <x v="885"/>
    <x v="7"/>
    <x v="4"/>
    <x v="0"/>
    <x v="0"/>
    <n v="21"/>
    <x v="2"/>
    <s v="July"/>
    <n v="46782"/>
    <x v="147"/>
    <n v="2898"/>
    <n v="2034"/>
    <n v="2160"/>
  </r>
  <r>
    <x v="885"/>
    <x v="8"/>
    <x v="4"/>
    <x v="16"/>
    <x v="0"/>
    <n v="13"/>
    <x v="2"/>
    <s v="July"/>
    <n v="81216"/>
    <x v="291"/>
    <n v="5184"/>
    <n v="5832"/>
    <n v="6210"/>
  </r>
  <r>
    <x v="886"/>
    <x v="4"/>
    <x v="2"/>
    <x v="4"/>
    <x v="0"/>
    <n v="2"/>
    <x v="2"/>
    <s v="July"/>
    <n v="36504"/>
    <x v="31"/>
    <n v="2376"/>
    <n v="3546"/>
    <n v="3780"/>
  </r>
  <r>
    <x v="886"/>
    <x v="9"/>
    <x v="3"/>
    <x v="1"/>
    <x v="1"/>
    <n v="20"/>
    <x v="2"/>
    <s v="July"/>
    <n v="46566"/>
    <x v="136"/>
    <n v="3744"/>
    <n v="3726"/>
    <n v="3960"/>
  </r>
  <r>
    <x v="887"/>
    <x v="2"/>
    <x v="1"/>
    <x v="8"/>
    <x v="0"/>
    <n v="21"/>
    <x v="2"/>
    <s v="July"/>
    <n v="20592"/>
    <x v="26"/>
    <n v="1368"/>
    <n v="3978"/>
    <n v="4230"/>
  </r>
  <r>
    <x v="887"/>
    <x v="6"/>
    <x v="2"/>
    <x v="1"/>
    <x v="1"/>
    <n v="12"/>
    <x v="2"/>
    <s v="July"/>
    <n v="21492"/>
    <x v="122"/>
    <n v="1728"/>
    <n v="3042"/>
    <n v="3240"/>
  </r>
  <r>
    <x v="887"/>
    <x v="3"/>
    <x v="1"/>
    <x v="1"/>
    <x v="1"/>
    <n v="23"/>
    <x v="2"/>
    <s v="July"/>
    <n v="75222"/>
    <x v="1"/>
    <n v="6048"/>
    <n v="3546"/>
    <n v="3780"/>
  </r>
  <r>
    <x v="888"/>
    <x v="0"/>
    <x v="0"/>
    <x v="1"/>
    <x v="1"/>
    <n v="23"/>
    <x v="2"/>
    <s v="July"/>
    <n v="42984"/>
    <x v="11"/>
    <n v="3456"/>
    <n v="4482"/>
    <n v="4770"/>
  </r>
  <r>
    <x v="889"/>
    <x v="7"/>
    <x v="4"/>
    <x v="4"/>
    <x v="0"/>
    <n v="24"/>
    <x v="2"/>
    <s v="July"/>
    <n v="33462"/>
    <x v="34"/>
    <n v="2178"/>
    <n v="3924"/>
    <n v="4230"/>
  </r>
  <r>
    <x v="889"/>
    <x v="1"/>
    <x v="0"/>
    <x v="13"/>
    <x v="1"/>
    <n v="25"/>
    <x v="2"/>
    <s v="July"/>
    <n v="19620"/>
    <x v="92"/>
    <n v="1530"/>
    <n v="2952"/>
    <n v="3150"/>
  </r>
  <r>
    <x v="889"/>
    <x v="3"/>
    <x v="1"/>
    <x v="12"/>
    <x v="0"/>
    <n v="17"/>
    <x v="2"/>
    <s v="July"/>
    <n v="14904"/>
    <x v="232"/>
    <n v="936"/>
    <n v="3726"/>
    <n v="3960"/>
  </r>
  <r>
    <x v="889"/>
    <x v="4"/>
    <x v="2"/>
    <x v="9"/>
    <x v="0"/>
    <n v="21"/>
    <x v="2"/>
    <s v="July"/>
    <n v="2106"/>
    <x v="216"/>
    <n v="144"/>
    <n v="3978"/>
    <n v="4230"/>
  </r>
  <r>
    <x v="890"/>
    <x v="8"/>
    <x v="4"/>
    <x v="6"/>
    <x v="0"/>
    <n v="9"/>
    <x v="2"/>
    <s v="July"/>
    <n v="49644"/>
    <x v="81"/>
    <n v="3276"/>
    <n v="3726"/>
    <n v="3960"/>
  </r>
  <r>
    <x v="890"/>
    <x v="0"/>
    <x v="0"/>
    <x v="9"/>
    <x v="0"/>
    <n v="11"/>
    <x v="2"/>
    <s v="July"/>
    <n v="2106"/>
    <x v="216"/>
    <n v="144"/>
    <n v="4482"/>
    <n v="4770"/>
  </r>
  <r>
    <x v="891"/>
    <x v="6"/>
    <x v="2"/>
    <x v="10"/>
    <x v="0"/>
    <n v="4"/>
    <x v="2"/>
    <s v="July"/>
    <n v="4482"/>
    <x v="236"/>
    <n v="288"/>
    <n v="3582"/>
    <n v="3870"/>
  </r>
  <r>
    <x v="892"/>
    <x v="2"/>
    <x v="1"/>
    <x v="8"/>
    <x v="0"/>
    <n v="22"/>
    <x v="2"/>
    <s v="July"/>
    <n v="30888"/>
    <x v="146"/>
    <n v="2052"/>
    <n v="4482"/>
    <n v="4770"/>
  </r>
  <r>
    <x v="892"/>
    <x v="9"/>
    <x v="3"/>
    <x v="8"/>
    <x v="0"/>
    <n v="15"/>
    <x v="2"/>
    <s v="July"/>
    <n v="72072"/>
    <x v="145"/>
    <n v="4788"/>
    <n v="3924"/>
    <n v="4230"/>
  </r>
  <r>
    <x v="892"/>
    <x v="9"/>
    <x v="3"/>
    <x v="0"/>
    <x v="0"/>
    <n v="23"/>
    <x v="2"/>
    <s v="July"/>
    <n v="40680"/>
    <x v="80"/>
    <n v="2520"/>
    <n v="7506"/>
    <n v="8100"/>
  </r>
  <r>
    <x v="892"/>
    <x v="4"/>
    <x v="2"/>
    <x v="8"/>
    <x v="0"/>
    <n v="9"/>
    <x v="2"/>
    <s v="July"/>
    <n v="15444"/>
    <x v="124"/>
    <n v="1026"/>
    <n v="3546"/>
    <n v="3780"/>
  </r>
  <r>
    <x v="893"/>
    <x v="2"/>
    <x v="1"/>
    <x v="7"/>
    <x v="0"/>
    <n v="7"/>
    <x v="2"/>
    <s v="July"/>
    <n v="39780"/>
    <x v="42"/>
    <n v="2520"/>
    <n v="3042"/>
    <n v="3240"/>
  </r>
  <r>
    <x v="893"/>
    <x v="8"/>
    <x v="4"/>
    <x v="14"/>
    <x v="0"/>
    <n v="25"/>
    <x v="2"/>
    <s v="July"/>
    <n v="56088"/>
    <x v="117"/>
    <n v="3762"/>
    <n v="3042"/>
    <n v="3240"/>
  </r>
  <r>
    <x v="894"/>
    <x v="4"/>
    <x v="2"/>
    <x v="3"/>
    <x v="0"/>
    <n v="10"/>
    <x v="2"/>
    <s v="July"/>
    <n v="13176"/>
    <x v="163"/>
    <n v="864"/>
    <n v="3978"/>
    <n v="4230"/>
  </r>
  <r>
    <x v="895"/>
    <x v="5"/>
    <x v="3"/>
    <x v="15"/>
    <x v="1"/>
    <n v="8"/>
    <x v="2"/>
    <s v="July"/>
    <n v="120096"/>
    <x v="127"/>
    <n v="9504"/>
    <n v="5148"/>
    <n v="5490"/>
  </r>
  <r>
    <x v="896"/>
    <x v="5"/>
    <x v="3"/>
    <x v="8"/>
    <x v="0"/>
    <n v="18"/>
    <x v="2"/>
    <s v="July"/>
    <n v="108108"/>
    <x v="270"/>
    <n v="7182"/>
    <n v="3042"/>
    <n v="3240"/>
  </r>
  <r>
    <x v="896"/>
    <x v="2"/>
    <x v="1"/>
    <x v="12"/>
    <x v="0"/>
    <n v="8"/>
    <x v="2"/>
    <s v="July"/>
    <n v="93150"/>
    <x v="173"/>
    <n v="5850"/>
    <n v="5148"/>
    <n v="5490"/>
  </r>
  <r>
    <x v="896"/>
    <x v="1"/>
    <x v="0"/>
    <x v="1"/>
    <x v="1"/>
    <n v="25"/>
    <x v="2"/>
    <s v="July"/>
    <n v="64476"/>
    <x v="89"/>
    <n v="5184"/>
    <n v="7506"/>
    <n v="8100"/>
  </r>
  <r>
    <x v="897"/>
    <x v="7"/>
    <x v="4"/>
    <x v="2"/>
    <x v="0"/>
    <n v="7"/>
    <x v="2"/>
    <s v="July"/>
    <n v="11934"/>
    <x v="158"/>
    <n v="756"/>
    <n v="3042"/>
    <n v="3240"/>
  </r>
  <r>
    <x v="897"/>
    <x v="2"/>
    <x v="1"/>
    <x v="0"/>
    <x v="0"/>
    <n v="17"/>
    <x v="2"/>
    <s v="July"/>
    <n v="16272"/>
    <x v="0"/>
    <n v="1008"/>
    <n v="3978"/>
    <n v="4230"/>
  </r>
  <r>
    <x v="897"/>
    <x v="7"/>
    <x v="4"/>
    <x v="7"/>
    <x v="0"/>
    <n v="3"/>
    <x v="2"/>
    <s v="July"/>
    <n v="95472"/>
    <x v="23"/>
    <n v="6048"/>
    <n v="2952"/>
    <n v="3150"/>
  </r>
  <r>
    <x v="898"/>
    <x v="1"/>
    <x v="0"/>
    <x v="4"/>
    <x v="0"/>
    <n v="13"/>
    <x v="2"/>
    <s v="July"/>
    <n v="76050"/>
    <x v="15"/>
    <n v="4950"/>
    <n v="2034"/>
    <n v="2160"/>
  </r>
  <r>
    <x v="898"/>
    <x v="3"/>
    <x v="1"/>
    <x v="9"/>
    <x v="0"/>
    <n v="17"/>
    <x v="2"/>
    <s v="July"/>
    <n v="18954"/>
    <x v="17"/>
    <n v="1296"/>
    <n v="3582"/>
    <n v="3870"/>
  </r>
  <r>
    <x v="898"/>
    <x v="7"/>
    <x v="4"/>
    <x v="6"/>
    <x v="0"/>
    <n v="22"/>
    <x v="2"/>
    <s v="July"/>
    <n v="60282"/>
    <x v="217"/>
    <n v="3978"/>
    <n v="3978"/>
    <n v="4230"/>
  </r>
  <r>
    <x v="898"/>
    <x v="0"/>
    <x v="0"/>
    <x v="16"/>
    <x v="0"/>
    <n v="23"/>
    <x v="2"/>
    <s v="July"/>
    <n v="13536"/>
    <x v="293"/>
    <n v="864"/>
    <n v="2196"/>
    <n v="2340"/>
  </r>
  <r>
    <x v="898"/>
    <x v="3"/>
    <x v="1"/>
    <x v="9"/>
    <x v="0"/>
    <n v="1"/>
    <x v="2"/>
    <s v="July"/>
    <n v="52650"/>
    <x v="101"/>
    <n v="3600"/>
    <n v="2034"/>
    <n v="2160"/>
  </r>
  <r>
    <x v="898"/>
    <x v="8"/>
    <x v="4"/>
    <x v="8"/>
    <x v="0"/>
    <n v="25"/>
    <x v="2"/>
    <s v="July"/>
    <n v="97812"/>
    <x v="135"/>
    <n v="6498"/>
    <n v="5148"/>
    <n v="5490"/>
  </r>
  <r>
    <x v="898"/>
    <x v="5"/>
    <x v="3"/>
    <x v="4"/>
    <x v="0"/>
    <n v="22"/>
    <x v="2"/>
    <s v="July"/>
    <n v="42588"/>
    <x v="14"/>
    <n v="2772"/>
    <n v="3384"/>
    <n v="3600"/>
  </r>
  <r>
    <x v="898"/>
    <x v="5"/>
    <x v="3"/>
    <x v="14"/>
    <x v="0"/>
    <n v="2"/>
    <x v="2"/>
    <s v="July"/>
    <n v="8856"/>
    <x v="47"/>
    <n v="594"/>
    <n v="3978"/>
    <n v="4230"/>
  </r>
  <r>
    <x v="899"/>
    <x v="7"/>
    <x v="4"/>
    <x v="7"/>
    <x v="0"/>
    <n v="11"/>
    <x v="2"/>
    <s v="July"/>
    <n v="83538"/>
    <x v="30"/>
    <n v="5292"/>
    <n v="3582"/>
    <n v="3870"/>
  </r>
  <r>
    <x v="899"/>
    <x v="7"/>
    <x v="4"/>
    <x v="0"/>
    <x v="0"/>
    <n v="11"/>
    <x v="2"/>
    <s v="July"/>
    <n v="30510"/>
    <x v="105"/>
    <n v="1890"/>
    <n v="3546"/>
    <n v="3780"/>
  </r>
  <r>
    <x v="899"/>
    <x v="6"/>
    <x v="2"/>
    <x v="12"/>
    <x v="0"/>
    <n v="1"/>
    <x v="2"/>
    <s v="July"/>
    <n v="78246"/>
    <x v="164"/>
    <n v="4914"/>
    <n v="7506"/>
    <n v="8100"/>
  </r>
  <r>
    <x v="900"/>
    <x v="9"/>
    <x v="3"/>
    <x v="7"/>
    <x v="0"/>
    <n v="14"/>
    <x v="2"/>
    <s v="July"/>
    <n v="71604"/>
    <x v="12"/>
    <n v="4536"/>
    <n v="3978"/>
    <n v="4230"/>
  </r>
  <r>
    <x v="900"/>
    <x v="6"/>
    <x v="2"/>
    <x v="10"/>
    <x v="0"/>
    <n v="11"/>
    <x v="2"/>
    <s v="July"/>
    <n v="94122"/>
    <x v="75"/>
    <n v="6048"/>
    <n v="2034"/>
    <n v="2160"/>
  </r>
  <r>
    <x v="900"/>
    <x v="1"/>
    <x v="0"/>
    <x v="0"/>
    <x v="0"/>
    <n v="8"/>
    <x v="2"/>
    <s v="July"/>
    <n v="14238"/>
    <x v="203"/>
    <n v="882"/>
    <n v="2952"/>
    <n v="3150"/>
  </r>
  <r>
    <x v="901"/>
    <x v="1"/>
    <x v="0"/>
    <x v="15"/>
    <x v="1"/>
    <n v="1"/>
    <x v="2"/>
    <s v="July"/>
    <n v="60048"/>
    <x v="248"/>
    <n v="4752"/>
    <n v="3546"/>
    <n v="3780"/>
  </r>
  <r>
    <x v="902"/>
    <x v="8"/>
    <x v="4"/>
    <x v="2"/>
    <x v="0"/>
    <n v="24"/>
    <x v="2"/>
    <s v="July"/>
    <n v="7956"/>
    <x v="52"/>
    <n v="504"/>
    <n v="3546"/>
    <n v="3780"/>
  </r>
  <r>
    <x v="902"/>
    <x v="8"/>
    <x v="4"/>
    <x v="7"/>
    <x v="0"/>
    <n v="15"/>
    <x v="2"/>
    <s v="July"/>
    <n v="55692"/>
    <x v="56"/>
    <n v="3528"/>
    <n v="3978"/>
    <n v="4230"/>
  </r>
  <r>
    <x v="903"/>
    <x v="5"/>
    <x v="3"/>
    <x v="0"/>
    <x v="0"/>
    <n v="20"/>
    <x v="2"/>
    <s v="July"/>
    <n v="26442"/>
    <x v="48"/>
    <n v="1638"/>
    <n v="3546"/>
    <n v="3780"/>
  </r>
  <r>
    <x v="903"/>
    <x v="0"/>
    <x v="0"/>
    <x v="2"/>
    <x v="0"/>
    <n v="1"/>
    <x v="2"/>
    <s v="July"/>
    <n v="83538"/>
    <x v="30"/>
    <n v="5292"/>
    <n v="5148"/>
    <n v="5490"/>
  </r>
  <r>
    <x v="904"/>
    <x v="6"/>
    <x v="2"/>
    <x v="13"/>
    <x v="1"/>
    <n v="5"/>
    <x v="2"/>
    <s v="August"/>
    <n v="74556"/>
    <x v="70"/>
    <n v="5814"/>
    <n v="2196"/>
    <n v="2340"/>
  </r>
  <r>
    <x v="904"/>
    <x v="3"/>
    <x v="1"/>
    <x v="2"/>
    <x v="0"/>
    <n v="2"/>
    <x v="2"/>
    <s v="August"/>
    <n v="43758"/>
    <x v="100"/>
    <n v="2772"/>
    <n v="3924"/>
    <n v="4230"/>
  </r>
  <r>
    <x v="905"/>
    <x v="1"/>
    <x v="0"/>
    <x v="16"/>
    <x v="0"/>
    <n v="15"/>
    <x v="2"/>
    <s v="August"/>
    <n v="47376"/>
    <x v="151"/>
    <n v="3024"/>
    <n v="3978"/>
    <n v="4230"/>
  </r>
  <r>
    <x v="905"/>
    <x v="7"/>
    <x v="4"/>
    <x v="3"/>
    <x v="0"/>
    <n v="24"/>
    <x v="2"/>
    <s v="August"/>
    <n v="35136"/>
    <x v="231"/>
    <n v="2304"/>
    <n v="2106"/>
    <n v="2250"/>
  </r>
  <r>
    <x v="905"/>
    <x v="6"/>
    <x v="2"/>
    <x v="3"/>
    <x v="0"/>
    <n v="23"/>
    <x v="2"/>
    <s v="August"/>
    <n v="35136"/>
    <x v="231"/>
    <n v="2304"/>
    <n v="5148"/>
    <n v="5490"/>
  </r>
  <r>
    <x v="905"/>
    <x v="6"/>
    <x v="2"/>
    <x v="11"/>
    <x v="0"/>
    <n v="20"/>
    <x v="2"/>
    <s v="August"/>
    <n v="7092"/>
    <x v="28"/>
    <n v="468"/>
    <n v="3546"/>
    <n v="3780"/>
  </r>
  <r>
    <x v="906"/>
    <x v="8"/>
    <x v="4"/>
    <x v="4"/>
    <x v="0"/>
    <n v="23"/>
    <x v="2"/>
    <s v="August"/>
    <n v="24336"/>
    <x v="103"/>
    <n v="1584"/>
    <n v="3546"/>
    <n v="3780"/>
  </r>
  <r>
    <x v="906"/>
    <x v="9"/>
    <x v="3"/>
    <x v="15"/>
    <x v="1"/>
    <n v="22"/>
    <x v="2"/>
    <s v="August"/>
    <n v="165132"/>
    <x v="82"/>
    <n v="13068"/>
    <n v="5148"/>
    <n v="5490"/>
  </r>
  <r>
    <x v="906"/>
    <x v="8"/>
    <x v="4"/>
    <x v="9"/>
    <x v="0"/>
    <n v="10"/>
    <x v="2"/>
    <s v="August"/>
    <n v="23166"/>
    <x v="85"/>
    <n v="1584"/>
    <n v="3384"/>
    <n v="3600"/>
  </r>
  <r>
    <x v="906"/>
    <x v="0"/>
    <x v="0"/>
    <x v="3"/>
    <x v="0"/>
    <n v="5"/>
    <x v="2"/>
    <s v="August"/>
    <n v="35136"/>
    <x v="231"/>
    <n v="2304"/>
    <n v="3042"/>
    <n v="3240"/>
  </r>
  <r>
    <x v="907"/>
    <x v="7"/>
    <x v="4"/>
    <x v="15"/>
    <x v="1"/>
    <n v="12"/>
    <x v="2"/>
    <s v="August"/>
    <n v="15012"/>
    <x v="68"/>
    <n v="1188"/>
    <n v="3978"/>
    <n v="4230"/>
  </r>
  <r>
    <x v="907"/>
    <x v="1"/>
    <x v="0"/>
    <x v="12"/>
    <x v="0"/>
    <n v="19"/>
    <x v="2"/>
    <s v="August"/>
    <n v="44712"/>
    <x v="209"/>
    <n v="2808"/>
    <n v="3978"/>
    <n v="4230"/>
  </r>
  <r>
    <x v="907"/>
    <x v="8"/>
    <x v="4"/>
    <x v="8"/>
    <x v="0"/>
    <n v="18"/>
    <x v="2"/>
    <s v="August"/>
    <n v="128700"/>
    <x v="51"/>
    <n v="8550"/>
    <n v="3924"/>
    <n v="4230"/>
  </r>
  <r>
    <x v="907"/>
    <x v="5"/>
    <x v="3"/>
    <x v="15"/>
    <x v="1"/>
    <n v="1"/>
    <x v="2"/>
    <s v="August"/>
    <n v="127602"/>
    <x v="156"/>
    <n v="10098"/>
    <n v="2952"/>
    <n v="3150"/>
  </r>
  <r>
    <x v="908"/>
    <x v="1"/>
    <x v="0"/>
    <x v="15"/>
    <x v="1"/>
    <n v="15"/>
    <x v="2"/>
    <s v="August"/>
    <n v="97578"/>
    <x v="263"/>
    <n v="7722"/>
    <n v="3042"/>
    <n v="3240"/>
  </r>
  <r>
    <x v="908"/>
    <x v="4"/>
    <x v="2"/>
    <x v="13"/>
    <x v="1"/>
    <n v="4"/>
    <x v="2"/>
    <s v="August"/>
    <n v="98100"/>
    <x v="181"/>
    <n v="7650"/>
    <n v="3978"/>
    <n v="4230"/>
  </r>
  <r>
    <x v="908"/>
    <x v="4"/>
    <x v="2"/>
    <x v="7"/>
    <x v="0"/>
    <n v="16"/>
    <x v="2"/>
    <s v="August"/>
    <n v="47736"/>
    <x v="69"/>
    <n v="3024"/>
    <n v="2106"/>
    <n v="2250"/>
  </r>
  <r>
    <x v="908"/>
    <x v="4"/>
    <x v="2"/>
    <x v="10"/>
    <x v="0"/>
    <n v="10"/>
    <x v="2"/>
    <s v="August"/>
    <n v="107568"/>
    <x v="272"/>
    <n v="6912"/>
    <n v="2034"/>
    <n v="2160"/>
  </r>
  <r>
    <x v="909"/>
    <x v="3"/>
    <x v="1"/>
    <x v="13"/>
    <x v="1"/>
    <n v="21"/>
    <x v="2"/>
    <s v="August"/>
    <n v="74556"/>
    <x v="70"/>
    <n v="5814"/>
    <n v="4482"/>
    <n v="4770"/>
  </r>
  <r>
    <x v="909"/>
    <x v="4"/>
    <x v="2"/>
    <x v="11"/>
    <x v="0"/>
    <n v="7"/>
    <x v="2"/>
    <s v="August"/>
    <n v="81558"/>
    <x v="19"/>
    <n v="5382"/>
    <n v="3726"/>
    <n v="3960"/>
  </r>
  <r>
    <x v="910"/>
    <x v="7"/>
    <x v="4"/>
    <x v="9"/>
    <x v="0"/>
    <n v="22"/>
    <x v="2"/>
    <s v="August"/>
    <n v="44226"/>
    <x v="128"/>
    <n v="3024"/>
    <n v="2952"/>
    <n v="3150"/>
  </r>
  <r>
    <x v="910"/>
    <x v="2"/>
    <x v="1"/>
    <x v="8"/>
    <x v="0"/>
    <n v="15"/>
    <x v="2"/>
    <s v="August"/>
    <n v="10296"/>
    <x v="182"/>
    <n v="684"/>
    <n v="3384"/>
    <n v="3600"/>
  </r>
  <r>
    <x v="910"/>
    <x v="0"/>
    <x v="0"/>
    <x v="5"/>
    <x v="0"/>
    <n v="7"/>
    <x v="2"/>
    <s v="August"/>
    <n v="139968"/>
    <x v="24"/>
    <n v="9072"/>
    <n v="3546"/>
    <n v="3780"/>
  </r>
  <r>
    <x v="911"/>
    <x v="4"/>
    <x v="2"/>
    <x v="0"/>
    <x v="0"/>
    <n v="17"/>
    <x v="2"/>
    <s v="August"/>
    <n v="4068"/>
    <x v="157"/>
    <n v="252"/>
    <n v="5148"/>
    <n v="5490"/>
  </r>
  <r>
    <x v="911"/>
    <x v="4"/>
    <x v="2"/>
    <x v="11"/>
    <x v="0"/>
    <n v="20"/>
    <x v="2"/>
    <s v="August"/>
    <n v="3546"/>
    <x v="59"/>
    <n v="234"/>
    <n v="2034"/>
    <n v="2160"/>
  </r>
  <r>
    <x v="911"/>
    <x v="7"/>
    <x v="4"/>
    <x v="3"/>
    <x v="0"/>
    <n v="5"/>
    <x v="2"/>
    <s v="August"/>
    <n v="35136"/>
    <x v="231"/>
    <n v="2304"/>
    <n v="2196"/>
    <n v="2340"/>
  </r>
  <r>
    <x v="911"/>
    <x v="1"/>
    <x v="0"/>
    <x v="0"/>
    <x v="0"/>
    <n v="14"/>
    <x v="2"/>
    <s v="August"/>
    <n v="42714"/>
    <x v="14"/>
    <n v="2646"/>
    <n v="3546"/>
    <n v="3780"/>
  </r>
  <r>
    <x v="911"/>
    <x v="2"/>
    <x v="1"/>
    <x v="16"/>
    <x v="0"/>
    <n v="6"/>
    <x v="2"/>
    <s v="August"/>
    <n v="43992"/>
    <x v="148"/>
    <n v="2808"/>
    <n v="3546"/>
    <n v="3780"/>
  </r>
  <r>
    <x v="911"/>
    <x v="6"/>
    <x v="2"/>
    <x v="7"/>
    <x v="0"/>
    <n v="22"/>
    <x v="2"/>
    <s v="August"/>
    <n v="7956"/>
    <x v="52"/>
    <n v="504"/>
    <n v="7506"/>
    <n v="8100"/>
  </r>
  <r>
    <x v="912"/>
    <x v="3"/>
    <x v="1"/>
    <x v="9"/>
    <x v="0"/>
    <n v="6"/>
    <x v="2"/>
    <s v="August"/>
    <n v="25272"/>
    <x v="242"/>
    <n v="1728"/>
    <n v="3924"/>
    <n v="4230"/>
  </r>
  <r>
    <x v="912"/>
    <x v="0"/>
    <x v="0"/>
    <x v="7"/>
    <x v="0"/>
    <n v="6"/>
    <x v="2"/>
    <s v="August"/>
    <n v="75582"/>
    <x v="70"/>
    <n v="4788"/>
    <n v="4482"/>
    <n v="4770"/>
  </r>
  <r>
    <x v="912"/>
    <x v="5"/>
    <x v="3"/>
    <x v="10"/>
    <x v="0"/>
    <n v="2"/>
    <x v="2"/>
    <s v="August"/>
    <n v="58266"/>
    <x v="238"/>
    <n v="3744"/>
    <n v="3546"/>
    <n v="3780"/>
  </r>
  <r>
    <x v="913"/>
    <x v="6"/>
    <x v="2"/>
    <x v="12"/>
    <x v="0"/>
    <n v="24"/>
    <x v="2"/>
    <s v="August"/>
    <n v="78246"/>
    <x v="164"/>
    <n v="4914"/>
    <n v="3726"/>
    <n v="3960"/>
  </r>
  <r>
    <x v="914"/>
    <x v="6"/>
    <x v="2"/>
    <x v="10"/>
    <x v="0"/>
    <n v="11"/>
    <x v="2"/>
    <s v="August"/>
    <n v="8964"/>
    <x v="168"/>
    <n v="576"/>
    <n v="2106"/>
    <n v="2250"/>
  </r>
  <r>
    <x v="914"/>
    <x v="2"/>
    <x v="1"/>
    <x v="3"/>
    <x v="0"/>
    <n v="10"/>
    <x v="2"/>
    <s v="August"/>
    <n v="24156"/>
    <x v="104"/>
    <n v="1584"/>
    <n v="3546"/>
    <n v="3780"/>
  </r>
  <r>
    <x v="915"/>
    <x v="3"/>
    <x v="1"/>
    <x v="5"/>
    <x v="0"/>
    <n v="7"/>
    <x v="2"/>
    <s v="August"/>
    <n v="110808"/>
    <x v="130"/>
    <n v="7182"/>
    <n v="3384"/>
    <n v="3600"/>
  </r>
  <r>
    <x v="915"/>
    <x v="4"/>
    <x v="2"/>
    <x v="8"/>
    <x v="0"/>
    <n v="22"/>
    <x v="2"/>
    <s v="August"/>
    <n v="15444"/>
    <x v="124"/>
    <n v="1026"/>
    <n v="2106"/>
    <n v="2250"/>
  </r>
  <r>
    <x v="915"/>
    <x v="6"/>
    <x v="2"/>
    <x v="1"/>
    <x v="1"/>
    <n v="7"/>
    <x v="2"/>
    <s v="August"/>
    <n v="28656"/>
    <x v="184"/>
    <n v="2304"/>
    <n v="3924"/>
    <n v="4230"/>
  </r>
  <r>
    <x v="915"/>
    <x v="6"/>
    <x v="2"/>
    <x v="1"/>
    <x v="1"/>
    <n v="18"/>
    <x v="2"/>
    <s v="August"/>
    <n v="85968"/>
    <x v="193"/>
    <n v="6912"/>
    <n v="3582"/>
    <n v="3870"/>
  </r>
  <r>
    <x v="916"/>
    <x v="5"/>
    <x v="3"/>
    <x v="10"/>
    <x v="0"/>
    <n v="12"/>
    <x v="2"/>
    <s v="August"/>
    <n v="71712"/>
    <x v="166"/>
    <n v="4608"/>
    <n v="3582"/>
    <n v="3870"/>
  </r>
  <r>
    <x v="917"/>
    <x v="0"/>
    <x v="0"/>
    <x v="9"/>
    <x v="0"/>
    <n v="19"/>
    <x v="2"/>
    <s v="August"/>
    <n v="8424"/>
    <x v="153"/>
    <n v="576"/>
    <n v="3726"/>
    <n v="3960"/>
  </r>
  <r>
    <x v="917"/>
    <x v="5"/>
    <x v="3"/>
    <x v="16"/>
    <x v="0"/>
    <n v="23"/>
    <x v="2"/>
    <s v="August"/>
    <n v="54144"/>
    <x v="257"/>
    <n v="3456"/>
    <n v="3582"/>
    <n v="3870"/>
  </r>
  <r>
    <x v="917"/>
    <x v="8"/>
    <x v="4"/>
    <x v="4"/>
    <x v="0"/>
    <n v="3"/>
    <x v="2"/>
    <s v="August"/>
    <n v="9126"/>
    <x v="241"/>
    <n v="594"/>
    <n v="2952"/>
    <n v="3150"/>
  </r>
  <r>
    <x v="918"/>
    <x v="6"/>
    <x v="2"/>
    <x v="2"/>
    <x v="0"/>
    <n v="24"/>
    <x v="2"/>
    <s v="August"/>
    <n v="11934"/>
    <x v="158"/>
    <n v="756"/>
    <n v="3978"/>
    <n v="4230"/>
  </r>
  <r>
    <x v="918"/>
    <x v="1"/>
    <x v="0"/>
    <x v="13"/>
    <x v="1"/>
    <n v="25"/>
    <x v="2"/>
    <s v="August"/>
    <n v="19620"/>
    <x v="92"/>
    <n v="1530"/>
    <n v="2034"/>
    <n v="2160"/>
  </r>
  <r>
    <x v="919"/>
    <x v="9"/>
    <x v="3"/>
    <x v="6"/>
    <x v="0"/>
    <n v="5"/>
    <x v="2"/>
    <s v="August"/>
    <n v="24822"/>
    <x v="78"/>
    <n v="1638"/>
    <n v="3924"/>
    <n v="4230"/>
  </r>
  <r>
    <x v="919"/>
    <x v="2"/>
    <x v="1"/>
    <x v="11"/>
    <x v="0"/>
    <n v="2"/>
    <x v="2"/>
    <s v="August"/>
    <n v="7092"/>
    <x v="28"/>
    <n v="468"/>
    <n v="5832"/>
    <n v="6210"/>
  </r>
  <r>
    <x v="919"/>
    <x v="3"/>
    <x v="1"/>
    <x v="13"/>
    <x v="1"/>
    <n v="14"/>
    <x v="2"/>
    <s v="August"/>
    <n v="11772"/>
    <x v="158"/>
    <n v="918"/>
    <n v="3546"/>
    <n v="3780"/>
  </r>
  <r>
    <x v="919"/>
    <x v="8"/>
    <x v="4"/>
    <x v="9"/>
    <x v="0"/>
    <n v="6"/>
    <x v="2"/>
    <s v="August"/>
    <n v="23166"/>
    <x v="85"/>
    <n v="1584"/>
    <n v="2034"/>
    <n v="2160"/>
  </r>
  <r>
    <x v="920"/>
    <x v="0"/>
    <x v="0"/>
    <x v="14"/>
    <x v="0"/>
    <n v="13"/>
    <x v="2"/>
    <s v="August"/>
    <n v="32472"/>
    <x v="141"/>
    <n v="2178"/>
    <n v="2034"/>
    <n v="2160"/>
  </r>
  <r>
    <x v="920"/>
    <x v="8"/>
    <x v="4"/>
    <x v="13"/>
    <x v="1"/>
    <n v="4"/>
    <x v="2"/>
    <s v="August"/>
    <n v="62784"/>
    <x v="2"/>
    <n v="4896"/>
    <n v="3042"/>
    <n v="3240"/>
  </r>
  <r>
    <x v="920"/>
    <x v="2"/>
    <x v="1"/>
    <x v="13"/>
    <x v="1"/>
    <n v="21"/>
    <x v="2"/>
    <s v="August"/>
    <n v="51012"/>
    <x v="5"/>
    <n v="3978"/>
    <n v="3042"/>
    <n v="3240"/>
  </r>
  <r>
    <x v="920"/>
    <x v="9"/>
    <x v="3"/>
    <x v="16"/>
    <x v="0"/>
    <n v="16"/>
    <x v="2"/>
    <s v="August"/>
    <n v="50760"/>
    <x v="64"/>
    <n v="3240"/>
    <n v="3726"/>
    <n v="3960"/>
  </r>
  <r>
    <x v="920"/>
    <x v="4"/>
    <x v="2"/>
    <x v="4"/>
    <x v="0"/>
    <n v="10"/>
    <x v="2"/>
    <s v="August"/>
    <n v="51714"/>
    <x v="284"/>
    <n v="3366"/>
    <n v="2196"/>
    <n v="2340"/>
  </r>
  <r>
    <x v="920"/>
    <x v="2"/>
    <x v="1"/>
    <x v="6"/>
    <x v="0"/>
    <n v="3"/>
    <x v="2"/>
    <s v="August"/>
    <n v="53190"/>
    <x v="112"/>
    <n v="3510"/>
    <n v="4482"/>
    <n v="4770"/>
  </r>
  <r>
    <x v="921"/>
    <x v="0"/>
    <x v="0"/>
    <x v="4"/>
    <x v="0"/>
    <n v="1"/>
    <x v="2"/>
    <s v="August"/>
    <n v="39546"/>
    <x v="121"/>
    <n v="2574"/>
    <n v="5148"/>
    <n v="5490"/>
  </r>
  <r>
    <x v="921"/>
    <x v="8"/>
    <x v="4"/>
    <x v="6"/>
    <x v="0"/>
    <n v="13"/>
    <x v="2"/>
    <s v="August"/>
    <n v="60282"/>
    <x v="217"/>
    <n v="3978"/>
    <n v="3978"/>
    <n v="4230"/>
  </r>
  <r>
    <x v="922"/>
    <x v="0"/>
    <x v="0"/>
    <x v="6"/>
    <x v="0"/>
    <n v="15"/>
    <x v="2"/>
    <s v="August"/>
    <n v="60282"/>
    <x v="217"/>
    <n v="3978"/>
    <n v="2106"/>
    <n v="2250"/>
  </r>
  <r>
    <x v="922"/>
    <x v="7"/>
    <x v="4"/>
    <x v="7"/>
    <x v="0"/>
    <n v="5"/>
    <x v="2"/>
    <s v="August"/>
    <n v="59670"/>
    <x v="38"/>
    <n v="3780"/>
    <n v="3978"/>
    <n v="4230"/>
  </r>
  <r>
    <x v="923"/>
    <x v="9"/>
    <x v="3"/>
    <x v="7"/>
    <x v="0"/>
    <n v="25"/>
    <x v="2"/>
    <s v="August"/>
    <n v="15912"/>
    <x v="73"/>
    <n v="1008"/>
    <n v="2034"/>
    <n v="2160"/>
  </r>
  <r>
    <x v="923"/>
    <x v="2"/>
    <x v="1"/>
    <x v="2"/>
    <x v="0"/>
    <n v="8"/>
    <x v="2"/>
    <s v="August"/>
    <n v="67626"/>
    <x v="46"/>
    <n v="4284"/>
    <n v="2034"/>
    <n v="2160"/>
  </r>
  <r>
    <x v="923"/>
    <x v="7"/>
    <x v="4"/>
    <x v="14"/>
    <x v="0"/>
    <n v="21"/>
    <x v="2"/>
    <s v="August"/>
    <n v="56088"/>
    <x v="117"/>
    <n v="3762"/>
    <n v="3582"/>
    <n v="3870"/>
  </r>
  <r>
    <x v="924"/>
    <x v="3"/>
    <x v="1"/>
    <x v="2"/>
    <x v="0"/>
    <n v="16"/>
    <x v="2"/>
    <s v="August"/>
    <n v="67626"/>
    <x v="46"/>
    <n v="4284"/>
    <n v="3978"/>
    <n v="4230"/>
  </r>
  <r>
    <x v="924"/>
    <x v="2"/>
    <x v="1"/>
    <x v="16"/>
    <x v="0"/>
    <n v="23"/>
    <x v="2"/>
    <s v="August"/>
    <n v="54144"/>
    <x v="257"/>
    <n v="3456"/>
    <n v="2196"/>
    <n v="2340"/>
  </r>
  <r>
    <x v="924"/>
    <x v="4"/>
    <x v="2"/>
    <x v="16"/>
    <x v="0"/>
    <n v="22"/>
    <x v="2"/>
    <s v="August"/>
    <n v="77832"/>
    <x v="108"/>
    <n v="4968"/>
    <n v="3978"/>
    <n v="4230"/>
  </r>
  <r>
    <x v="925"/>
    <x v="9"/>
    <x v="3"/>
    <x v="7"/>
    <x v="0"/>
    <n v="13"/>
    <x v="2"/>
    <s v="August"/>
    <n v="83538"/>
    <x v="30"/>
    <n v="5292"/>
    <n v="3978"/>
    <n v="4230"/>
  </r>
  <r>
    <x v="925"/>
    <x v="3"/>
    <x v="1"/>
    <x v="8"/>
    <x v="0"/>
    <n v="27"/>
    <x v="2"/>
    <s v="August"/>
    <n v="92664"/>
    <x v="218"/>
    <n v="6156"/>
    <n v="3042"/>
    <n v="3240"/>
  </r>
  <r>
    <x v="926"/>
    <x v="5"/>
    <x v="3"/>
    <x v="12"/>
    <x v="0"/>
    <n v="27"/>
    <x v="2"/>
    <s v="August"/>
    <n v="26082"/>
    <x v="76"/>
    <n v="1638"/>
    <n v="3978"/>
    <n v="4230"/>
  </r>
  <r>
    <x v="926"/>
    <x v="3"/>
    <x v="1"/>
    <x v="10"/>
    <x v="0"/>
    <n v="27"/>
    <x v="2"/>
    <s v="August"/>
    <n v="49302"/>
    <x v="35"/>
    <n v="3168"/>
    <n v="3978"/>
    <n v="4230"/>
  </r>
  <r>
    <x v="926"/>
    <x v="6"/>
    <x v="2"/>
    <x v="11"/>
    <x v="0"/>
    <n v="27"/>
    <x v="2"/>
    <s v="August"/>
    <n v="74466"/>
    <x v="113"/>
    <n v="4914"/>
    <n v="5832"/>
    <n v="6210"/>
  </r>
  <r>
    <x v="926"/>
    <x v="5"/>
    <x v="3"/>
    <x v="3"/>
    <x v="0"/>
    <n v="27"/>
    <x v="2"/>
    <s v="August"/>
    <n v="6588"/>
    <x v="233"/>
    <n v="432"/>
    <n v="2196"/>
    <n v="2340"/>
  </r>
  <r>
    <x v="926"/>
    <x v="2"/>
    <x v="1"/>
    <x v="1"/>
    <x v="1"/>
    <n v="27"/>
    <x v="2"/>
    <s v="August"/>
    <n v="57312"/>
    <x v="300"/>
    <n v="4608"/>
    <n v="3546"/>
    <n v="3780"/>
  </r>
  <r>
    <x v="926"/>
    <x v="8"/>
    <x v="4"/>
    <x v="5"/>
    <x v="0"/>
    <n v="12"/>
    <x v="2"/>
    <s v="August"/>
    <n v="52488"/>
    <x v="212"/>
    <n v="3402"/>
    <n v="3582"/>
    <n v="3870"/>
  </r>
  <r>
    <x v="926"/>
    <x v="4"/>
    <x v="2"/>
    <x v="4"/>
    <x v="0"/>
    <n v="18"/>
    <x v="2"/>
    <s v="August"/>
    <n v="73008"/>
    <x v="256"/>
    <n v="4752"/>
    <n v="3978"/>
    <n v="4230"/>
  </r>
  <r>
    <x v="927"/>
    <x v="6"/>
    <x v="2"/>
    <x v="8"/>
    <x v="0"/>
    <n v="8"/>
    <x v="2"/>
    <s v="August"/>
    <n v="5148"/>
    <x v="62"/>
    <n v="342"/>
    <n v="3978"/>
    <n v="4230"/>
  </r>
  <r>
    <x v="927"/>
    <x v="0"/>
    <x v="0"/>
    <x v="4"/>
    <x v="0"/>
    <n v="21"/>
    <x v="2"/>
    <s v="August"/>
    <n v="48672"/>
    <x v="142"/>
    <n v="3168"/>
    <n v="2034"/>
    <n v="2160"/>
  </r>
  <r>
    <x v="928"/>
    <x v="5"/>
    <x v="3"/>
    <x v="4"/>
    <x v="0"/>
    <n v="25"/>
    <x v="2"/>
    <s v="August"/>
    <n v="27378"/>
    <x v="237"/>
    <n v="1782"/>
    <n v="3042"/>
    <n v="3240"/>
  </r>
  <r>
    <x v="928"/>
    <x v="9"/>
    <x v="3"/>
    <x v="9"/>
    <x v="0"/>
    <n v="12"/>
    <x v="2"/>
    <s v="August"/>
    <n v="50544"/>
    <x v="64"/>
    <n v="3456"/>
    <n v="5148"/>
    <n v="5490"/>
  </r>
  <r>
    <x v="928"/>
    <x v="2"/>
    <x v="1"/>
    <x v="3"/>
    <x v="0"/>
    <n v="9"/>
    <x v="2"/>
    <s v="August"/>
    <n v="39528"/>
    <x v="121"/>
    <n v="2592"/>
    <n v="2106"/>
    <n v="2250"/>
  </r>
  <r>
    <x v="928"/>
    <x v="3"/>
    <x v="1"/>
    <x v="13"/>
    <x v="1"/>
    <n v="23"/>
    <x v="2"/>
    <s v="August"/>
    <n v="54936"/>
    <x v="56"/>
    <n v="4284"/>
    <n v="4482"/>
    <n v="4770"/>
  </r>
  <r>
    <x v="929"/>
    <x v="6"/>
    <x v="2"/>
    <x v="5"/>
    <x v="0"/>
    <n v="23"/>
    <x v="2"/>
    <s v="August"/>
    <n v="139968"/>
    <x v="24"/>
    <n v="9072"/>
    <n v="3546"/>
    <n v="3780"/>
  </r>
  <r>
    <x v="930"/>
    <x v="5"/>
    <x v="3"/>
    <x v="7"/>
    <x v="0"/>
    <n v="20"/>
    <x v="2"/>
    <s v="August"/>
    <n v="79560"/>
    <x v="208"/>
    <n v="5040"/>
    <n v="4482"/>
    <n v="4770"/>
  </r>
  <r>
    <x v="931"/>
    <x v="0"/>
    <x v="0"/>
    <x v="9"/>
    <x v="0"/>
    <n v="25"/>
    <x v="2"/>
    <s v="September"/>
    <n v="40014"/>
    <x v="261"/>
    <n v="2736"/>
    <n v="4482"/>
    <n v="4770"/>
  </r>
  <r>
    <x v="931"/>
    <x v="8"/>
    <x v="4"/>
    <x v="10"/>
    <x v="0"/>
    <n v="4"/>
    <x v="2"/>
    <s v="September"/>
    <n v="80676"/>
    <x v="190"/>
    <n v="5184"/>
    <n v="2034"/>
    <n v="2160"/>
  </r>
  <r>
    <x v="932"/>
    <x v="0"/>
    <x v="0"/>
    <x v="11"/>
    <x v="0"/>
    <n v="24"/>
    <x v="2"/>
    <s v="September"/>
    <n v="28368"/>
    <x v="109"/>
    <n v="1872"/>
    <n v="3978"/>
    <n v="4230"/>
  </r>
  <r>
    <x v="932"/>
    <x v="0"/>
    <x v="0"/>
    <x v="0"/>
    <x v="0"/>
    <n v="24"/>
    <x v="2"/>
    <s v="September"/>
    <n v="38646"/>
    <x v="222"/>
    <n v="2394"/>
    <n v="5832"/>
    <n v="6210"/>
  </r>
  <r>
    <x v="932"/>
    <x v="6"/>
    <x v="2"/>
    <x v="16"/>
    <x v="0"/>
    <n v="16"/>
    <x v="2"/>
    <s v="September"/>
    <n v="33840"/>
    <x v="67"/>
    <n v="2160"/>
    <n v="3978"/>
    <n v="4230"/>
  </r>
  <r>
    <x v="933"/>
    <x v="8"/>
    <x v="4"/>
    <x v="3"/>
    <x v="0"/>
    <n v="6"/>
    <x v="2"/>
    <s v="September"/>
    <n v="50508"/>
    <x v="3"/>
    <n v="3312"/>
    <n v="3978"/>
    <n v="4230"/>
  </r>
  <r>
    <x v="933"/>
    <x v="0"/>
    <x v="0"/>
    <x v="14"/>
    <x v="0"/>
    <n v="4"/>
    <x v="2"/>
    <s v="September"/>
    <n v="59040"/>
    <x v="282"/>
    <n v="3960"/>
    <n v="5148"/>
    <n v="5490"/>
  </r>
  <r>
    <x v="933"/>
    <x v="1"/>
    <x v="0"/>
    <x v="7"/>
    <x v="0"/>
    <n v="24"/>
    <x v="2"/>
    <s v="September"/>
    <n v="51714"/>
    <x v="5"/>
    <n v="3276"/>
    <n v="5832"/>
    <n v="6210"/>
  </r>
  <r>
    <x v="933"/>
    <x v="2"/>
    <x v="1"/>
    <x v="16"/>
    <x v="0"/>
    <n v="21"/>
    <x v="2"/>
    <s v="September"/>
    <n v="81216"/>
    <x v="291"/>
    <n v="5184"/>
    <n v="2034"/>
    <n v="2160"/>
  </r>
  <r>
    <x v="933"/>
    <x v="7"/>
    <x v="4"/>
    <x v="3"/>
    <x v="0"/>
    <n v="13"/>
    <x v="2"/>
    <s v="September"/>
    <n v="26352"/>
    <x v="48"/>
    <n v="1728"/>
    <n v="5832"/>
    <n v="6210"/>
  </r>
  <r>
    <x v="933"/>
    <x v="5"/>
    <x v="3"/>
    <x v="5"/>
    <x v="0"/>
    <n v="2"/>
    <x v="2"/>
    <s v="September"/>
    <n v="64152"/>
    <x v="107"/>
    <n v="4158"/>
    <n v="3546"/>
    <n v="3780"/>
  </r>
  <r>
    <x v="934"/>
    <x v="1"/>
    <x v="0"/>
    <x v="0"/>
    <x v="0"/>
    <n v="20"/>
    <x v="2"/>
    <s v="September"/>
    <n v="20340"/>
    <x v="74"/>
    <n v="1260"/>
    <n v="3726"/>
    <n v="3960"/>
  </r>
  <r>
    <x v="934"/>
    <x v="7"/>
    <x v="4"/>
    <x v="4"/>
    <x v="0"/>
    <n v="21"/>
    <x v="2"/>
    <s v="September"/>
    <n v="42588"/>
    <x v="14"/>
    <n v="2772"/>
    <n v="3978"/>
    <n v="4230"/>
  </r>
  <r>
    <x v="935"/>
    <x v="5"/>
    <x v="3"/>
    <x v="6"/>
    <x v="0"/>
    <n v="12"/>
    <x v="2"/>
    <s v="September"/>
    <n v="17730"/>
    <x v="229"/>
    <n v="1170"/>
    <n v="3042"/>
    <n v="3240"/>
  </r>
  <r>
    <x v="935"/>
    <x v="5"/>
    <x v="3"/>
    <x v="2"/>
    <x v="0"/>
    <n v="23"/>
    <x v="2"/>
    <s v="September"/>
    <n v="11934"/>
    <x v="158"/>
    <n v="756"/>
    <n v="3546"/>
    <n v="3780"/>
  </r>
  <r>
    <x v="935"/>
    <x v="7"/>
    <x v="4"/>
    <x v="14"/>
    <x v="0"/>
    <n v="23"/>
    <x v="2"/>
    <s v="September"/>
    <n v="38376"/>
    <x v="285"/>
    <n v="2574"/>
    <n v="4482"/>
    <n v="4770"/>
  </r>
  <r>
    <x v="935"/>
    <x v="1"/>
    <x v="0"/>
    <x v="16"/>
    <x v="0"/>
    <n v="24"/>
    <x v="2"/>
    <s v="September"/>
    <n v="33840"/>
    <x v="67"/>
    <n v="2160"/>
    <n v="3924"/>
    <n v="4230"/>
  </r>
  <r>
    <x v="936"/>
    <x v="4"/>
    <x v="2"/>
    <x v="12"/>
    <x v="0"/>
    <n v="25"/>
    <x v="2"/>
    <s v="September"/>
    <n v="44712"/>
    <x v="209"/>
    <n v="2808"/>
    <n v="2952"/>
    <n v="3150"/>
  </r>
  <r>
    <x v="936"/>
    <x v="7"/>
    <x v="4"/>
    <x v="5"/>
    <x v="0"/>
    <n v="17"/>
    <x v="2"/>
    <s v="September"/>
    <n v="116640"/>
    <x v="235"/>
    <n v="7560"/>
    <n v="3726"/>
    <n v="3960"/>
  </r>
  <r>
    <x v="936"/>
    <x v="8"/>
    <x v="4"/>
    <x v="10"/>
    <x v="0"/>
    <n v="21"/>
    <x v="2"/>
    <s v="September"/>
    <n v="67230"/>
    <x v="189"/>
    <n v="4320"/>
    <n v="3978"/>
    <n v="4230"/>
  </r>
  <r>
    <x v="937"/>
    <x v="1"/>
    <x v="0"/>
    <x v="0"/>
    <x v="0"/>
    <n v="9"/>
    <x v="2"/>
    <s v="September"/>
    <n v="30510"/>
    <x v="105"/>
    <n v="1890"/>
    <n v="3726"/>
    <n v="3960"/>
  </r>
  <r>
    <x v="937"/>
    <x v="2"/>
    <x v="1"/>
    <x v="11"/>
    <x v="0"/>
    <n v="11"/>
    <x v="2"/>
    <s v="September"/>
    <n v="85104"/>
    <x v="60"/>
    <n v="5616"/>
    <n v="4482"/>
    <n v="4770"/>
  </r>
  <r>
    <x v="938"/>
    <x v="6"/>
    <x v="2"/>
    <x v="6"/>
    <x v="0"/>
    <n v="4"/>
    <x v="2"/>
    <s v="September"/>
    <n v="70920"/>
    <x v="61"/>
    <n v="4680"/>
    <n v="3582"/>
    <n v="3870"/>
  </r>
  <r>
    <x v="938"/>
    <x v="3"/>
    <x v="1"/>
    <x v="1"/>
    <x v="1"/>
    <n v="22"/>
    <x v="2"/>
    <s v="September"/>
    <n v="71640"/>
    <x v="167"/>
    <n v="5760"/>
    <n v="4482"/>
    <n v="4770"/>
  </r>
  <r>
    <x v="938"/>
    <x v="1"/>
    <x v="0"/>
    <x v="10"/>
    <x v="0"/>
    <n v="15"/>
    <x v="2"/>
    <s v="September"/>
    <n v="40338"/>
    <x v="224"/>
    <n v="2592"/>
    <n v="3924"/>
    <n v="4230"/>
  </r>
  <r>
    <x v="938"/>
    <x v="7"/>
    <x v="4"/>
    <x v="5"/>
    <x v="0"/>
    <n v="23"/>
    <x v="2"/>
    <s v="September"/>
    <n v="52488"/>
    <x v="212"/>
    <n v="3402"/>
    <n v="7506"/>
    <n v="8100"/>
  </r>
  <r>
    <x v="938"/>
    <x v="1"/>
    <x v="0"/>
    <x v="4"/>
    <x v="0"/>
    <n v="9"/>
    <x v="2"/>
    <s v="September"/>
    <n v="21294"/>
    <x v="41"/>
    <n v="1386"/>
    <n v="3546"/>
    <n v="3780"/>
  </r>
  <r>
    <x v="939"/>
    <x v="8"/>
    <x v="4"/>
    <x v="4"/>
    <x v="0"/>
    <n v="7"/>
    <x v="2"/>
    <s v="September"/>
    <n v="15210"/>
    <x v="68"/>
    <n v="990"/>
    <n v="3042"/>
    <n v="3240"/>
  </r>
  <r>
    <x v="939"/>
    <x v="8"/>
    <x v="4"/>
    <x v="12"/>
    <x v="0"/>
    <n v="25"/>
    <x v="2"/>
    <s v="September"/>
    <n v="44712"/>
    <x v="209"/>
    <n v="2808"/>
    <n v="3042"/>
    <n v="3240"/>
  </r>
  <r>
    <x v="939"/>
    <x v="3"/>
    <x v="1"/>
    <x v="2"/>
    <x v="0"/>
    <n v="10"/>
    <x v="2"/>
    <s v="September"/>
    <n v="19890"/>
    <x v="92"/>
    <n v="1260"/>
    <n v="3978"/>
    <n v="4230"/>
  </r>
  <r>
    <x v="940"/>
    <x v="0"/>
    <x v="0"/>
    <x v="10"/>
    <x v="0"/>
    <n v="8"/>
    <x v="2"/>
    <s v="September"/>
    <n v="35856"/>
    <x v="159"/>
    <n v="2304"/>
    <n v="5148"/>
    <n v="5490"/>
  </r>
  <r>
    <x v="940"/>
    <x v="8"/>
    <x v="4"/>
    <x v="1"/>
    <x v="1"/>
    <n v="18"/>
    <x v="2"/>
    <s v="September"/>
    <n v="78804"/>
    <x v="202"/>
    <n v="6336"/>
    <n v="3042"/>
    <n v="3240"/>
  </r>
  <r>
    <x v="940"/>
    <x v="5"/>
    <x v="3"/>
    <x v="14"/>
    <x v="0"/>
    <n v="8"/>
    <x v="2"/>
    <s v="September"/>
    <n v="32472"/>
    <x v="141"/>
    <n v="2178"/>
    <n v="5148"/>
    <n v="5490"/>
  </r>
  <r>
    <x v="940"/>
    <x v="0"/>
    <x v="0"/>
    <x v="15"/>
    <x v="1"/>
    <n v="25"/>
    <x v="2"/>
    <s v="September"/>
    <n v="30024"/>
    <x v="105"/>
    <n v="2376"/>
    <n v="7506"/>
    <n v="8100"/>
  </r>
  <r>
    <x v="941"/>
    <x v="5"/>
    <x v="3"/>
    <x v="8"/>
    <x v="0"/>
    <n v="7"/>
    <x v="2"/>
    <s v="September"/>
    <n v="97812"/>
    <x v="135"/>
    <n v="6498"/>
    <n v="3042"/>
    <n v="3240"/>
  </r>
  <r>
    <x v="941"/>
    <x v="9"/>
    <x v="3"/>
    <x v="10"/>
    <x v="0"/>
    <n v="17"/>
    <x v="2"/>
    <s v="September"/>
    <n v="76194"/>
    <x v="211"/>
    <n v="4896"/>
    <n v="3978"/>
    <n v="4230"/>
  </r>
  <r>
    <x v="942"/>
    <x v="4"/>
    <x v="2"/>
    <x v="5"/>
    <x v="0"/>
    <n v="3"/>
    <x v="2"/>
    <s v="September"/>
    <n v="145800"/>
    <x v="274"/>
    <n v="9450"/>
    <n v="2952"/>
    <n v="3150"/>
  </r>
  <r>
    <x v="943"/>
    <x v="6"/>
    <x v="2"/>
    <x v="11"/>
    <x v="0"/>
    <n v="13"/>
    <x v="2"/>
    <s v="September"/>
    <n v="49644"/>
    <x v="81"/>
    <n v="3276"/>
    <n v="2034"/>
    <n v="2160"/>
  </r>
  <r>
    <x v="943"/>
    <x v="7"/>
    <x v="4"/>
    <x v="10"/>
    <x v="0"/>
    <n v="17"/>
    <x v="2"/>
    <s v="September"/>
    <n v="4482"/>
    <x v="236"/>
    <n v="288"/>
    <n v="3582"/>
    <n v="3870"/>
  </r>
  <r>
    <x v="943"/>
    <x v="8"/>
    <x v="4"/>
    <x v="9"/>
    <x v="0"/>
    <n v="22"/>
    <x v="2"/>
    <s v="September"/>
    <n v="31590"/>
    <x v="99"/>
    <n v="2160"/>
    <n v="3978"/>
    <n v="4230"/>
  </r>
  <r>
    <x v="944"/>
    <x v="6"/>
    <x v="2"/>
    <x v="7"/>
    <x v="0"/>
    <n v="23"/>
    <x v="2"/>
    <s v="September"/>
    <n v="75582"/>
    <x v="70"/>
    <n v="4788"/>
    <n v="2196"/>
    <n v="2340"/>
  </r>
  <r>
    <x v="945"/>
    <x v="4"/>
    <x v="2"/>
    <x v="12"/>
    <x v="0"/>
    <n v="1"/>
    <x v="2"/>
    <s v="September"/>
    <n v="26082"/>
    <x v="76"/>
    <n v="1638"/>
    <n v="2034"/>
    <n v="2160"/>
  </r>
  <r>
    <x v="945"/>
    <x v="9"/>
    <x v="3"/>
    <x v="13"/>
    <x v="1"/>
    <n v="25"/>
    <x v="2"/>
    <s v="September"/>
    <n v="70632"/>
    <x v="12"/>
    <n v="5508"/>
    <n v="5148"/>
    <n v="5490"/>
  </r>
  <r>
    <x v="945"/>
    <x v="6"/>
    <x v="2"/>
    <x v="15"/>
    <x v="1"/>
    <n v="22"/>
    <x v="2"/>
    <s v="September"/>
    <n v="105084"/>
    <x v="201"/>
    <n v="8316"/>
    <n v="3384"/>
    <n v="3600"/>
  </r>
  <r>
    <x v="946"/>
    <x v="6"/>
    <x v="2"/>
    <x v="4"/>
    <x v="0"/>
    <n v="2"/>
    <x v="2"/>
    <s v="September"/>
    <n v="42588"/>
    <x v="14"/>
    <n v="2772"/>
    <n v="3978"/>
    <n v="4230"/>
  </r>
  <r>
    <x v="946"/>
    <x v="5"/>
    <x v="3"/>
    <x v="16"/>
    <x v="0"/>
    <n v="11"/>
    <x v="2"/>
    <s v="September"/>
    <n v="64296"/>
    <x v="144"/>
    <n v="4104"/>
    <n v="3582"/>
    <n v="3870"/>
  </r>
  <r>
    <x v="946"/>
    <x v="9"/>
    <x v="3"/>
    <x v="4"/>
    <x v="0"/>
    <n v="11"/>
    <x v="2"/>
    <s v="September"/>
    <n v="6084"/>
    <x v="215"/>
    <n v="396"/>
    <n v="3546"/>
    <n v="3780"/>
  </r>
  <r>
    <x v="946"/>
    <x v="6"/>
    <x v="2"/>
    <x v="16"/>
    <x v="0"/>
    <n v="1"/>
    <x v="2"/>
    <s v="September"/>
    <n v="57528"/>
    <x v="110"/>
    <n v="3672"/>
    <n v="7506"/>
    <n v="8100"/>
  </r>
  <r>
    <x v="946"/>
    <x v="1"/>
    <x v="0"/>
    <x v="15"/>
    <x v="1"/>
    <n v="14"/>
    <x v="2"/>
    <s v="September"/>
    <n v="7506"/>
    <x v="55"/>
    <n v="594"/>
    <n v="3978"/>
    <n v="4230"/>
  </r>
  <r>
    <x v="946"/>
    <x v="7"/>
    <x v="4"/>
    <x v="14"/>
    <x v="0"/>
    <n v="11"/>
    <x v="2"/>
    <s v="September"/>
    <n v="59040"/>
    <x v="282"/>
    <n v="3960"/>
    <n v="2034"/>
    <n v="2160"/>
  </r>
  <r>
    <x v="947"/>
    <x v="5"/>
    <x v="3"/>
    <x v="1"/>
    <x v="1"/>
    <n v="8"/>
    <x v="2"/>
    <s v="September"/>
    <n v="60894"/>
    <x v="49"/>
    <n v="4896"/>
    <n v="2952"/>
    <n v="3150"/>
  </r>
  <r>
    <x v="947"/>
    <x v="3"/>
    <x v="1"/>
    <x v="2"/>
    <x v="0"/>
    <n v="1"/>
    <x v="2"/>
    <s v="September"/>
    <n v="55692"/>
    <x v="56"/>
    <n v="3528"/>
    <n v="3546"/>
    <n v="3780"/>
  </r>
  <r>
    <x v="947"/>
    <x v="2"/>
    <x v="1"/>
    <x v="0"/>
    <x v="0"/>
    <n v="24"/>
    <x v="2"/>
    <s v="September"/>
    <n v="6102"/>
    <x v="215"/>
    <n v="378"/>
    <n v="3546"/>
    <n v="3780"/>
  </r>
  <r>
    <x v="947"/>
    <x v="2"/>
    <x v="1"/>
    <x v="14"/>
    <x v="0"/>
    <n v="15"/>
    <x v="2"/>
    <s v="September"/>
    <n v="5904"/>
    <x v="106"/>
    <n v="396"/>
    <n v="3978"/>
    <n v="4230"/>
  </r>
  <r>
    <x v="947"/>
    <x v="6"/>
    <x v="2"/>
    <x v="3"/>
    <x v="0"/>
    <n v="20"/>
    <x v="2"/>
    <s v="September"/>
    <n v="43920"/>
    <x v="148"/>
    <n v="2880"/>
    <n v="3546"/>
    <n v="3780"/>
  </r>
  <r>
    <x v="948"/>
    <x v="9"/>
    <x v="3"/>
    <x v="4"/>
    <x v="0"/>
    <n v="1"/>
    <x v="2"/>
    <s v="September"/>
    <n v="12168"/>
    <x v="94"/>
    <n v="792"/>
    <n v="5148"/>
    <n v="5490"/>
  </r>
  <r>
    <x v="948"/>
    <x v="0"/>
    <x v="0"/>
    <x v="4"/>
    <x v="0"/>
    <n v="5"/>
    <x v="2"/>
    <s v="September"/>
    <n v="9126"/>
    <x v="241"/>
    <n v="594"/>
    <n v="2196"/>
    <n v="2340"/>
  </r>
  <r>
    <x v="948"/>
    <x v="5"/>
    <x v="3"/>
    <x v="11"/>
    <x v="0"/>
    <n v="2"/>
    <x v="2"/>
    <s v="September"/>
    <n v="67374"/>
    <x v="207"/>
    <n v="4446"/>
    <n v="3924"/>
    <n v="4230"/>
  </r>
  <r>
    <x v="949"/>
    <x v="7"/>
    <x v="4"/>
    <x v="5"/>
    <x v="0"/>
    <n v="15"/>
    <x v="2"/>
    <s v="September"/>
    <n v="122472"/>
    <x v="279"/>
    <n v="7938"/>
    <n v="3978"/>
    <n v="4230"/>
  </r>
  <r>
    <x v="950"/>
    <x v="5"/>
    <x v="3"/>
    <x v="1"/>
    <x v="1"/>
    <n v="24"/>
    <x v="2"/>
    <s v="September"/>
    <n v="64476"/>
    <x v="89"/>
    <n v="5184"/>
    <n v="2106"/>
    <n v="2250"/>
  </r>
  <r>
    <x v="950"/>
    <x v="7"/>
    <x v="4"/>
    <x v="14"/>
    <x v="0"/>
    <n v="23"/>
    <x v="2"/>
    <s v="September"/>
    <n v="35424"/>
    <x v="86"/>
    <n v="2376"/>
    <n v="5148"/>
    <n v="5490"/>
  </r>
  <r>
    <x v="951"/>
    <x v="5"/>
    <x v="3"/>
    <x v="6"/>
    <x v="0"/>
    <n v="20"/>
    <x v="2"/>
    <s v="September"/>
    <n v="63828"/>
    <x v="95"/>
    <n v="4212"/>
    <n v="3546"/>
    <n v="3780"/>
  </r>
  <r>
    <x v="951"/>
    <x v="6"/>
    <x v="2"/>
    <x v="6"/>
    <x v="0"/>
    <n v="23"/>
    <x v="2"/>
    <s v="September"/>
    <n v="56736"/>
    <x v="259"/>
    <n v="3744"/>
    <n v="3546"/>
    <n v="3780"/>
  </r>
  <r>
    <x v="951"/>
    <x v="3"/>
    <x v="1"/>
    <x v="14"/>
    <x v="0"/>
    <n v="22"/>
    <x v="2"/>
    <s v="September"/>
    <n v="70848"/>
    <x v="61"/>
    <n v="4752"/>
    <n v="5148"/>
    <n v="5490"/>
  </r>
  <r>
    <x v="951"/>
    <x v="4"/>
    <x v="2"/>
    <x v="10"/>
    <x v="0"/>
    <n v="10"/>
    <x v="2"/>
    <s v="September"/>
    <n v="98604"/>
    <x v="37"/>
    <n v="6336"/>
    <n v="3384"/>
    <n v="3600"/>
  </r>
  <r>
    <x v="952"/>
    <x v="8"/>
    <x v="4"/>
    <x v="11"/>
    <x v="0"/>
    <n v="5"/>
    <x v="2"/>
    <s v="September"/>
    <n v="78012"/>
    <x v="164"/>
    <n v="5148"/>
    <n v="3042"/>
    <n v="3240"/>
  </r>
  <r>
    <x v="952"/>
    <x v="4"/>
    <x v="2"/>
    <x v="5"/>
    <x v="0"/>
    <n v="12"/>
    <x v="2"/>
    <s v="September"/>
    <n v="69984"/>
    <x v="139"/>
    <n v="4536"/>
    <n v="3978"/>
    <n v="4230"/>
  </r>
  <r>
    <x v="952"/>
    <x v="3"/>
    <x v="1"/>
    <x v="9"/>
    <x v="0"/>
    <n v="19"/>
    <x v="2"/>
    <s v="September"/>
    <n v="50544"/>
    <x v="64"/>
    <n v="3456"/>
    <n v="3978"/>
    <n v="4230"/>
  </r>
  <r>
    <x v="952"/>
    <x v="8"/>
    <x v="4"/>
    <x v="16"/>
    <x v="0"/>
    <n v="18"/>
    <x v="2"/>
    <s v="September"/>
    <n v="81216"/>
    <x v="291"/>
    <n v="5184"/>
    <n v="3924"/>
    <n v="4230"/>
  </r>
  <r>
    <x v="953"/>
    <x v="9"/>
    <x v="3"/>
    <x v="0"/>
    <x v="0"/>
    <n v="1"/>
    <x v="2"/>
    <s v="September"/>
    <n v="18306"/>
    <x v="186"/>
    <n v="1134"/>
    <n v="2952"/>
    <n v="3150"/>
  </r>
  <r>
    <x v="953"/>
    <x v="0"/>
    <x v="0"/>
    <x v="8"/>
    <x v="0"/>
    <n v="15"/>
    <x v="2"/>
    <s v="September"/>
    <n v="5148"/>
    <x v="62"/>
    <n v="342"/>
    <n v="3042"/>
    <n v="3240"/>
  </r>
  <r>
    <x v="953"/>
    <x v="9"/>
    <x v="3"/>
    <x v="7"/>
    <x v="0"/>
    <n v="4"/>
    <x v="2"/>
    <s v="September"/>
    <n v="59670"/>
    <x v="38"/>
    <n v="3780"/>
    <n v="3978"/>
    <n v="4230"/>
  </r>
  <r>
    <x v="954"/>
    <x v="5"/>
    <x v="3"/>
    <x v="9"/>
    <x v="0"/>
    <n v="16"/>
    <x v="2"/>
    <s v="September"/>
    <n v="18954"/>
    <x v="17"/>
    <n v="1296"/>
    <n v="2106"/>
    <n v="2250"/>
  </r>
  <r>
    <x v="954"/>
    <x v="9"/>
    <x v="3"/>
    <x v="16"/>
    <x v="0"/>
    <n v="10"/>
    <x v="2"/>
    <s v="September"/>
    <n v="71064"/>
    <x v="61"/>
    <n v="4536"/>
    <n v="2034"/>
    <n v="2160"/>
  </r>
  <r>
    <x v="954"/>
    <x v="4"/>
    <x v="2"/>
    <x v="8"/>
    <x v="0"/>
    <n v="21"/>
    <x v="2"/>
    <s v="September"/>
    <n v="128700"/>
    <x v="51"/>
    <n v="8550"/>
    <n v="4482"/>
    <n v="4770"/>
  </r>
  <r>
    <x v="954"/>
    <x v="4"/>
    <x v="2"/>
    <x v="14"/>
    <x v="0"/>
    <n v="7"/>
    <x v="2"/>
    <s v="September"/>
    <n v="17712"/>
    <x v="229"/>
    <n v="1188"/>
    <n v="3726"/>
    <n v="3960"/>
  </r>
  <r>
    <x v="955"/>
    <x v="1"/>
    <x v="0"/>
    <x v="3"/>
    <x v="0"/>
    <n v="22"/>
    <x v="2"/>
    <s v="September"/>
    <n v="28548"/>
    <x v="283"/>
    <n v="1872"/>
    <n v="2952"/>
    <n v="3150"/>
  </r>
  <r>
    <x v="955"/>
    <x v="6"/>
    <x v="2"/>
    <x v="11"/>
    <x v="0"/>
    <n v="15"/>
    <x v="2"/>
    <s v="September"/>
    <n v="49644"/>
    <x v="81"/>
    <n v="3276"/>
    <n v="3384"/>
    <n v="3600"/>
  </r>
  <r>
    <x v="956"/>
    <x v="6"/>
    <x v="2"/>
    <x v="1"/>
    <x v="1"/>
    <n v="7"/>
    <x v="2"/>
    <s v="September"/>
    <n v="35820"/>
    <x v="290"/>
    <n v="2880"/>
    <n v="3546"/>
    <n v="3780"/>
  </r>
  <r>
    <x v="956"/>
    <x v="7"/>
    <x v="4"/>
    <x v="5"/>
    <x v="0"/>
    <n v="17"/>
    <x v="2"/>
    <s v="September"/>
    <n v="5832"/>
    <x v="162"/>
    <n v="378"/>
    <n v="5148"/>
    <n v="5490"/>
  </r>
  <r>
    <x v="956"/>
    <x v="2"/>
    <x v="1"/>
    <x v="6"/>
    <x v="0"/>
    <n v="20"/>
    <x v="2"/>
    <s v="September"/>
    <n v="88650"/>
    <x v="115"/>
    <n v="5850"/>
    <n v="2034"/>
    <n v="2160"/>
  </r>
  <r>
    <x v="956"/>
    <x v="8"/>
    <x v="4"/>
    <x v="11"/>
    <x v="0"/>
    <n v="5"/>
    <x v="2"/>
    <s v="September"/>
    <n v="63828"/>
    <x v="95"/>
    <n v="4212"/>
    <n v="2196"/>
    <n v="2340"/>
  </r>
  <r>
    <x v="957"/>
    <x v="0"/>
    <x v="0"/>
    <x v="8"/>
    <x v="0"/>
    <n v="14"/>
    <x v="2"/>
    <s v="September"/>
    <n v="82368"/>
    <x v="213"/>
    <n v="5472"/>
    <n v="3546"/>
    <n v="3780"/>
  </r>
  <r>
    <x v="957"/>
    <x v="6"/>
    <x v="2"/>
    <x v="7"/>
    <x v="0"/>
    <n v="6"/>
    <x v="2"/>
    <s v="September"/>
    <n v="3978"/>
    <x v="149"/>
    <n v="252"/>
    <n v="3546"/>
    <n v="3780"/>
  </r>
</pivotCacheRecords>
</file>

<file path=xl/pivotCache/pivotCacheRecords2.xml><?xml version="1.0" encoding="utf-8"?>
<pivotCacheRecords xmlns="http://schemas.openxmlformats.org/spreadsheetml/2006/main" xmlns:r="http://schemas.openxmlformats.org/officeDocument/2006/relationships" count="3000">
  <r>
    <d v="2012-01-01T00:00:00"/>
    <s v="Marasa Matrouh"/>
    <s v="Alexandria"/>
    <s v="Nokia Lumia  - 4G"/>
    <s v="Smartphones"/>
    <n v="8"/>
    <x v="0"/>
    <s v="January"/>
    <n v="16272"/>
    <n v="17280"/>
    <n v="1008"/>
  </r>
  <r>
    <d v="2012-01-01T00:00:00"/>
    <s v="Alex"/>
    <s v="Alexandria"/>
    <s v="Samsung Galaxy Note 10.1"/>
    <s v="Tablets"/>
    <n v="21"/>
    <x v="0"/>
    <s v="January"/>
    <n v="75222"/>
    <n v="81270"/>
    <n v="6048"/>
  </r>
  <r>
    <d v="2012-01-01T00:00:00"/>
    <s v="Zagazig"/>
    <s v="Delta"/>
    <s v="Samsung Galaxy Note3 (32GB) - 4G"/>
    <s v="Smartphones"/>
    <n v="16"/>
    <x v="0"/>
    <s v="January"/>
    <n v="63648"/>
    <n v="67680"/>
    <n v="4032"/>
  </r>
  <r>
    <d v="2012-01-01T00:00:00"/>
    <s v="Mansoura"/>
    <s v="Delta"/>
    <s v="Samsung Galaxy S3 (16GB) - 3G"/>
    <s v="Smartphones"/>
    <n v="23"/>
    <x v="0"/>
    <s v="January"/>
    <n v="50508"/>
    <n v="53820"/>
    <n v="3312"/>
  </r>
  <r>
    <d v="2012-01-02T00:00:00"/>
    <s v="Ismailia"/>
    <s v="Canal"/>
    <s v="Samsung Galaxy Note3 (32GB) - 4G"/>
    <s v="Smartphones"/>
    <n v="22"/>
    <x v="0"/>
    <s v="January"/>
    <n v="87516"/>
    <n v="93060"/>
    <n v="5544"/>
  </r>
  <r>
    <d v="2012-01-02T00:00:00"/>
    <s v="Minia"/>
    <s v="Upper Egypt"/>
    <s v="Samsung Galaxy Note3 (32GB) - 4G"/>
    <s v="Smartphones"/>
    <n v="13"/>
    <x v="0"/>
    <s v="January"/>
    <n v="51714"/>
    <n v="54990"/>
    <n v="3276"/>
  </r>
  <r>
    <d v="2012-01-02T00:00:00"/>
    <s v="Alex"/>
    <s v="Alexandria"/>
    <s v="Samsung Galaxy S4 (16GB) - 4G"/>
    <s v="Smartphones"/>
    <n v="27"/>
    <x v="0"/>
    <s v="January"/>
    <n v="82134"/>
    <n v="87480"/>
    <n v="5346"/>
  </r>
  <r>
    <d v="2012-01-02T00:00:00"/>
    <s v="Portsaied"/>
    <s v="Canal"/>
    <s v="Samsung Galaxy Note3 (32GB) - 4G"/>
    <s v="Smartphones"/>
    <n v="27"/>
    <x v="0"/>
    <s v="January"/>
    <n v="107406"/>
    <n v="114210"/>
    <n v="6804"/>
  </r>
  <r>
    <d v="2012-01-04T00:00:00"/>
    <s v="Marasa Matrouh"/>
    <s v="Alexandria"/>
    <s v="Samsung Galaxy Note3 (32GB) - 4G"/>
    <s v="Smartphones"/>
    <n v="27"/>
    <x v="0"/>
    <s v="January"/>
    <n v="107406"/>
    <n v="114210"/>
    <n v="6804"/>
  </r>
  <r>
    <d v="2012-01-05T00:00:00"/>
    <s v="Minia"/>
    <s v="Upper Egypt"/>
    <s v="iPhone 5S (64GB)"/>
    <s v="Smartphones"/>
    <n v="27"/>
    <x v="0"/>
    <s v="January"/>
    <n v="157464"/>
    <n v="167670"/>
    <n v="10206"/>
  </r>
  <r>
    <d v="2012-01-05T00:00:00"/>
    <s v="Cairo"/>
    <s v="G. Cairo"/>
    <s v="Samsung Galaxy S3 (16GB) - 3G"/>
    <s v="Smartphones"/>
    <n v="27"/>
    <x v="0"/>
    <s v="January"/>
    <n v="59292"/>
    <n v="63180"/>
    <n v="3888"/>
  </r>
  <r>
    <d v="2012-01-05T00:00:00"/>
    <s v="Giza"/>
    <s v="G. Cairo"/>
    <s v="iPhone 5C (16GB)"/>
    <s v="Smartphones"/>
    <n v="27"/>
    <x v="0"/>
    <s v="January"/>
    <n v="95742"/>
    <n v="102060"/>
    <n v="6318"/>
  </r>
  <r>
    <d v="2012-01-06T00:00:00"/>
    <s v="Portsaied"/>
    <s v="Canal"/>
    <s v="Samsung Galaxy Note 10.1"/>
    <s v="Tablets"/>
    <n v="12"/>
    <x v="0"/>
    <s v="January"/>
    <n v="42984"/>
    <n v="46440"/>
    <n v="3456"/>
  </r>
  <r>
    <d v="2012-01-07T00:00:00"/>
    <s v="Portsaied"/>
    <s v="Canal"/>
    <s v="iPhone 5C (32GB)"/>
    <s v="Smartphones"/>
    <n v="18"/>
    <x v="0"/>
    <s v="January"/>
    <n v="71604"/>
    <n v="76140"/>
    <n v="4536"/>
  </r>
  <r>
    <d v="2012-01-08T00:00:00"/>
    <s v="Giza"/>
    <s v="G. Cairo"/>
    <s v="iPhone 5C (32GB)"/>
    <s v="Smartphones"/>
    <n v="8"/>
    <x v="0"/>
    <s v="January"/>
    <n v="31824"/>
    <n v="33840"/>
    <n v="2016"/>
  </r>
  <r>
    <d v="2012-01-08T00:00:00"/>
    <s v="Aswan"/>
    <s v="Upper Egypt"/>
    <s v="Nokia Lumia  - 4G"/>
    <s v="Smartphones"/>
    <n v="21"/>
    <x v="0"/>
    <s v="January"/>
    <n v="42714"/>
    <n v="45360"/>
    <n v="2646"/>
  </r>
  <r>
    <d v="2012-01-08T00:00:00"/>
    <s v="Marasa Matrouh"/>
    <s v="Alexandria"/>
    <s v="Samsung Galaxy S4 (16GB) - 4G"/>
    <s v="Smartphones"/>
    <n v="25"/>
    <x v="0"/>
    <s v="January"/>
    <n v="76050"/>
    <n v="81000"/>
    <n v="4950"/>
  </r>
  <r>
    <d v="2012-01-08T00:00:00"/>
    <s v="Marasa Matrouh"/>
    <s v="Alexandria"/>
    <s v="iPhone 5S (32GB)"/>
    <s v="Smartphones"/>
    <n v="12"/>
    <x v="0"/>
    <s v="January"/>
    <n v="61776"/>
    <n v="65880"/>
    <n v="4104"/>
  </r>
  <r>
    <d v="2012-01-08T00:00:00"/>
    <s v="Giza"/>
    <s v="G. Cairo"/>
    <s v="Samsung Galaxy S4 Zoom - 3G  "/>
    <s v="Smartphones"/>
    <n v="9"/>
    <x v="0"/>
    <s v="January"/>
    <n v="18954"/>
    <n v="20250"/>
    <n v="1296"/>
  </r>
  <r>
    <d v="2012-01-09T00:00:00"/>
    <s v="Zagazig"/>
    <s v="Delta"/>
    <s v="iPhone 5S (16GB)"/>
    <s v="Smartphones"/>
    <n v="23"/>
    <x v="0"/>
    <s v="January"/>
    <n v="103086"/>
    <n v="109710"/>
    <n v="6624"/>
  </r>
  <r>
    <d v="2012-01-10T00:00:00"/>
    <s v="Giza"/>
    <s v="G. Cairo"/>
    <s v="HTC ONE (32GB) Dual Sim - 3G"/>
    <s v="Smartphones"/>
    <n v="23"/>
    <x v="0"/>
    <s v="January"/>
    <n v="81558"/>
    <n v="86940"/>
    <n v="5382"/>
  </r>
  <r>
    <d v="2012-01-10T00:00:00"/>
    <s v="Zagazig"/>
    <s v="Delta"/>
    <s v="iPhone 5S (16GB)"/>
    <s v="Smartphones"/>
    <n v="20"/>
    <x v="0"/>
    <s v="January"/>
    <n v="89640"/>
    <n v="95400"/>
    <n v="5760"/>
  </r>
  <r>
    <d v="2012-01-11T00:00:00"/>
    <s v="Marasa Matrouh"/>
    <s v="Alexandria"/>
    <s v="iPhone 5S (16GB)"/>
    <s v="Smartphones"/>
    <n v="25"/>
    <x v="0"/>
    <s v="January"/>
    <n v="112050"/>
    <n v="119250"/>
    <n v="7200"/>
  </r>
  <r>
    <d v="2012-01-11T00:00:00"/>
    <s v="Alex"/>
    <s v="Alexandria"/>
    <s v="Nokia Lumia  - 4G"/>
    <s v="Smartphones"/>
    <n v="4"/>
    <x v="0"/>
    <s v="January"/>
    <n v="8136"/>
    <n v="8640"/>
    <n v="504"/>
  </r>
  <r>
    <d v="2012-01-11T00:00:00"/>
    <s v="Giza"/>
    <s v="G. Cairo"/>
    <s v="iPhone 5C (32GB)"/>
    <s v="Smartphones"/>
    <n v="24"/>
    <x v="0"/>
    <s v="January"/>
    <n v="95472"/>
    <n v="101520"/>
    <n v="6048"/>
  </r>
  <r>
    <d v="2012-01-11T00:00:00"/>
    <s v="Marasa Matrouh"/>
    <s v="Alexandria"/>
    <s v="iPhone 5S (64GB)"/>
    <s v="Smartphones"/>
    <n v="24"/>
    <x v="0"/>
    <s v="January"/>
    <n v="139968"/>
    <n v="149040"/>
    <n v="9072"/>
  </r>
  <r>
    <d v="2012-01-11T00:00:00"/>
    <s v="Aswan"/>
    <s v="Upper Egypt"/>
    <s v="iPhone 5C (32GB)"/>
    <s v="Smartphones"/>
    <n v="16"/>
    <x v="0"/>
    <s v="January"/>
    <n v="63648"/>
    <n v="67680"/>
    <n v="4032"/>
  </r>
  <r>
    <d v="2012-01-11T00:00:00"/>
    <s v="Alex"/>
    <s v="Alexandria"/>
    <s v="iPhone 5C (32GB)"/>
    <s v="Smartphones"/>
    <n v="6"/>
    <x v="0"/>
    <s v="January"/>
    <n v="23868"/>
    <n v="25380"/>
    <n v="1512"/>
  </r>
  <r>
    <d v="2012-01-11T00:00:00"/>
    <s v="Alex"/>
    <s v="Alexandria"/>
    <s v="iPhone 5S (32GB)"/>
    <s v="Smartphones"/>
    <n v="4"/>
    <x v="0"/>
    <s v="January"/>
    <n v="20592"/>
    <n v="21960"/>
    <n v="1368"/>
  </r>
  <r>
    <d v="2012-01-12T00:00:00"/>
    <s v="Mansoura"/>
    <s v="Delta"/>
    <s v="iPhone 5S (64GB)"/>
    <s v="Smartphones"/>
    <n v="24"/>
    <x v="0"/>
    <s v="January"/>
    <n v="139968"/>
    <n v="149040"/>
    <n v="9072"/>
  </r>
  <r>
    <d v="2012-01-12T00:00:00"/>
    <s v="Mansoura"/>
    <s v="Delta"/>
    <s v="Nokia Lumia  - 4G"/>
    <s v="Smartphones"/>
    <n v="21"/>
    <x v="0"/>
    <s v="January"/>
    <n v="42714"/>
    <n v="45360"/>
    <n v="2646"/>
  </r>
  <r>
    <d v="2012-01-12T00:00:00"/>
    <s v="Ismailia"/>
    <s v="Canal"/>
    <s v="iPhone 5S (64GB)"/>
    <s v="Smartphones"/>
    <n v="13"/>
    <x v="0"/>
    <s v="January"/>
    <n v="75816"/>
    <n v="80730"/>
    <n v="4914"/>
  </r>
  <r>
    <d v="2012-01-13T00:00:00"/>
    <s v="Minia"/>
    <s v="Upper Egypt"/>
    <s v="HTC ONE (32GB) Dual Sim - 3G"/>
    <s v="Smartphones"/>
    <n v="2"/>
    <x v="0"/>
    <s v="January"/>
    <n v="7092"/>
    <n v="7560"/>
    <n v="468"/>
  </r>
  <r>
    <d v="2012-01-13T00:00:00"/>
    <s v="Alex"/>
    <s v="Alexandria"/>
    <s v="Samsung Galaxy Note3 (32GB) - 3G"/>
    <s v="Smartphones"/>
    <n v="20"/>
    <x v="0"/>
    <s v="January"/>
    <n v="74520"/>
    <n v="79200"/>
    <n v="4680"/>
  </r>
  <r>
    <d v="2012-01-14T00:00:00"/>
    <s v="Giza"/>
    <s v="G. Cairo"/>
    <s v="iPhone 5C (32GB)"/>
    <s v="Smartphones"/>
    <n v="21"/>
    <x v="0"/>
    <s v="January"/>
    <n v="83538"/>
    <n v="88830"/>
    <n v="5292"/>
  </r>
  <r>
    <d v="2012-01-14T00:00:00"/>
    <s v="Portsaied"/>
    <s v="Canal"/>
    <s v="Samsung Galaxy S4 (16GB) - 4G"/>
    <s v="Smartphones"/>
    <n v="12"/>
    <x v="0"/>
    <s v="January"/>
    <n v="36504"/>
    <n v="38880"/>
    <n v="2376"/>
  </r>
  <r>
    <d v="2012-01-14T00:00:00"/>
    <s v="Alex"/>
    <s v="Alexandria"/>
    <s v="HTC ONE (32GB) Dual Sim - 3G"/>
    <s v="Smartphones"/>
    <n v="23"/>
    <x v="0"/>
    <s v="January"/>
    <n v="81558"/>
    <n v="86940"/>
    <n v="5382"/>
  </r>
  <r>
    <d v="2012-01-15T00:00:00"/>
    <s v="Mansoura"/>
    <s v="Delta"/>
    <s v="iPhone 5S (16GB)"/>
    <s v="Smartphones"/>
    <n v="23"/>
    <x v="0"/>
    <s v="January"/>
    <n v="103086"/>
    <n v="109710"/>
    <n v="6624"/>
  </r>
  <r>
    <d v="2012-01-16T00:00:00"/>
    <s v="Mansoura"/>
    <s v="Delta"/>
    <s v="Sony Xperia Z"/>
    <s v="Tablets"/>
    <n v="24"/>
    <x v="0"/>
    <s v="January"/>
    <n v="94176"/>
    <n v="101520"/>
    <n v="7344"/>
  </r>
  <r>
    <d v="2012-01-17T00:00:00"/>
    <s v="Mansoura"/>
    <s v="Delta"/>
    <s v="Samsung Galaxy S4  (16GB) - 3G"/>
    <s v="Smartphones"/>
    <n v="25"/>
    <x v="0"/>
    <s v="January"/>
    <n v="73800"/>
    <n v="78750"/>
    <n v="4950"/>
  </r>
  <r>
    <d v="2012-01-18T00:00:00"/>
    <s v="Ismailia"/>
    <s v="Canal"/>
    <s v="Samsung Galaxy Note3 (32GB) - 3G"/>
    <s v="Smartphones"/>
    <n v="17"/>
    <x v="0"/>
    <s v="January"/>
    <n v="63342"/>
    <n v="67320"/>
    <n v="3978"/>
  </r>
  <r>
    <d v="2012-01-18T00:00:00"/>
    <s v="Minia"/>
    <s v="Upper Egypt"/>
    <s v="iPhone 5C (32GB)"/>
    <s v="Smartphones"/>
    <n v="21"/>
    <x v="0"/>
    <s v="January"/>
    <n v="83538"/>
    <n v="88830"/>
    <n v="5292"/>
  </r>
  <r>
    <d v="2012-01-18T00:00:00"/>
    <s v="Alex"/>
    <s v="Alexandria"/>
    <s v="Samsung Galaxy Note3 (32GB) - 3G"/>
    <s v="Smartphones"/>
    <n v="9"/>
    <x v="0"/>
    <s v="January"/>
    <n v="33534"/>
    <n v="35640"/>
    <n v="2106"/>
  </r>
  <r>
    <d v="2012-01-18T00:00:00"/>
    <s v="Mansoura"/>
    <s v="Delta"/>
    <s v="iPhone 5S (16GB)"/>
    <s v="Smartphones"/>
    <n v="11"/>
    <x v="0"/>
    <s v="January"/>
    <n v="49302"/>
    <n v="52470"/>
    <n v="3168"/>
  </r>
  <r>
    <d v="2012-01-18T00:00:00"/>
    <s v="Minia"/>
    <s v="Upper Egypt"/>
    <s v="Samsung Galaxy Note 10.1"/>
    <s v="Tablets"/>
    <n v="4"/>
    <x v="0"/>
    <s v="January"/>
    <n v="14328"/>
    <n v="15480"/>
    <n v="1152"/>
  </r>
  <r>
    <d v="2012-01-18T00:00:00"/>
    <s v="Marasa Matrouh"/>
    <s v="Alexandria"/>
    <s v="iPhone 5S (16GB)"/>
    <s v="Smartphones"/>
    <n v="22"/>
    <x v="0"/>
    <s v="January"/>
    <n v="98604"/>
    <n v="104940"/>
    <n v="6336"/>
  </r>
  <r>
    <d v="2012-01-18T00:00:00"/>
    <s v="Zagazig"/>
    <s v="Delta"/>
    <s v="Sony Xperia Z"/>
    <s v="Tablets"/>
    <n v="15"/>
    <x v="0"/>
    <s v="January"/>
    <n v="58860"/>
    <n v="63450"/>
    <n v="4590"/>
  </r>
  <r>
    <d v="2012-01-18T00:00:00"/>
    <s v="Aswan"/>
    <s v="Upper Egypt"/>
    <s v="Microsoft Surface Pro 2"/>
    <s v="Tablets"/>
    <n v="23"/>
    <x v="0"/>
    <s v="January"/>
    <n v="172638"/>
    <n v="186300"/>
    <n v="13662"/>
  </r>
  <r>
    <d v="2012-01-18T00:00:00"/>
    <s v="Alex"/>
    <s v="Alexandria"/>
    <s v="iPhone 5C (16GB)"/>
    <s v="Smartphones"/>
    <n v="9"/>
    <x v="0"/>
    <s v="January"/>
    <n v="31914"/>
    <n v="34020"/>
    <n v="2106"/>
  </r>
  <r>
    <d v="2012-01-18T00:00:00"/>
    <s v="Zagazig"/>
    <s v="Delta"/>
    <s v="Samsung Galaxy S4 (16GB) - 4G"/>
    <s v="Smartphones"/>
    <n v="7"/>
    <x v="0"/>
    <s v="January"/>
    <n v="21294"/>
    <n v="22680"/>
    <n v="1386"/>
  </r>
  <r>
    <d v="2012-01-19T00:00:00"/>
    <s v="Portsaied"/>
    <s v="Canal"/>
    <s v="Samsung Galaxy S4 (16GB) - 4G"/>
    <s v="Smartphones"/>
    <n v="25"/>
    <x v="0"/>
    <s v="January"/>
    <n v="76050"/>
    <n v="81000"/>
    <n v="4950"/>
  </r>
  <r>
    <d v="2012-01-19T00:00:00"/>
    <s v="Zagazig"/>
    <s v="Delta"/>
    <s v="Samsung Galaxy Note3 (32GB) - 4G"/>
    <s v="Smartphones"/>
    <n v="10"/>
    <x v="0"/>
    <s v="January"/>
    <n v="39780"/>
    <n v="42300"/>
    <n v="2520"/>
  </r>
  <r>
    <d v="2012-01-19T00:00:00"/>
    <s v="Aswan"/>
    <s v="Upper Egypt"/>
    <s v="iPhone 5S (32GB)"/>
    <s v="Smartphones"/>
    <n v="8"/>
    <x v="0"/>
    <s v="January"/>
    <n v="41184"/>
    <n v="43920"/>
    <n v="2736"/>
  </r>
  <r>
    <d v="2012-01-20T00:00:00"/>
    <s v="Minia"/>
    <s v="Upper Egypt"/>
    <s v="Samsung Galaxy S4 (16GB) - 4G"/>
    <s v="Smartphones"/>
    <n v="18"/>
    <x v="0"/>
    <s v="January"/>
    <n v="54756"/>
    <n v="58320"/>
    <n v="3564"/>
  </r>
  <r>
    <d v="2012-01-20T00:00:00"/>
    <s v="Giza"/>
    <s v="G. Cairo"/>
    <s v="iPhone 5S (32GB)"/>
    <s v="Smartphones"/>
    <n v="8"/>
    <x v="0"/>
    <s v="January"/>
    <n v="41184"/>
    <n v="43920"/>
    <n v="2736"/>
  </r>
  <r>
    <d v="2012-01-21T00:00:00"/>
    <s v="Giza"/>
    <s v="G. Cairo"/>
    <s v="Microsoft Surface Pro 2"/>
    <s v="Tablets"/>
    <n v="25"/>
    <x v="0"/>
    <s v="January"/>
    <n v="187650"/>
    <n v="202500"/>
    <n v="14850"/>
  </r>
  <r>
    <d v="2012-01-21T00:00:00"/>
    <s v="Cairo"/>
    <s v="G. Cairo"/>
    <s v="Samsung Galaxy S4 (16GB) - 4G"/>
    <s v="Smartphones"/>
    <n v="7"/>
    <x v="0"/>
    <s v="January"/>
    <n v="21294"/>
    <n v="22680"/>
    <n v="1386"/>
  </r>
  <r>
    <d v="2012-01-22T00:00:00"/>
    <s v="Ismailia"/>
    <s v="Canal"/>
    <s v="Samsung Galaxy Note3 (32GB) - 4G"/>
    <s v="Smartphones"/>
    <n v="17"/>
    <x v="0"/>
    <s v="January"/>
    <n v="67626"/>
    <n v="71910"/>
    <n v="4284"/>
  </r>
  <r>
    <d v="2012-01-23T00:00:00"/>
    <s v="Aswan"/>
    <s v="Upper Egypt"/>
    <s v="Samsung Galaxy S4  (16GB) - 3G"/>
    <s v="Smartphones"/>
    <n v="3"/>
    <x v="0"/>
    <s v="January"/>
    <n v="8856"/>
    <n v="9450"/>
    <n v="594"/>
  </r>
  <r>
    <d v="2012-01-23T00:00:00"/>
    <s v="Marasa Matrouh"/>
    <s v="Alexandria"/>
    <s v="Nokia Lumia  - 4G"/>
    <s v="Smartphones"/>
    <n v="13"/>
    <x v="0"/>
    <s v="January"/>
    <n v="26442"/>
    <n v="28080"/>
    <n v="1638"/>
  </r>
  <r>
    <d v="2012-01-24T00:00:00"/>
    <s v="Mansoura"/>
    <s v="Delta"/>
    <s v="Samsung Galaxy Note 10.1"/>
    <s v="Tablets"/>
    <n v="17"/>
    <x v="0"/>
    <s v="January"/>
    <n v="60894"/>
    <n v="65790"/>
    <n v="4896"/>
  </r>
  <r>
    <d v="2012-01-24T00:00:00"/>
    <s v="Mansoura"/>
    <s v="Delta"/>
    <s v="Samsung Galaxy Note3 (32GB) - 4G"/>
    <s v="Smartphones"/>
    <n v="22"/>
    <x v="0"/>
    <s v="January"/>
    <n v="87516"/>
    <n v="93060"/>
    <n v="5544"/>
  </r>
  <r>
    <d v="2012-01-24T00:00:00"/>
    <s v="Zagazig"/>
    <s v="Delta"/>
    <s v="Samsung Galaxy S3 (16GB) - 3G"/>
    <s v="Smartphones"/>
    <n v="23"/>
    <x v="0"/>
    <s v="January"/>
    <n v="50508"/>
    <n v="53820"/>
    <n v="3312"/>
  </r>
  <r>
    <d v="2012-01-25T00:00:00"/>
    <s v="Zagazig"/>
    <s v="Delta"/>
    <s v="Nokia Lumia  - 4G"/>
    <s v="Smartphones"/>
    <n v="1"/>
    <x v="0"/>
    <s v="January"/>
    <n v="2034"/>
    <n v="2160"/>
    <n v="126"/>
  </r>
  <r>
    <d v="2012-01-26T00:00:00"/>
    <s v="Mansoura"/>
    <s v="Delta"/>
    <s v="iPhone 5S (32GB)"/>
    <s v="Smartphones"/>
    <n v="25"/>
    <x v="0"/>
    <s v="January"/>
    <n v="128700"/>
    <n v="137250"/>
    <n v="8550"/>
  </r>
  <r>
    <d v="2012-01-27T00:00:00"/>
    <s v="Minia"/>
    <s v="Upper Egypt"/>
    <s v="HTC One - (32GB) - 4G"/>
    <s v="Smartphones"/>
    <n v="22"/>
    <x v="0"/>
    <s v="January"/>
    <n v="74448"/>
    <n v="79200"/>
    <n v="4752"/>
  </r>
  <r>
    <d v="2012-01-27T00:00:00"/>
    <s v="Ismailia"/>
    <s v="Canal"/>
    <s v="Samsung Galaxy Note3 (32GB) - 4G"/>
    <s v="Smartphones"/>
    <n v="2"/>
    <x v="0"/>
    <s v="January"/>
    <n v="7956"/>
    <n v="8460"/>
    <n v="504"/>
  </r>
  <r>
    <d v="2012-01-27T00:00:00"/>
    <s v="Ismailia"/>
    <s v="Canal"/>
    <s v="Samsung Galaxy Note 10.1"/>
    <s v="Tablets"/>
    <n v="11"/>
    <x v="0"/>
    <s v="January"/>
    <n v="39402"/>
    <n v="42570"/>
    <n v="3168"/>
  </r>
  <r>
    <d v="2012-01-28T00:00:00"/>
    <s v="Aswan"/>
    <s v="Upper Egypt"/>
    <s v="iPhone 5C (16GB)"/>
    <s v="Smartphones"/>
    <n v="11"/>
    <x v="0"/>
    <s v="January"/>
    <n v="39006"/>
    <n v="41580"/>
    <n v="2574"/>
  </r>
  <r>
    <d v="2012-01-28T00:00:00"/>
    <s v="Alex"/>
    <s v="Alexandria"/>
    <s v="Microsoft Surface Pro 2"/>
    <s v="Tablets"/>
    <n v="1"/>
    <x v="0"/>
    <s v="January"/>
    <n v="7506"/>
    <n v="8100"/>
    <n v="594"/>
  </r>
  <r>
    <d v="2012-01-29T00:00:00"/>
    <s v="Ismailia"/>
    <s v="Canal"/>
    <s v="iPhone 5C (32GB)"/>
    <s v="Smartphones"/>
    <n v="14"/>
    <x v="0"/>
    <s v="January"/>
    <n v="55692"/>
    <n v="59220"/>
    <n v="3528"/>
  </r>
  <r>
    <d v="2012-01-29T00:00:00"/>
    <s v="Marasa Matrouh"/>
    <s v="Alexandria"/>
    <s v="Nokia Lumia  - 4G"/>
    <s v="Smartphones"/>
    <n v="11"/>
    <x v="0"/>
    <s v="January"/>
    <n v="22374"/>
    <n v="23760"/>
    <n v="1386"/>
  </r>
  <r>
    <d v="2012-01-30T00:00:00"/>
    <s v="Aswan"/>
    <s v="Upper Egypt"/>
    <s v="Samsung Galaxy S4  (16GB) - 3G"/>
    <s v="Smartphones"/>
    <n v="8"/>
    <x v="0"/>
    <s v="January"/>
    <n v="23616"/>
    <n v="25200"/>
    <n v="1584"/>
  </r>
  <r>
    <d v="2012-01-30T00:00:00"/>
    <s v="Aswan"/>
    <s v="Upper Egypt"/>
    <s v="HTC ONE (32GB) Dual Sim - 3G"/>
    <s v="Smartphones"/>
    <n v="1"/>
    <x v="0"/>
    <s v="January"/>
    <n v="3546"/>
    <n v="3780"/>
    <n v="234"/>
  </r>
  <r>
    <d v="2012-01-30T00:00:00"/>
    <s v="Mansoura"/>
    <s v="Delta"/>
    <s v="iPhone 5C (16GB)"/>
    <s v="Smartphones"/>
    <n v="24"/>
    <x v="0"/>
    <s v="January"/>
    <n v="85104"/>
    <n v="90720"/>
    <n v="5616"/>
  </r>
  <r>
    <d v="2012-01-31T00:00:00"/>
    <s v="Giza"/>
    <s v="G. Cairo"/>
    <s v="iPhone 5C (32GB)"/>
    <s v="Smartphones"/>
    <n v="15"/>
    <x v="0"/>
    <s v="January"/>
    <n v="59670"/>
    <n v="63450"/>
    <n v="3780"/>
  </r>
  <r>
    <d v="2012-02-01T00:00:00"/>
    <s v="Zagazig"/>
    <s v="Delta"/>
    <s v="HTC ONE (32GB) Dual Sim - 3G"/>
    <s v="Smartphones"/>
    <n v="20"/>
    <x v="0"/>
    <s v="February"/>
    <n v="70920"/>
    <n v="75600"/>
    <n v="4680"/>
  </r>
  <r>
    <d v="2012-02-01T00:00:00"/>
    <s v="Portsaied"/>
    <s v="Canal"/>
    <s v="iPhone 5S (32GB)"/>
    <s v="Smartphones"/>
    <n v="1"/>
    <x v="0"/>
    <s v="February"/>
    <n v="5148"/>
    <n v="5490"/>
    <n v="342"/>
  </r>
  <r>
    <d v="2012-02-02T00:00:00"/>
    <s v="Aswan"/>
    <s v="Upper Egypt"/>
    <s v="Samsung Galaxy S3 (16GB) - 3G"/>
    <s v="Smartphones"/>
    <n v="5"/>
    <x v="0"/>
    <s v="February"/>
    <n v="10980"/>
    <n v="11700"/>
    <n v="720"/>
  </r>
  <r>
    <d v="2012-02-03T00:00:00"/>
    <s v="Mansoura"/>
    <s v="Delta"/>
    <s v="Sony Xperia Z"/>
    <s v="Tablets"/>
    <n v="2"/>
    <x v="0"/>
    <s v="February"/>
    <n v="7848"/>
    <n v="8460"/>
    <n v="612"/>
  </r>
  <r>
    <d v="2012-02-03T00:00:00"/>
    <s v="Giza"/>
    <s v="G. Cairo"/>
    <s v="iPhone 5C (32GB)"/>
    <s v="Smartphones"/>
    <n v="15"/>
    <x v="0"/>
    <s v="February"/>
    <n v="59670"/>
    <n v="63450"/>
    <n v="3780"/>
  </r>
  <r>
    <d v="2012-02-03T00:00:00"/>
    <s v="Marasa Matrouh"/>
    <s v="Alexandria"/>
    <s v="Samsung Galaxy S4 Zoom - 3G  "/>
    <s v="Smartphones"/>
    <n v="24"/>
    <x v="0"/>
    <s v="February"/>
    <n v="50544"/>
    <n v="54000"/>
    <n v="3456"/>
  </r>
  <r>
    <d v="2012-02-04T00:00:00"/>
    <s v="Portsaied"/>
    <s v="Canal"/>
    <s v="iPhone 5S (32GB)"/>
    <s v="Smartphones"/>
    <n v="23"/>
    <x v="0"/>
    <s v="February"/>
    <n v="118404"/>
    <n v="126270"/>
    <n v="7866"/>
  </r>
  <r>
    <d v="2012-02-05T00:00:00"/>
    <s v="Portsaied"/>
    <s v="Canal"/>
    <s v="iPhone 5C (16GB)"/>
    <s v="Smartphones"/>
    <n v="20"/>
    <x v="0"/>
    <s v="February"/>
    <n v="70920"/>
    <n v="75600"/>
    <n v="4680"/>
  </r>
  <r>
    <d v="2012-02-06T00:00:00"/>
    <s v="Minia"/>
    <s v="Upper Egypt"/>
    <s v="HTC ONE (32GB) Dual Sim - 3G"/>
    <s v="Smartphones"/>
    <n v="23"/>
    <x v="0"/>
    <s v="February"/>
    <n v="81558"/>
    <n v="86940"/>
    <n v="5382"/>
  </r>
  <r>
    <d v="2012-02-06T00:00:00"/>
    <s v="Giza"/>
    <s v="G. Cairo"/>
    <s v="iPhone 5S (32GB)"/>
    <s v="Smartphones"/>
    <n v="22"/>
    <x v="0"/>
    <s v="February"/>
    <n v="113256"/>
    <n v="120780"/>
    <n v="7524"/>
  </r>
  <r>
    <d v="2012-02-06T00:00:00"/>
    <s v="Mansoura"/>
    <s v="Delta"/>
    <s v="HTC One - (32GB) - 4G"/>
    <s v="Smartphones"/>
    <n v="10"/>
    <x v="0"/>
    <s v="February"/>
    <n v="33840"/>
    <n v="36000"/>
    <n v="2160"/>
  </r>
  <r>
    <d v="2012-02-07T00:00:00"/>
    <s v="Mansoura"/>
    <s v="Delta"/>
    <s v="Samsung Galaxy S4 (16GB) - 4G"/>
    <s v="Smartphones"/>
    <n v="5"/>
    <x v="0"/>
    <s v="February"/>
    <n v="15210"/>
    <n v="16200"/>
    <n v="990"/>
  </r>
  <r>
    <d v="2012-02-07T00:00:00"/>
    <s v="Alex"/>
    <s v="Alexandria"/>
    <s v="Samsung Galaxy Note3 (32GB) - 4G"/>
    <s v="Smartphones"/>
    <n v="12"/>
    <x v="0"/>
    <s v="February"/>
    <n v="47736"/>
    <n v="50760"/>
    <n v="3024"/>
  </r>
  <r>
    <d v="2012-02-07T00:00:00"/>
    <s v="Marasa Matrouh"/>
    <s v="Alexandria"/>
    <s v="iPhone 5C (32GB)"/>
    <s v="Smartphones"/>
    <n v="19"/>
    <x v="0"/>
    <s v="February"/>
    <n v="75582"/>
    <n v="80370"/>
    <n v="4788"/>
  </r>
  <r>
    <d v="2012-02-07T00:00:00"/>
    <s v="Ismailia"/>
    <s v="Canal"/>
    <s v="Sony Xperia Z"/>
    <s v="Tablets"/>
    <n v="18"/>
    <x v="0"/>
    <s v="February"/>
    <n v="70632"/>
    <n v="76140"/>
    <n v="5508"/>
  </r>
  <r>
    <d v="2012-02-07T00:00:00"/>
    <s v="Minia"/>
    <s v="Upper Egypt"/>
    <s v="Samsung Galaxy S4  (16GB) - 3G"/>
    <s v="Smartphones"/>
    <n v="1"/>
    <x v="0"/>
    <s v="February"/>
    <n v="2952"/>
    <n v="3150"/>
    <n v="198"/>
  </r>
  <r>
    <d v="2012-02-07T00:00:00"/>
    <s v="Marasa Matrouh"/>
    <s v="Alexandria"/>
    <s v="Samsung Galaxy S4 (16GB) - 4G"/>
    <s v="Smartphones"/>
    <n v="15"/>
    <x v="0"/>
    <s v="February"/>
    <n v="45630"/>
    <n v="48600"/>
    <n v="2970"/>
  </r>
  <r>
    <d v="2012-02-07T00:00:00"/>
    <s v="Giza"/>
    <s v="G. Cairo"/>
    <s v="Samsung Galaxy Note3 (32GB) - 4G"/>
    <s v="Smartphones"/>
    <n v="4"/>
    <x v="0"/>
    <s v="February"/>
    <n v="15912"/>
    <n v="16920"/>
    <n v="1008"/>
  </r>
  <r>
    <d v="2012-02-08T00:00:00"/>
    <s v="Alex"/>
    <s v="Alexandria"/>
    <s v="Samsung Galaxy S4 Zoom - 3G  "/>
    <s v="Smartphones"/>
    <n v="16"/>
    <x v="0"/>
    <s v="February"/>
    <n v="33696"/>
    <n v="36000"/>
    <n v="2304"/>
  </r>
  <r>
    <d v="2012-02-08T00:00:00"/>
    <s v="Alex"/>
    <s v="Alexandria"/>
    <s v="Nokia Lumia  - 4G"/>
    <s v="Smartphones"/>
    <n v="10"/>
    <x v="0"/>
    <s v="February"/>
    <n v="20340"/>
    <n v="21600"/>
    <n v="1260"/>
  </r>
  <r>
    <d v="2012-02-08T00:00:00"/>
    <s v="Cairo"/>
    <s v="G. Cairo"/>
    <s v="iPhone 5S (16GB)"/>
    <s v="Smartphones"/>
    <n v="21"/>
    <x v="0"/>
    <s v="February"/>
    <n v="94122"/>
    <n v="100170"/>
    <n v="6048"/>
  </r>
  <r>
    <d v="2012-02-09T00:00:00"/>
    <s v="Cairo"/>
    <s v="G. Cairo"/>
    <s v="Samsung Galaxy Note3 (32GB) - 3G"/>
    <s v="Smartphones"/>
    <n v="7"/>
    <x v="0"/>
    <s v="February"/>
    <n v="26082"/>
    <n v="27720"/>
    <n v="1638"/>
  </r>
  <r>
    <d v="2012-02-09T00:00:00"/>
    <s v="Zagazig"/>
    <s v="Delta"/>
    <s v="Samsung Galaxy S4  (16GB) - 3G"/>
    <s v="Smartphones"/>
    <n v="22"/>
    <x v="0"/>
    <s v="February"/>
    <n v="64944"/>
    <n v="69300"/>
    <n v="4356"/>
  </r>
  <r>
    <d v="2012-02-09T00:00:00"/>
    <s v="Giza"/>
    <s v="G. Cairo"/>
    <s v="HTC One - (32GB) - 4G"/>
    <s v="Smartphones"/>
    <n v="15"/>
    <x v="0"/>
    <s v="February"/>
    <n v="50760"/>
    <n v="54000"/>
    <n v="3240"/>
  </r>
  <r>
    <d v="2012-02-09T00:00:00"/>
    <s v="Marasa Matrouh"/>
    <s v="Alexandria"/>
    <s v="iPhone 5C (16GB)"/>
    <s v="Smartphones"/>
    <n v="7"/>
    <x v="0"/>
    <s v="February"/>
    <n v="24822"/>
    <n v="26460"/>
    <n v="1638"/>
  </r>
  <r>
    <d v="2012-02-10T00:00:00"/>
    <s v="Ismailia"/>
    <s v="Canal"/>
    <s v="iPhone 5S (32GB)"/>
    <s v="Smartphones"/>
    <n v="17"/>
    <x v="0"/>
    <s v="February"/>
    <n v="87516"/>
    <n v="93330"/>
    <n v="5814"/>
  </r>
  <r>
    <d v="2012-02-11T00:00:00"/>
    <s v="Zagazig"/>
    <s v="Delta"/>
    <s v="Nokia Lumia  - 4G"/>
    <s v="Smartphones"/>
    <n v="20"/>
    <x v="0"/>
    <s v="February"/>
    <n v="40680"/>
    <n v="43200"/>
    <n v="2520"/>
  </r>
  <r>
    <d v="2012-02-11T00:00:00"/>
    <s v="Minia"/>
    <s v="Upper Egypt"/>
    <s v="Samsung Galaxy S3 (16GB) - 3G"/>
    <s v="Smartphones"/>
    <n v="5"/>
    <x v="0"/>
    <s v="February"/>
    <n v="10980"/>
    <n v="11700"/>
    <n v="720"/>
  </r>
  <r>
    <d v="2012-02-11T00:00:00"/>
    <s v="Zagazig"/>
    <s v="Delta"/>
    <s v="iPhone 5C (16GB)"/>
    <s v="Smartphones"/>
    <n v="14"/>
    <x v="0"/>
    <s v="February"/>
    <n v="49644"/>
    <n v="52920"/>
    <n v="3276"/>
  </r>
  <r>
    <d v="2012-02-11T00:00:00"/>
    <s v="Ismailia"/>
    <s v="Canal"/>
    <s v="HTC ONE (32GB) Dual Sim - 3G"/>
    <s v="Smartphones"/>
    <n v="6"/>
    <x v="0"/>
    <s v="February"/>
    <n v="21276"/>
    <n v="22680"/>
    <n v="1404"/>
  </r>
  <r>
    <d v="2012-02-12T00:00:00"/>
    <s v="Marasa Matrouh"/>
    <s v="Alexandria"/>
    <s v="Microsoft Surface Pro 2"/>
    <s v="Tablets"/>
    <n v="22"/>
    <x v="0"/>
    <s v="February"/>
    <n v="165132"/>
    <n v="178200"/>
    <n v="13068"/>
  </r>
  <r>
    <d v="2012-02-12T00:00:00"/>
    <s v="Aswan"/>
    <s v="Upper Egypt"/>
    <s v="Sony Xperia Z"/>
    <s v="Tablets"/>
    <n v="6"/>
    <x v="0"/>
    <s v="February"/>
    <n v="23544"/>
    <n v="25380"/>
    <n v="1836"/>
  </r>
  <r>
    <d v="2012-02-12T00:00:00"/>
    <s v="Marasa Matrouh"/>
    <s v="Alexandria"/>
    <s v="iPhone 5S (16GB)"/>
    <s v="Smartphones"/>
    <n v="6"/>
    <x v="0"/>
    <s v="February"/>
    <n v="26892"/>
    <n v="28620"/>
    <n v="1728"/>
  </r>
  <r>
    <d v="2012-02-13T00:00:00"/>
    <s v="Ismailia"/>
    <s v="Canal"/>
    <s v="iPhone 5C (16GB)"/>
    <s v="Smartphones"/>
    <n v="2"/>
    <x v="0"/>
    <s v="February"/>
    <n v="7092"/>
    <n v="7560"/>
    <n v="468"/>
  </r>
  <r>
    <d v="2012-02-13T00:00:00"/>
    <s v="Ismailia"/>
    <s v="Canal"/>
    <s v="Samsung Galaxy Note3 (32GB) - 3G"/>
    <s v="Smartphones"/>
    <n v="24"/>
    <x v="0"/>
    <s v="February"/>
    <n v="89424"/>
    <n v="95040"/>
    <n v="5616"/>
  </r>
  <r>
    <d v="2012-02-13T00:00:00"/>
    <s v="Mansoura"/>
    <s v="Delta"/>
    <s v="Samsung Galaxy S4 Zoom - 3G  "/>
    <s v="Smartphones"/>
    <n v="11"/>
    <x v="0"/>
    <s v="February"/>
    <n v="23166"/>
    <n v="24750"/>
    <n v="1584"/>
  </r>
  <r>
    <d v="2012-02-13T00:00:00"/>
    <s v="Marasa Matrouh"/>
    <s v="Alexandria"/>
    <s v="iPhone 5C (16GB)"/>
    <s v="Smartphones"/>
    <n v="10"/>
    <x v="0"/>
    <s v="February"/>
    <n v="35460"/>
    <n v="37800"/>
    <n v="2340"/>
  </r>
  <r>
    <d v="2012-02-15T00:00:00"/>
    <s v="Marasa Matrouh"/>
    <s v="Alexandria"/>
    <s v="HTC One - (32GB) - 4G"/>
    <s v="Smartphones"/>
    <n v="7"/>
    <x v="0"/>
    <s v="February"/>
    <n v="23688"/>
    <n v="25200"/>
    <n v="1512"/>
  </r>
  <r>
    <d v="2012-02-15T00:00:00"/>
    <s v="Minia"/>
    <s v="Upper Egypt"/>
    <s v="Samsung Galaxy S4 Zoom - 3G  "/>
    <s v="Smartphones"/>
    <n v="22"/>
    <x v="0"/>
    <s v="February"/>
    <n v="46332"/>
    <n v="49500"/>
    <n v="3168"/>
  </r>
  <r>
    <d v="2012-02-15T00:00:00"/>
    <s v="Zagazig"/>
    <s v="Delta"/>
    <s v="Sony Xperia Z"/>
    <s v="Tablets"/>
    <n v="7"/>
    <x v="0"/>
    <s v="February"/>
    <n v="27468"/>
    <n v="29610"/>
    <n v="2142"/>
  </r>
  <r>
    <d v="2012-02-16T00:00:00"/>
    <s v="Ismailia"/>
    <s v="Canal"/>
    <s v="Samsung Galaxy Note 10.1"/>
    <s v="Tablets"/>
    <n v="18"/>
    <x v="0"/>
    <s v="February"/>
    <n v="64476"/>
    <n v="69660"/>
    <n v="5184"/>
  </r>
  <r>
    <d v="2012-02-16T00:00:00"/>
    <s v="Mansoura"/>
    <s v="Delta"/>
    <s v="Samsung Galaxy Note 10.1"/>
    <s v="Tablets"/>
    <n v="12"/>
    <x v="0"/>
    <s v="February"/>
    <n v="42984"/>
    <n v="46440"/>
    <n v="3456"/>
  </r>
  <r>
    <d v="2012-02-17T00:00:00"/>
    <s v="Ismailia"/>
    <s v="Canal"/>
    <s v="Samsung Galaxy Note3 (32GB) - 3G"/>
    <s v="Smartphones"/>
    <n v="19"/>
    <x v="0"/>
    <s v="February"/>
    <n v="70794"/>
    <n v="75240"/>
    <n v="4446"/>
  </r>
  <r>
    <d v="2012-02-17T00:00:00"/>
    <s v="Giza"/>
    <s v="G. Cairo"/>
    <s v="Samsung Galaxy Note 10.1"/>
    <s v="Tablets"/>
    <n v="23"/>
    <x v="0"/>
    <s v="February"/>
    <n v="82386"/>
    <n v="89010"/>
    <n v="6624"/>
  </r>
  <r>
    <d v="2012-02-18T00:00:00"/>
    <s v="Cairo"/>
    <s v="G. Cairo"/>
    <s v="Samsung Galaxy S4  (16GB) - 3G"/>
    <s v="Smartphones"/>
    <n v="3"/>
    <x v="0"/>
    <s v="February"/>
    <n v="8856"/>
    <n v="9450"/>
    <n v="594"/>
  </r>
  <r>
    <d v="2012-02-18T00:00:00"/>
    <s v="Minia"/>
    <s v="Upper Egypt"/>
    <s v="Samsung Galaxy Note3 (32GB) - 4G"/>
    <s v="Smartphones"/>
    <n v="24"/>
    <x v="0"/>
    <s v="February"/>
    <n v="95472"/>
    <n v="101520"/>
    <n v="6048"/>
  </r>
  <r>
    <d v="2012-02-18T00:00:00"/>
    <s v="Cairo"/>
    <s v="G. Cairo"/>
    <s v="Nokia Lumia  - 4G"/>
    <s v="Smartphones"/>
    <n v="25"/>
    <x v="0"/>
    <s v="February"/>
    <n v="50850"/>
    <n v="54000"/>
    <n v="3150"/>
  </r>
  <r>
    <d v="2012-02-19T00:00:00"/>
    <s v="Aswan"/>
    <s v="Upper Egypt"/>
    <s v="Sony Xperia Z"/>
    <s v="Tablets"/>
    <n v="5"/>
    <x v="0"/>
    <s v="February"/>
    <n v="19620"/>
    <n v="21150"/>
    <n v="1530"/>
  </r>
  <r>
    <d v="2012-02-19T00:00:00"/>
    <s v="Zagazig"/>
    <s v="Delta"/>
    <s v="iPhone 5S (64GB)"/>
    <s v="Smartphones"/>
    <n v="2"/>
    <x v="0"/>
    <s v="February"/>
    <n v="11664"/>
    <n v="12420"/>
    <n v="756"/>
  </r>
  <r>
    <d v="2012-02-20T00:00:00"/>
    <s v="Minia"/>
    <s v="Upper Egypt"/>
    <s v="HTC ONE (32GB) Dual Sim - 3G"/>
    <s v="Smartphones"/>
    <n v="14"/>
    <x v="0"/>
    <s v="February"/>
    <n v="49644"/>
    <n v="52920"/>
    <n v="3276"/>
  </r>
  <r>
    <d v="2012-02-20T00:00:00"/>
    <s v="Alex"/>
    <s v="Alexandria"/>
    <s v="Nokia Lumia  - 4G"/>
    <s v="Smartphones"/>
    <n v="6"/>
    <x v="0"/>
    <s v="February"/>
    <n v="12204"/>
    <n v="12960"/>
    <n v="756"/>
  </r>
  <r>
    <d v="2012-02-21T00:00:00"/>
    <s v="Ismailia"/>
    <s v="Canal"/>
    <s v="Nokia Lumia  - 4G"/>
    <s v="Smartphones"/>
    <n v="13"/>
    <x v="0"/>
    <s v="February"/>
    <n v="26442"/>
    <n v="28080"/>
    <n v="1638"/>
  </r>
  <r>
    <d v="2012-02-22T00:00:00"/>
    <s v="Portsaied"/>
    <s v="Canal"/>
    <s v="Samsung Galaxy S4 (16GB) - 4G"/>
    <s v="Smartphones"/>
    <n v="4"/>
    <x v="0"/>
    <s v="February"/>
    <n v="12168"/>
    <n v="12960"/>
    <n v="792"/>
  </r>
  <r>
    <d v="2012-02-22T00:00:00"/>
    <s v="Aswan"/>
    <s v="Upper Egypt"/>
    <s v="Samsung Galaxy S4 (16GB) - 4G"/>
    <s v="Smartphones"/>
    <n v="21"/>
    <x v="0"/>
    <s v="February"/>
    <n v="63882"/>
    <n v="68040"/>
    <n v="4158"/>
  </r>
  <r>
    <d v="2012-02-22T00:00:00"/>
    <s v="Portsaied"/>
    <s v="Canal"/>
    <s v="Samsung Galaxy Note3 (32GB) - 3G"/>
    <s v="Smartphones"/>
    <n v="16"/>
    <x v="0"/>
    <s v="February"/>
    <n v="59616"/>
    <n v="63360"/>
    <n v="3744"/>
  </r>
  <r>
    <d v="2012-02-22T00:00:00"/>
    <s v="Zagazig"/>
    <s v="Delta"/>
    <s v="Samsung Galaxy S3 (16GB) - 3G"/>
    <s v="Smartphones"/>
    <n v="10"/>
    <x v="0"/>
    <s v="February"/>
    <n v="21960"/>
    <n v="23400"/>
    <n v="1440"/>
  </r>
  <r>
    <d v="2012-02-24T00:00:00"/>
    <s v="Zagazig"/>
    <s v="Delta"/>
    <s v="iPhone 5S (16GB)"/>
    <s v="Smartphones"/>
    <n v="3"/>
    <x v="0"/>
    <s v="February"/>
    <n v="13446"/>
    <n v="14310"/>
    <n v="864"/>
  </r>
  <r>
    <d v="2012-02-24T00:00:00"/>
    <s v="Giza"/>
    <s v="G. Cairo"/>
    <s v="iPhone 5S (32GB)"/>
    <s v="Smartphones"/>
    <n v="1"/>
    <x v="0"/>
    <s v="February"/>
    <n v="5148"/>
    <n v="5490"/>
    <n v="342"/>
  </r>
  <r>
    <d v="2012-02-25T00:00:00"/>
    <s v="Giza"/>
    <s v="G. Cairo"/>
    <s v="Samsung Galaxy Note3 (32GB) - 4G"/>
    <s v="Smartphones"/>
    <n v="13"/>
    <x v="0"/>
    <s v="February"/>
    <n v="51714"/>
    <n v="54990"/>
    <n v="3276"/>
  </r>
  <r>
    <d v="2012-02-25T00:00:00"/>
    <s v="Ismailia"/>
    <s v="Canal"/>
    <s v="Samsung Galaxy S4 Zoom - 3G  "/>
    <s v="Smartphones"/>
    <n v="15"/>
    <x v="0"/>
    <s v="February"/>
    <n v="31590"/>
    <n v="33750"/>
    <n v="2160"/>
  </r>
  <r>
    <d v="2012-02-25T00:00:00"/>
    <s v="Giza"/>
    <s v="G. Cairo"/>
    <s v="Samsung Galaxy Note3 (32GB) - 4G"/>
    <s v="Smartphones"/>
    <n v="5"/>
    <x v="0"/>
    <s v="February"/>
    <n v="19890"/>
    <n v="21150"/>
    <n v="1260"/>
  </r>
  <r>
    <d v="2012-02-26T00:00:00"/>
    <s v="Cairo"/>
    <s v="G. Cairo"/>
    <s v="Nokia Lumia  - 4G"/>
    <s v="Smartphones"/>
    <n v="25"/>
    <x v="0"/>
    <s v="February"/>
    <n v="50850"/>
    <n v="54000"/>
    <n v="3150"/>
  </r>
  <r>
    <d v="2012-02-26T00:00:00"/>
    <s v="Marasa Matrouh"/>
    <s v="Alexandria"/>
    <s v="iPhone 5C (32GB)"/>
    <s v="Smartphones"/>
    <n v="8"/>
    <x v="0"/>
    <s v="February"/>
    <n v="19890"/>
    <n v="21150"/>
    <n v="1260"/>
  </r>
  <r>
    <d v="2012-02-26T00:00:00"/>
    <s v="Marasa Matrouh"/>
    <s v="Alexandria"/>
    <s v="HTC ONE (32GB) Dual Sim - 3G"/>
    <s v="Smartphones"/>
    <n v="21"/>
    <x v="0"/>
    <s v="February"/>
    <n v="21276"/>
    <n v="22680"/>
    <n v="1404"/>
  </r>
  <r>
    <d v="2012-02-26T00:00:00"/>
    <s v="Marasa Matrouh"/>
    <s v="Alexandria"/>
    <s v="Samsung Galaxy S4 Zoom - 3G  "/>
    <s v="Smartphones"/>
    <n v="16"/>
    <x v="0"/>
    <s v="February"/>
    <n v="23166"/>
    <n v="24750"/>
    <n v="1584"/>
  </r>
  <r>
    <d v="2012-02-27T00:00:00"/>
    <s v="Minia"/>
    <s v="Upper Egypt"/>
    <s v="HTC ONE (32GB) Dual Sim - 3G"/>
    <s v="Smartphones"/>
    <n v="23"/>
    <x v="0"/>
    <s v="February"/>
    <n v="31914"/>
    <n v="34020"/>
    <n v="2106"/>
  </r>
  <r>
    <d v="2012-02-27T00:00:00"/>
    <s v="Marasa Matrouh"/>
    <s v="Alexandria"/>
    <s v="Samsung Galaxy Note3 (32GB) - 4G"/>
    <s v="Smartphones"/>
    <n v="22"/>
    <x v="0"/>
    <s v="February"/>
    <n v="87516"/>
    <n v="93060"/>
    <n v="5544"/>
  </r>
  <r>
    <d v="2012-02-28T00:00:00"/>
    <s v="Portsaied"/>
    <s v="Canal"/>
    <s v="Samsung Galaxy Note3 (32GB) - 4G"/>
    <s v="Smartphones"/>
    <n v="13"/>
    <x v="0"/>
    <s v="February"/>
    <n v="43758"/>
    <n v="46530"/>
    <n v="2772"/>
  </r>
  <r>
    <d v="2012-02-28T00:00:00"/>
    <s v="Mansoura"/>
    <s v="Delta"/>
    <s v="Sony Xperia Z"/>
    <s v="Tablets"/>
    <n v="27"/>
    <x v="0"/>
    <s v="February"/>
    <n v="58860"/>
    <n v="63450"/>
    <n v="4590"/>
  </r>
  <r>
    <d v="2012-02-29T00:00:00"/>
    <s v="Marasa Matrouh"/>
    <s v="Alexandria"/>
    <s v="Samsung Galaxy S4 Zoom - 3G  "/>
    <s v="Smartphones"/>
    <n v="27"/>
    <x v="0"/>
    <s v="February"/>
    <n v="52650"/>
    <n v="56250"/>
    <n v="3600"/>
  </r>
  <r>
    <d v="2012-02-29T00:00:00"/>
    <s v="Aswan"/>
    <s v="Upper Egypt"/>
    <s v="HTC One - (32GB) - 4G"/>
    <s v="Smartphones"/>
    <n v="27"/>
    <x v="0"/>
    <s v="February"/>
    <n v="20304"/>
    <n v="21600"/>
    <n v="1296"/>
  </r>
  <r>
    <d v="2012-03-01T00:00:00"/>
    <s v="Alex"/>
    <s v="Alexandria"/>
    <s v="iPhone 5S (32GB)"/>
    <s v="Smartphones"/>
    <n v="27"/>
    <x v="0"/>
    <s v="March"/>
    <n v="61776"/>
    <n v="65880"/>
    <n v="4104"/>
  </r>
  <r>
    <d v="2012-03-01T00:00:00"/>
    <s v="Alex"/>
    <s v="Alexandria"/>
    <s v="Microsoft Surface Pro 2"/>
    <s v="Tablets"/>
    <n v="27"/>
    <x v="0"/>
    <s v="March"/>
    <n v="82566"/>
    <n v="89100"/>
    <n v="6534"/>
  </r>
  <r>
    <d v="2012-03-02T00:00:00"/>
    <s v="Mansoura"/>
    <s v="Delta"/>
    <s v="Samsung Galaxy S4 (16GB) - 4G"/>
    <s v="Smartphones"/>
    <n v="27"/>
    <x v="0"/>
    <s v="March"/>
    <n v="24336"/>
    <n v="25920"/>
    <n v="1584"/>
  </r>
  <r>
    <d v="2012-03-03T00:00:00"/>
    <s v="Aswan"/>
    <s v="Upper Egypt"/>
    <s v="HTC ONE (32GB) Dual Sim - 3G"/>
    <s v="Smartphones"/>
    <n v="12"/>
    <x v="0"/>
    <s v="March"/>
    <n v="3546"/>
    <n v="3780"/>
    <n v="234"/>
  </r>
  <r>
    <d v="2012-03-03T00:00:00"/>
    <s v="Zagazig"/>
    <s v="Delta"/>
    <s v="Sony Xperia Z"/>
    <s v="Tablets"/>
    <n v="18"/>
    <x v="0"/>
    <s v="March"/>
    <n v="19620"/>
    <n v="21150"/>
    <n v="1530"/>
  </r>
  <r>
    <d v="2012-03-03T00:00:00"/>
    <s v="Alex"/>
    <s v="Alexandria"/>
    <s v="Samsung Galaxy S3 (16GB) - 3G"/>
    <s v="Smartphones"/>
    <n v="8"/>
    <x v="0"/>
    <s v="March"/>
    <n v="24156"/>
    <n v="25740"/>
    <n v="1584"/>
  </r>
  <r>
    <d v="2012-03-03T00:00:00"/>
    <s v="Mansoura"/>
    <s v="Delta"/>
    <s v="Samsung Galaxy S4 (16GB) - 4G"/>
    <s v="Smartphones"/>
    <n v="21"/>
    <x v="0"/>
    <s v="March"/>
    <n v="30420"/>
    <n v="32400"/>
    <n v="1980"/>
  </r>
  <r>
    <d v="2012-03-03T00:00:00"/>
    <s v="Giza"/>
    <s v="G. Cairo"/>
    <s v="Samsung Galaxy S4  (16GB) - 3G"/>
    <s v="Smartphones"/>
    <n v="25"/>
    <x v="0"/>
    <s v="March"/>
    <n v="5904"/>
    <n v="6300"/>
    <n v="396"/>
  </r>
  <r>
    <d v="2012-03-04T00:00:00"/>
    <s v="Mansoura"/>
    <s v="Delta"/>
    <s v="iPhone 5S (64GB)"/>
    <s v="Smartphones"/>
    <n v="12"/>
    <x v="0"/>
    <s v="March"/>
    <n v="64152"/>
    <n v="68310"/>
    <n v="4158"/>
  </r>
  <r>
    <d v="2012-03-04T00:00:00"/>
    <s v="Cairo"/>
    <s v="G. Cairo"/>
    <s v="HTC One - (32GB) - 4G"/>
    <s v="Smartphones"/>
    <n v="9"/>
    <x v="0"/>
    <s v="March"/>
    <n v="77832"/>
    <n v="82800"/>
    <n v="4968"/>
  </r>
  <r>
    <d v="2012-03-04T00:00:00"/>
    <s v="Marasa Matrouh"/>
    <s v="Alexandria"/>
    <s v="Nokia Lumia  - 4G"/>
    <s v="Smartphones"/>
    <n v="23"/>
    <x v="0"/>
    <s v="March"/>
    <n v="28476"/>
    <n v="30240"/>
    <n v="1764"/>
  </r>
  <r>
    <d v="2012-03-05T00:00:00"/>
    <s v="Aswan"/>
    <s v="Upper Egypt"/>
    <s v="HTC One - (32GB) - 4G"/>
    <s v="Smartphones"/>
    <n v="23"/>
    <x v="0"/>
    <s v="March"/>
    <n v="57528"/>
    <n v="61200"/>
    <n v="3672"/>
  </r>
  <r>
    <d v="2012-03-05T00:00:00"/>
    <s v="Mansoura"/>
    <s v="Delta"/>
    <s v="iPhone 5S (16GB)"/>
    <s v="Smartphones"/>
    <n v="20"/>
    <x v="0"/>
    <s v="March"/>
    <n v="31374"/>
    <n v="33390"/>
    <n v="2016"/>
  </r>
  <r>
    <d v="2012-03-05T00:00:00"/>
    <s v="Mansoura"/>
    <s v="Delta"/>
    <s v="iPhone 5C (16GB)"/>
    <s v="Smartphones"/>
    <n v="25"/>
    <x v="0"/>
    <s v="March"/>
    <n v="70920"/>
    <n v="75600"/>
    <n v="4680"/>
  </r>
  <r>
    <d v="2012-03-05T00:00:00"/>
    <s v="Marasa Matrouh"/>
    <s v="Alexandria"/>
    <s v="HTC ONE (32GB) Dual Sim - 3G"/>
    <s v="Smartphones"/>
    <n v="4"/>
    <x v="0"/>
    <s v="March"/>
    <n v="53190"/>
    <n v="56700"/>
    <n v="3510"/>
  </r>
  <r>
    <d v="2012-03-05T00:00:00"/>
    <s v="Zagazig"/>
    <s v="Delta"/>
    <s v="HTC ONE (32GB) Dual Sim - 3G"/>
    <s v="Smartphones"/>
    <n v="24"/>
    <x v="0"/>
    <s v="March"/>
    <n v="85104"/>
    <n v="90720"/>
    <n v="5616"/>
  </r>
  <r>
    <d v="2012-03-06T00:00:00"/>
    <s v="Mansoura"/>
    <s v="Delta"/>
    <s v="iPhone 5C (16GB)"/>
    <s v="Smartphones"/>
    <n v="24"/>
    <x v="0"/>
    <s v="March"/>
    <n v="74466"/>
    <n v="79380"/>
    <n v="4914"/>
  </r>
  <r>
    <d v="2012-03-06T00:00:00"/>
    <s v="Giza"/>
    <s v="G. Cairo"/>
    <s v="iPhone 5S (32GB)"/>
    <s v="Smartphones"/>
    <n v="16"/>
    <x v="0"/>
    <s v="March"/>
    <n v="66924"/>
    <n v="71370"/>
    <n v="4446"/>
  </r>
  <r>
    <d v="2012-03-07T00:00:00"/>
    <s v="Ismailia"/>
    <s v="Canal"/>
    <s v="iPhone 5C (32GB)"/>
    <s v="Smartphones"/>
    <n v="6"/>
    <x v="0"/>
    <s v="March"/>
    <n v="67626"/>
    <n v="71910"/>
    <n v="4284"/>
  </r>
  <r>
    <d v="2012-03-07T00:00:00"/>
    <s v="Minia"/>
    <s v="Upper Egypt"/>
    <s v="HTC ONE (32GB) Dual Sim - 3G"/>
    <s v="Smartphones"/>
    <n v="4"/>
    <x v="0"/>
    <s v="March"/>
    <n v="88650"/>
    <n v="94500"/>
    <n v="5850"/>
  </r>
  <r>
    <d v="2012-03-07T00:00:00"/>
    <s v="Zagazig"/>
    <s v="Delta"/>
    <s v="Nokia Lumia  - 4G"/>
    <s v="Smartphones"/>
    <n v="24"/>
    <x v="0"/>
    <s v="March"/>
    <n v="50850"/>
    <n v="54000"/>
    <n v="3150"/>
  </r>
  <r>
    <d v="2012-03-07T00:00:00"/>
    <s v="Portsaied"/>
    <s v="Canal"/>
    <s v="Sony Xperia Z"/>
    <s v="Tablets"/>
    <n v="21"/>
    <x v="0"/>
    <s v="March"/>
    <n v="35316"/>
    <n v="38070"/>
    <n v="2754"/>
  </r>
  <r>
    <d v="2012-03-07T00:00:00"/>
    <s v="Alex"/>
    <s v="Alexandria"/>
    <s v="Samsung Galaxy S4  (16GB) - 3G"/>
    <s v="Smartphones"/>
    <n v="13"/>
    <x v="0"/>
    <s v="March"/>
    <n v="56088"/>
    <n v="59850"/>
    <n v="3762"/>
  </r>
  <r>
    <d v="2012-03-07T00:00:00"/>
    <s v="Alex"/>
    <s v="Alexandria"/>
    <s v="Samsung Galaxy S4 Zoom - 3G  "/>
    <s v="Smartphones"/>
    <n v="2"/>
    <x v="0"/>
    <s v="March"/>
    <n v="4212"/>
    <n v="4500"/>
    <n v="288"/>
  </r>
  <r>
    <d v="2012-03-08T00:00:00"/>
    <s v="Mansoura"/>
    <s v="Delta"/>
    <s v="Microsoft Surface Pro 2"/>
    <s v="Tablets"/>
    <n v="20"/>
    <x v="0"/>
    <s v="March"/>
    <n v="187650"/>
    <n v="202500"/>
    <n v="14850"/>
  </r>
  <r>
    <d v="2012-03-08T00:00:00"/>
    <s v="Marasa Matrouh"/>
    <s v="Alexandria"/>
    <s v="iPhone 5S (64GB)"/>
    <s v="Smartphones"/>
    <n v="21"/>
    <x v="0"/>
    <s v="March"/>
    <n v="99144"/>
    <n v="105570"/>
    <n v="6426"/>
  </r>
  <r>
    <d v="2012-03-08T00:00:00"/>
    <s v="Aswan"/>
    <s v="Upper Egypt"/>
    <s v="Microsoft Surface Pro 2"/>
    <s v="Tablets"/>
    <n v="12"/>
    <x v="0"/>
    <s v="March"/>
    <n v="45036"/>
    <n v="48600"/>
    <n v="3564"/>
  </r>
  <r>
    <d v="2012-03-08T00:00:00"/>
    <s v="Marasa Matrouh"/>
    <s v="Alexandria"/>
    <s v="Samsung Galaxy S4 (16GB) - 4G"/>
    <s v="Smartphones"/>
    <n v="23"/>
    <x v="0"/>
    <s v="March"/>
    <n v="42588"/>
    <n v="45360"/>
    <n v="2772"/>
  </r>
  <r>
    <d v="2012-03-09T00:00:00"/>
    <s v="Alex"/>
    <s v="Alexandria"/>
    <s v="iPhone 5S (16GB)"/>
    <s v="Smartphones"/>
    <n v="23"/>
    <x v="0"/>
    <s v="March"/>
    <n v="44820"/>
    <n v="47700"/>
    <n v="2880"/>
  </r>
  <r>
    <d v="2012-03-09T00:00:00"/>
    <s v="Cairo"/>
    <s v="G. Cairo"/>
    <s v="Nokia Lumia  - 4G"/>
    <s v="Smartphones"/>
    <n v="24"/>
    <x v="0"/>
    <s v="March"/>
    <n v="26442"/>
    <n v="28080"/>
    <n v="1638"/>
  </r>
  <r>
    <d v="2012-03-09T00:00:00"/>
    <s v="Ismailia"/>
    <s v="Canal"/>
    <s v="Samsung Galaxy S3 (16GB) - 3G"/>
    <s v="Smartphones"/>
    <n v="25"/>
    <x v="0"/>
    <s v="March"/>
    <n v="39528"/>
    <n v="42120"/>
    <n v="2592"/>
  </r>
  <r>
    <d v="2012-03-09T00:00:00"/>
    <s v="Giza"/>
    <s v="G. Cairo"/>
    <s v="Samsung Galaxy Note 10.1"/>
    <s v="Tablets"/>
    <n v="17"/>
    <x v="0"/>
    <s v="March"/>
    <n v="21492"/>
    <n v="23220"/>
    <n v="1728"/>
  </r>
  <r>
    <d v="2012-03-10T00:00:00"/>
    <s v="Zagazig"/>
    <s v="Delta"/>
    <s v="Samsung Galaxy S3 (16GB) - 3G"/>
    <s v="Smartphones"/>
    <n v="21"/>
    <x v="0"/>
    <s v="March"/>
    <n v="48312"/>
    <n v="51480"/>
    <n v="3168"/>
  </r>
  <r>
    <d v="2012-03-10T00:00:00"/>
    <s v="Minia"/>
    <s v="Upper Egypt"/>
    <s v="iPhone 5S (32GB)"/>
    <s v="Smartphones"/>
    <n v="9"/>
    <x v="0"/>
    <s v="March"/>
    <n v="15444"/>
    <n v="16470"/>
    <n v="1026"/>
  </r>
  <r>
    <d v="2012-03-10T00:00:00"/>
    <s v="Aswan"/>
    <s v="Upper Egypt"/>
    <s v="Microsoft Surface Pro 2"/>
    <s v="Tablets"/>
    <n v="11"/>
    <x v="0"/>
    <s v="March"/>
    <n v="82566"/>
    <n v="89100"/>
    <n v="6534"/>
  </r>
  <r>
    <d v="2012-03-10T00:00:00"/>
    <s v="Ismailia"/>
    <s v="Canal"/>
    <s v="Samsung Galaxy Note3 (32GB) - 3G"/>
    <s v="Smartphones"/>
    <n v="4"/>
    <x v="0"/>
    <s v="March"/>
    <n v="52164"/>
    <n v="55440"/>
    <n v="3276"/>
  </r>
  <r>
    <d v="2012-03-10T00:00:00"/>
    <s v="Alex"/>
    <s v="Alexandria"/>
    <s v="Samsung Galaxy S4 (16GB) - 4G"/>
    <s v="Smartphones"/>
    <n v="22"/>
    <x v="0"/>
    <s v="March"/>
    <n v="57798"/>
    <n v="61560"/>
    <n v="3762"/>
  </r>
  <r>
    <d v="2012-03-11T00:00:00"/>
    <s v="Minia"/>
    <s v="Upper Egypt"/>
    <s v="Microsoft Surface Pro 2"/>
    <s v="Tablets"/>
    <n v="15"/>
    <x v="0"/>
    <s v="March"/>
    <n v="120096"/>
    <n v="129600"/>
    <n v="9504"/>
  </r>
  <r>
    <d v="2012-03-11T00:00:00"/>
    <s v="Zagazig"/>
    <s v="Delta"/>
    <s v="Microsoft Surface Pro 2"/>
    <s v="Tablets"/>
    <n v="23"/>
    <x v="0"/>
    <s v="March"/>
    <n v="7506"/>
    <n v="8100"/>
    <n v="594"/>
  </r>
  <r>
    <d v="2012-03-11T00:00:00"/>
    <s v="Mansoura"/>
    <s v="Delta"/>
    <s v="Sony Xperia Z"/>
    <s v="Tablets"/>
    <n v="9"/>
    <x v="0"/>
    <s v="March"/>
    <n v="47088"/>
    <n v="50760"/>
    <n v="3672"/>
  </r>
  <r>
    <d v="2012-03-11T00:00:00"/>
    <s v="Ismailia"/>
    <s v="Canal"/>
    <s v="Samsung Galaxy Note3 (32GB) - 3G"/>
    <s v="Smartphones"/>
    <n v="7"/>
    <x v="0"/>
    <s v="March"/>
    <n v="89424"/>
    <n v="95040"/>
    <n v="5616"/>
  </r>
  <r>
    <d v="2012-03-11T00:00:00"/>
    <s v="Marasa Matrouh"/>
    <s v="Alexandria"/>
    <s v="Samsung Galaxy S4 Zoom - 3G  "/>
    <s v="Smartphones"/>
    <n v="25"/>
    <x v="0"/>
    <s v="March"/>
    <n v="44226"/>
    <n v="47250"/>
    <n v="3024"/>
  </r>
  <r>
    <d v="2012-03-11T00:00:00"/>
    <s v="Minia"/>
    <s v="Upper Egypt"/>
    <s v="Nokia Lumia  - 4G"/>
    <s v="Smartphones"/>
    <n v="10"/>
    <x v="0"/>
    <s v="March"/>
    <n v="10170"/>
    <n v="10800"/>
    <n v="630"/>
  </r>
  <r>
    <d v="2012-03-11T00:00:00"/>
    <s v="Zagazig"/>
    <s v="Delta"/>
    <s v="Samsung Galaxy S4  (16GB) - 3G"/>
    <s v="Smartphones"/>
    <n v="8"/>
    <x v="0"/>
    <s v="March"/>
    <n v="8856"/>
    <n v="9450"/>
    <n v="594"/>
  </r>
  <r>
    <d v="2012-03-12T00:00:00"/>
    <s v="Portsaied"/>
    <s v="Canal"/>
    <s v="Samsung Galaxy Note3 (32GB) - 3G"/>
    <s v="Smartphones"/>
    <n v="18"/>
    <x v="0"/>
    <s v="March"/>
    <n v="74520"/>
    <n v="79200"/>
    <n v="4680"/>
  </r>
  <r>
    <d v="2012-03-12T00:00:00"/>
    <s v="Cairo"/>
    <s v="G. Cairo"/>
    <s v="iPhone 5S (64GB)"/>
    <s v="Smartphones"/>
    <n v="8"/>
    <x v="0"/>
    <s v="March"/>
    <n v="110808"/>
    <n v="117990"/>
    <n v="7182"/>
  </r>
  <r>
    <d v="2012-03-12T00:00:00"/>
    <s v="Portsaied"/>
    <s v="Canal"/>
    <s v="iPhone 5S (64GB)"/>
    <s v="Smartphones"/>
    <n v="25"/>
    <x v="0"/>
    <s v="March"/>
    <n v="134136"/>
    <n v="142830"/>
    <n v="8694"/>
  </r>
  <r>
    <d v="2012-03-12T00:00:00"/>
    <s v="Minia"/>
    <s v="Upper Egypt"/>
    <s v="Samsung Galaxy Note3 (32GB) - 3G"/>
    <s v="Smartphones"/>
    <n v="7"/>
    <x v="0"/>
    <s v="March"/>
    <n v="29808"/>
    <n v="31680"/>
    <n v="1872"/>
  </r>
  <r>
    <d v="2012-03-13T00:00:00"/>
    <s v="Cairo"/>
    <s v="G. Cairo"/>
    <s v="Samsung Galaxy S4  (16GB) - 3G"/>
    <s v="Smartphones"/>
    <n v="17"/>
    <x v="0"/>
    <s v="March"/>
    <n v="67896"/>
    <n v="72450"/>
    <n v="4554"/>
  </r>
  <r>
    <d v="2012-03-13T00:00:00"/>
    <s v="Portsaied"/>
    <s v="Canal"/>
    <s v="Samsung Galaxy Note3 (32GB) - 4G"/>
    <s v="Smartphones"/>
    <n v="3"/>
    <x v="0"/>
    <s v="March"/>
    <n v="67626"/>
    <n v="71910"/>
    <n v="4284"/>
  </r>
  <r>
    <d v="2012-03-13T00:00:00"/>
    <s v="Minia"/>
    <s v="Upper Egypt"/>
    <s v="Samsung Galaxy Note 10.1"/>
    <s v="Tablets"/>
    <n v="13"/>
    <x v="0"/>
    <s v="March"/>
    <n v="68058"/>
    <n v="73530"/>
    <n v="5472"/>
  </r>
  <r>
    <d v="2012-03-15T00:00:00"/>
    <s v="Minia"/>
    <s v="Upper Egypt"/>
    <s v="iPhone 5S (32GB)"/>
    <s v="Smartphones"/>
    <n v="17"/>
    <x v="0"/>
    <s v="March"/>
    <n v="97812"/>
    <n v="104310"/>
    <n v="6498"/>
  </r>
  <r>
    <d v="2012-03-15T00:00:00"/>
    <s v="Marasa Matrouh"/>
    <s v="Alexandria"/>
    <s v="iPhone 5S (64GB)"/>
    <s v="Smartphones"/>
    <n v="22"/>
    <x v="0"/>
    <s v="March"/>
    <n v="139968"/>
    <n v="149040"/>
    <n v="9072"/>
  </r>
  <r>
    <d v="2012-03-15T00:00:00"/>
    <s v="Marasa Matrouh"/>
    <s v="Alexandria"/>
    <s v="Samsung Galaxy Note 10.1"/>
    <s v="Tablets"/>
    <n v="23"/>
    <x v="0"/>
    <s v="March"/>
    <n v="46566"/>
    <n v="50310"/>
    <n v="3744"/>
  </r>
  <r>
    <d v="2012-03-15T00:00:00"/>
    <s v="Giza"/>
    <s v="G. Cairo"/>
    <s v="iPhone 5S (64GB)"/>
    <s v="Smartphones"/>
    <n v="1"/>
    <x v="0"/>
    <s v="March"/>
    <n v="134136"/>
    <n v="142830"/>
    <n v="8694"/>
  </r>
  <r>
    <d v="2012-03-15T00:00:00"/>
    <s v="Mansoura"/>
    <s v="Delta"/>
    <s v="iPhone 5S (16GB)"/>
    <s v="Smartphones"/>
    <n v="25"/>
    <x v="0"/>
    <s v="March"/>
    <n v="17928"/>
    <n v="19080"/>
    <n v="1152"/>
  </r>
  <r>
    <d v="2012-03-15T00:00:00"/>
    <s v="Alex"/>
    <s v="Alexandria"/>
    <s v="Samsung Galaxy Note 10.1"/>
    <s v="Tablets"/>
    <n v="22"/>
    <x v="0"/>
    <s v="March"/>
    <n v="17910"/>
    <n v="19350"/>
    <n v="1440"/>
  </r>
  <r>
    <d v="2012-03-16T00:00:00"/>
    <s v="Giza"/>
    <s v="G. Cairo"/>
    <s v="Samsung Galaxy S4 (16GB) - 4G"/>
    <s v="Smartphones"/>
    <n v="2"/>
    <x v="0"/>
    <s v="March"/>
    <n v="69966"/>
    <n v="74520"/>
    <n v="4554"/>
  </r>
  <r>
    <d v="2012-03-16T00:00:00"/>
    <s v="Cairo"/>
    <s v="G. Cairo"/>
    <s v="Samsung Galaxy S3 (16GB) - 3G"/>
    <s v="Smartphones"/>
    <n v="11"/>
    <x v="0"/>
    <s v="March"/>
    <n v="4392"/>
    <n v="4680"/>
    <n v="288"/>
  </r>
  <r>
    <d v="2012-03-17T00:00:00"/>
    <s v="Giza"/>
    <s v="G. Cairo"/>
    <s v="iPhone 5C (32GB)"/>
    <s v="Smartphones"/>
    <n v="11"/>
    <x v="0"/>
    <s v="March"/>
    <n v="19890"/>
    <n v="21150"/>
    <n v="1260"/>
  </r>
  <r>
    <d v="2012-03-17T00:00:00"/>
    <s v="Ismailia"/>
    <s v="Canal"/>
    <s v="iPhone 5S (32GB)"/>
    <s v="Smartphones"/>
    <n v="1"/>
    <x v="0"/>
    <s v="March"/>
    <n v="128700"/>
    <n v="137250"/>
    <n v="8550"/>
  </r>
  <r>
    <d v="2012-03-17T00:00:00"/>
    <s v="Marasa Matrouh"/>
    <s v="Alexandria"/>
    <s v="Samsung Galaxy S4  (16GB) - 3G"/>
    <s v="Smartphones"/>
    <n v="14"/>
    <x v="0"/>
    <s v="March"/>
    <n v="32472"/>
    <n v="34650"/>
    <n v="2178"/>
  </r>
  <r>
    <d v="2012-03-18T00:00:00"/>
    <s v="Mansoura"/>
    <s v="Delta"/>
    <s v="Samsung Galaxy S4 Zoom - 3G  "/>
    <s v="Smartphones"/>
    <n v="11"/>
    <x v="0"/>
    <s v="March"/>
    <n v="31590"/>
    <n v="33750"/>
    <n v="2160"/>
  </r>
  <r>
    <d v="2012-03-18T00:00:00"/>
    <s v="Aswan"/>
    <s v="Upper Egypt"/>
    <s v="Samsung Galaxy S4  (16GB) - 3G"/>
    <s v="Smartphones"/>
    <n v="8"/>
    <x v="0"/>
    <s v="March"/>
    <n v="67896"/>
    <n v="72450"/>
    <n v="4554"/>
  </r>
  <r>
    <d v="2012-03-19T00:00:00"/>
    <s v="Ismailia"/>
    <s v="Canal"/>
    <s v="HTC ONE (32GB) Dual Sim - 3G"/>
    <s v="Smartphones"/>
    <n v="1"/>
    <x v="0"/>
    <s v="March"/>
    <n v="39006"/>
    <n v="41580"/>
    <n v="2574"/>
  </r>
  <r>
    <d v="2012-03-19T00:00:00"/>
    <s v="Mansoura"/>
    <s v="Delta"/>
    <s v="Samsung Galaxy S4 (16GB) - 4G"/>
    <s v="Smartphones"/>
    <n v="24"/>
    <x v="0"/>
    <s v="March"/>
    <n v="63882"/>
    <n v="68040"/>
    <n v="4158"/>
  </r>
  <r>
    <d v="2012-03-19T00:00:00"/>
    <s v="Mansoura"/>
    <s v="Delta"/>
    <s v="Samsung Galaxy Note3 (32GB) - 3G"/>
    <s v="Smartphones"/>
    <n v="15"/>
    <x v="0"/>
    <s v="March"/>
    <n v="59616"/>
    <n v="63360"/>
    <n v="3744"/>
  </r>
  <r>
    <d v="2012-03-20T00:00:00"/>
    <s v="Giza"/>
    <s v="G. Cairo"/>
    <s v="Samsung Galaxy Note3 (32GB) - 3G"/>
    <s v="Smartphones"/>
    <n v="20"/>
    <x v="0"/>
    <s v="March"/>
    <n v="29808"/>
    <n v="31680"/>
    <n v="1872"/>
  </r>
  <r>
    <d v="2012-03-20T00:00:00"/>
    <s v="Zagazig"/>
    <s v="Delta"/>
    <s v="Samsung Galaxy S4 (16GB) - 4G"/>
    <s v="Smartphones"/>
    <n v="1"/>
    <x v="0"/>
    <s v="March"/>
    <n v="48672"/>
    <n v="51840"/>
    <n v="3168"/>
  </r>
  <r>
    <d v="2012-03-21T00:00:00"/>
    <s v="Cairo"/>
    <s v="G. Cairo"/>
    <s v="iPhone 5S (64GB)"/>
    <s v="Smartphones"/>
    <n v="5"/>
    <x v="0"/>
    <s v="March"/>
    <n v="17496"/>
    <n v="18630"/>
    <n v="1134"/>
  </r>
  <r>
    <d v="2012-03-21T00:00:00"/>
    <s v="Minia"/>
    <s v="Upper Egypt"/>
    <s v="iPhone 5C (32GB)"/>
    <s v="Smartphones"/>
    <n v="2"/>
    <x v="0"/>
    <s v="March"/>
    <n v="71604"/>
    <n v="76140"/>
    <n v="4536"/>
  </r>
  <r>
    <d v="2012-03-21T00:00:00"/>
    <s v="Minia"/>
    <s v="Upper Egypt"/>
    <s v="HTC One - (32GB) - 4G"/>
    <s v="Smartphones"/>
    <n v="15"/>
    <x v="0"/>
    <s v="March"/>
    <n v="64296"/>
    <n v="68400"/>
    <n v="4104"/>
  </r>
  <r>
    <d v="2012-03-21T00:00:00"/>
    <s v="Zagazig"/>
    <s v="Delta"/>
    <s v="Samsung Galaxy Note3 (32GB) - 3G"/>
    <s v="Smartphones"/>
    <n v="24"/>
    <x v="0"/>
    <s v="March"/>
    <n v="48438"/>
    <n v="51480"/>
    <n v="3042"/>
  </r>
  <r>
    <d v="2012-03-21T00:00:00"/>
    <s v="Aswan"/>
    <s v="Upper Egypt"/>
    <s v="Samsung Galaxy S4  (16GB) - 3G"/>
    <s v="Smartphones"/>
    <n v="23"/>
    <x v="0"/>
    <s v="March"/>
    <n v="8856"/>
    <n v="9450"/>
    <n v="594"/>
  </r>
  <r>
    <d v="2012-03-22T00:00:00"/>
    <s v="Ismailia"/>
    <s v="Canal"/>
    <s v="iPhone 5S (32GB)"/>
    <s v="Smartphones"/>
    <n v="20"/>
    <x v="0"/>
    <s v="March"/>
    <n v="72072"/>
    <n v="76860"/>
    <n v="4788"/>
  </r>
  <r>
    <d v="2012-03-22T00:00:00"/>
    <s v="Alex"/>
    <s v="Alexandria"/>
    <s v="Nokia Lumia  - 4G"/>
    <s v="Smartphones"/>
    <n v="23"/>
    <x v="0"/>
    <s v="March"/>
    <n v="36612"/>
    <n v="38880"/>
    <n v="2268"/>
  </r>
  <r>
    <d v="2012-03-23T00:00:00"/>
    <s v="Aswan"/>
    <s v="Upper Egypt"/>
    <s v="iPhone 5C (32GB)"/>
    <s v="Smartphones"/>
    <n v="22"/>
    <x v="0"/>
    <s v="March"/>
    <n v="87516"/>
    <n v="93060"/>
    <n v="5544"/>
  </r>
  <r>
    <d v="2012-03-23T00:00:00"/>
    <s v="Cairo"/>
    <s v="G. Cairo"/>
    <s v="Samsung Galaxy S4 Zoom - 3G  "/>
    <s v="Smartphones"/>
    <n v="10"/>
    <x v="0"/>
    <s v="March"/>
    <n v="52650"/>
    <n v="56250"/>
    <n v="3600"/>
  </r>
  <r>
    <d v="2012-03-23T00:00:00"/>
    <s v="Mansoura"/>
    <s v="Delta"/>
    <s v="Microsoft Surface Pro 2"/>
    <s v="Tablets"/>
    <n v="5"/>
    <x v="0"/>
    <s v="March"/>
    <n v="7506"/>
    <n v="8100"/>
    <n v="594"/>
  </r>
  <r>
    <d v="2012-03-23T00:00:00"/>
    <s v="Minia"/>
    <s v="Upper Egypt"/>
    <s v="iPhone 5S (32GB)"/>
    <s v="Smartphones"/>
    <n v="12"/>
    <x v="0"/>
    <s v="March"/>
    <n v="30888"/>
    <n v="32940"/>
    <n v="2052"/>
  </r>
  <r>
    <d v="2012-03-23T00:00:00"/>
    <s v="Cairo"/>
    <s v="G. Cairo"/>
    <s v="iPhone 5S (64GB)"/>
    <s v="Smartphones"/>
    <n v="19"/>
    <x v="0"/>
    <s v="March"/>
    <n v="46656"/>
    <n v="49680"/>
    <n v="3024"/>
  </r>
  <r>
    <d v="2012-03-23T00:00:00"/>
    <s v="Ismailia"/>
    <s v="Canal"/>
    <s v="Samsung Galaxy S3 (16GB) - 3G"/>
    <s v="Smartphones"/>
    <n v="18"/>
    <x v="0"/>
    <s v="March"/>
    <n v="43920"/>
    <n v="46800"/>
    <n v="2880"/>
  </r>
  <r>
    <d v="2012-03-23T00:00:00"/>
    <s v="Aswan"/>
    <s v="Upper Egypt"/>
    <s v="iPhone 5C (32GB)"/>
    <s v="Smartphones"/>
    <n v="1"/>
    <x v="0"/>
    <s v="March"/>
    <n v="3978"/>
    <n v="4230"/>
    <n v="252"/>
  </r>
  <r>
    <d v="2012-03-23T00:00:00"/>
    <s v="Zagazig"/>
    <s v="Delta"/>
    <s v="HTC ONE (32GB) Dual Sim - 3G"/>
    <s v="Smartphones"/>
    <n v="15"/>
    <x v="0"/>
    <s v="March"/>
    <n v="35460"/>
    <n v="37800"/>
    <n v="2340"/>
  </r>
  <r>
    <d v="2012-03-24T00:00:00"/>
    <s v="Giza"/>
    <s v="G. Cairo"/>
    <s v="Samsung Galaxy S4  (16GB) - 3G"/>
    <s v="Smartphones"/>
    <n v="4"/>
    <x v="0"/>
    <s v="March"/>
    <n v="8856"/>
    <n v="9450"/>
    <n v="594"/>
  </r>
  <r>
    <d v="2012-03-25T00:00:00"/>
    <s v="Zagazig"/>
    <s v="Delta"/>
    <s v="Samsung Galaxy S3 (16GB) - 3G"/>
    <s v="Smartphones"/>
    <n v="16"/>
    <x v="0"/>
    <s v="March"/>
    <n v="26352"/>
    <n v="28080"/>
    <n v="1728"/>
  </r>
  <r>
    <d v="2012-03-26T00:00:00"/>
    <s v="Alex"/>
    <s v="Alexandria"/>
    <s v="HTC One - (32GB) - 4G"/>
    <s v="Smartphones"/>
    <n v="10"/>
    <x v="0"/>
    <s v="March"/>
    <n v="50760"/>
    <n v="54000"/>
    <n v="3240"/>
  </r>
  <r>
    <d v="2012-03-26T00:00:00"/>
    <s v="Ismailia"/>
    <s v="Canal"/>
    <s v="Samsung Galaxy S3 (16GB) - 3G"/>
    <s v="Smartphones"/>
    <n v="21"/>
    <x v="0"/>
    <s v="March"/>
    <n v="32940"/>
    <n v="35100"/>
    <n v="2160"/>
  </r>
  <r>
    <d v="2012-03-27T00:00:00"/>
    <s v="Alex"/>
    <s v="Alexandria"/>
    <s v="Sony Xperia Z"/>
    <s v="Tablets"/>
    <n v="7"/>
    <x v="0"/>
    <s v="March"/>
    <n v="66708"/>
    <n v="71910"/>
    <n v="5202"/>
  </r>
  <r>
    <d v="2012-03-28T00:00:00"/>
    <s v="Alex"/>
    <s v="Alexandria"/>
    <s v="Microsoft Surface Pro 2"/>
    <s v="Tablets"/>
    <n v="22"/>
    <x v="0"/>
    <s v="March"/>
    <n v="165132"/>
    <n v="178200"/>
    <n v="13068"/>
  </r>
  <r>
    <d v="2012-03-28T00:00:00"/>
    <s v="Marasa Matrouh"/>
    <s v="Alexandria"/>
    <s v="Sony Xperia Z"/>
    <s v="Tablets"/>
    <n v="15"/>
    <x v="0"/>
    <s v="March"/>
    <n v="7848"/>
    <n v="8460"/>
    <n v="612"/>
  </r>
  <r>
    <d v="2012-03-29T00:00:00"/>
    <s v="Aswan"/>
    <s v="Upper Egypt"/>
    <s v="iPhone 5S (16GB)"/>
    <s v="Smartphones"/>
    <n v="7"/>
    <x v="0"/>
    <s v="March"/>
    <n v="26892"/>
    <n v="28620"/>
    <n v="1728"/>
  </r>
  <r>
    <d v="2012-03-29T00:00:00"/>
    <s v="Cairo"/>
    <s v="G. Cairo"/>
    <s v="iPhone 5C (32GB)"/>
    <s v="Smartphones"/>
    <n v="17"/>
    <x v="0"/>
    <s v="March"/>
    <n v="3978"/>
    <n v="4230"/>
    <n v="252"/>
  </r>
  <r>
    <d v="2012-03-29T00:00:00"/>
    <s v="Minia"/>
    <s v="Upper Egypt"/>
    <s v="Samsung Galaxy Note3 (32GB) - 3G"/>
    <s v="Smartphones"/>
    <n v="20"/>
    <x v="0"/>
    <s v="March"/>
    <n v="52164"/>
    <n v="55440"/>
    <n v="3276"/>
  </r>
  <r>
    <d v="2012-03-29T00:00:00"/>
    <s v="Zagazig"/>
    <s v="Delta"/>
    <s v="HTC One - (32GB) - 4G"/>
    <s v="Smartphones"/>
    <n v="5"/>
    <x v="0"/>
    <s v="March"/>
    <n v="47376"/>
    <n v="50400"/>
    <n v="3024"/>
  </r>
  <r>
    <d v="2012-03-30T00:00:00"/>
    <s v="Minia"/>
    <s v="Upper Egypt"/>
    <s v="Samsung Galaxy S4 (16GB) - 4G"/>
    <s v="Smartphones"/>
    <n v="14"/>
    <x v="0"/>
    <s v="March"/>
    <n v="3042"/>
    <n v="3240"/>
    <n v="198"/>
  </r>
  <r>
    <d v="2012-03-30T00:00:00"/>
    <s v="Marasa Matrouh"/>
    <s v="Alexandria"/>
    <s v="Samsung Galaxy S4 Zoom - 3G  "/>
    <s v="Smartphones"/>
    <n v="6"/>
    <x v="0"/>
    <s v="March"/>
    <n v="8424"/>
    <n v="9000"/>
    <n v="576"/>
  </r>
  <r>
    <d v="2012-03-30T00:00:00"/>
    <s v="Aswan"/>
    <s v="Upper Egypt"/>
    <s v="Microsoft Surface Pro 2"/>
    <s v="Tablets"/>
    <n v="22"/>
    <x v="0"/>
    <s v="March"/>
    <n v="7506"/>
    <n v="8100"/>
    <n v="594"/>
  </r>
  <r>
    <d v="2012-03-30T00:00:00"/>
    <s v="Giza"/>
    <s v="G. Cairo"/>
    <s v="iPhone 5S (64GB)"/>
    <s v="Smartphones"/>
    <n v="6"/>
    <x v="0"/>
    <s v="March"/>
    <n v="87480"/>
    <n v="93150"/>
    <n v="5670"/>
  </r>
  <r>
    <d v="2012-03-30T00:00:00"/>
    <s v="Mansoura"/>
    <s v="Delta"/>
    <s v="Samsung Galaxy Note3 (32GB) - 3G"/>
    <s v="Smartphones"/>
    <n v="6"/>
    <x v="0"/>
    <s v="March"/>
    <n v="3726"/>
    <n v="3960"/>
    <n v="234"/>
  </r>
  <r>
    <d v="2012-03-31T00:00:00"/>
    <s v="Cairo"/>
    <s v="G. Cairo"/>
    <s v="Samsung Galaxy Note3 (32GB) - 3G"/>
    <s v="Smartphones"/>
    <n v="2"/>
    <x v="0"/>
    <s v="March"/>
    <n v="29808"/>
    <n v="31680"/>
    <n v="1872"/>
  </r>
  <r>
    <d v="2012-03-31T00:00:00"/>
    <s v="Portsaied"/>
    <s v="Canal"/>
    <s v="HTC ONE (32GB) Dual Sim - 3G"/>
    <s v="Smartphones"/>
    <n v="24"/>
    <x v="0"/>
    <s v="March"/>
    <n v="85104"/>
    <n v="90720"/>
    <n v="5616"/>
  </r>
  <r>
    <d v="2012-03-31T00:00:00"/>
    <s v="Minia"/>
    <s v="Upper Egypt"/>
    <s v="HTC One - (32GB) - 4G"/>
    <s v="Smartphones"/>
    <n v="11"/>
    <x v="0"/>
    <s v="March"/>
    <n v="74448"/>
    <n v="79200"/>
    <n v="4752"/>
  </r>
  <r>
    <d v="2012-03-31T00:00:00"/>
    <s v="Alex"/>
    <s v="Alexandria"/>
    <s v="Microsoft Surface Pro 2"/>
    <s v="Tablets"/>
    <n v="10"/>
    <x v="0"/>
    <s v="March"/>
    <n v="127602"/>
    <n v="137700"/>
    <n v="10098"/>
  </r>
  <r>
    <d v="2012-03-31T00:00:00"/>
    <s v="Portsaied"/>
    <s v="Canal"/>
    <s v="Nokia Lumia  - 4G"/>
    <s v="Smartphones"/>
    <n v="7"/>
    <x v="0"/>
    <s v="March"/>
    <n v="4068"/>
    <n v="4320"/>
    <n v="252"/>
  </r>
  <r>
    <d v="2012-04-01T00:00:00"/>
    <s v="Marasa Matrouh"/>
    <s v="Alexandria"/>
    <s v="iPhone 5S (64GB)"/>
    <s v="Smartphones"/>
    <n v="22"/>
    <x v="0"/>
    <s v="April"/>
    <n v="69984"/>
    <n v="74520"/>
    <n v="4536"/>
  </r>
  <r>
    <d v="2012-04-01T00:00:00"/>
    <s v="Marasa Matrouh"/>
    <s v="Alexandria"/>
    <s v="iPhone 5C (16GB)"/>
    <s v="Smartphones"/>
    <n v="7"/>
    <x v="0"/>
    <s v="April"/>
    <n v="70920"/>
    <n v="75600"/>
    <n v="4680"/>
  </r>
  <r>
    <d v="2012-04-01T00:00:00"/>
    <s v="Minia"/>
    <s v="Upper Egypt"/>
    <s v="Samsung Galaxy Note 10.1"/>
    <s v="Tablets"/>
    <n v="18"/>
    <x v="0"/>
    <s v="April"/>
    <n v="46566"/>
    <n v="50310"/>
    <n v="3744"/>
  </r>
  <r>
    <d v="2012-04-02T00:00:00"/>
    <s v="Giza"/>
    <s v="G. Cairo"/>
    <s v="iPhone 5C (32GB)"/>
    <s v="Smartphones"/>
    <n v="12"/>
    <x v="0"/>
    <s v="April"/>
    <n v="11934"/>
    <n v="12690"/>
    <n v="756"/>
  </r>
  <r>
    <d v="2012-04-02T00:00:00"/>
    <s v="Alex"/>
    <s v="Alexandria"/>
    <s v="iPhone 5S (16GB)"/>
    <s v="Smartphones"/>
    <n v="19"/>
    <x v="0"/>
    <s v="April"/>
    <n v="35856"/>
    <n v="38160"/>
    <n v="2304"/>
  </r>
  <r>
    <d v="2012-04-02T00:00:00"/>
    <s v="Cairo"/>
    <s v="G. Cairo"/>
    <s v="Sony Xperia Z"/>
    <s v="Tablets"/>
    <n v="23"/>
    <x v="0"/>
    <s v="April"/>
    <n v="62784"/>
    <n v="67680"/>
    <n v="4896"/>
  </r>
  <r>
    <d v="2012-04-02T00:00:00"/>
    <s v="Giza"/>
    <s v="G. Cairo"/>
    <s v="iPhone 5S (64GB)"/>
    <s v="Smartphones"/>
    <n v="3"/>
    <x v="0"/>
    <s v="April"/>
    <n v="134136"/>
    <n v="142830"/>
    <n v="8694"/>
  </r>
  <r>
    <d v="2012-04-03T00:00:00"/>
    <s v="Zagazig"/>
    <s v="Delta"/>
    <s v="Sony Xperia Z"/>
    <s v="Tablets"/>
    <n v="24"/>
    <x v="0"/>
    <s v="April"/>
    <n v="15696"/>
    <n v="16920"/>
    <n v="1224"/>
  </r>
  <r>
    <d v="2012-04-03T00:00:00"/>
    <s v="Cairo"/>
    <s v="G. Cairo"/>
    <s v="Microsoft Surface Pro 2"/>
    <s v="Tablets"/>
    <n v="25"/>
    <x v="0"/>
    <s v="April"/>
    <n v="45036"/>
    <n v="48600"/>
    <n v="3564"/>
  </r>
  <r>
    <d v="2012-04-04T00:00:00"/>
    <s v="Aswan"/>
    <s v="Upper Egypt"/>
    <s v="Samsung Galaxy S4 Zoom - 3G  "/>
    <s v="Smartphones"/>
    <n v="5"/>
    <x v="0"/>
    <s v="April"/>
    <n v="10530"/>
    <n v="11250"/>
    <n v="720"/>
  </r>
  <r>
    <d v="2012-04-05T00:00:00"/>
    <s v="Portsaied"/>
    <s v="Canal"/>
    <s v="iPhone 5S (32GB)"/>
    <s v="Smartphones"/>
    <n v="2"/>
    <x v="0"/>
    <s v="April"/>
    <n v="102960"/>
    <n v="109800"/>
    <n v="6840"/>
  </r>
  <r>
    <d v="2012-04-05T00:00:00"/>
    <s v="Zagazig"/>
    <s v="Delta"/>
    <s v="HTC ONE (32GB) Dual Sim - 3G"/>
    <s v="Smartphones"/>
    <n v="14"/>
    <x v="0"/>
    <s v="April"/>
    <n v="24822"/>
    <n v="26460"/>
    <n v="1638"/>
  </r>
  <r>
    <d v="2012-04-05T00:00:00"/>
    <s v="Giza"/>
    <s v="G. Cairo"/>
    <s v="iPhone 5S (64GB)"/>
    <s v="Smartphones"/>
    <n v="6"/>
    <x v="0"/>
    <s v="April"/>
    <n v="5832"/>
    <n v="6210"/>
    <n v="378"/>
  </r>
  <r>
    <d v="2012-04-06T00:00:00"/>
    <s v="Giza"/>
    <s v="G. Cairo"/>
    <s v="Samsung Galaxy S3 (16GB) - 3G"/>
    <s v="Smartphones"/>
    <n v="13"/>
    <x v="0"/>
    <s v="April"/>
    <n v="13176"/>
    <n v="14040"/>
    <n v="864"/>
  </r>
  <r>
    <d v="2012-04-07T00:00:00"/>
    <s v="Portsaied"/>
    <s v="Canal"/>
    <s v="iPhone 5S (64GB)"/>
    <s v="Smartphones"/>
    <n v="4"/>
    <x v="0"/>
    <s v="April"/>
    <n v="64152"/>
    <n v="68310"/>
    <n v="4158"/>
  </r>
  <r>
    <d v="2012-04-07T00:00:00"/>
    <s v="Aswan"/>
    <s v="Upper Egypt"/>
    <s v="Microsoft Surface Pro 2"/>
    <s v="Tablets"/>
    <n v="21"/>
    <x v="0"/>
    <s v="April"/>
    <n v="120096"/>
    <n v="129600"/>
    <n v="9504"/>
  </r>
  <r>
    <d v="2012-04-07T00:00:00"/>
    <s v="Alex"/>
    <s v="Alexandria"/>
    <s v="Samsung Galaxy S3 (16GB) - 3G"/>
    <s v="Smartphones"/>
    <n v="16"/>
    <x v="0"/>
    <s v="April"/>
    <n v="48312"/>
    <n v="51480"/>
    <n v="3168"/>
  </r>
  <r>
    <d v="2012-04-07T00:00:00"/>
    <s v="Alex"/>
    <s v="Alexandria"/>
    <s v="Samsung Galaxy S3 (16GB) - 3G"/>
    <s v="Smartphones"/>
    <n v="10"/>
    <x v="0"/>
    <s v="April"/>
    <n v="4392"/>
    <n v="4680"/>
    <n v="288"/>
  </r>
  <r>
    <d v="2012-04-08T00:00:00"/>
    <s v="Marasa Matrouh"/>
    <s v="Alexandria"/>
    <s v="Samsung Galaxy Note3 (32GB) - 3G"/>
    <s v="Smartphones"/>
    <n v="3"/>
    <x v="0"/>
    <s v="April"/>
    <n v="78246"/>
    <n v="83160"/>
    <n v="4914"/>
  </r>
  <r>
    <d v="2012-04-08T00:00:00"/>
    <s v="Marasa Matrouh"/>
    <s v="Alexandria"/>
    <s v="iPhone 5C (16GB)"/>
    <s v="Smartphones"/>
    <n v="1"/>
    <x v="0"/>
    <s v="April"/>
    <n v="21276"/>
    <n v="22680"/>
    <n v="1404"/>
  </r>
  <r>
    <d v="2012-04-08T00:00:00"/>
    <s v="Ismailia"/>
    <s v="Canal"/>
    <s v="Nokia Lumia  - 4G"/>
    <s v="Smartphones"/>
    <n v="13"/>
    <x v="0"/>
    <s v="April"/>
    <n v="26442"/>
    <n v="28080"/>
    <n v="1638"/>
  </r>
  <r>
    <d v="2012-04-08T00:00:00"/>
    <s v="Ismailia"/>
    <s v="Canal"/>
    <s v="iPhone 5S (32GB)"/>
    <s v="Smartphones"/>
    <n v="15"/>
    <x v="0"/>
    <s v="April"/>
    <n v="77220"/>
    <n v="82350"/>
    <n v="5130"/>
  </r>
  <r>
    <d v="2012-04-08T00:00:00"/>
    <s v="Minia"/>
    <s v="Upper Egypt"/>
    <s v="Samsung Galaxy Note3 (32GB) - 4G"/>
    <s v="Smartphones"/>
    <n v="5"/>
    <x v="0"/>
    <s v="April"/>
    <n v="51714"/>
    <n v="54990"/>
    <n v="3276"/>
  </r>
  <r>
    <d v="2012-04-08T00:00:00"/>
    <s v="Marasa Matrouh"/>
    <s v="Alexandria"/>
    <s v="iPhone 5C (32GB)"/>
    <s v="Smartphones"/>
    <n v="25"/>
    <x v="0"/>
    <s v="April"/>
    <n v="75582"/>
    <n v="80370"/>
    <n v="4788"/>
  </r>
  <r>
    <d v="2012-04-08T00:00:00"/>
    <s v="Mansoura"/>
    <s v="Delta"/>
    <s v="Sony Xperia Z"/>
    <s v="Tablets"/>
    <n v="8"/>
    <x v="0"/>
    <s v="April"/>
    <n v="23544"/>
    <n v="25380"/>
    <n v="1836"/>
  </r>
  <r>
    <d v="2012-04-09T00:00:00"/>
    <s v="Marasa Matrouh"/>
    <s v="Alexandria"/>
    <s v="iPhone 5S (16GB)"/>
    <s v="Smartphones"/>
    <n v="21"/>
    <x v="0"/>
    <s v="April"/>
    <n v="71712"/>
    <n v="76320"/>
    <n v="4608"/>
  </r>
  <r>
    <d v="2012-04-09T00:00:00"/>
    <s v="Alex"/>
    <s v="Alexandria"/>
    <s v="Samsung Galaxy Note3 (32GB) - 3G"/>
    <s v="Smartphones"/>
    <n v="16"/>
    <x v="0"/>
    <s v="April"/>
    <n v="52164"/>
    <n v="55440"/>
    <n v="3276"/>
  </r>
  <r>
    <d v="2012-04-09T00:00:00"/>
    <s v="Alex"/>
    <s v="Alexandria"/>
    <s v="Samsung Galaxy Note 10.1"/>
    <s v="Tablets"/>
    <n v="23"/>
    <x v="0"/>
    <s v="April"/>
    <n v="71640"/>
    <n v="77400"/>
    <n v="5760"/>
  </r>
  <r>
    <d v="2012-04-10T00:00:00"/>
    <s v="Alex"/>
    <s v="Alexandria"/>
    <s v="iPhone 5S (16GB)"/>
    <s v="Smartphones"/>
    <n v="22"/>
    <x v="0"/>
    <s v="April"/>
    <n v="8964"/>
    <n v="9540"/>
    <n v="576"/>
  </r>
  <r>
    <d v="2012-04-10T00:00:00"/>
    <s v="Marasa Matrouh"/>
    <s v="Alexandria"/>
    <s v="Samsung Galaxy S4  (16GB) - 3G"/>
    <s v="Smartphones"/>
    <n v="13"/>
    <x v="0"/>
    <s v="April"/>
    <n v="5904"/>
    <n v="6300"/>
    <n v="396"/>
  </r>
  <r>
    <d v="2012-04-10T00:00:00"/>
    <s v="Giza"/>
    <s v="G. Cairo"/>
    <s v="Microsoft Surface Pro 2"/>
    <s v="Tablets"/>
    <n v="27"/>
    <x v="0"/>
    <s v="April"/>
    <n v="150120"/>
    <n v="162000"/>
    <n v="11880"/>
  </r>
  <r>
    <d v="2012-04-10T00:00:00"/>
    <s v="Mansoura"/>
    <s v="Delta"/>
    <s v="Sony Xperia Z"/>
    <s v="Tablets"/>
    <n v="27"/>
    <x v="0"/>
    <s v="April"/>
    <n v="51012"/>
    <n v="54990"/>
    <n v="3978"/>
  </r>
  <r>
    <d v="2012-04-11T00:00:00"/>
    <s v="Ismailia"/>
    <s v="Canal"/>
    <s v="Samsung Galaxy S4 (16GB) - 4G"/>
    <s v="Smartphones"/>
    <n v="27"/>
    <x v="0"/>
    <s v="April"/>
    <n v="33462"/>
    <n v="35640"/>
    <n v="2178"/>
  </r>
  <r>
    <d v="2012-04-11T00:00:00"/>
    <s v="Minia"/>
    <s v="Upper Egypt"/>
    <s v="Samsung Galaxy Note3 (32GB) - 3G"/>
    <s v="Smartphones"/>
    <n v="27"/>
    <x v="0"/>
    <s v="April"/>
    <n v="33534"/>
    <n v="35640"/>
    <n v="2106"/>
  </r>
  <r>
    <d v="2012-04-11T00:00:00"/>
    <s v="Marasa Matrouh"/>
    <s v="Alexandria"/>
    <s v="Samsung Galaxy S4  (16GB) - 3G"/>
    <s v="Smartphones"/>
    <n v="27"/>
    <x v="0"/>
    <s v="April"/>
    <n v="26568"/>
    <n v="28350"/>
    <n v="1782"/>
  </r>
  <r>
    <d v="2012-04-12T00:00:00"/>
    <s v="Zagazig"/>
    <s v="Delta"/>
    <s v="Samsung Galaxy Note 10.1"/>
    <s v="Tablets"/>
    <n v="27"/>
    <x v="0"/>
    <s v="April"/>
    <n v="21492"/>
    <n v="23220"/>
    <n v="1728"/>
  </r>
  <r>
    <d v="2012-04-12T00:00:00"/>
    <s v="Aswan"/>
    <s v="Upper Egypt"/>
    <s v="Nokia Lumia  - 4G"/>
    <s v="Smartphones"/>
    <n v="12"/>
    <x v="0"/>
    <s v="April"/>
    <n v="2034"/>
    <n v="2160"/>
    <n v="126"/>
  </r>
  <r>
    <d v="2012-04-13T00:00:00"/>
    <s v="Giza"/>
    <s v="G. Cairo"/>
    <s v="HTC One - (32GB) - 4G"/>
    <s v="Smartphones"/>
    <n v="18"/>
    <x v="0"/>
    <s v="April"/>
    <n v="43992"/>
    <n v="46800"/>
    <n v="2808"/>
  </r>
  <r>
    <d v="2012-04-13T00:00:00"/>
    <s v="Aswan"/>
    <s v="Upper Egypt"/>
    <s v="Sony Xperia Z"/>
    <s v="Tablets"/>
    <n v="8"/>
    <x v="0"/>
    <s v="April"/>
    <n v="70632"/>
    <n v="76140"/>
    <n v="5508"/>
  </r>
  <r>
    <d v="2012-04-13T00:00:00"/>
    <s v="Mansoura"/>
    <s v="Delta"/>
    <s v="iPhone 5S (64GB)"/>
    <s v="Smartphones"/>
    <n v="21"/>
    <x v="0"/>
    <s v="April"/>
    <n v="128304"/>
    <n v="136620"/>
    <n v="8316"/>
  </r>
  <r>
    <d v="2012-04-13T00:00:00"/>
    <s v="Minia"/>
    <s v="Upper Egypt"/>
    <s v="HTC ONE (32GB) Dual Sim - 3G"/>
    <s v="Smartphones"/>
    <n v="25"/>
    <x v="0"/>
    <s v="April"/>
    <n v="31914"/>
    <n v="34020"/>
    <n v="2106"/>
  </r>
  <r>
    <d v="2012-04-14T00:00:00"/>
    <s v="Ismailia"/>
    <s v="Canal"/>
    <s v="Samsung Galaxy S4  (16GB) - 3G"/>
    <s v="Smartphones"/>
    <n v="12"/>
    <x v="0"/>
    <s v="April"/>
    <n v="14760"/>
    <n v="15750"/>
    <n v="990"/>
  </r>
  <r>
    <d v="2012-04-14T00:00:00"/>
    <s v="Cairo"/>
    <s v="G. Cairo"/>
    <s v="Samsung Galaxy Note3 (32GB) - 3G"/>
    <s v="Smartphones"/>
    <n v="9"/>
    <x v="0"/>
    <s v="April"/>
    <n v="93150"/>
    <n v="99000"/>
    <n v="5850"/>
  </r>
  <r>
    <d v="2012-04-14T00:00:00"/>
    <s v="Zagazig"/>
    <s v="Delta"/>
    <s v="Samsung Galaxy Note 10.1"/>
    <s v="Tablets"/>
    <n v="23"/>
    <x v="0"/>
    <s v="April"/>
    <n v="82386"/>
    <n v="89010"/>
    <n v="6624"/>
  </r>
  <r>
    <d v="2012-04-14T00:00:00"/>
    <s v="Minia"/>
    <s v="Upper Egypt"/>
    <s v="Samsung Galaxy S3 (16GB) - 3G"/>
    <s v="Smartphones"/>
    <n v="23"/>
    <x v="0"/>
    <s v="April"/>
    <n v="19764"/>
    <n v="21060"/>
    <n v="1296"/>
  </r>
  <r>
    <d v="2012-04-15T00:00:00"/>
    <s v="Portsaied"/>
    <s v="Canal"/>
    <s v="Nokia Lumia  - 4G"/>
    <s v="Smartphones"/>
    <n v="20"/>
    <x v="0"/>
    <s v="April"/>
    <n v="36612"/>
    <n v="38880"/>
    <n v="2268"/>
  </r>
  <r>
    <d v="2012-04-15T00:00:00"/>
    <s v="Cairo"/>
    <s v="G. Cairo"/>
    <s v="Microsoft Surface Pro 2"/>
    <s v="Tablets"/>
    <n v="25"/>
    <x v="0"/>
    <s v="April"/>
    <n v="112590"/>
    <n v="121500"/>
    <n v="8910"/>
  </r>
  <r>
    <d v="2012-04-15T00:00:00"/>
    <s v="Aswan"/>
    <s v="Upper Egypt"/>
    <s v="iPhone 5C (16GB)"/>
    <s v="Smartphones"/>
    <n v="4"/>
    <x v="0"/>
    <s v="April"/>
    <n v="28368"/>
    <n v="30240"/>
    <n v="1872"/>
  </r>
  <r>
    <d v="2012-04-15T00:00:00"/>
    <s v="Mansoura"/>
    <s v="Delta"/>
    <s v="Samsung Galaxy S4 Zoom - 3G  "/>
    <s v="Smartphones"/>
    <n v="24"/>
    <x v="0"/>
    <s v="April"/>
    <n v="21060"/>
    <n v="22500"/>
    <n v="1440"/>
  </r>
  <r>
    <d v="2012-04-15T00:00:00"/>
    <s v="Ismailia"/>
    <s v="Canal"/>
    <s v="HTC One - (32GB) - 4G"/>
    <s v="Smartphones"/>
    <n v="24"/>
    <x v="0"/>
    <s v="April"/>
    <n v="16920"/>
    <n v="18000"/>
    <n v="1080"/>
  </r>
  <r>
    <d v="2012-04-16T00:00:00"/>
    <s v="Ismailia"/>
    <s v="Canal"/>
    <s v="Samsung Galaxy Note3 (32GB) - 3G"/>
    <s v="Smartphones"/>
    <n v="16"/>
    <x v="0"/>
    <s v="April"/>
    <n v="85698"/>
    <n v="91080"/>
    <n v="5382"/>
  </r>
  <r>
    <d v="2012-04-16T00:00:00"/>
    <s v="Alex"/>
    <s v="Alexandria"/>
    <s v="Microsoft Surface Pro 2"/>
    <s v="Tablets"/>
    <n v="6"/>
    <x v="0"/>
    <s v="April"/>
    <n v="52542"/>
    <n v="56700"/>
    <n v="4158"/>
  </r>
  <r>
    <d v="2012-04-17T00:00:00"/>
    <s v="Minia"/>
    <s v="Upper Egypt"/>
    <s v="Samsung Galaxy Note 10.1"/>
    <s v="Tablets"/>
    <n v="4"/>
    <x v="0"/>
    <s v="April"/>
    <n v="60894"/>
    <n v="65790"/>
    <n v="4896"/>
  </r>
  <r>
    <d v="2012-04-17T00:00:00"/>
    <s v="Alex"/>
    <s v="Alexandria"/>
    <s v="Sony Xperia Z"/>
    <s v="Tablets"/>
    <n v="24"/>
    <x v="0"/>
    <s v="April"/>
    <n v="15696"/>
    <n v="16920"/>
    <n v="1224"/>
  </r>
  <r>
    <d v="2012-04-17T00:00:00"/>
    <s v="Zagazig"/>
    <s v="Delta"/>
    <s v="iPhone 5C (32GB)"/>
    <s v="Smartphones"/>
    <n v="21"/>
    <x v="0"/>
    <s v="April"/>
    <n v="47736"/>
    <n v="50760"/>
    <n v="3024"/>
  </r>
  <r>
    <d v="2012-04-17T00:00:00"/>
    <s v="Mansoura"/>
    <s v="Delta"/>
    <s v="Sony Xperia Z"/>
    <s v="Tablets"/>
    <n v="13"/>
    <x v="0"/>
    <s v="April"/>
    <n v="7848"/>
    <n v="8460"/>
    <n v="612"/>
  </r>
  <r>
    <d v="2012-04-17T00:00:00"/>
    <s v="Ismailia"/>
    <s v="Canal"/>
    <s v="Samsung Galaxy S4 Zoom - 3G  "/>
    <s v="Smartphones"/>
    <n v="2"/>
    <x v="0"/>
    <s v="April"/>
    <n v="27378"/>
    <n v="29250"/>
    <n v="1872"/>
  </r>
  <r>
    <d v="2012-04-18T00:00:00"/>
    <s v="Portsaied"/>
    <s v="Canal"/>
    <s v="Samsung Galaxy Note3 (32GB) - 3G"/>
    <s v="Smartphones"/>
    <n v="20"/>
    <x v="0"/>
    <s v="April"/>
    <n v="3726"/>
    <n v="3960"/>
    <n v="234"/>
  </r>
  <r>
    <d v="2012-04-18T00:00:00"/>
    <s v="Alex"/>
    <s v="Alexandria"/>
    <s v="iPhone 5S (64GB)"/>
    <s v="Smartphones"/>
    <n v="21"/>
    <x v="0"/>
    <s v="April"/>
    <n v="23328"/>
    <n v="24840"/>
    <n v="1512"/>
  </r>
  <r>
    <d v="2012-04-18T00:00:00"/>
    <s v="Giza"/>
    <s v="G. Cairo"/>
    <s v="iPhone 5S (64GB)"/>
    <s v="Smartphones"/>
    <n v="12"/>
    <x v="0"/>
    <s v="April"/>
    <n v="46656"/>
    <n v="49680"/>
    <n v="3024"/>
  </r>
  <r>
    <d v="2012-04-18T00:00:00"/>
    <s v="Marasa Matrouh"/>
    <s v="Alexandria"/>
    <s v="Sony Xperia Z"/>
    <s v="Tablets"/>
    <n v="23"/>
    <x v="0"/>
    <s v="April"/>
    <n v="98100"/>
    <n v="105750"/>
    <n v="7650"/>
  </r>
  <r>
    <d v="2012-04-18T00:00:00"/>
    <s v="Portsaied"/>
    <s v="Canal"/>
    <s v="iPhone 5S (32GB)"/>
    <s v="Smartphones"/>
    <n v="23"/>
    <x v="0"/>
    <s v="April"/>
    <n v="10296"/>
    <n v="10980"/>
    <n v="684"/>
  </r>
  <r>
    <d v="2012-04-18T00:00:00"/>
    <s v="Portsaied"/>
    <s v="Canal"/>
    <s v="Samsung Galaxy S3 (16GB) - 3G"/>
    <s v="Smartphones"/>
    <n v="24"/>
    <x v="0"/>
    <s v="April"/>
    <n v="10980"/>
    <n v="11700"/>
    <n v="720"/>
  </r>
  <r>
    <d v="2012-04-18T00:00:00"/>
    <s v="Giza"/>
    <s v="G. Cairo"/>
    <s v="Samsung Galaxy Note 10.1"/>
    <s v="Tablets"/>
    <n v="25"/>
    <x v="0"/>
    <s v="April"/>
    <n v="60894"/>
    <n v="65790"/>
    <n v="4896"/>
  </r>
  <r>
    <d v="2012-04-19T00:00:00"/>
    <s v="Zagazig"/>
    <s v="Delta"/>
    <s v="Microsoft Surface Pro 2"/>
    <s v="Tablets"/>
    <n v="17"/>
    <x v="0"/>
    <s v="April"/>
    <n v="127602"/>
    <n v="137700"/>
    <n v="10098"/>
  </r>
  <r>
    <d v="2012-04-19T00:00:00"/>
    <s v="Cairo"/>
    <s v="G. Cairo"/>
    <s v="Samsung Galaxy S4  (16GB) - 3G"/>
    <s v="Smartphones"/>
    <n v="21"/>
    <x v="0"/>
    <s v="April"/>
    <n v="8856"/>
    <n v="9450"/>
    <n v="594"/>
  </r>
  <r>
    <d v="2012-04-19T00:00:00"/>
    <s v="Marasa Matrouh"/>
    <s v="Alexandria"/>
    <s v="Samsung Galaxy Note 10.1"/>
    <s v="Tablets"/>
    <n v="9"/>
    <x v="0"/>
    <s v="April"/>
    <n v="75222"/>
    <n v="81270"/>
    <n v="6048"/>
  </r>
  <r>
    <d v="2012-04-19T00:00:00"/>
    <s v="Mansoura"/>
    <s v="Delta"/>
    <s v="Nokia Lumia  - 4G"/>
    <s v="Smartphones"/>
    <n v="11"/>
    <x v="0"/>
    <s v="April"/>
    <n v="28476"/>
    <n v="30240"/>
    <n v="1764"/>
  </r>
  <r>
    <d v="2012-04-20T00:00:00"/>
    <s v="Giza"/>
    <s v="G. Cairo"/>
    <s v="Samsung Galaxy Note3 (32GB) - 4G"/>
    <s v="Smartphones"/>
    <n v="4"/>
    <x v="0"/>
    <s v="April"/>
    <n v="19890"/>
    <n v="21150"/>
    <n v="1260"/>
  </r>
  <r>
    <d v="2012-04-20T00:00:00"/>
    <s v="Marasa Matrouh"/>
    <s v="Alexandria"/>
    <s v="Sony Xperia Z"/>
    <s v="Tablets"/>
    <n v="22"/>
    <x v="0"/>
    <s v="April"/>
    <n v="62784"/>
    <n v="67680"/>
    <n v="4896"/>
  </r>
  <r>
    <d v="2012-04-20T00:00:00"/>
    <s v="Cairo"/>
    <s v="G. Cairo"/>
    <s v="Samsung Galaxy Note3 (32GB) - 3G"/>
    <s v="Smartphones"/>
    <n v="15"/>
    <x v="0"/>
    <s v="April"/>
    <n v="26082"/>
    <n v="27720"/>
    <n v="1638"/>
  </r>
  <r>
    <d v="2012-04-20T00:00:00"/>
    <s v="Cairo"/>
    <s v="G. Cairo"/>
    <s v="Nokia Lumia  - 4G"/>
    <s v="Smartphones"/>
    <n v="23"/>
    <x v="0"/>
    <s v="April"/>
    <n v="12204"/>
    <n v="12960"/>
    <n v="756"/>
  </r>
  <r>
    <d v="2012-04-20T00:00:00"/>
    <s v="Mansoura"/>
    <s v="Delta"/>
    <s v="Microsoft Surface Pro 2"/>
    <s v="Tablets"/>
    <n v="9"/>
    <x v="0"/>
    <s v="April"/>
    <n v="180144"/>
    <n v="194400"/>
    <n v="14256"/>
  </r>
  <r>
    <d v="2012-04-20T00:00:00"/>
    <s v="Minia"/>
    <s v="Upper Egypt"/>
    <s v="Sony Xperia Z"/>
    <s v="Tablets"/>
    <n v="7"/>
    <x v="0"/>
    <s v="April"/>
    <n v="15696"/>
    <n v="16920"/>
    <n v="1224"/>
  </r>
  <r>
    <d v="2012-04-21T00:00:00"/>
    <s v="Mansoura"/>
    <s v="Delta"/>
    <s v="iPhone 5C (16GB)"/>
    <s v="Smartphones"/>
    <n v="25"/>
    <x v="0"/>
    <s v="April"/>
    <n v="24822"/>
    <n v="26460"/>
    <n v="1638"/>
  </r>
  <r>
    <d v="2012-04-21T00:00:00"/>
    <s v="Minia"/>
    <s v="Upper Egypt"/>
    <s v="HTC ONE (32GB) Dual Sim - 3G"/>
    <s v="Smartphones"/>
    <n v="10"/>
    <x v="0"/>
    <s v="April"/>
    <n v="39006"/>
    <n v="41580"/>
    <n v="2574"/>
  </r>
  <r>
    <d v="2012-04-21T00:00:00"/>
    <s v="Portsaied"/>
    <s v="Canal"/>
    <s v="Nokia Lumia  - 4G"/>
    <s v="Smartphones"/>
    <n v="8"/>
    <x v="0"/>
    <s v="April"/>
    <n v="10170"/>
    <n v="10800"/>
    <n v="630"/>
  </r>
  <r>
    <d v="2012-04-21T00:00:00"/>
    <s v="Mansoura"/>
    <s v="Delta"/>
    <s v="Sony Xperia Z"/>
    <s v="Tablets"/>
    <n v="18"/>
    <x v="0"/>
    <s v="April"/>
    <n v="62784"/>
    <n v="67680"/>
    <n v="4896"/>
  </r>
  <r>
    <d v="2012-04-21T00:00:00"/>
    <s v="Aswan"/>
    <s v="Upper Egypt"/>
    <s v="Samsung Galaxy Note 10.1"/>
    <s v="Tablets"/>
    <n v="8"/>
    <x v="0"/>
    <s v="April"/>
    <n v="64476"/>
    <n v="69660"/>
    <n v="5184"/>
  </r>
  <r>
    <d v="2012-04-21T00:00:00"/>
    <s v="Giza"/>
    <s v="G. Cairo"/>
    <s v="Samsung Galaxy Note 10.1"/>
    <s v="Tablets"/>
    <n v="25"/>
    <x v="0"/>
    <s v="April"/>
    <n v="28656"/>
    <n v="30960"/>
    <n v="2304"/>
  </r>
  <r>
    <d v="2012-04-22T00:00:00"/>
    <s v="Marasa Matrouh"/>
    <s v="Alexandria"/>
    <s v="HTC One - (32GB) - 4G"/>
    <s v="Smartphones"/>
    <n v="7"/>
    <x v="0"/>
    <s v="April"/>
    <n v="27072"/>
    <n v="28800"/>
    <n v="1728"/>
  </r>
  <r>
    <d v="2012-04-22T00:00:00"/>
    <s v="Zagazig"/>
    <s v="Delta"/>
    <s v="Samsung Galaxy Note3 (32GB) - 4G"/>
    <s v="Smartphones"/>
    <n v="17"/>
    <x v="0"/>
    <s v="April"/>
    <n v="35802"/>
    <n v="38070"/>
    <n v="2268"/>
  </r>
  <r>
    <d v="2012-04-22T00:00:00"/>
    <s v="Portsaied"/>
    <s v="Canal"/>
    <s v="iPhone 5S (64GB)"/>
    <s v="Smartphones"/>
    <n v="3"/>
    <x v="0"/>
    <s v="April"/>
    <n v="75816"/>
    <n v="80730"/>
    <n v="4914"/>
  </r>
  <r>
    <d v="2012-04-22T00:00:00"/>
    <s v="Minia"/>
    <s v="Upper Egypt"/>
    <s v="iPhone 5C (16GB)"/>
    <s v="Smartphones"/>
    <n v="13"/>
    <x v="0"/>
    <s v="April"/>
    <n v="63828"/>
    <n v="68040"/>
    <n v="4212"/>
  </r>
  <r>
    <d v="2012-04-22T00:00:00"/>
    <s v="Minia"/>
    <s v="Upper Egypt"/>
    <s v="Microsoft Surface Pro 2"/>
    <s v="Tablets"/>
    <n v="17"/>
    <x v="0"/>
    <s v="April"/>
    <n v="30024"/>
    <n v="32400"/>
    <n v="2376"/>
  </r>
  <r>
    <d v="2012-04-22T00:00:00"/>
    <s v="Giza"/>
    <s v="G. Cairo"/>
    <s v="Samsung Galaxy Note3 (32GB) - 3G"/>
    <s v="Smartphones"/>
    <n v="22"/>
    <x v="0"/>
    <s v="April"/>
    <n v="26082"/>
    <n v="27720"/>
    <n v="1638"/>
  </r>
  <r>
    <d v="2012-04-23T00:00:00"/>
    <s v="Zagazig"/>
    <s v="Delta"/>
    <s v="Samsung Galaxy S4 (16GB) - 4G"/>
    <s v="Smartphones"/>
    <n v="23"/>
    <x v="0"/>
    <s v="April"/>
    <n v="18252"/>
    <n v="19440"/>
    <n v="1188"/>
  </r>
  <r>
    <d v="2012-04-24T00:00:00"/>
    <s v="Giza"/>
    <s v="G. Cairo"/>
    <s v="HTC One - (32GB) - 4G"/>
    <s v="Smartphones"/>
    <n v="1"/>
    <x v="0"/>
    <s v="April"/>
    <n v="50760"/>
    <n v="54000"/>
    <n v="3240"/>
  </r>
  <r>
    <d v="2012-04-24T00:00:00"/>
    <s v="Ismailia"/>
    <s v="Canal"/>
    <s v="Samsung Galaxy S4 Zoom - 3G  "/>
    <s v="Smartphones"/>
    <n v="25"/>
    <x v="0"/>
    <s v="April"/>
    <n v="12636"/>
    <n v="13500"/>
    <n v="864"/>
  </r>
  <r>
    <d v="2012-04-24T00:00:00"/>
    <s v="Mansoura"/>
    <s v="Delta"/>
    <s v="iPhone 5C (16GB)"/>
    <s v="Smartphones"/>
    <n v="22"/>
    <x v="0"/>
    <s v="April"/>
    <n v="70920"/>
    <n v="75600"/>
    <n v="4680"/>
  </r>
  <r>
    <d v="2012-04-25T00:00:00"/>
    <s v="Cairo"/>
    <s v="G. Cairo"/>
    <s v="Samsung Galaxy S4 (16GB) - 4G"/>
    <s v="Smartphones"/>
    <n v="2"/>
    <x v="0"/>
    <s v="April"/>
    <n v="66924"/>
    <n v="71280"/>
    <n v="4356"/>
  </r>
  <r>
    <d v="2012-04-25T00:00:00"/>
    <s v="Zagazig"/>
    <s v="Delta"/>
    <s v="iPhone 5S (32GB)"/>
    <s v="Smartphones"/>
    <n v="11"/>
    <x v="0"/>
    <s v="April"/>
    <n v="30888"/>
    <n v="32940"/>
    <n v="2052"/>
  </r>
  <r>
    <d v="2012-04-25T00:00:00"/>
    <s v="Minia"/>
    <s v="Upper Egypt"/>
    <s v="Nokia Lumia  - 4G"/>
    <s v="Smartphones"/>
    <n v="11"/>
    <x v="0"/>
    <s v="April"/>
    <n v="28476"/>
    <n v="30240"/>
    <n v="1764"/>
  </r>
  <r>
    <d v="2012-04-25T00:00:00"/>
    <s v="Cairo"/>
    <s v="G. Cairo"/>
    <s v="Samsung Galaxy Note3 (32GB) - 4G"/>
    <s v="Smartphones"/>
    <n v="1"/>
    <x v="0"/>
    <s v="April"/>
    <n v="59670"/>
    <n v="63450"/>
    <n v="3780"/>
  </r>
  <r>
    <d v="2012-04-25T00:00:00"/>
    <s v="Portsaied"/>
    <s v="Canal"/>
    <s v="Microsoft Surface Pro 2"/>
    <s v="Tablets"/>
    <n v="14"/>
    <x v="0"/>
    <s v="April"/>
    <n v="172638"/>
    <n v="186300"/>
    <n v="13662"/>
  </r>
  <r>
    <d v="2012-04-26T00:00:00"/>
    <s v="Alex"/>
    <s v="Alexandria"/>
    <s v="iPhone 5S (16GB)"/>
    <s v="Smartphones"/>
    <n v="11"/>
    <x v="0"/>
    <s v="April"/>
    <n v="31374"/>
    <n v="33390"/>
    <n v="2016"/>
  </r>
  <r>
    <d v="2012-04-26T00:00:00"/>
    <s v="Ismailia"/>
    <s v="Canal"/>
    <s v="iPhone 5S (16GB)"/>
    <s v="Smartphones"/>
    <n v="8"/>
    <x v="0"/>
    <s v="April"/>
    <n v="67230"/>
    <n v="71550"/>
    <n v="4320"/>
  </r>
  <r>
    <d v="2012-04-27T00:00:00"/>
    <s v="Minia"/>
    <s v="Upper Egypt"/>
    <s v="iPhone 5S (16GB)"/>
    <s v="Smartphones"/>
    <n v="1"/>
    <x v="0"/>
    <s v="April"/>
    <n v="80676"/>
    <n v="85860"/>
    <n v="5184"/>
  </r>
  <r>
    <d v="2012-04-27T00:00:00"/>
    <s v="Marasa Matrouh"/>
    <s v="Alexandria"/>
    <s v="iPhone 5C (16GB)"/>
    <s v="Smartphones"/>
    <n v="24"/>
    <x v="0"/>
    <s v="April"/>
    <n v="28368"/>
    <n v="30240"/>
    <n v="1872"/>
  </r>
  <r>
    <d v="2012-04-27T00:00:00"/>
    <s v="Alex"/>
    <s v="Alexandria"/>
    <s v="HTC One - (32GB) - 4G"/>
    <s v="Smartphones"/>
    <n v="15"/>
    <x v="0"/>
    <s v="April"/>
    <n v="23688"/>
    <n v="25200"/>
    <n v="1512"/>
  </r>
  <r>
    <d v="2012-04-27T00:00:00"/>
    <s v="Minia"/>
    <s v="Upper Egypt"/>
    <s v="Nokia Lumia  - 4G"/>
    <s v="Smartphones"/>
    <n v="20"/>
    <x v="0"/>
    <s v="April"/>
    <n v="30510"/>
    <n v="32400"/>
    <n v="1890"/>
  </r>
  <r>
    <d v="2012-04-27T00:00:00"/>
    <s v="Giza"/>
    <s v="G. Cairo"/>
    <s v="HTC ONE (32GB) Dual Sim - 3G"/>
    <s v="Smartphones"/>
    <n v="1"/>
    <x v="0"/>
    <s v="April"/>
    <n v="53190"/>
    <n v="56700"/>
    <n v="3510"/>
  </r>
  <r>
    <d v="2012-04-28T00:00:00"/>
    <s v="Cairo"/>
    <s v="G. Cairo"/>
    <s v="Samsung Galaxy Note 10.1"/>
    <s v="Tablets"/>
    <n v="5"/>
    <x v="0"/>
    <s v="April"/>
    <n v="21492"/>
    <n v="23220"/>
    <n v="1728"/>
  </r>
  <r>
    <d v="2012-04-28T00:00:00"/>
    <s v="Mansoura"/>
    <s v="Delta"/>
    <s v="Nokia Lumia  - 4G"/>
    <s v="Smartphones"/>
    <n v="2"/>
    <x v="0"/>
    <s v="April"/>
    <n v="36612"/>
    <n v="38880"/>
    <n v="2268"/>
  </r>
  <r>
    <d v="2012-04-29T00:00:00"/>
    <s v="Mansoura"/>
    <s v="Delta"/>
    <s v="Microsoft Surface Pro 2"/>
    <s v="Tablets"/>
    <n v="15"/>
    <x v="0"/>
    <s v="April"/>
    <n v="30024"/>
    <n v="32400"/>
    <n v="2376"/>
  </r>
  <r>
    <d v="2012-04-30T00:00:00"/>
    <s v="Portsaied"/>
    <s v="Canal"/>
    <s v="Samsung Galaxy S3 (16GB) - 3G"/>
    <s v="Smartphones"/>
    <n v="24"/>
    <x v="0"/>
    <s v="April"/>
    <n v="30744"/>
    <n v="32760"/>
    <n v="2016"/>
  </r>
  <r>
    <d v="2012-05-01T00:00:00"/>
    <s v="Zagazig"/>
    <s v="Delta"/>
    <s v="Samsung Galaxy S4  (16GB) - 3G"/>
    <s v="Smartphones"/>
    <n v="23"/>
    <x v="0"/>
    <s v="May"/>
    <n v="64944"/>
    <n v="69300"/>
    <n v="4356"/>
  </r>
  <r>
    <d v="2012-05-02T00:00:00"/>
    <s v="Minia"/>
    <s v="Upper Egypt"/>
    <s v="HTC One - (32GB) - 4G"/>
    <s v="Smartphones"/>
    <n v="20"/>
    <x v="0"/>
    <s v="May"/>
    <n v="6768"/>
    <n v="7200"/>
    <n v="432"/>
  </r>
  <r>
    <d v="2012-05-02T00:00:00"/>
    <s v="Marasa Matrouh"/>
    <s v="Alexandria"/>
    <s v="iPhone 5C (32GB)"/>
    <s v="Smartphones"/>
    <n v="23"/>
    <x v="0"/>
    <s v="May"/>
    <n v="51714"/>
    <n v="54990"/>
    <n v="3276"/>
  </r>
  <r>
    <d v="2012-05-02T00:00:00"/>
    <s v="Minia"/>
    <s v="Upper Egypt"/>
    <s v="HTC ONE (32GB) Dual Sim - 3G"/>
    <s v="Smartphones"/>
    <n v="22"/>
    <x v="0"/>
    <s v="May"/>
    <n v="49644"/>
    <n v="52920"/>
    <n v="3276"/>
  </r>
  <r>
    <d v="2012-05-02T00:00:00"/>
    <s v="Giza"/>
    <s v="G. Cairo"/>
    <s v="Samsung Galaxy Note3 (32GB) - 4G"/>
    <s v="Smartphones"/>
    <n v="10"/>
    <x v="0"/>
    <s v="May"/>
    <n v="11934"/>
    <n v="12690"/>
    <n v="756"/>
  </r>
  <r>
    <d v="2012-05-03T00:00:00"/>
    <s v="Portsaied"/>
    <s v="Canal"/>
    <s v="HTC One - (32GB) - 4G"/>
    <s v="Smartphones"/>
    <n v="5"/>
    <x v="0"/>
    <s v="May"/>
    <n v="23688"/>
    <n v="25200"/>
    <n v="1512"/>
  </r>
  <r>
    <d v="2012-05-03T00:00:00"/>
    <s v="Marasa Matrouh"/>
    <s v="Alexandria"/>
    <s v="Samsung Galaxy S4 (16GB) - 4G"/>
    <s v="Smartphones"/>
    <n v="12"/>
    <x v="0"/>
    <s v="May"/>
    <n v="36504"/>
    <n v="38880"/>
    <n v="2376"/>
  </r>
  <r>
    <d v="2012-05-03T00:00:00"/>
    <s v="Portsaied"/>
    <s v="Canal"/>
    <s v="Samsung Galaxy Note 10.1"/>
    <s v="Tablets"/>
    <n v="19"/>
    <x v="0"/>
    <s v="May"/>
    <n v="17910"/>
    <n v="19350"/>
    <n v="1440"/>
  </r>
  <r>
    <d v="2012-05-04T00:00:00"/>
    <s v="Aswan"/>
    <s v="Upper Egypt"/>
    <s v="Samsung Galaxy Note3 (32GB) - 3G"/>
    <s v="Smartphones"/>
    <n v="18"/>
    <x v="0"/>
    <s v="May"/>
    <n v="26082"/>
    <n v="27720"/>
    <n v="1638"/>
  </r>
  <r>
    <d v="2012-05-04T00:00:00"/>
    <s v="Marasa Matrouh"/>
    <s v="Alexandria"/>
    <s v="Samsung Galaxy S3 (16GB) - 3G"/>
    <s v="Smartphones"/>
    <n v="1"/>
    <x v="0"/>
    <s v="May"/>
    <n v="24156"/>
    <n v="25740"/>
    <n v="1584"/>
  </r>
  <r>
    <d v="2012-05-04T00:00:00"/>
    <s v="Minia"/>
    <s v="Upper Egypt"/>
    <s v="Samsung Galaxy Note 10.1"/>
    <s v="Tablets"/>
    <n v="15"/>
    <x v="0"/>
    <s v="May"/>
    <n v="71640"/>
    <n v="77400"/>
    <n v="5760"/>
  </r>
  <r>
    <d v="2012-05-04T00:00:00"/>
    <s v="Aswan"/>
    <s v="Upper Egypt"/>
    <s v="Samsung Galaxy Note 10.1"/>
    <s v="Tablets"/>
    <n v="4"/>
    <x v="0"/>
    <s v="May"/>
    <n v="85968"/>
    <n v="92880"/>
    <n v="6912"/>
  </r>
  <r>
    <d v="2012-05-05T00:00:00"/>
    <s v="Mansoura"/>
    <s v="Delta"/>
    <s v="HTC One - (32GB) - 4G"/>
    <s v="Smartphones"/>
    <n v="16"/>
    <x v="0"/>
    <s v="May"/>
    <n v="84600"/>
    <n v="90000"/>
    <n v="5400"/>
  </r>
  <r>
    <d v="2012-05-05T00:00:00"/>
    <s v="Marasa Matrouh"/>
    <s v="Alexandria"/>
    <s v="HTC ONE (32GB) Dual Sim - 3G"/>
    <s v="Smartphones"/>
    <n v="10"/>
    <x v="0"/>
    <s v="May"/>
    <n v="74466"/>
    <n v="79380"/>
    <n v="4914"/>
  </r>
  <r>
    <d v="2012-05-05T00:00:00"/>
    <s v="Ismailia"/>
    <s v="Canal"/>
    <s v="Samsung Galaxy S4  (16GB) - 3G"/>
    <s v="Smartphones"/>
    <n v="21"/>
    <x v="0"/>
    <s v="May"/>
    <n v="64944"/>
    <n v="69300"/>
    <n v="4356"/>
  </r>
  <r>
    <d v="2012-05-05T00:00:00"/>
    <s v="Ismailia"/>
    <s v="Canal"/>
    <s v="iPhone 5S (64GB)"/>
    <s v="Smartphones"/>
    <n v="7"/>
    <x v="0"/>
    <s v="May"/>
    <n v="110808"/>
    <n v="117990"/>
    <n v="7182"/>
  </r>
  <r>
    <d v="2012-05-06T00:00:00"/>
    <s v="Cairo"/>
    <s v="G. Cairo"/>
    <s v="Samsung Galaxy S4 Zoom - 3G  "/>
    <s v="Smartphones"/>
    <n v="22"/>
    <x v="0"/>
    <s v="May"/>
    <n v="42120"/>
    <n v="45000"/>
    <n v="2880"/>
  </r>
  <r>
    <d v="2012-05-06T00:00:00"/>
    <s v="Alex"/>
    <s v="Alexandria"/>
    <s v="iPhone 5S (64GB)"/>
    <s v="Smartphones"/>
    <n v="15"/>
    <x v="0"/>
    <s v="May"/>
    <n v="58320"/>
    <n v="62100"/>
    <n v="3780"/>
  </r>
  <r>
    <d v="2012-05-06T00:00:00"/>
    <s v="Giza"/>
    <s v="G. Cairo"/>
    <s v="Microsoft Surface Pro 2"/>
    <s v="Tablets"/>
    <n v="7"/>
    <x v="0"/>
    <s v="May"/>
    <n v="37530"/>
    <n v="40500"/>
    <n v="2970"/>
  </r>
  <r>
    <d v="2012-05-06T00:00:00"/>
    <s v="Aswan"/>
    <s v="Upper Egypt"/>
    <s v="HTC ONE (32GB) Dual Sim - 3G"/>
    <s v="Smartphones"/>
    <n v="17"/>
    <x v="0"/>
    <s v="May"/>
    <n v="88650"/>
    <n v="94500"/>
    <n v="5850"/>
  </r>
  <r>
    <d v="2012-05-07T00:00:00"/>
    <s v="Alex"/>
    <s v="Alexandria"/>
    <s v="iPhone 5C (16GB)"/>
    <s v="Smartphones"/>
    <n v="20"/>
    <x v="0"/>
    <s v="May"/>
    <n v="78012"/>
    <n v="83160"/>
    <n v="5148"/>
  </r>
  <r>
    <d v="2012-05-07T00:00:00"/>
    <s v="Alex"/>
    <s v="Alexandria"/>
    <s v="iPhone 5S (64GB)"/>
    <s v="Smartphones"/>
    <n v="5"/>
    <x v="0"/>
    <s v="May"/>
    <n v="40824"/>
    <n v="43470"/>
    <n v="2646"/>
  </r>
  <r>
    <d v="2012-05-07T00:00:00"/>
    <s v="Giza"/>
    <s v="G. Cairo"/>
    <s v="iPhone 5S (32GB)"/>
    <s v="Smartphones"/>
    <n v="14"/>
    <x v="0"/>
    <s v="May"/>
    <n v="77220"/>
    <n v="82350"/>
    <n v="5130"/>
  </r>
  <r>
    <d v="2012-05-07T00:00:00"/>
    <s v="Ismailia"/>
    <s v="Canal"/>
    <s v="Microsoft Surface Pro 2"/>
    <s v="Tablets"/>
    <n v="6"/>
    <x v="0"/>
    <s v="May"/>
    <n v="82566"/>
    <n v="89100"/>
    <n v="6534"/>
  </r>
  <r>
    <d v="2012-05-07T00:00:00"/>
    <s v="Minia"/>
    <s v="Upper Egypt"/>
    <s v="iPhone 5S (32GB)"/>
    <s v="Smartphones"/>
    <n v="22"/>
    <x v="0"/>
    <s v="May"/>
    <n v="77220"/>
    <n v="82350"/>
    <n v="5130"/>
  </r>
  <r>
    <d v="2012-05-07T00:00:00"/>
    <s v="Marasa Matrouh"/>
    <s v="Alexandria"/>
    <s v="Samsung Galaxy S4  (16GB) - 3G"/>
    <s v="Smartphones"/>
    <n v="6"/>
    <x v="0"/>
    <s v="May"/>
    <n v="53136"/>
    <n v="56700"/>
    <n v="3564"/>
  </r>
  <r>
    <d v="2012-05-07T00:00:00"/>
    <s v="Cairo"/>
    <s v="G. Cairo"/>
    <s v="Samsung Galaxy S4 Zoom - 3G  "/>
    <s v="Smartphones"/>
    <n v="6"/>
    <x v="0"/>
    <s v="May"/>
    <n v="33696"/>
    <n v="36000"/>
    <n v="2304"/>
  </r>
  <r>
    <d v="2012-05-08T00:00:00"/>
    <s v="Cairo"/>
    <s v="G. Cairo"/>
    <s v="Samsung Galaxy Note3 (32GB) - 3G"/>
    <s v="Smartphones"/>
    <n v="2"/>
    <x v="0"/>
    <s v="May"/>
    <n v="59616"/>
    <n v="63360"/>
    <n v="3744"/>
  </r>
  <r>
    <d v="2012-05-09T00:00:00"/>
    <s v="Zagazig"/>
    <s v="Delta"/>
    <s v="Samsung Galaxy S3 (16GB) - 3G"/>
    <s v="Smartphones"/>
    <n v="24"/>
    <x v="0"/>
    <s v="May"/>
    <n v="8784"/>
    <n v="9360"/>
    <n v="576"/>
  </r>
  <r>
    <d v="2012-05-10T00:00:00"/>
    <s v="Marasa Matrouh"/>
    <s v="Alexandria"/>
    <s v="iPhone 5S (16GB)"/>
    <s v="Smartphones"/>
    <n v="11"/>
    <x v="0"/>
    <s v="May"/>
    <n v="26892"/>
    <n v="28620"/>
    <n v="1728"/>
  </r>
  <r>
    <d v="2012-05-10T00:00:00"/>
    <s v="Zagazig"/>
    <s v="Delta"/>
    <s v="Samsung Galaxy Note3 (32GB) - 4G"/>
    <s v="Smartphones"/>
    <n v="10"/>
    <x v="0"/>
    <s v="May"/>
    <n v="67626"/>
    <n v="71910"/>
    <n v="4284"/>
  </r>
  <r>
    <d v="2012-05-10T00:00:00"/>
    <s v="Marasa Matrouh"/>
    <s v="Alexandria"/>
    <s v="Microsoft Surface Pro 2"/>
    <s v="Tablets"/>
    <n v="7"/>
    <x v="0"/>
    <s v="May"/>
    <n v="67554"/>
    <n v="72900"/>
    <n v="5346"/>
  </r>
  <r>
    <d v="2012-05-11T00:00:00"/>
    <s v="Zagazig"/>
    <s v="Delta"/>
    <s v="Microsoft Surface Pro 2"/>
    <s v="Tablets"/>
    <n v="22"/>
    <x v="0"/>
    <s v="May"/>
    <n v="105084"/>
    <n v="113400"/>
    <n v="8316"/>
  </r>
  <r>
    <d v="2012-05-12T00:00:00"/>
    <s v="Cairo"/>
    <s v="G. Cairo"/>
    <s v="HTC One - (32GB) - 4G"/>
    <s v="Smartphones"/>
    <n v="7"/>
    <x v="0"/>
    <s v="May"/>
    <n v="57528"/>
    <n v="61200"/>
    <n v="3672"/>
  </r>
  <r>
    <d v="2012-05-12T00:00:00"/>
    <s v="Aswan"/>
    <s v="Upper Egypt"/>
    <s v="Samsung Galaxy Note 10.1"/>
    <s v="Tablets"/>
    <n v="18"/>
    <x v="0"/>
    <s v="May"/>
    <n v="78804"/>
    <n v="85140"/>
    <n v="6336"/>
  </r>
  <r>
    <d v="2012-05-12T00:00:00"/>
    <s v="Marasa Matrouh"/>
    <s v="Alexandria"/>
    <s v="Samsung Galaxy S3 (16GB) - 3G"/>
    <s v="Smartphones"/>
    <n v="12"/>
    <x v="0"/>
    <s v="May"/>
    <n v="48312"/>
    <n v="51480"/>
    <n v="3168"/>
  </r>
  <r>
    <d v="2012-05-12T00:00:00"/>
    <s v="Alex"/>
    <s v="Alexandria"/>
    <s v="Samsung Galaxy S4  (16GB) - 3G"/>
    <s v="Smartphones"/>
    <n v="19"/>
    <x v="0"/>
    <s v="May"/>
    <n v="14760"/>
    <n v="15750"/>
    <n v="990"/>
  </r>
  <r>
    <d v="2012-05-13T00:00:00"/>
    <s v="Giza"/>
    <s v="G. Cairo"/>
    <s v="Samsung Galaxy S3 (16GB) - 3G"/>
    <s v="Smartphones"/>
    <n v="23"/>
    <x v="0"/>
    <s v="May"/>
    <n v="43920"/>
    <n v="46800"/>
    <n v="2880"/>
  </r>
  <r>
    <d v="2012-05-14T00:00:00"/>
    <s v="Aswan"/>
    <s v="Upper Egypt"/>
    <s v="Samsung Galaxy S3 (16GB) - 3G"/>
    <s v="Smartphones"/>
    <n v="3"/>
    <x v="0"/>
    <s v="May"/>
    <n v="39528"/>
    <n v="42120"/>
    <n v="2592"/>
  </r>
  <r>
    <d v="2012-05-14T00:00:00"/>
    <s v="Cairo"/>
    <s v="G. Cairo"/>
    <s v="Samsung Galaxy S3 (16GB) - 3G"/>
    <s v="Smartphones"/>
    <n v="24"/>
    <x v="0"/>
    <s v="May"/>
    <n v="24156"/>
    <n v="25740"/>
    <n v="1584"/>
  </r>
  <r>
    <d v="2012-05-14T00:00:00"/>
    <s v="Alex"/>
    <s v="Alexandria"/>
    <s v="Nokia Lumia  - 4G"/>
    <s v="Smartphones"/>
    <n v="25"/>
    <x v="0"/>
    <s v="May"/>
    <n v="14238"/>
    <n v="15120"/>
    <n v="882"/>
  </r>
  <r>
    <d v="2012-05-15T00:00:00"/>
    <s v="Mansoura"/>
    <s v="Delta"/>
    <s v="Microsoft Surface Pro 2"/>
    <s v="Tablets"/>
    <n v="5"/>
    <x v="0"/>
    <s v="May"/>
    <n v="30024"/>
    <n v="32400"/>
    <n v="2376"/>
  </r>
  <r>
    <d v="2012-05-16T00:00:00"/>
    <s v="Alex"/>
    <s v="Alexandria"/>
    <s v="Microsoft Surface Pro 2"/>
    <s v="Tablets"/>
    <n v="2"/>
    <x v="0"/>
    <s v="May"/>
    <n v="135108"/>
    <n v="145800"/>
    <n v="10692"/>
  </r>
  <r>
    <d v="2012-05-16T00:00:00"/>
    <s v="Giza"/>
    <s v="G. Cairo"/>
    <s v="HTC One - (32GB) - 4G"/>
    <s v="Smartphones"/>
    <n v="14"/>
    <x v="0"/>
    <s v="May"/>
    <n v="30456"/>
    <n v="32400"/>
    <n v="1944"/>
  </r>
  <r>
    <d v="2012-05-16T00:00:00"/>
    <s v="Marasa Matrouh"/>
    <s v="Alexandria"/>
    <s v="iPhone 5C (16GB)"/>
    <s v="Smartphones"/>
    <n v="6"/>
    <x v="0"/>
    <s v="May"/>
    <n v="21276"/>
    <n v="22680"/>
    <n v="1404"/>
  </r>
  <r>
    <d v="2012-05-17T00:00:00"/>
    <s v="Cairo"/>
    <s v="G. Cairo"/>
    <s v="Samsung Galaxy Note 10.1"/>
    <s v="Tablets"/>
    <n v="13"/>
    <x v="0"/>
    <s v="May"/>
    <n v="53730"/>
    <n v="58050"/>
    <n v="4320"/>
  </r>
  <r>
    <d v="2012-05-17T00:00:00"/>
    <s v="Cairo"/>
    <s v="G. Cairo"/>
    <s v="iPhone 5S (64GB)"/>
    <s v="Smartphones"/>
    <n v="4"/>
    <x v="0"/>
    <s v="May"/>
    <n v="104976"/>
    <n v="111780"/>
    <n v="6804"/>
  </r>
  <r>
    <d v="2012-05-18T00:00:00"/>
    <s v="Aswan"/>
    <s v="Upper Egypt"/>
    <s v="HTC ONE (32GB) Dual Sim - 3G"/>
    <s v="Smartphones"/>
    <n v="21"/>
    <x v="0"/>
    <s v="May"/>
    <n v="49644"/>
    <n v="52920"/>
    <n v="3276"/>
  </r>
  <r>
    <d v="2012-05-19T00:00:00"/>
    <s v="Marasa Matrouh"/>
    <s v="Alexandria"/>
    <s v="iPhone 5C (16GB)"/>
    <s v="Smartphones"/>
    <n v="16"/>
    <x v="0"/>
    <s v="May"/>
    <n v="67374"/>
    <n v="71820"/>
    <n v="4446"/>
  </r>
  <r>
    <d v="2012-05-19T00:00:00"/>
    <s v="Alex"/>
    <s v="Alexandria"/>
    <s v="iPhone 5S (32GB)"/>
    <s v="Smartphones"/>
    <n v="10"/>
    <x v="0"/>
    <s v="May"/>
    <n v="10296"/>
    <n v="10980"/>
    <n v="684"/>
  </r>
  <r>
    <d v="2012-05-19T00:00:00"/>
    <s v="Marasa Matrouh"/>
    <s v="Alexandria"/>
    <s v="Samsung Galaxy Note3 (32GB) - 3G"/>
    <s v="Smartphones"/>
    <n v="3"/>
    <x v="0"/>
    <s v="May"/>
    <n v="67068"/>
    <n v="71280"/>
    <n v="4212"/>
  </r>
  <r>
    <d v="2012-05-20T00:00:00"/>
    <s v="Portsaied"/>
    <s v="Canal"/>
    <s v="Sony Xperia Z"/>
    <s v="Tablets"/>
    <n v="1"/>
    <x v="0"/>
    <s v="May"/>
    <n v="66708"/>
    <n v="71910"/>
    <n v="5202"/>
  </r>
  <r>
    <d v="2012-05-20T00:00:00"/>
    <s v="Giza"/>
    <s v="G. Cairo"/>
    <s v="Samsung Galaxy S4  (16GB) - 3G"/>
    <s v="Smartphones"/>
    <n v="13"/>
    <x v="0"/>
    <s v="May"/>
    <n v="44280"/>
    <n v="47250"/>
    <n v="2970"/>
  </r>
  <r>
    <d v="2012-05-20T00:00:00"/>
    <s v="Ismailia"/>
    <s v="Canal"/>
    <s v="Samsung Galaxy Note 10.1"/>
    <s v="Tablets"/>
    <n v="15"/>
    <x v="0"/>
    <s v="May"/>
    <n v="46566"/>
    <n v="50310"/>
    <n v="3744"/>
  </r>
  <r>
    <d v="2012-05-20T00:00:00"/>
    <s v="Minia"/>
    <s v="Upper Egypt"/>
    <s v="Samsung Galaxy Note3 (32GB) - 4G"/>
    <s v="Smartphones"/>
    <n v="5"/>
    <x v="0"/>
    <s v="May"/>
    <n v="31824"/>
    <n v="33840"/>
    <n v="2016"/>
  </r>
  <r>
    <d v="2012-05-21T00:00:00"/>
    <s v="Aswan"/>
    <s v="Upper Egypt"/>
    <s v="iPhone 5S (64GB)"/>
    <s v="Smartphones"/>
    <n v="25"/>
    <x v="0"/>
    <s v="May"/>
    <n v="69984"/>
    <n v="74520"/>
    <n v="4536"/>
  </r>
  <r>
    <d v="2012-05-21T00:00:00"/>
    <s v="Cairo"/>
    <s v="G. Cairo"/>
    <s v="iPhone 5C (16GB)"/>
    <s v="Smartphones"/>
    <n v="8"/>
    <x v="0"/>
    <s v="May"/>
    <n v="78012"/>
    <n v="83160"/>
    <n v="5148"/>
  </r>
  <r>
    <d v="2012-05-21T00:00:00"/>
    <s v="Giza"/>
    <s v="G. Cairo"/>
    <s v="Samsung Galaxy Note3 (32GB) - 4G"/>
    <s v="Smartphones"/>
    <n v="21"/>
    <x v="0"/>
    <s v="May"/>
    <n v="95472"/>
    <n v="101520"/>
    <n v="6048"/>
  </r>
  <r>
    <d v="2012-05-22T00:00:00"/>
    <s v="Zagazig"/>
    <s v="Delta"/>
    <s v="Samsung Galaxy Note3 (32GB) - 4G"/>
    <s v="Smartphones"/>
    <n v="16"/>
    <x v="0"/>
    <s v="May"/>
    <n v="79560"/>
    <n v="84600"/>
    <n v="5040"/>
  </r>
  <r>
    <d v="2012-05-22T00:00:00"/>
    <s v="Minia"/>
    <s v="Upper Egypt"/>
    <s v="Samsung Galaxy S4  (16GB) - 3G"/>
    <s v="Smartphones"/>
    <n v="23"/>
    <x v="0"/>
    <s v="May"/>
    <n v="35424"/>
    <n v="37800"/>
    <n v="2376"/>
  </r>
  <r>
    <d v="2012-05-22T00:00:00"/>
    <s v="Giza"/>
    <s v="G. Cairo"/>
    <s v="Samsung Galaxy S4 (16GB) - 4G"/>
    <s v="Smartphones"/>
    <n v="22"/>
    <x v="0"/>
    <s v="May"/>
    <n v="3042"/>
    <n v="3240"/>
    <n v="198"/>
  </r>
  <r>
    <d v="2012-05-23T00:00:00"/>
    <s v="Mansoura"/>
    <s v="Delta"/>
    <s v="Nokia Lumia  - 4G"/>
    <s v="Smartphones"/>
    <n v="13"/>
    <x v="0"/>
    <s v="May"/>
    <n v="44748"/>
    <n v="47520"/>
    <n v="2772"/>
  </r>
  <r>
    <d v="2012-05-23T00:00:00"/>
    <s v="Alex"/>
    <s v="Alexandria"/>
    <s v="Microsoft Surface Pro 2"/>
    <s v="Tablets"/>
    <n v="27"/>
    <x v="0"/>
    <s v="May"/>
    <n v="150120"/>
    <n v="162000"/>
    <n v="11880"/>
  </r>
  <r>
    <d v="2012-05-23T00:00:00"/>
    <s v="Portsaied"/>
    <s v="Canal"/>
    <s v="Samsung Galaxy Note 10.1"/>
    <s v="Tablets"/>
    <n v="27"/>
    <x v="0"/>
    <s v="May"/>
    <n v="32238"/>
    <n v="34830"/>
    <n v="2592"/>
  </r>
  <r>
    <d v="2012-05-23T00:00:00"/>
    <s v="Ismailia"/>
    <s v="Canal"/>
    <s v="iPhone 5C (32GB)"/>
    <s v="Smartphones"/>
    <n v="27"/>
    <x v="0"/>
    <s v="May"/>
    <n v="27846"/>
    <n v="29610"/>
    <n v="1764"/>
  </r>
  <r>
    <d v="2012-05-24T00:00:00"/>
    <s v="Giza"/>
    <s v="G. Cairo"/>
    <s v="Samsung Galaxy Note3 (32GB) - 3G"/>
    <s v="Smartphones"/>
    <n v="27"/>
    <x v="0"/>
    <s v="May"/>
    <n v="67068"/>
    <n v="71280"/>
    <n v="4212"/>
  </r>
  <r>
    <d v="2012-05-24T00:00:00"/>
    <s v="Aswan"/>
    <s v="Upper Egypt"/>
    <s v="iPhone 5S (16GB)"/>
    <s v="Smartphones"/>
    <n v="27"/>
    <x v="0"/>
    <s v="May"/>
    <n v="76194"/>
    <n v="81090"/>
    <n v="4896"/>
  </r>
  <r>
    <d v="2012-05-24T00:00:00"/>
    <s v="Marasa Matrouh"/>
    <s v="Alexandria"/>
    <s v="Samsung Galaxy S3 (16GB) - 3G"/>
    <s v="Smartphones"/>
    <n v="27"/>
    <x v="0"/>
    <s v="May"/>
    <n v="21960"/>
    <n v="23400"/>
    <n v="1440"/>
  </r>
  <r>
    <d v="2012-05-24T00:00:00"/>
    <s v="Portsaied"/>
    <s v="Canal"/>
    <s v="iPhone 5S (64GB)"/>
    <s v="Smartphones"/>
    <n v="12"/>
    <x v="0"/>
    <s v="May"/>
    <n v="52488"/>
    <n v="55890"/>
    <n v="3402"/>
  </r>
  <r>
    <d v="2012-05-25T00:00:00"/>
    <s v="Ismailia"/>
    <s v="Canal"/>
    <s v="iPhone 5C (32GB)"/>
    <s v="Smartphones"/>
    <n v="18"/>
    <x v="0"/>
    <s v="May"/>
    <n v="47736"/>
    <n v="50760"/>
    <n v="3024"/>
  </r>
  <r>
    <d v="2012-05-25T00:00:00"/>
    <s v="Minia"/>
    <s v="Upper Egypt"/>
    <s v="Nokia Lumia  - 4G"/>
    <s v="Smartphones"/>
    <n v="8"/>
    <x v="0"/>
    <s v="May"/>
    <n v="16272"/>
    <n v="17280"/>
    <n v="1008"/>
  </r>
  <r>
    <d v="2012-05-25T00:00:00"/>
    <s v="Cairo"/>
    <s v="G. Cairo"/>
    <s v="Samsung Galaxy S4 Zoom - 3G  "/>
    <s v="Smartphones"/>
    <n v="21"/>
    <x v="0"/>
    <s v="May"/>
    <n v="4212"/>
    <n v="4500"/>
    <n v="288"/>
  </r>
  <r>
    <d v="2012-05-25T00:00:00"/>
    <s v="Portsaied"/>
    <s v="Canal"/>
    <s v="iPhone 5S (32GB)"/>
    <s v="Smartphones"/>
    <n v="25"/>
    <x v="0"/>
    <s v="May"/>
    <n v="66924"/>
    <n v="71370"/>
    <n v="4446"/>
  </r>
  <r>
    <d v="2012-05-25T00:00:00"/>
    <s v="Mansoura"/>
    <s v="Delta"/>
    <s v="iPhone 5S (16GB)"/>
    <s v="Smartphones"/>
    <n v="12"/>
    <x v="0"/>
    <s v="May"/>
    <n v="112050"/>
    <n v="119250"/>
    <n v="7200"/>
  </r>
  <r>
    <d v="2012-05-26T00:00:00"/>
    <s v="Zagazig"/>
    <s v="Delta"/>
    <s v="Samsung Galaxy S4  (16GB) - 3G"/>
    <s v="Smartphones"/>
    <n v="9"/>
    <x v="0"/>
    <s v="May"/>
    <n v="8856"/>
    <n v="9450"/>
    <n v="594"/>
  </r>
  <r>
    <d v="2012-05-27T00:00:00"/>
    <s v="Ismailia"/>
    <s v="Canal"/>
    <s v="Samsung Galaxy Note3 (32GB) - 3G"/>
    <s v="Smartphones"/>
    <n v="23"/>
    <x v="0"/>
    <s v="May"/>
    <n v="59616"/>
    <n v="63360"/>
    <n v="3744"/>
  </r>
  <r>
    <d v="2012-05-27T00:00:00"/>
    <s v="Zagazig"/>
    <s v="Delta"/>
    <s v="HTC One - (32GB) - 4G"/>
    <s v="Smartphones"/>
    <n v="23"/>
    <x v="0"/>
    <s v="May"/>
    <n v="71064"/>
    <n v="75600"/>
    <n v="4536"/>
  </r>
  <r>
    <d v="2012-05-27T00:00:00"/>
    <s v="Ismailia"/>
    <s v="Canal"/>
    <s v="HTC One - (32GB) - 4G"/>
    <s v="Smartphones"/>
    <n v="20"/>
    <x v="0"/>
    <s v="May"/>
    <n v="40608"/>
    <n v="43200"/>
    <n v="2592"/>
  </r>
  <r>
    <d v="2012-05-27T00:00:00"/>
    <s v="Giza"/>
    <s v="G. Cairo"/>
    <s v="Sony Xperia Z"/>
    <s v="Tablets"/>
    <n v="25"/>
    <x v="0"/>
    <s v="May"/>
    <n v="31392"/>
    <n v="33840"/>
    <n v="2448"/>
  </r>
  <r>
    <d v="2012-05-28T00:00:00"/>
    <s v="Mansoura"/>
    <s v="Delta"/>
    <s v="iPhone 5S (64GB)"/>
    <s v="Smartphones"/>
    <n v="4"/>
    <x v="0"/>
    <s v="May"/>
    <n v="99144"/>
    <n v="105570"/>
    <n v="6426"/>
  </r>
  <r>
    <d v="2012-05-28T00:00:00"/>
    <s v="Ismailia"/>
    <s v="Canal"/>
    <s v="iPhone 5C (32GB)"/>
    <s v="Smartphones"/>
    <n v="24"/>
    <x v="0"/>
    <s v="May"/>
    <n v="87516"/>
    <n v="93060"/>
    <n v="5544"/>
  </r>
  <r>
    <d v="2012-05-28T00:00:00"/>
    <s v="Alex"/>
    <s v="Alexandria"/>
    <s v="iPhone 5S (32GB)"/>
    <s v="Smartphones"/>
    <n v="24"/>
    <x v="0"/>
    <s v="May"/>
    <n v="20592"/>
    <n v="21960"/>
    <n v="1368"/>
  </r>
  <r>
    <d v="2012-05-29T00:00:00"/>
    <s v="Mansoura"/>
    <s v="Delta"/>
    <s v="iPhone 5S (32GB)"/>
    <s v="Smartphones"/>
    <n v="16"/>
    <x v="0"/>
    <s v="May"/>
    <n v="82368"/>
    <n v="87840"/>
    <n v="5472"/>
  </r>
  <r>
    <d v="2012-05-30T00:00:00"/>
    <s v="Minia"/>
    <s v="Upper Egypt"/>
    <s v="Sony Xperia Z"/>
    <s v="Tablets"/>
    <n v="6"/>
    <x v="0"/>
    <s v="May"/>
    <n v="94176"/>
    <n v="101520"/>
    <n v="7344"/>
  </r>
  <r>
    <d v="2012-05-30T00:00:00"/>
    <s v="Giza"/>
    <s v="G. Cairo"/>
    <s v="iPhone 5S (32GB)"/>
    <s v="Smartphones"/>
    <n v="4"/>
    <x v="0"/>
    <s v="May"/>
    <n v="66924"/>
    <n v="71370"/>
    <n v="4446"/>
  </r>
  <r>
    <d v="2012-05-30T00:00:00"/>
    <s v="Marasa Matrouh"/>
    <s v="Alexandria"/>
    <s v="Samsung Galaxy Note3 (32GB) - 4G"/>
    <s v="Smartphones"/>
    <n v="24"/>
    <x v="0"/>
    <s v="May"/>
    <n v="31824"/>
    <n v="33840"/>
    <n v="2016"/>
  </r>
  <r>
    <d v="2012-05-30T00:00:00"/>
    <s v="Aswan"/>
    <s v="Upper Egypt"/>
    <s v="Samsung Galaxy S4 (16GB) - 4G"/>
    <s v="Smartphones"/>
    <n v="21"/>
    <x v="0"/>
    <s v="May"/>
    <n v="39546"/>
    <n v="42120"/>
    <n v="2574"/>
  </r>
  <r>
    <d v="2012-05-30T00:00:00"/>
    <s v="Ismailia"/>
    <s v="Canal"/>
    <s v="Sony Xperia Z"/>
    <s v="Tablets"/>
    <n v="13"/>
    <x v="0"/>
    <s v="May"/>
    <n v="82404"/>
    <n v="88830"/>
    <n v="6426"/>
  </r>
  <r>
    <d v="2012-05-31T00:00:00"/>
    <s v="Ismailia"/>
    <s v="Canal"/>
    <s v="Samsung Galaxy Note 10.1"/>
    <s v="Tablets"/>
    <n v="2"/>
    <x v="0"/>
    <s v="May"/>
    <n v="25074"/>
    <n v="27090"/>
    <n v="2016"/>
  </r>
  <r>
    <d v="2012-05-31T00:00:00"/>
    <s v="Marasa Matrouh"/>
    <s v="Alexandria"/>
    <s v="iPhone 5C (32GB)"/>
    <s v="Smartphones"/>
    <n v="20"/>
    <x v="0"/>
    <s v="May"/>
    <n v="23868"/>
    <n v="25380"/>
    <n v="1512"/>
  </r>
  <r>
    <d v="2012-05-31T00:00:00"/>
    <s v="Aswan"/>
    <s v="Upper Egypt"/>
    <s v="HTC ONE (32GB) Dual Sim - 3G"/>
    <s v="Smartphones"/>
    <n v="21"/>
    <x v="0"/>
    <s v="May"/>
    <n v="53190"/>
    <n v="56700"/>
    <n v="3510"/>
  </r>
  <r>
    <d v="2012-06-01T00:00:00"/>
    <s v="Zagazig"/>
    <s v="Delta"/>
    <s v="Samsung Galaxy Note3 (32GB) - 4G"/>
    <s v="Smartphones"/>
    <n v="12"/>
    <x v="0"/>
    <s v="June"/>
    <n v="15912"/>
    <n v="16920"/>
    <n v="1008"/>
  </r>
  <r>
    <d v="2012-06-01T00:00:00"/>
    <s v="Alex"/>
    <s v="Alexandria"/>
    <s v="Samsung Galaxy Note3 (32GB) - 3G"/>
    <s v="Smartphones"/>
    <n v="23"/>
    <x v="0"/>
    <s v="June"/>
    <n v="3726"/>
    <n v="3960"/>
    <n v="234"/>
  </r>
  <r>
    <d v="2012-06-01T00:00:00"/>
    <s v="Zagazig"/>
    <s v="Delta"/>
    <s v="HTC One - (32GB) - 4G"/>
    <s v="Smartphones"/>
    <n v="23"/>
    <x v="0"/>
    <s v="June"/>
    <n v="20304"/>
    <n v="21600"/>
    <n v="1296"/>
  </r>
  <r>
    <d v="2012-06-01T00:00:00"/>
    <s v="Alex"/>
    <s v="Alexandria"/>
    <s v="HTC One - (32GB) - 4G"/>
    <s v="Smartphones"/>
    <n v="24"/>
    <x v="0"/>
    <s v="June"/>
    <n v="20304"/>
    <n v="21600"/>
    <n v="1296"/>
  </r>
  <r>
    <d v="2012-06-02T00:00:00"/>
    <s v="Giza"/>
    <s v="G. Cairo"/>
    <s v="Samsung Galaxy S4 (16GB) - 4G"/>
    <s v="Smartphones"/>
    <n v="25"/>
    <x v="0"/>
    <s v="June"/>
    <n v="42588"/>
    <n v="45360"/>
    <n v="2772"/>
  </r>
  <r>
    <d v="2012-06-02T00:00:00"/>
    <s v="Marasa Matrouh"/>
    <s v="Alexandria"/>
    <s v="Nokia Lumia  - 4G"/>
    <s v="Smartphones"/>
    <n v="17"/>
    <x v="0"/>
    <s v="June"/>
    <n v="6102"/>
    <n v="6480"/>
    <n v="378"/>
  </r>
  <r>
    <d v="2012-06-03T00:00:00"/>
    <s v="Mansoura"/>
    <s v="Delta"/>
    <s v="Samsung Galaxy S4 Zoom - 3G  "/>
    <s v="Smartphones"/>
    <n v="21"/>
    <x v="0"/>
    <s v="June"/>
    <n v="2106"/>
    <n v="2250"/>
    <n v="144"/>
  </r>
  <r>
    <d v="2012-06-03T00:00:00"/>
    <s v="Giza"/>
    <s v="G. Cairo"/>
    <s v="Nokia Lumia  - 4G"/>
    <s v="Smartphones"/>
    <n v="9"/>
    <x v="0"/>
    <s v="June"/>
    <n v="8136"/>
    <n v="8640"/>
    <n v="504"/>
  </r>
  <r>
    <d v="2012-06-03T00:00:00"/>
    <s v="Ismailia"/>
    <s v="Canal"/>
    <s v="HTC ONE (32GB) Dual Sim - 3G"/>
    <s v="Smartphones"/>
    <n v="11"/>
    <x v="0"/>
    <s v="June"/>
    <n v="63828"/>
    <n v="68040"/>
    <n v="4212"/>
  </r>
  <r>
    <d v="2012-06-03T00:00:00"/>
    <s v="Cairo"/>
    <s v="G. Cairo"/>
    <s v="HTC One - (32GB) - 4G"/>
    <s v="Smartphones"/>
    <n v="4"/>
    <x v="0"/>
    <s v="June"/>
    <n v="27072"/>
    <n v="28800"/>
    <n v="1728"/>
  </r>
  <r>
    <d v="2012-06-04T00:00:00"/>
    <s v="Cairo"/>
    <s v="G. Cairo"/>
    <s v="Samsung Galaxy Note 10.1"/>
    <s v="Tablets"/>
    <n v="22"/>
    <x v="0"/>
    <s v="June"/>
    <n v="82386"/>
    <n v="89010"/>
    <n v="6624"/>
  </r>
  <r>
    <d v="2012-06-04T00:00:00"/>
    <s v="Minia"/>
    <s v="Upper Egypt"/>
    <s v="iPhone 5S (16GB)"/>
    <s v="Smartphones"/>
    <n v="15"/>
    <x v="0"/>
    <s v="June"/>
    <n v="71712"/>
    <n v="76320"/>
    <n v="4608"/>
  </r>
  <r>
    <d v="2012-06-04T00:00:00"/>
    <s v="Cairo"/>
    <s v="G. Cairo"/>
    <s v="HTC ONE (32GB) Dual Sim - 3G"/>
    <s v="Smartphones"/>
    <n v="23"/>
    <x v="0"/>
    <s v="June"/>
    <n v="60282"/>
    <n v="64260"/>
    <n v="3978"/>
  </r>
  <r>
    <d v="2012-06-05T00:00:00"/>
    <s v="Giza"/>
    <s v="G. Cairo"/>
    <s v="Nokia Lumia  - 4G"/>
    <s v="Smartphones"/>
    <n v="9"/>
    <x v="0"/>
    <s v="June"/>
    <n v="20340"/>
    <n v="21600"/>
    <n v="1260"/>
  </r>
  <r>
    <d v="2012-06-05T00:00:00"/>
    <s v="Minia"/>
    <s v="Upper Egypt"/>
    <s v="iPhone 5S (16GB)"/>
    <s v="Smartphones"/>
    <n v="7"/>
    <x v="0"/>
    <s v="June"/>
    <n v="103086"/>
    <n v="109710"/>
    <n v="6624"/>
  </r>
  <r>
    <d v="2012-06-06T00:00:00"/>
    <s v="Mansoura"/>
    <s v="Delta"/>
    <s v="Samsung Galaxy Note3 (32GB) - 4G"/>
    <s v="Smartphones"/>
    <n v="25"/>
    <x v="0"/>
    <s v="June"/>
    <n v="31824"/>
    <n v="33840"/>
    <n v="2016"/>
  </r>
  <r>
    <d v="2012-06-07T00:00:00"/>
    <s v="Giza"/>
    <s v="G. Cairo"/>
    <s v="Samsung Galaxy S4 (16GB) - 4G"/>
    <s v="Smartphones"/>
    <n v="10"/>
    <x v="0"/>
    <s v="June"/>
    <n v="48672"/>
    <n v="51840"/>
    <n v="3168"/>
  </r>
  <r>
    <d v="2012-06-07T00:00:00"/>
    <s v="Cairo"/>
    <s v="G. Cairo"/>
    <s v="iPhone 5S (32GB)"/>
    <s v="Smartphones"/>
    <n v="8"/>
    <x v="0"/>
    <s v="June"/>
    <n v="92664"/>
    <n v="98820"/>
    <n v="6156"/>
  </r>
  <r>
    <d v="2012-06-07T00:00:00"/>
    <s v="Ismailia"/>
    <s v="Canal"/>
    <s v="Samsung Galaxy S4 Zoom - 3G  "/>
    <s v="Smartphones"/>
    <n v="18"/>
    <x v="0"/>
    <s v="June"/>
    <n v="23166"/>
    <n v="24750"/>
    <n v="1584"/>
  </r>
  <r>
    <d v="2012-06-07T00:00:00"/>
    <s v="Zagazig"/>
    <s v="Delta"/>
    <s v="Samsung Galaxy S3 (16GB) - 3G"/>
    <s v="Smartphones"/>
    <n v="8"/>
    <x v="0"/>
    <s v="June"/>
    <n v="46116"/>
    <n v="49140"/>
    <n v="3024"/>
  </r>
  <r>
    <d v="2012-06-08T00:00:00"/>
    <s v="Zagazig"/>
    <s v="Delta"/>
    <s v="HTC ONE (32GB) Dual Sim - 3G"/>
    <s v="Smartphones"/>
    <n v="25"/>
    <x v="0"/>
    <s v="June"/>
    <n v="24822"/>
    <n v="26460"/>
    <n v="1638"/>
  </r>
  <r>
    <d v="2012-06-09T00:00:00"/>
    <s v="Cairo"/>
    <s v="G. Cairo"/>
    <s v="iPhone 5C (16GB)"/>
    <s v="Smartphones"/>
    <n v="7"/>
    <x v="0"/>
    <s v="June"/>
    <n v="53190"/>
    <n v="56700"/>
    <n v="3510"/>
  </r>
  <r>
    <d v="2012-06-09T00:00:00"/>
    <s v="Marasa Matrouh"/>
    <s v="Alexandria"/>
    <s v="HTC One - (32GB) - 4G"/>
    <s v="Smartphones"/>
    <n v="17"/>
    <x v="0"/>
    <s v="June"/>
    <n v="23688"/>
    <n v="25200"/>
    <n v="1512"/>
  </r>
  <r>
    <d v="2012-06-09T00:00:00"/>
    <s v="Zagazig"/>
    <s v="Delta"/>
    <s v="iPhone 5C (16GB)"/>
    <s v="Smartphones"/>
    <n v="3"/>
    <x v="0"/>
    <s v="June"/>
    <n v="42552"/>
    <n v="45360"/>
    <n v="2808"/>
  </r>
  <r>
    <d v="2012-06-09T00:00:00"/>
    <s v="Giza"/>
    <s v="G. Cairo"/>
    <s v="Samsung Galaxy Note 10.1"/>
    <s v="Tablets"/>
    <n v="13"/>
    <x v="0"/>
    <s v="June"/>
    <n v="28656"/>
    <n v="30960"/>
    <n v="2304"/>
  </r>
  <r>
    <d v="2012-06-10T00:00:00"/>
    <s v="Portsaied"/>
    <s v="Canal"/>
    <s v="iPhone 5C (16GB)"/>
    <s v="Smartphones"/>
    <n v="17"/>
    <x v="0"/>
    <s v="June"/>
    <n v="42552"/>
    <n v="45360"/>
    <n v="2808"/>
  </r>
  <r>
    <d v="2012-06-11T00:00:00"/>
    <s v="Marasa Matrouh"/>
    <s v="Alexandria"/>
    <s v="Samsung Galaxy Note3 (32GB) - 3G"/>
    <s v="Smartphones"/>
    <n v="22"/>
    <x v="0"/>
    <s v="June"/>
    <n v="52164"/>
    <n v="55440"/>
    <n v="3276"/>
  </r>
  <r>
    <d v="2012-06-11T00:00:00"/>
    <s v="Zagazig"/>
    <s v="Delta"/>
    <s v="HTC ONE (32GB) Dual Sim - 3G"/>
    <s v="Smartphones"/>
    <n v="23"/>
    <x v="0"/>
    <s v="June"/>
    <n v="88650"/>
    <n v="94500"/>
    <n v="5850"/>
  </r>
  <r>
    <d v="2012-06-11T00:00:00"/>
    <s v="Cairo"/>
    <s v="G. Cairo"/>
    <s v="iPhone 5C (32GB)"/>
    <s v="Smartphones"/>
    <n v="1"/>
    <x v="0"/>
    <s v="June"/>
    <n v="51714"/>
    <n v="54990"/>
    <n v="3276"/>
  </r>
  <r>
    <d v="2012-06-12T00:00:00"/>
    <s v="Portsaied"/>
    <s v="Canal"/>
    <s v="HTC One - (32GB) - 4G"/>
    <s v="Smartphones"/>
    <n v="25"/>
    <x v="0"/>
    <s v="June"/>
    <n v="33840"/>
    <n v="36000"/>
    <n v="2160"/>
  </r>
  <r>
    <d v="2012-06-13T00:00:00"/>
    <s v="Zagazig"/>
    <s v="Delta"/>
    <s v="iPhone 5C (32GB)"/>
    <s v="Smartphones"/>
    <n v="22"/>
    <x v="0"/>
    <s v="June"/>
    <n v="31824"/>
    <n v="33840"/>
    <n v="2016"/>
  </r>
  <r>
    <d v="2012-06-13T00:00:00"/>
    <s v="Cairo"/>
    <s v="G. Cairo"/>
    <s v="Nokia Lumia  - 4G"/>
    <s v="Smartphones"/>
    <n v="2"/>
    <x v="0"/>
    <s v="June"/>
    <n v="30510"/>
    <n v="32400"/>
    <n v="1890"/>
  </r>
  <r>
    <d v="2012-06-14T00:00:00"/>
    <s v="Giza"/>
    <s v="G. Cairo"/>
    <s v="Sony Xperia Z"/>
    <s v="Tablets"/>
    <n v="11"/>
    <x v="0"/>
    <s v="June"/>
    <n v="19620"/>
    <n v="21150"/>
    <n v="1530"/>
  </r>
  <r>
    <d v="2012-06-14T00:00:00"/>
    <s v="Mansoura"/>
    <s v="Delta"/>
    <s v="Samsung Galaxy Note 10.1"/>
    <s v="Tablets"/>
    <n v="11"/>
    <x v="0"/>
    <s v="June"/>
    <n v="78804"/>
    <n v="85140"/>
    <n v="6336"/>
  </r>
  <r>
    <d v="2012-06-14T00:00:00"/>
    <s v="Mansoura"/>
    <s v="Delta"/>
    <s v="iPhone 5S (16GB)"/>
    <s v="Smartphones"/>
    <n v="1"/>
    <x v="0"/>
    <s v="June"/>
    <n v="26892"/>
    <n v="28620"/>
    <n v="1728"/>
  </r>
  <r>
    <d v="2012-06-15T00:00:00"/>
    <s v="Zagazig"/>
    <s v="Delta"/>
    <s v="Samsung Galaxy Note 10.1"/>
    <s v="Tablets"/>
    <n v="14"/>
    <x v="0"/>
    <s v="June"/>
    <n v="78804"/>
    <n v="85140"/>
    <n v="6336"/>
  </r>
  <r>
    <d v="2012-06-16T00:00:00"/>
    <s v="Cairo"/>
    <s v="G. Cairo"/>
    <s v="Sony Xperia Z"/>
    <s v="Tablets"/>
    <n v="11"/>
    <x v="0"/>
    <s v="June"/>
    <n v="35316"/>
    <n v="38070"/>
    <n v="2754"/>
  </r>
  <r>
    <d v="2012-06-16T00:00:00"/>
    <s v="Zagazig"/>
    <s v="Delta"/>
    <s v="Microsoft Surface Pro 2"/>
    <s v="Tablets"/>
    <n v="8"/>
    <x v="0"/>
    <s v="June"/>
    <n v="165132"/>
    <n v="178200"/>
    <n v="13068"/>
  </r>
  <r>
    <d v="2012-06-16T00:00:00"/>
    <s v="Zagazig"/>
    <s v="Delta"/>
    <s v="Samsung Galaxy Note3 (32GB) - 3G"/>
    <s v="Smartphones"/>
    <n v="1"/>
    <x v="0"/>
    <s v="June"/>
    <n v="63342"/>
    <n v="67320"/>
    <n v="3978"/>
  </r>
  <r>
    <d v="2012-06-17T00:00:00"/>
    <s v="Minia"/>
    <s v="Upper Egypt"/>
    <s v="Samsung Galaxy S3 (16GB) - 3G"/>
    <s v="Smartphones"/>
    <n v="24"/>
    <x v="0"/>
    <s v="June"/>
    <n v="30744"/>
    <n v="32760"/>
    <n v="2016"/>
  </r>
  <r>
    <d v="2012-06-17T00:00:00"/>
    <s v="Minia"/>
    <s v="Upper Egypt"/>
    <s v="Samsung Galaxy S4 Zoom - 3G  "/>
    <s v="Smartphones"/>
    <n v="15"/>
    <x v="0"/>
    <s v="June"/>
    <n v="27378"/>
    <n v="29250"/>
    <n v="1872"/>
  </r>
  <r>
    <d v="2012-06-17T00:00:00"/>
    <s v="Marasa Matrouh"/>
    <s v="Alexandria"/>
    <s v="Samsung Galaxy S4  (16GB) - 3G"/>
    <s v="Smartphones"/>
    <n v="20"/>
    <x v="0"/>
    <s v="June"/>
    <n v="44280"/>
    <n v="47250"/>
    <n v="2970"/>
  </r>
  <r>
    <d v="2012-06-17T00:00:00"/>
    <s v="Portsaied"/>
    <s v="Canal"/>
    <s v="Samsung Galaxy Note 10.1"/>
    <s v="Tablets"/>
    <n v="1"/>
    <x v="0"/>
    <s v="June"/>
    <n v="60894"/>
    <n v="65790"/>
    <n v="4896"/>
  </r>
  <r>
    <d v="2012-06-17T00:00:00"/>
    <s v="Ismailia"/>
    <s v="Canal"/>
    <s v="HTC One - (32GB) - 4G"/>
    <s v="Smartphones"/>
    <n v="5"/>
    <x v="0"/>
    <s v="June"/>
    <n v="40608"/>
    <n v="43200"/>
    <n v="2592"/>
  </r>
  <r>
    <d v="2012-06-17T00:00:00"/>
    <s v="Marasa Matrouh"/>
    <s v="Alexandria"/>
    <s v="Samsung Galaxy S4  (16GB) - 3G"/>
    <s v="Smartphones"/>
    <n v="2"/>
    <x v="0"/>
    <s v="June"/>
    <n v="5904"/>
    <n v="6300"/>
    <n v="396"/>
  </r>
  <r>
    <d v="2012-06-18T00:00:00"/>
    <s v="Minia"/>
    <s v="Upper Egypt"/>
    <s v="Sony Xperia Z"/>
    <s v="Tablets"/>
    <n v="15"/>
    <x v="0"/>
    <s v="June"/>
    <n v="27468"/>
    <n v="29610"/>
    <n v="2142"/>
  </r>
  <r>
    <d v="2012-06-18T00:00:00"/>
    <s v="Zagazig"/>
    <s v="Delta"/>
    <s v="Samsung Galaxy S4  (16GB) - 3G"/>
    <s v="Smartphones"/>
    <n v="24"/>
    <x v="0"/>
    <s v="June"/>
    <n v="35424"/>
    <n v="37800"/>
    <n v="2376"/>
  </r>
  <r>
    <d v="2012-06-18T00:00:00"/>
    <s v="Alex"/>
    <s v="Alexandria"/>
    <s v="HTC One - (32GB) - 4G"/>
    <s v="Smartphones"/>
    <n v="23"/>
    <x v="0"/>
    <s v="June"/>
    <n v="50760"/>
    <n v="54000"/>
    <n v="3240"/>
  </r>
  <r>
    <d v="2012-06-18T00:00:00"/>
    <s v="Ismailia"/>
    <s v="Canal"/>
    <s v="Samsung Galaxy Note3 (32GB) - 4G"/>
    <s v="Smartphones"/>
    <n v="20"/>
    <x v="0"/>
    <s v="June"/>
    <n v="83538"/>
    <n v="88830"/>
    <n v="5292"/>
  </r>
  <r>
    <d v="2012-06-19T00:00:00"/>
    <s v="Ismailia"/>
    <s v="Canal"/>
    <s v="Samsung Galaxy S4  (16GB) - 3G"/>
    <s v="Smartphones"/>
    <n v="23"/>
    <x v="0"/>
    <s v="June"/>
    <n v="29520"/>
    <n v="31500"/>
    <n v="1980"/>
  </r>
  <r>
    <d v="2012-06-21T00:00:00"/>
    <s v="Minia"/>
    <s v="Upper Egypt"/>
    <s v="Samsung Galaxy Note3 (32GB) - 3G"/>
    <s v="Smartphones"/>
    <n v="22"/>
    <x v="0"/>
    <s v="June"/>
    <n v="33534"/>
    <n v="35640"/>
    <n v="2106"/>
  </r>
  <r>
    <d v="2012-06-21T00:00:00"/>
    <s v="Portsaied"/>
    <s v="Canal"/>
    <s v="iPhone 5C (32GB)"/>
    <s v="Smartphones"/>
    <n v="10"/>
    <x v="0"/>
    <s v="June"/>
    <n v="79560"/>
    <n v="84600"/>
    <n v="5040"/>
  </r>
  <r>
    <d v="2012-06-21T00:00:00"/>
    <s v="Marasa Matrouh"/>
    <s v="Alexandria"/>
    <s v="Samsung Galaxy Note 10.1"/>
    <s v="Tablets"/>
    <n v="5"/>
    <x v="0"/>
    <s v="June"/>
    <n v="85968"/>
    <n v="92880"/>
    <n v="6912"/>
  </r>
  <r>
    <d v="2012-06-21T00:00:00"/>
    <s v="Ismailia"/>
    <s v="Canal"/>
    <s v="HTC ONE (32GB) Dual Sim - 3G"/>
    <s v="Smartphones"/>
    <n v="12"/>
    <x v="0"/>
    <s v="June"/>
    <n v="39006"/>
    <n v="41580"/>
    <n v="2574"/>
  </r>
  <r>
    <d v="2012-06-22T00:00:00"/>
    <s v="Ismailia"/>
    <s v="Canal"/>
    <s v="Samsung Galaxy S4 (16GB) - 4G"/>
    <s v="Smartphones"/>
    <n v="19"/>
    <x v="0"/>
    <s v="June"/>
    <n v="42588"/>
    <n v="45360"/>
    <n v="2772"/>
  </r>
  <r>
    <d v="2012-06-22T00:00:00"/>
    <s v="Mansoura"/>
    <s v="Delta"/>
    <s v="Samsung Galaxy Note 10.1"/>
    <s v="Tablets"/>
    <n v="18"/>
    <x v="0"/>
    <s v="June"/>
    <n v="82386"/>
    <n v="89010"/>
    <n v="6624"/>
  </r>
  <r>
    <d v="2012-06-22T00:00:00"/>
    <s v="Marasa Matrouh"/>
    <s v="Alexandria"/>
    <s v="Nokia Lumia  - 4G"/>
    <s v="Smartphones"/>
    <n v="1"/>
    <x v="0"/>
    <s v="June"/>
    <n v="2034"/>
    <n v="2160"/>
    <n v="126"/>
  </r>
  <r>
    <d v="2012-06-23T00:00:00"/>
    <s v="Marasa Matrouh"/>
    <s v="Alexandria"/>
    <s v="Samsung Galaxy S4 Zoom - 3G  "/>
    <s v="Smartphones"/>
    <n v="15"/>
    <x v="0"/>
    <s v="June"/>
    <n v="4212"/>
    <n v="4500"/>
    <n v="288"/>
  </r>
  <r>
    <d v="2012-06-23T00:00:00"/>
    <s v="Minia"/>
    <s v="Upper Egypt"/>
    <s v="Nokia Lumia  - 4G"/>
    <s v="Smartphones"/>
    <n v="4"/>
    <x v="0"/>
    <s v="June"/>
    <n v="10170"/>
    <n v="10800"/>
    <n v="630"/>
  </r>
  <r>
    <d v="2012-06-23T00:00:00"/>
    <s v="Marasa Matrouh"/>
    <s v="Alexandria"/>
    <s v="Samsung Galaxy S4  (16GB) - 3G"/>
    <s v="Smartphones"/>
    <n v="16"/>
    <x v="0"/>
    <s v="June"/>
    <n v="41328"/>
    <n v="44100"/>
    <n v="2772"/>
  </r>
  <r>
    <d v="2012-06-24T00:00:00"/>
    <s v="Cairo"/>
    <s v="G. Cairo"/>
    <s v="iPhone 5S (64GB)"/>
    <s v="Smartphones"/>
    <n v="10"/>
    <x v="0"/>
    <s v="June"/>
    <n v="46656"/>
    <n v="49680"/>
    <n v="3024"/>
  </r>
  <r>
    <d v="2012-06-24T00:00:00"/>
    <s v="Aswan"/>
    <s v="Upper Egypt"/>
    <s v="Samsung Galaxy Note 10.1"/>
    <s v="Tablets"/>
    <n v="21"/>
    <x v="0"/>
    <s v="June"/>
    <n v="82386"/>
    <n v="89010"/>
    <n v="6624"/>
  </r>
  <r>
    <d v="2012-06-24T00:00:00"/>
    <s v="Cairo"/>
    <s v="G. Cairo"/>
    <s v="Samsung Galaxy Note 10.1"/>
    <s v="Tablets"/>
    <n v="7"/>
    <x v="0"/>
    <s v="June"/>
    <n v="46566"/>
    <n v="50310"/>
    <n v="3744"/>
  </r>
  <r>
    <d v="2012-06-24T00:00:00"/>
    <s v="Minia"/>
    <s v="Upper Egypt"/>
    <s v="Nokia Lumia  - 4G"/>
    <s v="Smartphones"/>
    <n v="22"/>
    <x v="0"/>
    <s v="June"/>
    <n v="26442"/>
    <n v="28080"/>
    <n v="1638"/>
  </r>
  <r>
    <d v="2012-06-24T00:00:00"/>
    <s v="Portsaied"/>
    <s v="Canal"/>
    <s v="HTC ONE (32GB) Dual Sim - 3G"/>
    <s v="Smartphones"/>
    <n v="15"/>
    <x v="0"/>
    <s v="June"/>
    <n v="24822"/>
    <n v="26460"/>
    <n v="1638"/>
  </r>
  <r>
    <d v="2012-06-24T00:00:00"/>
    <s v="Cairo"/>
    <s v="G. Cairo"/>
    <s v="iPhone 5C (32GB)"/>
    <s v="Smartphones"/>
    <n v="7"/>
    <x v="0"/>
    <s v="June"/>
    <n v="3978"/>
    <n v="4230"/>
    <n v="252"/>
  </r>
  <r>
    <d v="2012-06-25T00:00:00"/>
    <s v="Marasa Matrouh"/>
    <s v="Alexandria"/>
    <s v="Samsung Galaxy S4 (16GB) - 4G"/>
    <s v="Smartphones"/>
    <n v="17"/>
    <x v="0"/>
    <s v="June"/>
    <n v="63882"/>
    <n v="68040"/>
    <n v="4158"/>
  </r>
  <r>
    <d v="2012-06-25T00:00:00"/>
    <s v="Alex"/>
    <s v="Alexandria"/>
    <s v="Samsung Galaxy Note3 (32GB) - 3G"/>
    <s v="Smartphones"/>
    <n v="20"/>
    <x v="0"/>
    <s v="June"/>
    <n v="85698"/>
    <n v="91080"/>
    <n v="5382"/>
  </r>
  <r>
    <d v="2012-06-26T00:00:00"/>
    <s v="Zagazig"/>
    <s v="Delta"/>
    <s v="Samsung Galaxy S4  (16GB) - 3G"/>
    <s v="Smartphones"/>
    <n v="5"/>
    <x v="0"/>
    <s v="June"/>
    <n v="64944"/>
    <n v="69300"/>
    <n v="4356"/>
  </r>
  <r>
    <d v="2012-06-26T00:00:00"/>
    <s v="Aswan"/>
    <s v="Upper Egypt"/>
    <s v="iPhone 5S (16GB)"/>
    <s v="Smartphones"/>
    <n v="14"/>
    <x v="0"/>
    <s v="June"/>
    <n v="71712"/>
    <n v="76320"/>
    <n v="4608"/>
  </r>
  <r>
    <d v="2012-06-26T00:00:00"/>
    <s v="Aswan"/>
    <s v="Upper Egypt"/>
    <s v="Samsung Galaxy S4 Zoom - 3G  "/>
    <s v="Smartphones"/>
    <n v="6"/>
    <x v="0"/>
    <s v="June"/>
    <n v="44226"/>
    <n v="47250"/>
    <n v="3024"/>
  </r>
  <r>
    <d v="2012-06-26T00:00:00"/>
    <s v="Portsaied"/>
    <s v="Canal"/>
    <s v="Samsung Galaxy Note 10.1"/>
    <s v="Tablets"/>
    <n v="22"/>
    <x v="0"/>
    <s v="June"/>
    <n v="71640"/>
    <n v="77400"/>
    <n v="5760"/>
  </r>
  <r>
    <d v="2012-06-27T00:00:00"/>
    <s v="Marasa Matrouh"/>
    <s v="Alexandria"/>
    <s v="Samsung Galaxy Note3 (32GB) - 3G"/>
    <s v="Smartphones"/>
    <n v="6"/>
    <x v="0"/>
    <s v="June"/>
    <n v="33534"/>
    <n v="35640"/>
    <n v="2106"/>
  </r>
  <r>
    <d v="2012-06-27T00:00:00"/>
    <s v="Marasa Matrouh"/>
    <s v="Alexandria"/>
    <s v="Nokia Lumia  - 4G"/>
    <s v="Smartphones"/>
    <n v="6"/>
    <x v="0"/>
    <s v="June"/>
    <n v="38646"/>
    <n v="41040"/>
    <n v="2394"/>
  </r>
  <r>
    <d v="2012-06-28T00:00:00"/>
    <s v="Zagazig"/>
    <s v="Delta"/>
    <s v="Microsoft Surface Pro 2"/>
    <s v="Tablets"/>
    <n v="2"/>
    <x v="0"/>
    <s v="June"/>
    <n v="90072"/>
    <n v="97200"/>
    <n v="7128"/>
  </r>
  <r>
    <d v="2012-06-28T00:00:00"/>
    <s v="Giza"/>
    <s v="G. Cairo"/>
    <s v="Samsung Galaxy S4  (16GB) - 3G"/>
    <s v="Smartphones"/>
    <n v="24"/>
    <x v="0"/>
    <s v="June"/>
    <n v="67896"/>
    <n v="72450"/>
    <n v="4554"/>
  </r>
  <r>
    <d v="2012-06-28T00:00:00"/>
    <s v="Cairo"/>
    <s v="G. Cairo"/>
    <s v="Samsung Galaxy S4  (16GB) - 3G"/>
    <s v="Smartphones"/>
    <n v="11"/>
    <x v="0"/>
    <s v="June"/>
    <n v="29520"/>
    <n v="31500"/>
    <n v="1980"/>
  </r>
  <r>
    <d v="2012-06-29T00:00:00"/>
    <s v="Minia"/>
    <s v="Upper Egypt"/>
    <s v="iPhone 5S (16GB)"/>
    <s v="Smartphones"/>
    <n v="10"/>
    <x v="0"/>
    <s v="June"/>
    <n v="40338"/>
    <n v="42930"/>
    <n v="2592"/>
  </r>
  <r>
    <d v="2012-06-29T00:00:00"/>
    <s v="Giza"/>
    <s v="G. Cairo"/>
    <s v="HTC ONE (32GB) Dual Sim - 3G"/>
    <s v="Smartphones"/>
    <n v="7"/>
    <x v="0"/>
    <s v="June"/>
    <n v="81558"/>
    <n v="86940"/>
    <n v="5382"/>
  </r>
  <r>
    <d v="2012-06-29T00:00:00"/>
    <s v="Marasa Matrouh"/>
    <s v="Alexandria"/>
    <s v="Samsung Galaxy S3 (16GB) - 3G"/>
    <s v="Smartphones"/>
    <n v="22"/>
    <x v="0"/>
    <s v="June"/>
    <n v="30744"/>
    <n v="32760"/>
    <n v="2016"/>
  </r>
  <r>
    <d v="2012-07-01T00:00:00"/>
    <s v="Alex"/>
    <s v="Alexandria"/>
    <s v="iPhone 5S (32GB)"/>
    <s v="Smartphones"/>
    <n v="7"/>
    <x v="0"/>
    <s v="July"/>
    <n v="118404"/>
    <n v="126270"/>
    <n v="7866"/>
  </r>
  <r>
    <d v="2012-07-02T00:00:00"/>
    <s v="Ismailia"/>
    <s v="Canal"/>
    <s v="Samsung Galaxy Note3 (32GB) - 4G"/>
    <s v="Smartphones"/>
    <n v="18"/>
    <x v="0"/>
    <s v="July"/>
    <n v="27846"/>
    <n v="29610"/>
    <n v="1764"/>
  </r>
  <r>
    <d v="2012-07-02T00:00:00"/>
    <s v="Aswan"/>
    <s v="Upper Egypt"/>
    <s v="iPhone 5C (32GB)"/>
    <s v="Smartphones"/>
    <n v="12"/>
    <x v="0"/>
    <s v="July"/>
    <n v="71604"/>
    <n v="76140"/>
    <n v="4536"/>
  </r>
  <r>
    <d v="2012-07-02T00:00:00"/>
    <s v="Zagazig"/>
    <s v="Delta"/>
    <s v="Samsung Galaxy S4  (16GB) - 3G"/>
    <s v="Smartphones"/>
    <n v="19"/>
    <x v="0"/>
    <s v="July"/>
    <n v="11808"/>
    <n v="12600"/>
    <n v="792"/>
  </r>
  <r>
    <d v="2012-07-02T00:00:00"/>
    <s v="Cairo"/>
    <s v="G. Cairo"/>
    <s v="iPhone 5S (32GB)"/>
    <s v="Smartphones"/>
    <n v="23"/>
    <x v="0"/>
    <s v="July"/>
    <n v="113256"/>
    <n v="120780"/>
    <n v="7524"/>
  </r>
  <r>
    <d v="2012-07-03T00:00:00"/>
    <s v="Cairo"/>
    <s v="G. Cairo"/>
    <s v="iPhone 5C (16GB)"/>
    <s v="Smartphones"/>
    <n v="3"/>
    <x v="0"/>
    <s v="July"/>
    <n v="63828"/>
    <n v="68040"/>
    <n v="4212"/>
  </r>
  <r>
    <d v="2012-07-04T00:00:00"/>
    <s v="Alex"/>
    <s v="Alexandria"/>
    <s v="Sony Xperia Z"/>
    <s v="Tablets"/>
    <n v="24"/>
    <x v="0"/>
    <s v="July"/>
    <n v="74556"/>
    <n v="80370"/>
    <n v="5814"/>
  </r>
  <r>
    <d v="2012-07-05T00:00:00"/>
    <s v="Ismailia"/>
    <s v="Canal"/>
    <s v="HTC One - (32GB) - 4G"/>
    <s v="Smartphones"/>
    <n v="25"/>
    <x v="0"/>
    <s v="July"/>
    <n v="77832"/>
    <n v="82800"/>
    <n v="4968"/>
  </r>
  <r>
    <d v="2012-07-06T00:00:00"/>
    <s v="Marasa Matrouh"/>
    <s v="Alexandria"/>
    <s v="Sony Xperia Z"/>
    <s v="Tablets"/>
    <n v="5"/>
    <x v="0"/>
    <s v="July"/>
    <n v="19620"/>
    <n v="21150"/>
    <n v="1530"/>
  </r>
  <r>
    <d v="2012-07-06T00:00:00"/>
    <s v="Alex"/>
    <s v="Alexandria"/>
    <s v="Sony Xperia Z"/>
    <s v="Tablets"/>
    <n v="2"/>
    <x v="0"/>
    <s v="July"/>
    <n v="90252"/>
    <n v="97290"/>
    <n v="7038"/>
  </r>
  <r>
    <d v="2012-07-06T00:00:00"/>
    <s v="Giza"/>
    <s v="G. Cairo"/>
    <s v="HTC One - (32GB) - 4G"/>
    <s v="Smartphones"/>
    <n v="14"/>
    <x v="0"/>
    <s v="July"/>
    <n v="23688"/>
    <n v="25200"/>
    <n v="1512"/>
  </r>
  <r>
    <d v="2012-07-07T00:00:00"/>
    <s v="Mansoura"/>
    <s v="Delta"/>
    <s v="Samsung Galaxy S4 (16GB) - 4G"/>
    <s v="Smartphones"/>
    <n v="6"/>
    <x v="0"/>
    <s v="July"/>
    <n v="42588"/>
    <n v="45360"/>
    <n v="2772"/>
  </r>
  <r>
    <d v="2012-07-08T00:00:00"/>
    <s v="Minia"/>
    <s v="Upper Egypt"/>
    <s v="Samsung Galaxy Note3 (32GB) - 4G"/>
    <s v="Smartphones"/>
    <n v="13"/>
    <x v="0"/>
    <s v="July"/>
    <n v="47736"/>
    <n v="50760"/>
    <n v="3024"/>
  </r>
  <r>
    <d v="2012-07-08T00:00:00"/>
    <s v="Zagazig"/>
    <s v="Delta"/>
    <s v="Samsung Galaxy S4 (16GB) - 4G"/>
    <s v="Smartphones"/>
    <n v="4"/>
    <x v="0"/>
    <s v="July"/>
    <n v="57798"/>
    <n v="61560"/>
    <n v="3762"/>
  </r>
  <r>
    <d v="2012-07-08T00:00:00"/>
    <s v="Ismailia"/>
    <s v="Canal"/>
    <s v="iPhone 5S (64GB)"/>
    <s v="Smartphones"/>
    <n v="21"/>
    <x v="0"/>
    <s v="July"/>
    <n v="58320"/>
    <n v="62100"/>
    <n v="3780"/>
  </r>
  <r>
    <d v="2012-07-08T00:00:00"/>
    <s v="Aswan"/>
    <s v="Upper Egypt"/>
    <s v="Samsung Galaxy Note 10.1"/>
    <s v="Tablets"/>
    <n v="16"/>
    <x v="0"/>
    <s v="July"/>
    <n v="78804"/>
    <n v="85140"/>
    <n v="6336"/>
  </r>
  <r>
    <d v="2012-07-08T00:00:00"/>
    <s v="Marasa Matrouh"/>
    <s v="Alexandria"/>
    <s v="Samsung Galaxy S4 Zoom - 3G  "/>
    <s v="Smartphones"/>
    <n v="10"/>
    <x v="0"/>
    <s v="July"/>
    <n v="10530"/>
    <n v="11250"/>
    <n v="720"/>
  </r>
  <r>
    <d v="2012-07-09T00:00:00"/>
    <s v="Zagazig"/>
    <s v="Delta"/>
    <s v="Sony Xperia Z"/>
    <s v="Tablets"/>
    <n v="3"/>
    <x v="0"/>
    <s v="July"/>
    <n v="43164"/>
    <n v="46530"/>
    <n v="3366"/>
  </r>
  <r>
    <d v="2012-07-09T00:00:00"/>
    <s v="Minia"/>
    <s v="Upper Egypt"/>
    <s v="Samsung Galaxy Note3 (32GB) - 3G"/>
    <s v="Smartphones"/>
    <n v="1"/>
    <x v="0"/>
    <s v="July"/>
    <n v="40986"/>
    <n v="43560"/>
    <n v="2574"/>
  </r>
  <r>
    <d v="2012-07-09T00:00:00"/>
    <s v="Giza"/>
    <s v="G. Cairo"/>
    <s v="Samsung Galaxy Note 10.1"/>
    <s v="Tablets"/>
    <n v="13"/>
    <x v="0"/>
    <s v="July"/>
    <n v="28656"/>
    <n v="30960"/>
    <n v="2304"/>
  </r>
  <r>
    <d v="2012-07-09T00:00:00"/>
    <s v="Marasa Matrouh"/>
    <s v="Alexandria"/>
    <s v="Samsung Galaxy Note 10.1"/>
    <s v="Tablets"/>
    <n v="15"/>
    <x v="0"/>
    <s v="July"/>
    <n v="10746"/>
    <n v="11610"/>
    <n v="864"/>
  </r>
  <r>
    <d v="2012-07-09T00:00:00"/>
    <s v="Portsaied"/>
    <s v="Canal"/>
    <s v="iPhone 5S (32GB)"/>
    <s v="Smartphones"/>
    <n v="5"/>
    <x v="0"/>
    <s v="July"/>
    <n v="5148"/>
    <n v="5490"/>
    <n v="342"/>
  </r>
  <r>
    <d v="2012-07-09T00:00:00"/>
    <s v="Minia"/>
    <s v="Upper Egypt"/>
    <s v="Microsoft Surface Pro 2"/>
    <s v="Tablets"/>
    <n v="25"/>
    <x v="0"/>
    <s v="July"/>
    <n v="135108"/>
    <n v="145800"/>
    <n v="10692"/>
  </r>
  <r>
    <d v="2012-07-09T00:00:00"/>
    <s v="Cairo"/>
    <s v="G. Cairo"/>
    <s v="Samsung Galaxy S4  (16GB) - 3G"/>
    <s v="Smartphones"/>
    <n v="8"/>
    <x v="0"/>
    <s v="July"/>
    <n v="67896"/>
    <n v="72450"/>
    <n v="4554"/>
  </r>
  <r>
    <d v="2012-07-09T00:00:00"/>
    <s v="Zagazig"/>
    <s v="Delta"/>
    <s v="HTC ONE (32GB) Dual Sim - 3G"/>
    <s v="Smartphones"/>
    <n v="21"/>
    <x v="0"/>
    <s v="July"/>
    <n v="17730"/>
    <n v="18900"/>
    <n v="1170"/>
  </r>
  <r>
    <d v="2012-07-10T00:00:00"/>
    <s v="Mansoura"/>
    <s v="Delta"/>
    <s v="iPhone 5S (16GB)"/>
    <s v="Smartphones"/>
    <n v="16"/>
    <x v="0"/>
    <s v="July"/>
    <n v="112050"/>
    <n v="119250"/>
    <n v="7200"/>
  </r>
  <r>
    <d v="2012-07-10T00:00:00"/>
    <s v="Marasa Matrouh"/>
    <s v="Alexandria"/>
    <s v="Sony Xperia Z"/>
    <s v="Tablets"/>
    <n v="23"/>
    <x v="0"/>
    <s v="July"/>
    <n v="7848"/>
    <n v="8460"/>
    <n v="612"/>
  </r>
  <r>
    <d v="2012-07-10T00:00:00"/>
    <s v="Ismailia"/>
    <s v="Canal"/>
    <s v="Samsung Galaxy Note3 (32GB) - 4G"/>
    <s v="Smartphones"/>
    <n v="22"/>
    <x v="0"/>
    <s v="July"/>
    <n v="75582"/>
    <n v="80370"/>
    <n v="4788"/>
  </r>
  <r>
    <d v="2012-07-10T00:00:00"/>
    <s v="Minia"/>
    <s v="Upper Egypt"/>
    <s v="iPhone 5S (64GB)"/>
    <s v="Smartphones"/>
    <n v="13"/>
    <x v="0"/>
    <s v="July"/>
    <n v="52488"/>
    <n v="55890"/>
    <n v="3402"/>
  </r>
  <r>
    <d v="2012-07-11T00:00:00"/>
    <s v="Portsaied"/>
    <s v="Canal"/>
    <s v="HTC ONE (32GB) Dual Sim - 3G"/>
    <s v="Smartphones"/>
    <n v="27"/>
    <x v="0"/>
    <s v="July"/>
    <n v="39006"/>
    <n v="41580"/>
    <n v="2574"/>
  </r>
  <r>
    <d v="2012-07-11T00:00:00"/>
    <s v="Aswan"/>
    <s v="Upper Egypt"/>
    <s v="Samsung Galaxy S4  (16GB) - 3G"/>
    <s v="Smartphones"/>
    <n v="27"/>
    <x v="0"/>
    <s v="July"/>
    <n v="50184"/>
    <n v="53550"/>
    <n v="3366"/>
  </r>
  <r>
    <d v="2012-07-11T00:00:00"/>
    <s v="Ismailia"/>
    <s v="Canal"/>
    <s v="Samsung Galaxy S4 (16GB) - 4G"/>
    <s v="Smartphones"/>
    <n v="27"/>
    <x v="0"/>
    <s v="July"/>
    <n v="69966"/>
    <n v="74520"/>
    <n v="4554"/>
  </r>
  <r>
    <d v="2012-07-11T00:00:00"/>
    <s v="Zagazig"/>
    <s v="Delta"/>
    <s v="Microsoft Surface Pro 2"/>
    <s v="Tablets"/>
    <n v="27"/>
    <x v="0"/>
    <s v="July"/>
    <n v="135108"/>
    <n v="145800"/>
    <n v="10692"/>
  </r>
  <r>
    <d v="2012-07-11T00:00:00"/>
    <s v="Portsaied"/>
    <s v="Canal"/>
    <s v="Sony Xperia Z"/>
    <s v="Tablets"/>
    <n v="27"/>
    <x v="0"/>
    <s v="July"/>
    <n v="19620"/>
    <n v="21150"/>
    <n v="1530"/>
  </r>
  <r>
    <d v="2012-07-11T00:00:00"/>
    <s v="Marasa Matrouh"/>
    <s v="Alexandria"/>
    <s v="Samsung Galaxy S4 (16GB) - 4G"/>
    <s v="Smartphones"/>
    <n v="27"/>
    <x v="0"/>
    <s v="July"/>
    <n v="3042"/>
    <n v="3240"/>
    <n v="198"/>
  </r>
  <r>
    <d v="2012-07-11T00:00:00"/>
    <s v="Zagazig"/>
    <s v="Delta"/>
    <s v="Samsung Galaxy Note3 (32GB) - 4G"/>
    <s v="Smartphones"/>
    <n v="12"/>
    <x v="0"/>
    <s v="July"/>
    <n v="71604"/>
    <n v="76140"/>
    <n v="4536"/>
  </r>
  <r>
    <d v="2012-07-11T00:00:00"/>
    <s v="Mansoura"/>
    <s v="Delta"/>
    <s v="Samsung Galaxy S4  (16GB) - 3G"/>
    <s v="Smartphones"/>
    <n v="18"/>
    <x v="0"/>
    <s v="July"/>
    <n v="5904"/>
    <n v="6300"/>
    <n v="396"/>
  </r>
  <r>
    <d v="2012-07-12T00:00:00"/>
    <s v="Cairo"/>
    <s v="G. Cairo"/>
    <s v="Samsung Galaxy S3 (16GB) - 3G"/>
    <s v="Smartphones"/>
    <n v="8"/>
    <x v="0"/>
    <s v="July"/>
    <n v="35136"/>
    <n v="37440"/>
    <n v="2304"/>
  </r>
  <r>
    <d v="2012-07-13T00:00:00"/>
    <s v="Aswan"/>
    <s v="Upper Egypt"/>
    <s v="Samsung Galaxy Note3 (32GB) - 3G"/>
    <s v="Smartphones"/>
    <n v="21"/>
    <x v="0"/>
    <s v="July"/>
    <n v="74520"/>
    <n v="79200"/>
    <n v="4680"/>
  </r>
  <r>
    <d v="2012-07-13T00:00:00"/>
    <s v="Giza"/>
    <s v="G. Cairo"/>
    <s v="Samsung Galaxy Note3 (32GB) - 4G"/>
    <s v="Smartphones"/>
    <n v="25"/>
    <x v="0"/>
    <s v="July"/>
    <n v="51714"/>
    <n v="54990"/>
    <n v="3276"/>
  </r>
  <r>
    <d v="2012-07-14T00:00:00"/>
    <s v="Minia"/>
    <s v="Upper Egypt"/>
    <s v="iPhone 5S (16GB)"/>
    <s v="Smartphones"/>
    <n v="12"/>
    <x v="0"/>
    <s v="July"/>
    <n v="94122"/>
    <n v="100170"/>
    <n v="6048"/>
  </r>
  <r>
    <d v="2012-07-15T00:00:00"/>
    <s v="Ismailia"/>
    <s v="Canal"/>
    <s v="iPhone 5C (16GB)"/>
    <s v="Smartphones"/>
    <n v="9"/>
    <x v="0"/>
    <s v="July"/>
    <n v="60282"/>
    <n v="64260"/>
    <n v="3978"/>
  </r>
  <r>
    <d v="2012-07-15T00:00:00"/>
    <s v="Mansoura"/>
    <s v="Delta"/>
    <s v="Samsung Galaxy S4 (16GB) - 4G"/>
    <s v="Smartphones"/>
    <n v="23"/>
    <x v="0"/>
    <s v="July"/>
    <n v="66924"/>
    <n v="71280"/>
    <n v="4356"/>
  </r>
  <r>
    <d v="2012-07-15T00:00:00"/>
    <s v="Portsaied"/>
    <s v="Canal"/>
    <s v="iPhone 5C (16GB)"/>
    <s v="Smartphones"/>
    <n v="23"/>
    <x v="0"/>
    <s v="July"/>
    <n v="88650"/>
    <n v="94500"/>
    <n v="5850"/>
  </r>
  <r>
    <d v="2012-07-15T00:00:00"/>
    <s v="Mansoura"/>
    <s v="Delta"/>
    <s v="Samsung Galaxy S4 Zoom - 3G  "/>
    <s v="Smartphones"/>
    <n v="20"/>
    <x v="0"/>
    <s v="July"/>
    <n v="4212"/>
    <n v="4500"/>
    <n v="288"/>
  </r>
  <r>
    <d v="2012-07-15T00:00:00"/>
    <s v="Portsaied"/>
    <s v="Canal"/>
    <s v="Samsung Galaxy S3 (16GB) - 3G"/>
    <s v="Smartphones"/>
    <n v="25"/>
    <x v="0"/>
    <s v="July"/>
    <n v="21960"/>
    <n v="23400"/>
    <n v="1440"/>
  </r>
  <r>
    <d v="2012-07-15T00:00:00"/>
    <s v="Zagazig"/>
    <s v="Delta"/>
    <s v="HTC ONE (32GB) Dual Sim - 3G"/>
    <s v="Smartphones"/>
    <n v="4"/>
    <x v="0"/>
    <s v="July"/>
    <n v="46098"/>
    <n v="49140"/>
    <n v="3042"/>
  </r>
  <r>
    <d v="2012-07-15T00:00:00"/>
    <s v="Mansoura"/>
    <s v="Delta"/>
    <s v="Samsung Galaxy Note3 (32GB) - 3G"/>
    <s v="Smartphones"/>
    <n v="24"/>
    <x v="0"/>
    <s v="July"/>
    <n v="14904"/>
    <n v="15840"/>
    <n v="936"/>
  </r>
  <r>
    <d v="2012-07-16T00:00:00"/>
    <s v="Zagazig"/>
    <s v="Delta"/>
    <s v="Samsung Galaxy S3 (16GB) - 3G"/>
    <s v="Smartphones"/>
    <n v="24"/>
    <x v="0"/>
    <s v="July"/>
    <n v="6588"/>
    <n v="7020"/>
    <n v="432"/>
  </r>
  <r>
    <d v="2012-07-16T00:00:00"/>
    <s v="Portsaied"/>
    <s v="Canal"/>
    <s v="HTC One - (32GB) - 4G"/>
    <s v="Smartphones"/>
    <n v="16"/>
    <x v="0"/>
    <s v="July"/>
    <n v="37224"/>
    <n v="39600"/>
    <n v="2376"/>
  </r>
  <r>
    <d v="2012-07-16T00:00:00"/>
    <s v="Zagazig"/>
    <s v="Delta"/>
    <s v="Samsung Galaxy Note 10.1"/>
    <s v="Tablets"/>
    <n v="6"/>
    <x v="0"/>
    <s v="July"/>
    <n v="53730"/>
    <n v="58050"/>
    <n v="4320"/>
  </r>
  <r>
    <d v="2012-07-16T00:00:00"/>
    <s v="Giza"/>
    <s v="G. Cairo"/>
    <s v="iPhone 5S (16GB)"/>
    <s v="Smartphones"/>
    <n v="4"/>
    <x v="0"/>
    <s v="July"/>
    <n v="17928"/>
    <n v="19080"/>
    <n v="1152"/>
  </r>
  <r>
    <d v="2012-07-17T00:00:00"/>
    <s v="Alex"/>
    <s v="Alexandria"/>
    <s v="iPhone 5C (16GB)"/>
    <s v="Smartphones"/>
    <n v="24"/>
    <x v="0"/>
    <s v="July"/>
    <n v="42552"/>
    <n v="45360"/>
    <n v="2808"/>
  </r>
  <r>
    <d v="2012-07-17T00:00:00"/>
    <s v="Alex"/>
    <s v="Alexandria"/>
    <s v="Nokia Lumia  - 4G"/>
    <s v="Smartphones"/>
    <n v="21"/>
    <x v="0"/>
    <s v="July"/>
    <n v="36612"/>
    <n v="38880"/>
    <n v="2268"/>
  </r>
  <r>
    <d v="2012-07-17T00:00:00"/>
    <s v="Aswan"/>
    <s v="Upper Egypt"/>
    <s v="Samsung Galaxy Note 10.1"/>
    <s v="Tablets"/>
    <n v="13"/>
    <x v="0"/>
    <s v="July"/>
    <n v="39402"/>
    <n v="42570"/>
    <n v="3168"/>
  </r>
  <r>
    <d v="2012-07-17T00:00:00"/>
    <s v="Aswan"/>
    <s v="Upper Egypt"/>
    <s v="Samsung Galaxy Note3 (32GB) - 3G"/>
    <s v="Smartphones"/>
    <n v="2"/>
    <x v="0"/>
    <s v="July"/>
    <n v="3726"/>
    <n v="3960"/>
    <n v="234"/>
  </r>
  <r>
    <d v="2012-07-18T00:00:00"/>
    <s v="Zagazig"/>
    <s v="Delta"/>
    <s v="Samsung Galaxy S4 Zoom - 3G  "/>
    <s v="Smartphones"/>
    <n v="20"/>
    <x v="0"/>
    <s v="July"/>
    <n v="27378"/>
    <n v="29250"/>
    <n v="1872"/>
  </r>
  <r>
    <d v="2012-07-18T00:00:00"/>
    <s v="Marasa Matrouh"/>
    <s v="Alexandria"/>
    <s v="iPhone 5S (64GB)"/>
    <s v="Smartphones"/>
    <n v="21"/>
    <x v="0"/>
    <s v="July"/>
    <n v="99144"/>
    <n v="105570"/>
    <n v="6426"/>
  </r>
  <r>
    <d v="2012-07-18T00:00:00"/>
    <s v="Mansoura"/>
    <s v="Delta"/>
    <s v="Samsung Galaxy S4  (16GB) - 3G"/>
    <s v="Smartphones"/>
    <n v="12"/>
    <x v="0"/>
    <s v="July"/>
    <n v="29520"/>
    <n v="31500"/>
    <n v="1980"/>
  </r>
  <r>
    <d v="2012-07-19T00:00:00"/>
    <s v="Mansoura"/>
    <s v="Delta"/>
    <s v="iPhone 5S (64GB)"/>
    <s v="Smartphones"/>
    <n v="23"/>
    <x v="0"/>
    <s v="July"/>
    <n v="99144"/>
    <n v="105570"/>
    <n v="6426"/>
  </r>
  <r>
    <d v="2012-07-19T00:00:00"/>
    <s v="Minia"/>
    <s v="Upper Egypt"/>
    <s v="Samsung Galaxy Note3 (32GB) - 4G"/>
    <s v="Smartphones"/>
    <n v="23"/>
    <x v="0"/>
    <s v="July"/>
    <n v="11934"/>
    <n v="12690"/>
    <n v="756"/>
  </r>
  <r>
    <d v="2012-07-19T00:00:00"/>
    <s v="Mansoura"/>
    <s v="Delta"/>
    <s v="iPhone 5S (16GB)"/>
    <s v="Smartphones"/>
    <n v="24"/>
    <x v="0"/>
    <s v="July"/>
    <n v="8964"/>
    <n v="9540"/>
    <n v="576"/>
  </r>
  <r>
    <d v="2012-07-20T00:00:00"/>
    <s v="Aswan"/>
    <s v="Upper Egypt"/>
    <s v="iPhone 5S (32GB)"/>
    <s v="Smartphones"/>
    <n v="25"/>
    <x v="0"/>
    <s v="July"/>
    <n v="128700"/>
    <n v="137250"/>
    <n v="8550"/>
  </r>
  <r>
    <d v="2012-07-20T00:00:00"/>
    <s v="Zagazig"/>
    <s v="Delta"/>
    <s v="iPhone 5S (64GB)"/>
    <s v="Smartphones"/>
    <n v="17"/>
    <x v="0"/>
    <s v="July"/>
    <n v="116640"/>
    <n v="124200"/>
    <n v="7560"/>
  </r>
  <r>
    <d v="2012-07-20T00:00:00"/>
    <s v="Mansoura"/>
    <s v="Delta"/>
    <s v="iPhone 5C (16GB)"/>
    <s v="Smartphones"/>
    <n v="21"/>
    <x v="0"/>
    <s v="July"/>
    <n v="17730"/>
    <n v="18900"/>
    <n v="1170"/>
  </r>
  <r>
    <d v="2012-07-20T00:00:00"/>
    <s v="Giza"/>
    <s v="G. Cairo"/>
    <s v="Sony Xperia Z"/>
    <s v="Tablets"/>
    <n v="9"/>
    <x v="0"/>
    <s v="July"/>
    <n v="27468"/>
    <n v="29610"/>
    <n v="2142"/>
  </r>
  <r>
    <d v="2012-07-20T00:00:00"/>
    <s v="Aswan"/>
    <s v="Upper Egypt"/>
    <s v="Samsung Galaxy S4 (16GB) - 4G"/>
    <s v="Smartphones"/>
    <n v="11"/>
    <x v="0"/>
    <s v="July"/>
    <n v="54756"/>
    <n v="58320"/>
    <n v="3564"/>
  </r>
  <r>
    <d v="2012-07-21T00:00:00"/>
    <s v="Portsaied"/>
    <s v="Canal"/>
    <s v="HTC ONE (32GB) Dual Sim - 3G"/>
    <s v="Smartphones"/>
    <n v="4"/>
    <x v="0"/>
    <s v="July"/>
    <n v="42552"/>
    <n v="45360"/>
    <n v="2808"/>
  </r>
  <r>
    <d v="2012-07-21T00:00:00"/>
    <s v="Mansoura"/>
    <s v="Delta"/>
    <s v="Sony Xperia Z"/>
    <s v="Tablets"/>
    <n v="22"/>
    <x v="0"/>
    <s v="July"/>
    <n v="23544"/>
    <n v="25380"/>
    <n v="1836"/>
  </r>
  <r>
    <d v="2012-07-21T00:00:00"/>
    <s v="Cairo"/>
    <s v="G. Cairo"/>
    <s v="iPhone 5C (32GB)"/>
    <s v="Smartphones"/>
    <n v="15"/>
    <x v="0"/>
    <s v="July"/>
    <n v="75582"/>
    <n v="80370"/>
    <n v="4788"/>
  </r>
  <r>
    <d v="2012-07-21T00:00:00"/>
    <s v="Portsaied"/>
    <s v="Canal"/>
    <s v="Samsung Galaxy Note3 (32GB) - 3G"/>
    <s v="Smartphones"/>
    <n v="23"/>
    <x v="0"/>
    <s v="July"/>
    <n v="44712"/>
    <n v="47520"/>
    <n v="2808"/>
  </r>
  <r>
    <d v="2012-07-22T00:00:00"/>
    <s v="Mansoura"/>
    <s v="Delta"/>
    <s v="Samsung Galaxy Note3 (32GB) - 4G"/>
    <s v="Smartphones"/>
    <n v="9"/>
    <x v="0"/>
    <s v="July"/>
    <n v="7956"/>
    <n v="8460"/>
    <n v="504"/>
  </r>
  <r>
    <d v="2012-07-22T00:00:00"/>
    <s v="Portsaied"/>
    <s v="Canal"/>
    <s v="HTC ONE (32GB) Dual Sim - 3G"/>
    <s v="Smartphones"/>
    <n v="7"/>
    <x v="0"/>
    <s v="July"/>
    <n v="88650"/>
    <n v="94500"/>
    <n v="5850"/>
  </r>
  <r>
    <d v="2012-07-22T00:00:00"/>
    <s v="Marasa Matrouh"/>
    <s v="Alexandria"/>
    <s v="Microsoft Surface Pro 2"/>
    <s v="Tablets"/>
    <n v="25"/>
    <x v="0"/>
    <s v="July"/>
    <n v="127602"/>
    <n v="137700"/>
    <n v="10098"/>
  </r>
  <r>
    <d v="2012-07-23T00:00:00"/>
    <s v="Zagazig"/>
    <s v="Delta"/>
    <s v="iPhone 5C (32GB)"/>
    <s v="Smartphones"/>
    <n v="10"/>
    <x v="0"/>
    <s v="July"/>
    <n v="63648"/>
    <n v="67680"/>
    <n v="4032"/>
  </r>
  <r>
    <d v="2012-07-23T00:00:00"/>
    <s v="Ismailia"/>
    <s v="Canal"/>
    <s v="iPhone 5S (16GB)"/>
    <s v="Smartphones"/>
    <n v="8"/>
    <x v="0"/>
    <s v="July"/>
    <n v="4482"/>
    <n v="4770"/>
    <n v="288"/>
  </r>
  <r>
    <d v="2012-07-23T00:00:00"/>
    <s v="Mansoura"/>
    <s v="Delta"/>
    <s v="iPhone 5S (16GB)"/>
    <s v="Smartphones"/>
    <n v="18"/>
    <x v="0"/>
    <s v="July"/>
    <n v="13446"/>
    <n v="14310"/>
    <n v="864"/>
  </r>
  <r>
    <d v="2012-07-23T00:00:00"/>
    <s v="Portsaied"/>
    <s v="Canal"/>
    <s v="iPhone 5S (32GB)"/>
    <s v="Smartphones"/>
    <n v="8"/>
    <x v="0"/>
    <s v="July"/>
    <n v="20592"/>
    <n v="21960"/>
    <n v="1368"/>
  </r>
  <r>
    <d v="2012-07-24T00:00:00"/>
    <s v="Mansoura"/>
    <s v="Delta"/>
    <s v="iPhone 5S (16GB)"/>
    <s v="Smartphones"/>
    <n v="25"/>
    <x v="0"/>
    <s v="July"/>
    <n v="4482"/>
    <n v="4770"/>
    <n v="288"/>
  </r>
  <r>
    <d v="2012-07-24T00:00:00"/>
    <s v="Giza"/>
    <s v="G. Cairo"/>
    <s v="Samsung Galaxy S4  (16GB) - 3G"/>
    <s v="Smartphones"/>
    <n v="7"/>
    <x v="0"/>
    <s v="July"/>
    <n v="17712"/>
    <n v="18900"/>
    <n v="1188"/>
  </r>
  <r>
    <d v="2012-07-25T00:00:00"/>
    <s v="Portsaied"/>
    <s v="Canal"/>
    <s v="HTC One - (32GB) - 4G"/>
    <s v="Smartphones"/>
    <n v="17"/>
    <x v="0"/>
    <s v="July"/>
    <n v="10152"/>
    <n v="10800"/>
    <n v="648"/>
  </r>
  <r>
    <d v="2012-07-25T00:00:00"/>
    <s v="Portsaied"/>
    <s v="Canal"/>
    <s v="Samsung Galaxy S4 (16GB) - 4G"/>
    <s v="Smartphones"/>
    <n v="3"/>
    <x v="0"/>
    <s v="July"/>
    <n v="27378"/>
    <n v="29160"/>
    <n v="1782"/>
  </r>
  <r>
    <d v="2012-07-25T00:00:00"/>
    <s v="Alex"/>
    <s v="Alexandria"/>
    <s v="iPhone 5S (16GB)"/>
    <s v="Smartphones"/>
    <n v="13"/>
    <x v="0"/>
    <s v="July"/>
    <n v="58266"/>
    <n v="62010"/>
    <n v="3744"/>
  </r>
  <r>
    <d v="2012-07-25T00:00:00"/>
    <s v="Cairo"/>
    <s v="G. Cairo"/>
    <s v="Samsung Galaxy S3 (16GB) - 3G"/>
    <s v="Smartphones"/>
    <n v="17"/>
    <x v="0"/>
    <s v="July"/>
    <n v="15372"/>
    <n v="16380"/>
    <n v="1008"/>
  </r>
  <r>
    <d v="2012-07-25T00:00:00"/>
    <s v="Cairo"/>
    <s v="G. Cairo"/>
    <s v="iPhone 5S (16GB)"/>
    <s v="Smartphones"/>
    <n v="22"/>
    <x v="0"/>
    <s v="July"/>
    <n v="22410"/>
    <n v="23850"/>
    <n v="1440"/>
  </r>
  <r>
    <d v="2012-07-26T00:00:00"/>
    <s v="Mansoura"/>
    <s v="Delta"/>
    <s v="iPhone 5S (16GB)"/>
    <s v="Smartphones"/>
    <n v="23"/>
    <x v="0"/>
    <s v="July"/>
    <n v="80676"/>
    <n v="85860"/>
    <n v="5184"/>
  </r>
  <r>
    <d v="2012-07-26T00:00:00"/>
    <s v="Portsaied"/>
    <s v="Canal"/>
    <s v="Nokia Lumia  - 4G"/>
    <s v="Smartphones"/>
    <n v="1"/>
    <x v="0"/>
    <s v="July"/>
    <n v="14238"/>
    <n v="15120"/>
    <n v="882"/>
  </r>
  <r>
    <d v="2012-07-26T00:00:00"/>
    <s v="Ismailia"/>
    <s v="Canal"/>
    <s v="HTC ONE (32GB) Dual Sim - 3G"/>
    <s v="Smartphones"/>
    <n v="25"/>
    <x v="0"/>
    <s v="July"/>
    <n v="7092"/>
    <n v="7560"/>
    <n v="468"/>
  </r>
  <r>
    <d v="2012-07-27T00:00:00"/>
    <s v="Cairo"/>
    <s v="G. Cairo"/>
    <s v="Samsung Galaxy Note 10.1"/>
    <s v="Tablets"/>
    <n v="22"/>
    <x v="0"/>
    <s v="July"/>
    <n v="68058"/>
    <n v="73530"/>
    <n v="5472"/>
  </r>
  <r>
    <d v="2012-07-27T00:00:00"/>
    <s v="Aswan"/>
    <s v="Upper Egypt"/>
    <s v="Samsung Galaxy Note3 (32GB) - 3G"/>
    <s v="Smartphones"/>
    <n v="2"/>
    <x v="0"/>
    <s v="July"/>
    <n v="40986"/>
    <n v="43560"/>
    <n v="2574"/>
  </r>
  <r>
    <d v="2012-07-27T00:00:00"/>
    <s v="Cairo"/>
    <s v="G. Cairo"/>
    <s v="Samsung Galaxy Note 10.1"/>
    <s v="Tablets"/>
    <n v="11"/>
    <x v="0"/>
    <s v="July"/>
    <n v="46566"/>
    <n v="50310"/>
    <n v="3744"/>
  </r>
  <r>
    <d v="2012-07-28T00:00:00"/>
    <s v="Cairo"/>
    <s v="G. Cairo"/>
    <s v="iPhone 5S (32GB)"/>
    <s v="Smartphones"/>
    <n v="11"/>
    <x v="0"/>
    <s v="July"/>
    <n v="20592"/>
    <n v="21960"/>
    <n v="1368"/>
  </r>
  <r>
    <d v="2012-07-28T00:00:00"/>
    <s v="Giza"/>
    <s v="G. Cairo"/>
    <s v="Samsung Galaxy S4 (16GB) - 4G"/>
    <s v="Smartphones"/>
    <n v="1"/>
    <x v="0"/>
    <s v="July"/>
    <n v="9126"/>
    <n v="9720"/>
    <n v="594"/>
  </r>
  <r>
    <d v="2012-07-28T00:00:00"/>
    <s v="Mansoura"/>
    <s v="Delta"/>
    <s v="Samsung Galaxy Note3 (32GB) - 4G"/>
    <s v="Smartphones"/>
    <n v="14"/>
    <x v="0"/>
    <s v="July"/>
    <n v="31824"/>
    <n v="33840"/>
    <n v="2016"/>
  </r>
  <r>
    <d v="2012-07-28T00:00:00"/>
    <s v="Ismailia"/>
    <s v="Canal"/>
    <s v="HTC ONE (32GB) Dual Sim - 3G"/>
    <s v="Smartphones"/>
    <n v="11"/>
    <x v="0"/>
    <s v="July"/>
    <n v="7092"/>
    <n v="7560"/>
    <n v="468"/>
  </r>
  <r>
    <d v="2012-07-28T00:00:00"/>
    <s v="Mansoura"/>
    <s v="Delta"/>
    <s v="Samsung Galaxy Note3 (32GB) - 4G"/>
    <s v="Smartphones"/>
    <n v="8"/>
    <x v="0"/>
    <s v="July"/>
    <n v="95472"/>
    <n v="101520"/>
    <n v="6048"/>
  </r>
  <r>
    <d v="2012-07-28T00:00:00"/>
    <s v="Portsaied"/>
    <s v="Canal"/>
    <s v="Samsung Galaxy S4 Zoom - 3G  "/>
    <s v="Smartphones"/>
    <n v="1"/>
    <x v="0"/>
    <s v="July"/>
    <n v="25272"/>
    <n v="27000"/>
    <n v="1728"/>
  </r>
  <r>
    <d v="2012-07-29T00:00:00"/>
    <s v="Aswan"/>
    <s v="Upper Egypt"/>
    <s v="iPhone 5C (32GB)"/>
    <s v="Smartphones"/>
    <n v="24"/>
    <x v="0"/>
    <s v="July"/>
    <n v="83538"/>
    <n v="88830"/>
    <n v="5292"/>
  </r>
  <r>
    <d v="2012-07-30T00:00:00"/>
    <s v="Marasa Matrouh"/>
    <s v="Alexandria"/>
    <s v="Samsung Galaxy S4  (16GB) - 3G"/>
    <s v="Smartphones"/>
    <n v="15"/>
    <x v="0"/>
    <s v="July"/>
    <n v="32472"/>
    <n v="34650"/>
    <n v="2178"/>
  </r>
  <r>
    <d v="2012-07-30T00:00:00"/>
    <s v="Cairo"/>
    <s v="G. Cairo"/>
    <s v="iPhone 5C (32GB)"/>
    <s v="Smartphones"/>
    <n v="20"/>
    <x v="0"/>
    <s v="July"/>
    <n v="91494"/>
    <n v="97290"/>
    <n v="5796"/>
  </r>
  <r>
    <d v="2012-07-30T00:00:00"/>
    <s v="Marasa Matrouh"/>
    <s v="Alexandria"/>
    <s v="iPhone 5S (64GB)"/>
    <s v="Smartphones"/>
    <n v="1"/>
    <x v="0"/>
    <s v="July"/>
    <n v="11664"/>
    <n v="12420"/>
    <n v="756"/>
  </r>
  <r>
    <d v="2012-07-30T00:00:00"/>
    <s v="Aswan"/>
    <s v="Upper Egypt"/>
    <s v="HTC One - (32GB) - 4G"/>
    <s v="Smartphones"/>
    <n v="5"/>
    <x v="0"/>
    <s v="July"/>
    <n v="43992"/>
    <n v="46800"/>
    <n v="2808"/>
  </r>
  <r>
    <d v="2012-07-31T00:00:00"/>
    <s v="Zagazig"/>
    <s v="Delta"/>
    <s v="Sony Xperia Z"/>
    <s v="Tablets"/>
    <n v="2"/>
    <x v="0"/>
    <s v="July"/>
    <n v="47088"/>
    <n v="50760"/>
    <n v="3672"/>
  </r>
  <r>
    <d v="2012-07-31T00:00:00"/>
    <s v="Giza"/>
    <s v="G. Cairo"/>
    <s v="iPhone 5S (32GB)"/>
    <s v="Smartphones"/>
    <n v="15"/>
    <x v="0"/>
    <s v="July"/>
    <n v="82368"/>
    <n v="87840"/>
    <n v="5472"/>
  </r>
  <r>
    <d v="2012-07-31T00:00:00"/>
    <s v="Portsaied"/>
    <s v="Canal"/>
    <s v="Samsung Galaxy S3 (16GB) - 3G"/>
    <s v="Smartphones"/>
    <n v="24"/>
    <x v="0"/>
    <s v="July"/>
    <n v="10980"/>
    <n v="11700"/>
    <n v="720"/>
  </r>
  <r>
    <d v="2012-07-31T00:00:00"/>
    <s v="Giza"/>
    <s v="G. Cairo"/>
    <s v="Sony Xperia Z"/>
    <s v="Tablets"/>
    <n v="23"/>
    <x v="0"/>
    <s v="July"/>
    <n v="43164"/>
    <n v="46530"/>
    <n v="3366"/>
  </r>
  <r>
    <d v="2012-08-01T00:00:00"/>
    <s v="Portsaied"/>
    <s v="Canal"/>
    <s v="Samsung Galaxy Note3 (32GB) - 4G"/>
    <s v="Smartphones"/>
    <n v="20"/>
    <x v="0"/>
    <s v="August"/>
    <n v="39780"/>
    <n v="42300"/>
    <n v="2520"/>
  </r>
  <r>
    <d v="2012-08-01T00:00:00"/>
    <s v="Cairo"/>
    <s v="G. Cairo"/>
    <s v="HTC ONE (32GB) Dual Sim - 3G"/>
    <s v="Smartphones"/>
    <n v="23"/>
    <x v="0"/>
    <s v="August"/>
    <n v="49644"/>
    <n v="52920"/>
    <n v="3276"/>
  </r>
  <r>
    <d v="2012-08-02T00:00:00"/>
    <s v="Zagazig"/>
    <s v="Delta"/>
    <s v="Samsung Galaxy S3 (16GB) - 3G"/>
    <s v="Smartphones"/>
    <n v="22"/>
    <x v="0"/>
    <s v="August"/>
    <n v="19764"/>
    <n v="21060"/>
    <n v="1296"/>
  </r>
  <r>
    <d v="2012-08-02T00:00:00"/>
    <s v="Ismailia"/>
    <s v="Canal"/>
    <s v="iPhone 5S (16GB)"/>
    <s v="Smartphones"/>
    <n v="10"/>
    <x v="0"/>
    <s v="August"/>
    <n v="26892"/>
    <n v="28620"/>
    <n v="1728"/>
  </r>
  <r>
    <d v="2012-08-02T00:00:00"/>
    <s v="Zagazig"/>
    <s v="Delta"/>
    <s v="Nokia Lumia  - 4G"/>
    <s v="Smartphones"/>
    <n v="5"/>
    <x v="0"/>
    <s v="August"/>
    <n v="20340"/>
    <n v="21600"/>
    <n v="1260"/>
  </r>
  <r>
    <d v="2012-08-03T00:00:00"/>
    <s v="Minia"/>
    <s v="Upper Egypt"/>
    <s v="Samsung Galaxy S4 Zoom - 3G  "/>
    <s v="Smartphones"/>
    <n v="12"/>
    <x v="0"/>
    <s v="August"/>
    <n v="27378"/>
    <n v="29250"/>
    <n v="1872"/>
  </r>
  <r>
    <d v="2012-08-03T00:00:00"/>
    <s v="Mansoura"/>
    <s v="Delta"/>
    <s v="Samsung Galaxy Note3 (32GB) - 4G"/>
    <s v="Smartphones"/>
    <n v="19"/>
    <x v="0"/>
    <s v="August"/>
    <n v="63648"/>
    <n v="67680"/>
    <n v="4032"/>
  </r>
  <r>
    <d v="2012-08-04T00:00:00"/>
    <s v="Marasa Matrouh"/>
    <s v="Alexandria"/>
    <s v="Samsung Galaxy S4 Zoom - 3G  "/>
    <s v="Smartphones"/>
    <n v="18"/>
    <x v="0"/>
    <s v="August"/>
    <n v="16848"/>
    <n v="18000"/>
    <n v="1152"/>
  </r>
  <r>
    <d v="2012-08-04T00:00:00"/>
    <s v="Ismailia"/>
    <s v="Canal"/>
    <s v="Sony Xperia Z"/>
    <s v="Tablets"/>
    <n v="1"/>
    <x v="0"/>
    <s v="August"/>
    <n v="19620"/>
    <n v="21150"/>
    <n v="1530"/>
  </r>
  <r>
    <d v="2012-08-04T00:00:00"/>
    <s v="Giza"/>
    <s v="G. Cairo"/>
    <s v="Samsung Galaxy S4 (16GB) - 4G"/>
    <s v="Smartphones"/>
    <n v="15"/>
    <x v="0"/>
    <s v="August"/>
    <n v="18252"/>
    <n v="19440"/>
    <n v="1188"/>
  </r>
  <r>
    <d v="2012-08-04T00:00:00"/>
    <s v="Zagazig"/>
    <s v="Delta"/>
    <s v="Samsung Galaxy Note3 (32GB) - 3G"/>
    <s v="Smartphones"/>
    <n v="4"/>
    <x v="0"/>
    <s v="August"/>
    <n v="11178"/>
    <n v="11880"/>
    <n v="702"/>
  </r>
  <r>
    <d v="2012-08-05T00:00:00"/>
    <s v="Marasa Matrouh"/>
    <s v="Alexandria"/>
    <s v="HTC One - (32GB) - 4G"/>
    <s v="Smartphones"/>
    <n v="16"/>
    <x v="0"/>
    <s v="August"/>
    <n v="23688"/>
    <n v="25200"/>
    <n v="1512"/>
  </r>
  <r>
    <d v="2012-08-05T00:00:00"/>
    <s v="Mansoura"/>
    <s v="Delta"/>
    <s v="HTC ONE (32GB) Dual Sim - 3G"/>
    <s v="Smartphones"/>
    <n v="10"/>
    <x v="0"/>
    <s v="August"/>
    <n v="78012"/>
    <n v="83160"/>
    <n v="5148"/>
  </r>
  <r>
    <d v="2012-08-05T00:00:00"/>
    <s v="Cairo"/>
    <s v="G. Cairo"/>
    <s v="HTC One - (32GB) - 4G"/>
    <s v="Smartphones"/>
    <n v="21"/>
    <x v="0"/>
    <s v="August"/>
    <n v="50760"/>
    <n v="54000"/>
    <n v="3240"/>
  </r>
  <r>
    <d v="2012-08-06T00:00:00"/>
    <s v="Mansoura"/>
    <s v="Delta"/>
    <s v="Sony Xperia Z"/>
    <s v="Tablets"/>
    <n v="7"/>
    <x v="0"/>
    <s v="August"/>
    <n v="86328"/>
    <n v="93060"/>
    <n v="6732"/>
  </r>
  <r>
    <d v="2012-08-06T00:00:00"/>
    <s v="Cairo"/>
    <s v="G. Cairo"/>
    <s v="Nokia Lumia  - 4G"/>
    <s v="Smartphones"/>
    <n v="22"/>
    <x v="0"/>
    <s v="August"/>
    <n v="16272"/>
    <n v="17280"/>
    <n v="1008"/>
  </r>
  <r>
    <d v="2012-08-06T00:00:00"/>
    <s v="Zagazig"/>
    <s v="Delta"/>
    <s v="Samsung Galaxy Note 10.1"/>
    <s v="Tablets"/>
    <n v="15"/>
    <x v="0"/>
    <s v="August"/>
    <n v="7164"/>
    <n v="7740"/>
    <n v="576"/>
  </r>
  <r>
    <d v="2012-08-06T00:00:00"/>
    <s v="Cairo"/>
    <s v="G. Cairo"/>
    <s v="HTC ONE (32GB) Dual Sim - 3G"/>
    <s v="Smartphones"/>
    <n v="7"/>
    <x v="0"/>
    <s v="August"/>
    <n v="7092"/>
    <n v="7560"/>
    <n v="468"/>
  </r>
  <r>
    <d v="2012-08-06T00:00:00"/>
    <s v="Aswan"/>
    <s v="Upper Egypt"/>
    <s v="Sony Xperia Z"/>
    <s v="Tablets"/>
    <n v="17"/>
    <x v="0"/>
    <s v="August"/>
    <n v="43164"/>
    <n v="46530"/>
    <n v="3366"/>
  </r>
  <r>
    <d v="2012-08-07T00:00:00"/>
    <s v="Minia"/>
    <s v="Upper Egypt"/>
    <s v="Samsung Galaxy Note3 (32GB) - 3G"/>
    <s v="Smartphones"/>
    <n v="20"/>
    <x v="0"/>
    <s v="August"/>
    <n v="89424"/>
    <n v="95040"/>
    <n v="5616"/>
  </r>
  <r>
    <d v="2012-08-08T00:00:00"/>
    <s v="Mansoura"/>
    <s v="Delta"/>
    <s v="Samsung Galaxy Note3 (32GB) - 4G"/>
    <s v="Smartphones"/>
    <n v="5"/>
    <x v="0"/>
    <s v="August"/>
    <n v="59670"/>
    <n v="63450"/>
    <n v="3780"/>
  </r>
  <r>
    <d v="2012-08-09T00:00:00"/>
    <s v="Aswan"/>
    <s v="Upper Egypt"/>
    <s v="Samsung Galaxy S4 (16GB) - 4G"/>
    <s v="Smartphones"/>
    <n v="14"/>
    <x v="0"/>
    <s v="August"/>
    <n v="18252"/>
    <n v="19440"/>
    <n v="1188"/>
  </r>
  <r>
    <d v="2012-08-09T00:00:00"/>
    <s v="Marasa Matrouh"/>
    <s v="Alexandria"/>
    <s v="iPhone 5C (32GB)"/>
    <s v="Smartphones"/>
    <n v="6"/>
    <x v="0"/>
    <s v="August"/>
    <n v="31824"/>
    <n v="33840"/>
    <n v="2016"/>
  </r>
  <r>
    <d v="2012-08-09T00:00:00"/>
    <s v="Alex"/>
    <s v="Alexandria"/>
    <s v="iPhone 5S (64GB)"/>
    <s v="Smartphones"/>
    <n v="22"/>
    <x v="0"/>
    <s v="August"/>
    <n v="17496"/>
    <n v="18630"/>
    <n v="1134"/>
  </r>
  <r>
    <d v="2012-08-09T00:00:00"/>
    <s v="Alex"/>
    <s v="Alexandria"/>
    <s v="iPhone 5S (32GB)"/>
    <s v="Smartphones"/>
    <n v="6"/>
    <x v="0"/>
    <s v="August"/>
    <n v="46332"/>
    <n v="49410"/>
    <n v="3078"/>
  </r>
  <r>
    <d v="2012-08-10T00:00:00"/>
    <s v="Minia"/>
    <s v="Upper Egypt"/>
    <s v="Nokia Lumia  - 4G"/>
    <s v="Smartphones"/>
    <n v="6"/>
    <x v="0"/>
    <s v="August"/>
    <n v="16272"/>
    <n v="17280"/>
    <n v="1008"/>
  </r>
  <r>
    <d v="2012-08-10T00:00:00"/>
    <s v="Minia"/>
    <s v="Upper Egypt"/>
    <s v="iPhone 5S (32GB)"/>
    <s v="Smartphones"/>
    <n v="2"/>
    <x v="0"/>
    <s v="August"/>
    <n v="61776"/>
    <n v="65880"/>
    <n v="4104"/>
  </r>
  <r>
    <d v="2012-08-10T00:00:00"/>
    <s v="Alex"/>
    <s v="Alexandria"/>
    <s v="Samsung Galaxy S3 (16GB) - 3G"/>
    <s v="Smartphones"/>
    <n v="24"/>
    <x v="0"/>
    <s v="August"/>
    <n v="19764"/>
    <n v="21060"/>
    <n v="1296"/>
  </r>
  <r>
    <d v="2012-08-10T00:00:00"/>
    <s v="Giza"/>
    <s v="G. Cairo"/>
    <s v="iPhone 5S (64GB)"/>
    <s v="Smartphones"/>
    <n v="11"/>
    <x v="0"/>
    <s v="August"/>
    <n v="46656"/>
    <n v="49680"/>
    <n v="3024"/>
  </r>
  <r>
    <d v="2012-08-11T00:00:00"/>
    <s v="Minia"/>
    <s v="Upper Egypt"/>
    <s v="Nokia Lumia  - 4G"/>
    <s v="Smartphones"/>
    <n v="10"/>
    <x v="0"/>
    <s v="August"/>
    <n v="36612"/>
    <n v="38880"/>
    <n v="2268"/>
  </r>
  <r>
    <d v="2012-08-11T00:00:00"/>
    <s v="Aswan"/>
    <s v="Upper Egypt"/>
    <s v="Samsung Galaxy Note3 (32GB) - 3G"/>
    <s v="Smartphones"/>
    <n v="7"/>
    <x v="0"/>
    <s v="August"/>
    <n v="33534"/>
    <n v="35640"/>
    <n v="2106"/>
  </r>
  <r>
    <d v="2012-08-11T00:00:00"/>
    <s v="Mansoura"/>
    <s v="Delta"/>
    <s v="Samsung Galaxy Note3 (32GB) - 4G"/>
    <s v="Smartphones"/>
    <n v="22"/>
    <x v="0"/>
    <s v="August"/>
    <n v="59670"/>
    <n v="63450"/>
    <n v="3780"/>
  </r>
  <r>
    <d v="2012-08-12T00:00:00"/>
    <s v="Cairo"/>
    <s v="G. Cairo"/>
    <s v="iPhone 5S (16GB)"/>
    <s v="Smartphones"/>
    <n v="7"/>
    <x v="0"/>
    <s v="August"/>
    <n v="44820"/>
    <n v="47700"/>
    <n v="2880"/>
  </r>
  <r>
    <d v="2012-08-12T00:00:00"/>
    <s v="Minia"/>
    <s v="Upper Egypt"/>
    <s v="Nokia Lumia  - 4G"/>
    <s v="Smartphones"/>
    <n v="18"/>
    <x v="0"/>
    <s v="August"/>
    <n v="8136"/>
    <n v="8640"/>
    <n v="504"/>
  </r>
  <r>
    <d v="2012-08-12T00:00:00"/>
    <s v="Portsaied"/>
    <s v="Canal"/>
    <s v="Samsung Galaxy Note3 (32GB) - 4G"/>
    <s v="Smartphones"/>
    <n v="12"/>
    <x v="0"/>
    <s v="August"/>
    <n v="15912"/>
    <n v="16920"/>
    <n v="1008"/>
  </r>
  <r>
    <d v="2012-08-12T00:00:00"/>
    <s v="Ismailia"/>
    <s v="Canal"/>
    <s v="Sony Xperia Z"/>
    <s v="Tablets"/>
    <n v="19"/>
    <x v="0"/>
    <s v="August"/>
    <n v="7848"/>
    <n v="8460"/>
    <n v="612"/>
  </r>
  <r>
    <d v="2012-08-12T00:00:00"/>
    <s v="Aswan"/>
    <s v="Upper Egypt"/>
    <s v="iPhone 5S (32GB)"/>
    <s v="Smartphones"/>
    <n v="23"/>
    <x v="0"/>
    <s v="August"/>
    <n v="41184"/>
    <n v="43920"/>
    <n v="2736"/>
  </r>
  <r>
    <d v="2012-08-13T00:00:00"/>
    <s v="Mansoura"/>
    <s v="Delta"/>
    <s v="Microsoft Surface Pro 2"/>
    <s v="Tablets"/>
    <n v="3"/>
    <x v="0"/>
    <s v="August"/>
    <n v="150120"/>
    <n v="162000"/>
    <n v="11880"/>
  </r>
  <r>
    <d v="2012-08-13T00:00:00"/>
    <s v="Marasa Matrouh"/>
    <s v="Alexandria"/>
    <s v="Microsoft Surface Pro 2"/>
    <s v="Tablets"/>
    <n v="24"/>
    <x v="0"/>
    <s v="August"/>
    <n v="52542"/>
    <n v="56700"/>
    <n v="4158"/>
  </r>
  <r>
    <d v="2012-08-13T00:00:00"/>
    <s v="Cairo"/>
    <s v="G. Cairo"/>
    <s v="Microsoft Surface Pro 2"/>
    <s v="Tablets"/>
    <n v="25"/>
    <x v="0"/>
    <s v="August"/>
    <n v="37530"/>
    <n v="40500"/>
    <n v="2970"/>
  </r>
  <r>
    <d v="2012-08-13T00:00:00"/>
    <s v="Zagazig"/>
    <s v="Delta"/>
    <s v="Microsoft Surface Pro 2"/>
    <s v="Tablets"/>
    <n v="5"/>
    <x v="0"/>
    <s v="August"/>
    <n v="105084"/>
    <n v="113400"/>
    <n v="8316"/>
  </r>
  <r>
    <d v="2012-08-13T00:00:00"/>
    <s v="Marasa Matrouh"/>
    <s v="Alexandria"/>
    <s v="HTC One - (32GB) - 4G"/>
    <s v="Smartphones"/>
    <n v="2"/>
    <x v="0"/>
    <s v="August"/>
    <n v="33840"/>
    <n v="36000"/>
    <n v="2160"/>
  </r>
  <r>
    <d v="2012-08-14T00:00:00"/>
    <s v="Cairo"/>
    <s v="G. Cairo"/>
    <s v="Samsung Galaxy Note 10.1"/>
    <s v="Tablets"/>
    <n v="14"/>
    <x v="0"/>
    <s v="August"/>
    <n v="14328"/>
    <n v="15480"/>
    <n v="1152"/>
  </r>
  <r>
    <d v="2012-08-14T00:00:00"/>
    <s v="Cairo"/>
    <s v="G. Cairo"/>
    <s v="Samsung Galaxy Note3 (32GB) - 3G"/>
    <s v="Smartphones"/>
    <n v="6"/>
    <x v="0"/>
    <s v="August"/>
    <n v="37260"/>
    <n v="39600"/>
    <n v="2340"/>
  </r>
  <r>
    <d v="2012-08-15T00:00:00"/>
    <s v="Portsaied"/>
    <s v="Canal"/>
    <s v="Samsung Galaxy Note3 (32GB) - 4G"/>
    <s v="Smartphones"/>
    <n v="13"/>
    <x v="0"/>
    <s v="August"/>
    <n v="67626"/>
    <n v="71910"/>
    <n v="4284"/>
  </r>
  <r>
    <d v="2012-08-15T00:00:00"/>
    <s v="Aswan"/>
    <s v="Upper Egypt"/>
    <s v="Sony Xperia Z"/>
    <s v="Tablets"/>
    <n v="4"/>
    <x v="0"/>
    <s v="August"/>
    <n v="62784"/>
    <n v="67680"/>
    <n v="4896"/>
  </r>
  <r>
    <d v="2012-08-15T00:00:00"/>
    <s v="Giza"/>
    <s v="G. Cairo"/>
    <s v="iPhone 5C (16GB)"/>
    <s v="Smartphones"/>
    <n v="21"/>
    <x v="0"/>
    <s v="August"/>
    <n v="10638"/>
    <n v="11340"/>
    <n v="702"/>
  </r>
  <r>
    <d v="2012-08-16T00:00:00"/>
    <s v="Mansoura"/>
    <s v="Delta"/>
    <s v="iPhone 5C (32GB)"/>
    <s v="Smartphones"/>
    <n v="16"/>
    <x v="0"/>
    <s v="August"/>
    <n v="47736"/>
    <n v="50760"/>
    <n v="3024"/>
  </r>
  <r>
    <d v="2012-08-16T00:00:00"/>
    <s v="Cairo"/>
    <s v="G. Cairo"/>
    <s v="HTC ONE (32GB) Dual Sim - 3G"/>
    <s v="Smartphones"/>
    <n v="10"/>
    <x v="0"/>
    <s v="August"/>
    <n v="14184"/>
    <n v="15120"/>
    <n v="936"/>
  </r>
  <r>
    <d v="2012-08-16T00:00:00"/>
    <s v="Aswan"/>
    <s v="Upper Egypt"/>
    <s v="iPhone 5S (16GB)"/>
    <s v="Smartphones"/>
    <n v="3"/>
    <x v="0"/>
    <s v="August"/>
    <n v="103086"/>
    <n v="109710"/>
    <n v="6624"/>
  </r>
  <r>
    <d v="2012-08-16T00:00:00"/>
    <s v="Ismailia"/>
    <s v="Canal"/>
    <s v="Nokia Lumia  - 4G"/>
    <s v="Smartphones"/>
    <n v="1"/>
    <x v="0"/>
    <s v="August"/>
    <n v="22374"/>
    <n v="23760"/>
    <n v="1386"/>
  </r>
  <r>
    <d v="2012-08-16T00:00:00"/>
    <s v="Marasa Matrouh"/>
    <s v="Alexandria"/>
    <s v="Samsung Galaxy S3 (16GB) - 3G"/>
    <s v="Smartphones"/>
    <n v="13"/>
    <x v="0"/>
    <s v="August"/>
    <n v="15372"/>
    <n v="16380"/>
    <n v="1008"/>
  </r>
  <r>
    <d v="2012-08-17T00:00:00"/>
    <s v="Aswan"/>
    <s v="Upper Egypt"/>
    <s v="iPhone 5C (16GB)"/>
    <s v="Smartphones"/>
    <n v="15"/>
    <x v="0"/>
    <s v="August"/>
    <n v="10638"/>
    <n v="11340"/>
    <n v="702"/>
  </r>
  <r>
    <d v="2012-08-17T00:00:00"/>
    <s v="Portsaied"/>
    <s v="Canal"/>
    <s v="Samsung Galaxy S4  (16GB) - 3G"/>
    <s v="Smartphones"/>
    <n v="5"/>
    <x v="0"/>
    <s v="August"/>
    <n v="44280"/>
    <n v="47250"/>
    <n v="2970"/>
  </r>
  <r>
    <d v="2012-08-17T00:00:00"/>
    <s v="Portsaied"/>
    <s v="Canal"/>
    <s v="Samsung Galaxy Note3 (32GB) - 3G"/>
    <s v="Smartphones"/>
    <n v="25"/>
    <x v="0"/>
    <s v="August"/>
    <n v="93150"/>
    <n v="99000"/>
    <n v="5850"/>
  </r>
  <r>
    <d v="2012-08-17T00:00:00"/>
    <s v="Ismailia"/>
    <s v="Canal"/>
    <s v="Samsung Galaxy Note3 (32GB) - 4G"/>
    <s v="Smartphones"/>
    <n v="8"/>
    <x v="0"/>
    <s v="August"/>
    <n v="75582"/>
    <n v="80370"/>
    <n v="4788"/>
  </r>
  <r>
    <d v="2012-08-17T00:00:00"/>
    <s v="Ismailia"/>
    <s v="Canal"/>
    <s v="HTC ONE (32GB) Dual Sim - 3G"/>
    <s v="Smartphones"/>
    <n v="21"/>
    <x v="0"/>
    <s v="August"/>
    <n v="39006"/>
    <n v="41580"/>
    <n v="2574"/>
  </r>
  <r>
    <d v="2012-08-18T00:00:00"/>
    <s v="Giza"/>
    <s v="G. Cairo"/>
    <s v="Samsung Galaxy S4  (16GB) - 3G"/>
    <s v="Smartphones"/>
    <n v="16"/>
    <x v="0"/>
    <s v="August"/>
    <n v="61992"/>
    <n v="66150"/>
    <n v="4158"/>
  </r>
  <r>
    <d v="2012-08-18T00:00:00"/>
    <s v="Marasa Matrouh"/>
    <s v="Alexandria"/>
    <s v="Samsung Galaxy Note3 (32GB) - 3G"/>
    <s v="Smartphones"/>
    <n v="23"/>
    <x v="0"/>
    <s v="August"/>
    <n v="93150"/>
    <n v="99000"/>
    <n v="5850"/>
  </r>
  <r>
    <d v="2012-08-18T00:00:00"/>
    <s v="Ismailia"/>
    <s v="Canal"/>
    <s v="Samsung Galaxy Note3 (32GB) - 4G"/>
    <s v="Smartphones"/>
    <n v="22"/>
    <x v="0"/>
    <s v="August"/>
    <n v="87516"/>
    <n v="93060"/>
    <n v="5544"/>
  </r>
  <r>
    <d v="2012-08-18T00:00:00"/>
    <s v="Aswan"/>
    <s v="Upper Egypt"/>
    <s v="iPhone 5S (64GB)"/>
    <s v="Smartphones"/>
    <n v="13"/>
    <x v="0"/>
    <s v="August"/>
    <n v="139968"/>
    <n v="149040"/>
    <n v="9072"/>
  </r>
  <r>
    <d v="2012-08-19T00:00:00"/>
    <s v="Minia"/>
    <s v="Upper Egypt"/>
    <s v="Samsung Galaxy Note3 (32GB) - 4G"/>
    <s v="Smartphones"/>
    <n v="27"/>
    <x v="0"/>
    <s v="August"/>
    <n v="59670"/>
    <n v="63450"/>
    <n v="3780"/>
  </r>
  <r>
    <d v="2012-08-20T00:00:00"/>
    <s v="Giza"/>
    <s v="G. Cairo"/>
    <s v="Nokia Lumia  - 4G"/>
    <s v="Smartphones"/>
    <n v="27"/>
    <x v="0"/>
    <s v="August"/>
    <n v="46782"/>
    <n v="49680"/>
    <n v="2898"/>
  </r>
  <r>
    <d v="2012-08-20T00:00:00"/>
    <s v="Marasa Matrouh"/>
    <s v="Alexandria"/>
    <s v="HTC ONE (32GB) Dual Sim - 3G"/>
    <s v="Smartphones"/>
    <n v="27"/>
    <x v="0"/>
    <s v="August"/>
    <n v="17730"/>
    <n v="18900"/>
    <n v="1170"/>
  </r>
  <r>
    <d v="2012-08-21T00:00:00"/>
    <s v="Ismailia"/>
    <s v="Canal"/>
    <s v="HTC One - (32GB) - 4G"/>
    <s v="Smartphones"/>
    <n v="27"/>
    <x v="0"/>
    <s v="August"/>
    <n v="60912"/>
    <n v="64800"/>
    <n v="3888"/>
  </r>
  <r>
    <d v="2012-08-21T00:00:00"/>
    <s v="Cairo"/>
    <s v="G. Cairo"/>
    <s v="iPhone 5S (64GB)"/>
    <s v="Smartphones"/>
    <n v="27"/>
    <x v="0"/>
    <s v="August"/>
    <n v="139968"/>
    <n v="149040"/>
    <n v="9072"/>
  </r>
  <r>
    <d v="2012-08-21T00:00:00"/>
    <s v="Portsaied"/>
    <s v="Canal"/>
    <s v="iPhone 5S (32GB)"/>
    <s v="Smartphones"/>
    <n v="27"/>
    <x v="0"/>
    <s v="August"/>
    <n v="56628"/>
    <n v="60390"/>
    <n v="3762"/>
  </r>
  <r>
    <d v="2012-08-22T00:00:00"/>
    <s v="Zagazig"/>
    <s v="Delta"/>
    <s v="iPhone 5S (64GB)"/>
    <s v="Smartphones"/>
    <n v="12"/>
    <x v="0"/>
    <s v="August"/>
    <n v="139968"/>
    <n v="149040"/>
    <n v="9072"/>
  </r>
  <r>
    <d v="2012-08-22T00:00:00"/>
    <s v="Mansoura"/>
    <s v="Delta"/>
    <s v="Samsung Galaxy S4 (16GB) - 4G"/>
    <s v="Smartphones"/>
    <n v="18"/>
    <x v="0"/>
    <s v="August"/>
    <n v="9126"/>
    <n v="9720"/>
    <n v="594"/>
  </r>
  <r>
    <d v="2012-08-23T00:00:00"/>
    <s v="Giza"/>
    <s v="G. Cairo"/>
    <s v="Nokia Lumia  - 4G"/>
    <s v="Smartphones"/>
    <n v="8"/>
    <x v="0"/>
    <s v="August"/>
    <n v="18306"/>
    <n v="19440"/>
    <n v="1134"/>
  </r>
  <r>
    <d v="2012-08-23T00:00:00"/>
    <s v="Aswan"/>
    <s v="Upper Egypt"/>
    <s v="Sony Xperia Z"/>
    <s v="Tablets"/>
    <n v="21"/>
    <x v="0"/>
    <s v="August"/>
    <n v="27468"/>
    <n v="29610"/>
    <n v="2142"/>
  </r>
  <r>
    <d v="2012-08-23T00:00:00"/>
    <s v="Cairo"/>
    <s v="G. Cairo"/>
    <s v="iPhone 5S (16GB)"/>
    <s v="Smartphones"/>
    <n v="25"/>
    <x v="0"/>
    <s v="August"/>
    <n v="89640"/>
    <n v="95400"/>
    <n v="5760"/>
  </r>
  <r>
    <d v="2012-08-23T00:00:00"/>
    <s v="Mansoura"/>
    <s v="Delta"/>
    <s v="Samsung Galaxy Note3 (32GB) - 4G"/>
    <s v="Smartphones"/>
    <n v="12"/>
    <x v="0"/>
    <s v="August"/>
    <n v="7956"/>
    <n v="8460"/>
    <n v="504"/>
  </r>
  <r>
    <d v="2012-08-23T00:00:00"/>
    <s v="Ismailia"/>
    <s v="Canal"/>
    <s v="iPhone 5S (64GB)"/>
    <s v="Smartphones"/>
    <n v="9"/>
    <x v="0"/>
    <s v="August"/>
    <n v="134136"/>
    <n v="142830"/>
    <n v="8694"/>
  </r>
  <r>
    <d v="2012-08-24T00:00:00"/>
    <s v="Ismailia"/>
    <s v="Canal"/>
    <s v="Samsung Galaxy S4 Zoom - 3G  "/>
    <s v="Smartphones"/>
    <n v="23"/>
    <x v="0"/>
    <s v="August"/>
    <n v="18954"/>
    <n v="20250"/>
    <n v="1296"/>
  </r>
  <r>
    <d v="2012-08-25T00:00:00"/>
    <s v="Alex"/>
    <s v="Alexandria"/>
    <s v="iPhone 5C (16GB)"/>
    <s v="Smartphones"/>
    <n v="23"/>
    <x v="0"/>
    <s v="August"/>
    <n v="81558"/>
    <n v="86940"/>
    <n v="5382"/>
  </r>
  <r>
    <d v="2012-08-26T00:00:00"/>
    <s v="Ismailia"/>
    <s v="Canal"/>
    <s v="Samsung Galaxy S4 Zoom - 3G  "/>
    <s v="Smartphones"/>
    <n v="20"/>
    <x v="0"/>
    <s v="August"/>
    <n v="14742"/>
    <n v="15750"/>
    <n v="1008"/>
  </r>
  <r>
    <d v="2012-08-26T00:00:00"/>
    <s v="Marasa Matrouh"/>
    <s v="Alexandria"/>
    <s v="iPhone 5S (16GB)"/>
    <s v="Smartphones"/>
    <n v="25"/>
    <x v="0"/>
    <s v="August"/>
    <n v="67230"/>
    <n v="71550"/>
    <n v="4320"/>
  </r>
  <r>
    <d v="2012-08-26T00:00:00"/>
    <s v="Giza"/>
    <s v="G. Cairo"/>
    <s v="Microsoft Surface Pro 2"/>
    <s v="Tablets"/>
    <n v="4"/>
    <x v="0"/>
    <s v="August"/>
    <n v="60048"/>
    <n v="64800"/>
    <n v="4752"/>
  </r>
  <r>
    <d v="2012-08-28T00:00:00"/>
    <s v="Mansoura"/>
    <s v="Delta"/>
    <s v="iPhone 5S (32GB)"/>
    <s v="Smartphones"/>
    <n v="24"/>
    <x v="0"/>
    <s v="August"/>
    <n v="77220"/>
    <n v="82350"/>
    <n v="5130"/>
  </r>
  <r>
    <d v="2012-08-28T00:00:00"/>
    <s v="Minia"/>
    <s v="Upper Egypt"/>
    <s v="Nokia Lumia  - 4G"/>
    <s v="Smartphones"/>
    <n v="24"/>
    <x v="0"/>
    <s v="August"/>
    <n v="12204"/>
    <n v="12960"/>
    <n v="756"/>
  </r>
  <r>
    <d v="2012-08-29T00:00:00"/>
    <s v="Portsaied"/>
    <s v="Canal"/>
    <s v="Microsoft Surface Pro 2"/>
    <s v="Tablets"/>
    <n v="16"/>
    <x v="0"/>
    <s v="August"/>
    <n v="45036"/>
    <n v="48600"/>
    <n v="3564"/>
  </r>
  <r>
    <d v="2012-08-29T00:00:00"/>
    <s v="Minia"/>
    <s v="Upper Egypt"/>
    <s v="HTC One - (32GB) - 4G"/>
    <s v="Smartphones"/>
    <n v="6"/>
    <x v="0"/>
    <s v="August"/>
    <n v="33840"/>
    <n v="36000"/>
    <n v="2160"/>
  </r>
  <r>
    <d v="2012-08-30T00:00:00"/>
    <s v="Zagazig"/>
    <s v="Delta"/>
    <s v="Samsung Galaxy Note3 (32GB) - 3G"/>
    <s v="Smartphones"/>
    <n v="4"/>
    <x v="0"/>
    <s v="August"/>
    <n v="70794"/>
    <n v="75240"/>
    <n v="4446"/>
  </r>
  <r>
    <d v="2012-08-30T00:00:00"/>
    <s v="Alex"/>
    <s v="Alexandria"/>
    <s v="HTC One - (32GB) - 4G"/>
    <s v="Smartphones"/>
    <n v="24"/>
    <x v="0"/>
    <s v="August"/>
    <n v="16920"/>
    <n v="18000"/>
    <n v="1080"/>
  </r>
  <r>
    <d v="2012-08-30T00:00:00"/>
    <s v="Aswan"/>
    <s v="Upper Egypt"/>
    <s v="Microsoft Surface Pro 2"/>
    <s v="Tablets"/>
    <n v="21"/>
    <x v="0"/>
    <s v="August"/>
    <n v="165132"/>
    <n v="178200"/>
    <n v="13068"/>
  </r>
  <r>
    <d v="2012-08-30T00:00:00"/>
    <s v="Alex"/>
    <s v="Alexandria"/>
    <s v="Samsung Galaxy S4  (16GB) - 3G"/>
    <s v="Smartphones"/>
    <n v="13"/>
    <x v="0"/>
    <s v="August"/>
    <n v="26568"/>
    <n v="28350"/>
    <n v="1782"/>
  </r>
  <r>
    <d v="2012-08-30T00:00:00"/>
    <s v="Giza"/>
    <s v="G. Cairo"/>
    <s v="Samsung Galaxy S4 (16GB) - 4G"/>
    <s v="Smartphones"/>
    <n v="2"/>
    <x v="0"/>
    <s v="August"/>
    <n v="69966"/>
    <n v="74520"/>
    <n v="4554"/>
  </r>
  <r>
    <d v="2012-08-31T00:00:00"/>
    <s v="Aswan"/>
    <s v="Upper Egypt"/>
    <s v="iPhone 5S (16GB)"/>
    <s v="Smartphones"/>
    <n v="20"/>
    <x v="0"/>
    <s v="August"/>
    <n v="71712"/>
    <n v="76320"/>
    <n v="4608"/>
  </r>
  <r>
    <d v="2012-08-31T00:00:00"/>
    <s v="Ismailia"/>
    <s v="Canal"/>
    <s v="Microsoft Surface Pro 2"/>
    <s v="Tablets"/>
    <n v="21"/>
    <x v="0"/>
    <s v="August"/>
    <n v="187650"/>
    <n v="202500"/>
    <n v="14850"/>
  </r>
  <r>
    <d v="2012-08-31T00:00:00"/>
    <s v="Giza"/>
    <s v="G. Cairo"/>
    <s v="Samsung Galaxy Note3 (32GB) - 3G"/>
    <s v="Smartphones"/>
    <n v="12"/>
    <x v="0"/>
    <s v="August"/>
    <n v="44712"/>
    <n v="47520"/>
    <n v="2808"/>
  </r>
  <r>
    <d v="2012-08-31T00:00:00"/>
    <s v="Cairo"/>
    <s v="G. Cairo"/>
    <s v="Sony Xperia Z"/>
    <s v="Tablets"/>
    <n v="23"/>
    <x v="0"/>
    <s v="August"/>
    <n v="98100"/>
    <n v="105750"/>
    <n v="7650"/>
  </r>
  <r>
    <d v="2012-09-01T00:00:00"/>
    <s v="Minia"/>
    <s v="Upper Egypt"/>
    <s v="Samsung Galaxy Note3 (32GB) - 3G"/>
    <s v="Smartphones"/>
    <n v="23"/>
    <x v="0"/>
    <s v="September"/>
    <n v="7452"/>
    <n v="7920"/>
    <n v="468"/>
  </r>
  <r>
    <d v="2012-09-01T00:00:00"/>
    <s v="Cairo"/>
    <s v="G. Cairo"/>
    <s v="Samsung Galaxy S3 (16GB) - 3G"/>
    <s v="Smartphones"/>
    <n v="24"/>
    <x v="0"/>
    <s v="September"/>
    <n v="13176"/>
    <n v="14040"/>
    <n v="864"/>
  </r>
  <r>
    <d v="2012-09-01T00:00:00"/>
    <s v="Giza"/>
    <s v="G. Cairo"/>
    <s v="Sony Xperia Z"/>
    <s v="Tablets"/>
    <n v="25"/>
    <x v="0"/>
    <s v="September"/>
    <n v="62784"/>
    <n v="67680"/>
    <n v="4896"/>
  </r>
  <r>
    <d v="2012-09-01T00:00:00"/>
    <s v="Mansoura"/>
    <s v="Delta"/>
    <s v="Microsoft Surface Pro 2"/>
    <s v="Tablets"/>
    <n v="17"/>
    <x v="0"/>
    <s v="September"/>
    <n v="22518"/>
    <n v="24300"/>
    <n v="1782"/>
  </r>
  <r>
    <d v="2012-09-02T00:00:00"/>
    <s v="Zagazig"/>
    <s v="Delta"/>
    <s v="iPhone 5S (32GB)"/>
    <s v="Smartphones"/>
    <n v="21"/>
    <x v="0"/>
    <s v="September"/>
    <n v="30888"/>
    <n v="32940"/>
    <n v="2052"/>
  </r>
  <r>
    <d v="2012-09-02T00:00:00"/>
    <s v="Mansoura"/>
    <s v="Delta"/>
    <s v="HTC ONE (32GB) Dual Sim - 3G"/>
    <s v="Smartphones"/>
    <n v="9"/>
    <x v="0"/>
    <s v="September"/>
    <n v="67374"/>
    <n v="71820"/>
    <n v="4446"/>
  </r>
  <r>
    <d v="2012-09-02T00:00:00"/>
    <s v="Giza"/>
    <s v="G. Cairo"/>
    <s v="Samsung Galaxy S4 (16GB) - 4G"/>
    <s v="Smartphones"/>
    <n v="11"/>
    <x v="0"/>
    <s v="September"/>
    <n v="48672"/>
    <n v="51840"/>
    <n v="3168"/>
  </r>
  <r>
    <d v="2012-09-02T00:00:00"/>
    <s v="Mansoura"/>
    <s v="Delta"/>
    <s v="Samsung Galaxy S3 (16GB) - 3G"/>
    <s v="Smartphones"/>
    <n v="4"/>
    <x v="0"/>
    <s v="September"/>
    <n v="54900"/>
    <n v="58500"/>
    <n v="3600"/>
  </r>
  <r>
    <d v="2012-09-02T00:00:00"/>
    <s v="Cairo"/>
    <s v="G. Cairo"/>
    <s v="Samsung Galaxy S4  (16GB) - 3G"/>
    <s v="Smartphones"/>
    <n v="22"/>
    <x v="0"/>
    <s v="September"/>
    <n v="53136"/>
    <n v="56700"/>
    <n v="3564"/>
  </r>
  <r>
    <d v="2012-09-03T00:00:00"/>
    <s v="Cairo"/>
    <s v="G. Cairo"/>
    <s v="iPhone 5S (16GB)"/>
    <s v="Smartphones"/>
    <n v="15"/>
    <x v="0"/>
    <s v="September"/>
    <n v="85158"/>
    <n v="90630"/>
    <n v="5472"/>
  </r>
  <r>
    <d v="2012-09-03T00:00:00"/>
    <s v="Mansoura"/>
    <s v="Delta"/>
    <s v="Sony Xperia Z"/>
    <s v="Tablets"/>
    <n v="23"/>
    <x v="0"/>
    <s v="September"/>
    <n v="27468"/>
    <n v="29610"/>
    <n v="2142"/>
  </r>
  <r>
    <d v="2012-09-03T00:00:00"/>
    <s v="Aswan"/>
    <s v="Upper Egypt"/>
    <s v="iPhone 5C (32GB)"/>
    <s v="Smartphones"/>
    <n v="9"/>
    <x v="0"/>
    <s v="September"/>
    <n v="35802"/>
    <n v="38070"/>
    <n v="2268"/>
  </r>
  <r>
    <d v="2012-09-03T00:00:00"/>
    <s v="Ismailia"/>
    <s v="Canal"/>
    <s v="Samsung Galaxy S3 (16GB) - 3G"/>
    <s v="Smartphones"/>
    <n v="7"/>
    <x v="0"/>
    <s v="September"/>
    <n v="4392"/>
    <n v="4680"/>
    <n v="288"/>
  </r>
  <r>
    <d v="2012-09-04T00:00:00"/>
    <s v="Aswan"/>
    <s v="Upper Egypt"/>
    <s v="Sony Xperia Z"/>
    <s v="Tablets"/>
    <n v="25"/>
    <x v="0"/>
    <s v="September"/>
    <n v="70632"/>
    <n v="76140"/>
    <n v="5508"/>
  </r>
  <r>
    <d v="2012-09-04T00:00:00"/>
    <s v="Marasa Matrouh"/>
    <s v="Alexandria"/>
    <s v="Sony Xperia Z"/>
    <s v="Tablets"/>
    <n v="10"/>
    <x v="0"/>
    <s v="September"/>
    <n v="31392"/>
    <n v="33840"/>
    <n v="2448"/>
  </r>
  <r>
    <d v="2012-09-04T00:00:00"/>
    <s v="Cairo"/>
    <s v="G. Cairo"/>
    <s v="Sony Xperia Z"/>
    <s v="Tablets"/>
    <n v="8"/>
    <x v="0"/>
    <s v="September"/>
    <n v="94176"/>
    <n v="101520"/>
    <n v="7344"/>
  </r>
  <r>
    <d v="2012-09-05T00:00:00"/>
    <s v="Ismailia"/>
    <s v="Canal"/>
    <s v="Microsoft Surface Pro 2"/>
    <s v="Tablets"/>
    <n v="18"/>
    <x v="0"/>
    <s v="September"/>
    <n v="142614"/>
    <n v="153900"/>
    <n v="11286"/>
  </r>
  <r>
    <d v="2012-09-05T00:00:00"/>
    <s v="Zagazig"/>
    <s v="Delta"/>
    <s v="iPhone 5S (32GB)"/>
    <s v="Smartphones"/>
    <n v="8"/>
    <x v="0"/>
    <s v="September"/>
    <n v="123552"/>
    <n v="131760"/>
    <n v="8208"/>
  </r>
  <r>
    <d v="2012-09-06T00:00:00"/>
    <s v="Portsaied"/>
    <s v="Canal"/>
    <s v="Sony Xperia Z"/>
    <s v="Tablets"/>
    <n v="25"/>
    <x v="0"/>
    <s v="September"/>
    <n v="15696"/>
    <n v="16920"/>
    <n v="1224"/>
  </r>
  <r>
    <d v="2012-09-06T00:00:00"/>
    <s v="Mansoura"/>
    <s v="Delta"/>
    <s v="HTC One - (32GB) - 4G"/>
    <s v="Smartphones"/>
    <n v="7"/>
    <x v="0"/>
    <s v="September"/>
    <n v="30456"/>
    <n v="32400"/>
    <n v="1944"/>
  </r>
  <r>
    <d v="2012-09-06T00:00:00"/>
    <s v="Aswan"/>
    <s v="Upper Egypt"/>
    <s v="Samsung Galaxy Note3 (32GB) - 4G"/>
    <s v="Smartphones"/>
    <n v="17"/>
    <x v="0"/>
    <s v="September"/>
    <n v="3978"/>
    <n v="4230"/>
    <n v="252"/>
  </r>
  <r>
    <d v="2012-09-06T00:00:00"/>
    <s v="Ismailia"/>
    <s v="Canal"/>
    <s v="Sony Xperia Z"/>
    <s v="Tablets"/>
    <n v="3"/>
    <x v="0"/>
    <s v="September"/>
    <n v="51012"/>
    <n v="54990"/>
    <n v="3978"/>
  </r>
  <r>
    <d v="2012-09-07T00:00:00"/>
    <s v="Ismailia"/>
    <s v="Canal"/>
    <s v="Samsung Galaxy S4 (16GB) - 4G"/>
    <s v="Smartphones"/>
    <n v="13"/>
    <x v="0"/>
    <s v="September"/>
    <n v="6084"/>
    <n v="6480"/>
    <n v="396"/>
  </r>
  <r>
    <d v="2012-09-07T00:00:00"/>
    <s v="Mansoura"/>
    <s v="Delta"/>
    <s v="Nokia Lumia  - 4G"/>
    <s v="Smartphones"/>
    <n v="17"/>
    <x v="0"/>
    <s v="September"/>
    <n v="24408"/>
    <n v="25920"/>
    <n v="1512"/>
  </r>
  <r>
    <d v="2012-09-07T00:00:00"/>
    <s v="Minia"/>
    <s v="Upper Egypt"/>
    <s v="iPhone 5C (16GB)"/>
    <s v="Smartphones"/>
    <n v="22"/>
    <x v="0"/>
    <s v="September"/>
    <n v="35460"/>
    <n v="37800"/>
    <n v="2340"/>
  </r>
  <r>
    <d v="2012-09-07T00:00:00"/>
    <s v="Ismailia"/>
    <s v="Canal"/>
    <s v="Samsung Galaxy S4 (16GB) - 4G"/>
    <s v="Smartphones"/>
    <n v="23"/>
    <x v="0"/>
    <s v="September"/>
    <n v="76050"/>
    <n v="81000"/>
    <n v="4950"/>
  </r>
  <r>
    <d v="2012-09-08T00:00:00"/>
    <s v="Cairo"/>
    <s v="G. Cairo"/>
    <s v="iPhone 5S (16GB)"/>
    <s v="Smartphones"/>
    <n v="1"/>
    <x v="0"/>
    <s v="September"/>
    <n v="40338"/>
    <n v="42930"/>
    <n v="2592"/>
  </r>
  <r>
    <d v="2012-09-09T00:00:00"/>
    <s v="Marasa Matrouh"/>
    <s v="Alexandria"/>
    <s v="iPhone 5C (16GB)"/>
    <s v="Smartphones"/>
    <n v="25"/>
    <x v="0"/>
    <s v="September"/>
    <n v="28368"/>
    <n v="30240"/>
    <n v="1872"/>
  </r>
  <r>
    <d v="2012-09-10T00:00:00"/>
    <s v="Cairo"/>
    <s v="G. Cairo"/>
    <s v="Samsung Galaxy S4 (16GB) - 4G"/>
    <s v="Smartphones"/>
    <n v="22"/>
    <x v="0"/>
    <s v="September"/>
    <n v="73008"/>
    <n v="77760"/>
    <n v="4752"/>
  </r>
  <r>
    <d v="2012-09-10T00:00:00"/>
    <s v="Zagazig"/>
    <s v="Delta"/>
    <s v="Samsung Galaxy Note3 (32GB) - 3G"/>
    <s v="Smartphones"/>
    <n v="2"/>
    <x v="0"/>
    <s v="September"/>
    <n v="37260"/>
    <n v="39600"/>
    <n v="2340"/>
  </r>
  <r>
    <d v="2012-09-10T00:00:00"/>
    <s v="Portsaied"/>
    <s v="Canal"/>
    <s v="Sony Xperia Z"/>
    <s v="Tablets"/>
    <n v="11"/>
    <x v="0"/>
    <s v="September"/>
    <n v="19620"/>
    <n v="21150"/>
    <n v="1530"/>
  </r>
  <r>
    <d v="2012-09-10T00:00:00"/>
    <s v="Zagazig"/>
    <s v="Delta"/>
    <s v="iPhone 5S (32GB)"/>
    <s v="Smartphones"/>
    <n v="11"/>
    <x v="0"/>
    <s v="September"/>
    <n v="10296"/>
    <n v="10980"/>
    <n v="684"/>
  </r>
  <r>
    <d v="2012-09-11T00:00:00"/>
    <s v="Mansoura"/>
    <s v="Delta"/>
    <s v="iPhone 5S (16GB)"/>
    <s v="Smartphones"/>
    <n v="1"/>
    <x v="0"/>
    <s v="September"/>
    <n v="44820"/>
    <n v="47700"/>
    <n v="2880"/>
  </r>
  <r>
    <d v="2012-09-11T00:00:00"/>
    <s v="Alex"/>
    <s v="Alexandria"/>
    <s v="Sony Xperia Z"/>
    <s v="Tablets"/>
    <n v="14"/>
    <x v="0"/>
    <s v="September"/>
    <n v="74556"/>
    <n v="80370"/>
    <n v="5814"/>
  </r>
  <r>
    <d v="2012-09-11T00:00:00"/>
    <s v="Ismailia"/>
    <s v="Canal"/>
    <s v="iPhone 5S (16GB)"/>
    <s v="Smartphones"/>
    <n v="11"/>
    <x v="0"/>
    <s v="September"/>
    <n v="85158"/>
    <n v="90630"/>
    <n v="5472"/>
  </r>
  <r>
    <d v="2012-09-12T00:00:00"/>
    <s v="Mansoura"/>
    <s v="Delta"/>
    <s v="Samsung Galaxy S4  (16GB) - 3G"/>
    <s v="Smartphones"/>
    <n v="8"/>
    <x v="0"/>
    <s v="September"/>
    <n v="53136"/>
    <n v="56700"/>
    <n v="3564"/>
  </r>
  <r>
    <d v="2012-09-13T00:00:00"/>
    <s v="Cairo"/>
    <s v="G. Cairo"/>
    <s v="Samsung Galaxy Note3 (32GB) - 4G"/>
    <s v="Smartphones"/>
    <n v="1"/>
    <x v="0"/>
    <s v="September"/>
    <n v="3978"/>
    <n v="4230"/>
    <n v="252"/>
  </r>
  <r>
    <d v="2012-09-13T00:00:00"/>
    <s v="Zagazig"/>
    <s v="Delta"/>
    <s v="Nokia Lumia  - 4G"/>
    <s v="Smartphones"/>
    <n v="24"/>
    <x v="0"/>
    <s v="September"/>
    <n v="20340"/>
    <n v="21600"/>
    <n v="1260"/>
  </r>
  <r>
    <d v="2012-09-15T00:00:00"/>
    <s v="Marasa Matrouh"/>
    <s v="Alexandria"/>
    <s v="Microsoft Surface Pro 2"/>
    <s v="Tablets"/>
    <n v="15"/>
    <x v="0"/>
    <s v="September"/>
    <n v="142614"/>
    <n v="153900"/>
    <n v="11286"/>
  </r>
  <r>
    <d v="2012-09-15T00:00:00"/>
    <s v="Aswan"/>
    <s v="Upper Egypt"/>
    <s v="iPhone 5S (32GB)"/>
    <s v="Smartphones"/>
    <n v="20"/>
    <x v="0"/>
    <s v="September"/>
    <n v="61776"/>
    <n v="65880"/>
    <n v="4104"/>
  </r>
  <r>
    <d v="2012-09-17T00:00:00"/>
    <s v="Marasa Matrouh"/>
    <s v="Alexandria"/>
    <s v="Samsung Galaxy S4  (16GB) - 3G"/>
    <s v="Smartphones"/>
    <n v="1"/>
    <x v="0"/>
    <s v="September"/>
    <n v="35424"/>
    <n v="37800"/>
    <n v="2376"/>
  </r>
  <r>
    <d v="2012-09-17T00:00:00"/>
    <s v="Portsaied"/>
    <s v="Canal"/>
    <s v="iPhone 5C (32GB)"/>
    <s v="Smartphones"/>
    <n v="5"/>
    <x v="0"/>
    <s v="September"/>
    <n v="87516"/>
    <n v="93060"/>
    <n v="5544"/>
  </r>
  <r>
    <d v="2012-09-18T00:00:00"/>
    <s v="Mansoura"/>
    <s v="Delta"/>
    <s v="Samsung Galaxy S3 (16GB) - 3G"/>
    <s v="Smartphones"/>
    <n v="2"/>
    <x v="0"/>
    <s v="September"/>
    <n v="15372"/>
    <n v="16380"/>
    <n v="1008"/>
  </r>
  <r>
    <d v="2012-09-18T00:00:00"/>
    <s v="Giza"/>
    <s v="G. Cairo"/>
    <s v="HTC One - (32GB) - 4G"/>
    <s v="Smartphones"/>
    <n v="15"/>
    <x v="0"/>
    <s v="September"/>
    <n v="54144"/>
    <n v="57600"/>
    <n v="3456"/>
  </r>
  <r>
    <d v="2012-09-19T00:00:00"/>
    <s v="Zagazig"/>
    <s v="Delta"/>
    <s v="Samsung Galaxy S4 Zoom - 3G  "/>
    <s v="Smartphones"/>
    <n v="24"/>
    <x v="0"/>
    <s v="September"/>
    <n v="33696"/>
    <n v="36000"/>
    <n v="2304"/>
  </r>
  <r>
    <d v="2012-09-19T00:00:00"/>
    <s v="Aswan"/>
    <s v="Upper Egypt"/>
    <s v="iPhone 5S (64GB)"/>
    <s v="Smartphones"/>
    <n v="23"/>
    <x v="0"/>
    <s v="September"/>
    <n v="116640"/>
    <n v="124200"/>
    <n v="7560"/>
  </r>
  <r>
    <d v="2012-09-19T00:00:00"/>
    <s v="Minia"/>
    <s v="Upper Egypt"/>
    <s v="HTC ONE (32GB) Dual Sim - 3G"/>
    <s v="Smartphones"/>
    <n v="20"/>
    <x v="0"/>
    <s v="September"/>
    <n v="81558"/>
    <n v="86940"/>
    <n v="5382"/>
  </r>
  <r>
    <d v="2012-09-19T00:00:00"/>
    <s v="Portsaied"/>
    <s v="Canal"/>
    <s v="Samsung Galaxy S4  (16GB) - 3G"/>
    <s v="Smartphones"/>
    <n v="23"/>
    <x v="0"/>
    <s v="September"/>
    <n v="73800"/>
    <n v="78750"/>
    <n v="4950"/>
  </r>
  <r>
    <d v="2012-09-19T00:00:00"/>
    <s v="Giza"/>
    <s v="G. Cairo"/>
    <s v="iPhone 5C (16GB)"/>
    <s v="Smartphones"/>
    <n v="22"/>
    <x v="0"/>
    <s v="September"/>
    <n v="24822"/>
    <n v="26460"/>
    <n v="1638"/>
  </r>
  <r>
    <d v="2012-09-20T00:00:00"/>
    <s v="Mansoura"/>
    <s v="Delta"/>
    <s v="iPhone 5S (32GB)"/>
    <s v="Smartphones"/>
    <n v="10"/>
    <x v="0"/>
    <s v="September"/>
    <n v="66924"/>
    <n v="71370"/>
    <n v="4446"/>
  </r>
  <r>
    <d v="2012-09-20T00:00:00"/>
    <s v="Aswan"/>
    <s v="Upper Egypt"/>
    <s v="iPhone 5C (32GB)"/>
    <s v="Smartphones"/>
    <n v="5"/>
    <x v="0"/>
    <s v="September"/>
    <n v="19890"/>
    <n v="21150"/>
    <n v="1260"/>
  </r>
  <r>
    <d v="2012-09-20T00:00:00"/>
    <s v="Portsaied"/>
    <s v="Canal"/>
    <s v="Samsung Galaxy S4 Zoom - 3G  "/>
    <s v="Smartphones"/>
    <n v="12"/>
    <x v="0"/>
    <s v="September"/>
    <n v="35802"/>
    <n v="38250"/>
    <n v="2448"/>
  </r>
  <r>
    <d v="2012-09-20T00:00:00"/>
    <s v="Mansoura"/>
    <s v="Delta"/>
    <s v="Sony Xperia Z"/>
    <s v="Tablets"/>
    <n v="19"/>
    <x v="0"/>
    <s v="September"/>
    <n v="74556"/>
    <n v="80370"/>
    <n v="5814"/>
  </r>
  <r>
    <d v="2012-09-21T00:00:00"/>
    <s v="Marasa Matrouh"/>
    <s v="Alexandria"/>
    <s v="Samsung Galaxy Note3 (32GB) - 4G"/>
    <s v="Smartphones"/>
    <n v="18"/>
    <x v="0"/>
    <s v="September"/>
    <n v="83538"/>
    <n v="88830"/>
    <n v="5292"/>
  </r>
  <r>
    <d v="2012-09-21T00:00:00"/>
    <s v="Mansoura"/>
    <s v="Delta"/>
    <s v="HTC ONE (32GB) Dual Sim - 3G"/>
    <s v="Smartphones"/>
    <n v="1"/>
    <x v="0"/>
    <s v="September"/>
    <n v="53190"/>
    <n v="56700"/>
    <n v="3510"/>
  </r>
  <r>
    <d v="2012-09-21T00:00:00"/>
    <s v="Minia"/>
    <s v="Upper Egypt"/>
    <s v="Samsung Galaxy S4 (16GB) - 4G"/>
    <s v="Smartphones"/>
    <n v="15"/>
    <x v="0"/>
    <s v="September"/>
    <n v="15210"/>
    <n v="16200"/>
    <n v="990"/>
  </r>
  <r>
    <d v="2012-09-21T00:00:00"/>
    <s v="Giza"/>
    <s v="G. Cairo"/>
    <s v="Samsung Galaxy S4 (16GB) - 4G"/>
    <s v="Smartphones"/>
    <n v="4"/>
    <x v="0"/>
    <s v="September"/>
    <n v="54756"/>
    <n v="58320"/>
    <n v="3564"/>
  </r>
  <r>
    <d v="2012-09-21T00:00:00"/>
    <s v="Marasa Matrouh"/>
    <s v="Alexandria"/>
    <s v="Nokia Lumia  - 4G"/>
    <s v="Smartphones"/>
    <n v="16"/>
    <x v="0"/>
    <s v="September"/>
    <n v="10170"/>
    <n v="10800"/>
    <n v="630"/>
  </r>
  <r>
    <d v="2012-09-22T00:00:00"/>
    <s v="Marasa Matrouh"/>
    <s v="Alexandria"/>
    <s v="Samsung Galaxy Note 10.1"/>
    <s v="Tablets"/>
    <n v="10"/>
    <x v="0"/>
    <s v="September"/>
    <n v="28656"/>
    <n v="30960"/>
    <n v="2304"/>
  </r>
  <r>
    <d v="2012-09-23T00:00:00"/>
    <s v="Aswan"/>
    <s v="Upper Egypt"/>
    <s v="iPhone 5S (64GB)"/>
    <s v="Smartphones"/>
    <n v="21"/>
    <x v="0"/>
    <s v="September"/>
    <n v="58320"/>
    <n v="62100"/>
    <n v="3780"/>
  </r>
  <r>
    <d v="2012-09-23T00:00:00"/>
    <s v="Ismailia"/>
    <s v="Canal"/>
    <s v="iPhone 5S (32GB)"/>
    <s v="Smartphones"/>
    <n v="7"/>
    <x v="0"/>
    <s v="September"/>
    <n v="5148"/>
    <n v="5490"/>
    <n v="342"/>
  </r>
  <r>
    <d v="2012-09-23T00:00:00"/>
    <s v="Alex"/>
    <s v="Alexandria"/>
    <s v="HTC One - (32GB) - 4G"/>
    <s v="Smartphones"/>
    <n v="22"/>
    <x v="0"/>
    <s v="September"/>
    <n v="43992"/>
    <n v="46800"/>
    <n v="2808"/>
  </r>
  <r>
    <d v="2012-09-23T00:00:00"/>
    <s v="Alex"/>
    <s v="Alexandria"/>
    <s v="Samsung Galaxy S4 Zoom - 3G  "/>
    <s v="Smartphones"/>
    <n v="15"/>
    <x v="0"/>
    <s v="September"/>
    <n v="50544"/>
    <n v="54000"/>
    <n v="3456"/>
  </r>
  <r>
    <d v="2012-09-24T00:00:00"/>
    <s v="Minia"/>
    <s v="Upper Egypt"/>
    <s v="iPhone 5C (16GB)"/>
    <s v="Smartphones"/>
    <n v="7"/>
    <x v="0"/>
    <s v="September"/>
    <n v="24822"/>
    <n v="26460"/>
    <n v="1638"/>
  </r>
  <r>
    <d v="2012-09-24T00:00:00"/>
    <s v="Portsaied"/>
    <s v="Canal"/>
    <s v="Sony Xperia Z"/>
    <s v="Tablets"/>
    <n v="17"/>
    <x v="0"/>
    <s v="September"/>
    <n v="66708"/>
    <n v="71910"/>
    <n v="5202"/>
  </r>
  <r>
    <d v="2012-09-25T00:00:00"/>
    <s v="Alex"/>
    <s v="Alexandria"/>
    <s v="Sony Xperia Z"/>
    <s v="Tablets"/>
    <n v="20"/>
    <x v="0"/>
    <s v="September"/>
    <n v="39240"/>
    <n v="42300"/>
    <n v="3060"/>
  </r>
  <r>
    <d v="2012-09-25T00:00:00"/>
    <s v="Zagazig"/>
    <s v="Delta"/>
    <s v="iPhone 5C (32GB)"/>
    <s v="Smartphones"/>
    <n v="5"/>
    <x v="0"/>
    <s v="September"/>
    <n v="15912"/>
    <n v="16920"/>
    <n v="1008"/>
  </r>
  <r>
    <d v="2012-09-25T00:00:00"/>
    <s v="Marasa Matrouh"/>
    <s v="Alexandria"/>
    <s v="iPhone 5C (16GB)"/>
    <s v="Smartphones"/>
    <n v="14"/>
    <x v="0"/>
    <s v="September"/>
    <n v="56736"/>
    <n v="60480"/>
    <n v="3744"/>
  </r>
  <r>
    <d v="2012-09-25T00:00:00"/>
    <s v="Mansoura"/>
    <s v="Delta"/>
    <s v="Microsoft Surface Pro 2"/>
    <s v="Tablets"/>
    <n v="6"/>
    <x v="0"/>
    <s v="September"/>
    <n v="7506"/>
    <n v="8100"/>
    <n v="594"/>
  </r>
  <r>
    <d v="2012-09-26T00:00:00"/>
    <s v="Zagazig"/>
    <s v="Delta"/>
    <s v="Samsung Galaxy Note3 (32GB) - 3G"/>
    <s v="Smartphones"/>
    <n v="22"/>
    <x v="0"/>
    <s v="September"/>
    <n v="37260"/>
    <n v="39600"/>
    <n v="2340"/>
  </r>
  <r>
    <d v="2012-09-27T00:00:00"/>
    <s v="Aswan"/>
    <s v="Upper Egypt"/>
    <s v="Samsung Galaxy Note3 (32GB) - 4G"/>
    <s v="Smartphones"/>
    <n v="6"/>
    <x v="0"/>
    <s v="September"/>
    <n v="51714"/>
    <n v="54990"/>
    <n v="3276"/>
  </r>
  <r>
    <d v="2012-09-27T00:00:00"/>
    <s v="Marasa Matrouh"/>
    <s v="Alexandria"/>
    <s v="iPhone 5S (32GB)"/>
    <s v="Smartphones"/>
    <n v="6"/>
    <x v="0"/>
    <s v="September"/>
    <n v="92664"/>
    <n v="98820"/>
    <n v="6156"/>
  </r>
  <r>
    <d v="2012-09-27T00:00:00"/>
    <s v="Portsaied"/>
    <s v="Canal"/>
    <s v="HTC One - (32GB) - 4G"/>
    <s v="Smartphones"/>
    <n v="2"/>
    <x v="0"/>
    <s v="September"/>
    <n v="20304"/>
    <n v="21600"/>
    <n v="1296"/>
  </r>
  <r>
    <d v="2012-09-28T00:00:00"/>
    <s v="Mansoura"/>
    <s v="Delta"/>
    <s v="Samsung Galaxy S4  (16GB) - 3G"/>
    <s v="Smartphones"/>
    <n v="24"/>
    <x v="0"/>
    <s v="September"/>
    <n v="14760"/>
    <n v="15750"/>
    <n v="990"/>
  </r>
  <r>
    <d v="2012-09-28T00:00:00"/>
    <s v="Minia"/>
    <s v="Upper Egypt"/>
    <s v="Samsung Galaxy Note3 (32GB) - 3G"/>
    <s v="Smartphones"/>
    <n v="11"/>
    <x v="0"/>
    <s v="September"/>
    <n v="67068"/>
    <n v="71280"/>
    <n v="4212"/>
  </r>
  <r>
    <d v="2012-09-28T00:00:00"/>
    <s v="Ismailia"/>
    <s v="Canal"/>
    <s v="Samsung Galaxy Note3 (32GB) - 3G"/>
    <s v="Smartphones"/>
    <n v="10"/>
    <x v="0"/>
    <s v="September"/>
    <n v="52164"/>
    <n v="55440"/>
    <n v="3276"/>
  </r>
  <r>
    <d v="2012-09-28T00:00:00"/>
    <s v="Mansoura"/>
    <s v="Delta"/>
    <s v="Nokia Lumia  - 4G"/>
    <s v="Smartphones"/>
    <n v="7"/>
    <x v="0"/>
    <s v="September"/>
    <n v="42714"/>
    <n v="45360"/>
    <n v="2646"/>
  </r>
  <r>
    <d v="2012-09-28T00:00:00"/>
    <s v="Portsaied"/>
    <s v="Canal"/>
    <s v="Samsung Galaxy S4 (16GB) - 4G"/>
    <s v="Smartphones"/>
    <n v="22"/>
    <x v="0"/>
    <s v="September"/>
    <n v="66924"/>
    <n v="71280"/>
    <n v="4356"/>
  </r>
  <r>
    <d v="2012-09-28T00:00:00"/>
    <s v="Aswan"/>
    <s v="Upper Egypt"/>
    <s v="Sony Xperia Z"/>
    <s v="Tablets"/>
    <n v="7"/>
    <x v="0"/>
    <s v="September"/>
    <n v="90252"/>
    <n v="97290"/>
    <n v="7038"/>
  </r>
  <r>
    <d v="2012-09-28T00:00:00"/>
    <s v="Alex"/>
    <s v="Alexandria"/>
    <s v="iPhone 5S (16GB)"/>
    <s v="Smartphones"/>
    <n v="18"/>
    <x v="0"/>
    <s v="September"/>
    <n v="80676"/>
    <n v="85860"/>
    <n v="5184"/>
  </r>
  <r>
    <d v="2012-09-28T00:00:00"/>
    <s v="Marasa Matrouh"/>
    <s v="Alexandria"/>
    <s v="Samsung Galaxy Note3 (32GB) - 4G"/>
    <s v="Smartphones"/>
    <n v="12"/>
    <x v="0"/>
    <s v="September"/>
    <n v="43758"/>
    <n v="46530"/>
    <n v="2772"/>
  </r>
  <r>
    <d v="2012-09-28T00:00:00"/>
    <s v="Cairo"/>
    <s v="G. Cairo"/>
    <s v="iPhone 5C (32GB)"/>
    <s v="Smartphones"/>
    <n v="19"/>
    <x v="0"/>
    <s v="September"/>
    <n v="63648"/>
    <n v="67680"/>
    <n v="4032"/>
  </r>
  <r>
    <d v="2012-09-29T00:00:00"/>
    <s v="Ismailia"/>
    <s v="Canal"/>
    <s v="iPhone 5C (16GB)"/>
    <s v="Smartphones"/>
    <n v="23"/>
    <x v="0"/>
    <s v="September"/>
    <n v="63828"/>
    <n v="68040"/>
    <n v="4212"/>
  </r>
  <r>
    <d v="2012-09-29T00:00:00"/>
    <s v="Portsaied"/>
    <s v="Canal"/>
    <s v="Samsung Galaxy Note3 (32GB) - 4G"/>
    <s v="Smartphones"/>
    <n v="3"/>
    <x v="0"/>
    <s v="September"/>
    <n v="23868"/>
    <n v="25380"/>
    <n v="1512"/>
  </r>
  <r>
    <d v="2012-09-30T00:00:00"/>
    <s v="Marasa Matrouh"/>
    <s v="Alexandria"/>
    <s v="Samsung Galaxy S4  (16GB) - 3G"/>
    <s v="Smartphones"/>
    <n v="24"/>
    <x v="0"/>
    <s v="September"/>
    <n v="14760"/>
    <n v="15750"/>
    <n v="990"/>
  </r>
  <r>
    <d v="2012-09-30T00:00:00"/>
    <s v="Mansoura"/>
    <s v="Delta"/>
    <s v="Nokia Lumia  - 4G"/>
    <s v="Smartphones"/>
    <n v="25"/>
    <x v="0"/>
    <s v="September"/>
    <n v="28476"/>
    <n v="30240"/>
    <n v="1764"/>
  </r>
  <r>
    <d v="2012-09-30T00:00:00"/>
    <s v="Giza"/>
    <s v="G. Cairo"/>
    <s v="Samsung Galaxy S4 (16GB) - 4G"/>
    <s v="Smartphones"/>
    <n v="5"/>
    <x v="0"/>
    <s v="September"/>
    <n v="3042"/>
    <n v="3240"/>
    <n v="198"/>
  </r>
  <r>
    <d v="2012-09-30T00:00:00"/>
    <s v="Ismailia"/>
    <s v="Canal"/>
    <s v="iPhone 5S (32GB)"/>
    <s v="Smartphones"/>
    <n v="2"/>
    <x v="0"/>
    <s v="September"/>
    <n v="56628"/>
    <n v="60390"/>
    <n v="3762"/>
  </r>
  <r>
    <d v="2012-09-30T00:00:00"/>
    <s v="Portsaied"/>
    <s v="Canal"/>
    <s v="iPhone 5C (16GB)"/>
    <s v="Smartphones"/>
    <n v="14"/>
    <x v="0"/>
    <s v="September"/>
    <n v="78012"/>
    <n v="83160"/>
    <n v="5148"/>
  </r>
  <r>
    <d v="2012-10-01T00:00:00"/>
    <s v="Minia"/>
    <s v="Upper Egypt"/>
    <s v="Samsung Galaxy Note3 (32GB) - 4G"/>
    <s v="Smartphones"/>
    <n v="6"/>
    <x v="0"/>
    <s v="October"/>
    <n v="51714"/>
    <n v="54990"/>
    <n v="3276"/>
  </r>
  <r>
    <d v="2012-10-01T00:00:00"/>
    <s v="Portsaied"/>
    <s v="Canal"/>
    <s v="Samsung Galaxy Note 10.1"/>
    <s v="Tablets"/>
    <n v="13"/>
    <x v="0"/>
    <s v="October"/>
    <n v="14328"/>
    <n v="15480"/>
    <n v="1152"/>
  </r>
  <r>
    <d v="2012-10-01T00:00:00"/>
    <s v="Mansoura"/>
    <s v="Delta"/>
    <s v="Samsung Galaxy Note3 (32GB) - 3G"/>
    <s v="Smartphones"/>
    <n v="4"/>
    <x v="0"/>
    <s v="October"/>
    <n v="14904"/>
    <n v="15840"/>
    <n v="936"/>
  </r>
  <r>
    <d v="2012-10-01T00:00:00"/>
    <s v="Portsaied"/>
    <s v="Canal"/>
    <s v="HTC One - (32GB) - 4G"/>
    <s v="Smartphones"/>
    <n v="21"/>
    <x v="0"/>
    <s v="October"/>
    <n v="33840"/>
    <n v="36000"/>
    <n v="2160"/>
  </r>
  <r>
    <d v="2012-10-01T00:00:00"/>
    <s v="Portsaied"/>
    <s v="Canal"/>
    <s v="Samsung Galaxy Note3 (32GB) - 4G"/>
    <s v="Smartphones"/>
    <n v="16"/>
    <x v="0"/>
    <s v="October"/>
    <n v="35802"/>
    <n v="38070"/>
    <n v="2268"/>
  </r>
  <r>
    <d v="2012-10-01T00:00:00"/>
    <s v="Portsaied"/>
    <s v="Canal"/>
    <s v="Samsung Galaxy Note 10.1"/>
    <s v="Tablets"/>
    <n v="10"/>
    <x v="0"/>
    <s v="October"/>
    <n v="78804"/>
    <n v="85140"/>
    <n v="6336"/>
  </r>
  <r>
    <d v="2012-10-02T00:00:00"/>
    <s v="Ismailia"/>
    <s v="Canal"/>
    <s v="HTC ONE (32GB) Dual Sim - 3G"/>
    <s v="Smartphones"/>
    <n v="3"/>
    <x v="0"/>
    <s v="October"/>
    <n v="17730"/>
    <n v="18900"/>
    <n v="1170"/>
  </r>
  <r>
    <d v="2012-10-02T00:00:00"/>
    <s v="Zagazig"/>
    <s v="Delta"/>
    <s v="iPhone 5S (64GB)"/>
    <s v="Smartphones"/>
    <n v="1"/>
    <x v="0"/>
    <s v="October"/>
    <n v="34992"/>
    <n v="37260"/>
    <n v="2268"/>
  </r>
  <r>
    <d v="2012-10-02T00:00:00"/>
    <s v="Ismailia"/>
    <s v="Canal"/>
    <s v="Nokia Lumia  - 4G"/>
    <s v="Smartphones"/>
    <n v="13"/>
    <x v="0"/>
    <s v="October"/>
    <n v="16272"/>
    <n v="17280"/>
    <n v="1008"/>
  </r>
  <r>
    <d v="2012-10-02T00:00:00"/>
    <s v="Giza"/>
    <s v="G. Cairo"/>
    <s v="iPhone 5C (16GB)"/>
    <s v="Smartphones"/>
    <n v="15"/>
    <x v="0"/>
    <s v="October"/>
    <n v="63828"/>
    <n v="68040"/>
    <n v="4212"/>
  </r>
  <r>
    <d v="2012-10-03T00:00:00"/>
    <s v="Aswan"/>
    <s v="Upper Egypt"/>
    <s v="Samsung Galaxy S4 (16GB) - 4G"/>
    <s v="Smartphones"/>
    <n v="5"/>
    <x v="0"/>
    <s v="October"/>
    <n v="12168"/>
    <n v="12960"/>
    <n v="792"/>
  </r>
  <r>
    <d v="2012-10-03T00:00:00"/>
    <s v="Portsaied"/>
    <s v="Canal"/>
    <s v="Sony Xperia Z"/>
    <s v="Tablets"/>
    <n v="25"/>
    <x v="0"/>
    <s v="October"/>
    <n v="23544"/>
    <n v="25380"/>
    <n v="1836"/>
  </r>
  <r>
    <d v="2012-10-03T00:00:00"/>
    <s v="Marasa Matrouh"/>
    <s v="Alexandria"/>
    <s v="Samsung Galaxy S4  (16GB) - 3G"/>
    <s v="Smartphones"/>
    <n v="8"/>
    <x v="0"/>
    <s v="October"/>
    <n v="73800"/>
    <n v="78750"/>
    <n v="4950"/>
  </r>
  <r>
    <d v="2012-10-03T00:00:00"/>
    <s v="Aswan"/>
    <s v="Upper Egypt"/>
    <s v="Samsung Galaxy S4  (16GB) - 3G"/>
    <s v="Smartphones"/>
    <n v="21"/>
    <x v="0"/>
    <s v="October"/>
    <n v="17712"/>
    <n v="18900"/>
    <n v="1188"/>
  </r>
  <r>
    <d v="2012-10-03T00:00:00"/>
    <s v="Marasa Matrouh"/>
    <s v="Alexandria"/>
    <s v="Samsung Galaxy S4 (16GB) - 4G"/>
    <s v="Smartphones"/>
    <n v="16"/>
    <x v="0"/>
    <s v="October"/>
    <n v="42588"/>
    <n v="45360"/>
    <n v="2772"/>
  </r>
  <r>
    <d v="2012-10-04T00:00:00"/>
    <s v="Minia"/>
    <s v="Upper Egypt"/>
    <s v="Samsung Galaxy Note3 (32GB) - 4G"/>
    <s v="Smartphones"/>
    <n v="23"/>
    <x v="0"/>
    <s v="October"/>
    <n v="99450"/>
    <n v="105750"/>
    <n v="6300"/>
  </r>
  <r>
    <d v="2012-10-04T00:00:00"/>
    <s v="Cairo"/>
    <s v="G. Cairo"/>
    <s v="iPhone 5C (16GB)"/>
    <s v="Smartphones"/>
    <n v="22"/>
    <x v="0"/>
    <s v="October"/>
    <n v="14184"/>
    <n v="15120"/>
    <n v="936"/>
  </r>
  <r>
    <d v="2012-10-04T00:00:00"/>
    <s v="Zagazig"/>
    <s v="Delta"/>
    <s v="HTC ONE (32GB) Dual Sim - 3G"/>
    <s v="Smartphones"/>
    <n v="13"/>
    <x v="0"/>
    <s v="October"/>
    <n v="85104"/>
    <n v="90720"/>
    <n v="5616"/>
  </r>
  <r>
    <d v="2012-10-04T00:00:00"/>
    <s v="Marasa Matrouh"/>
    <s v="Alexandria"/>
    <s v="Samsung Galaxy S4 Zoom - 3G  "/>
    <s v="Smartphones"/>
    <n v="27"/>
    <x v="0"/>
    <s v="October"/>
    <n v="40014"/>
    <n v="42750"/>
    <n v="2736"/>
  </r>
  <r>
    <d v="2012-10-04T00:00:00"/>
    <s v="Cairo"/>
    <s v="G. Cairo"/>
    <s v="Samsung Galaxy S4 Zoom - 3G  "/>
    <s v="Smartphones"/>
    <n v="27"/>
    <x v="0"/>
    <s v="October"/>
    <n v="16848"/>
    <n v="18000"/>
    <n v="1152"/>
  </r>
  <r>
    <d v="2012-10-05T00:00:00"/>
    <s v="Mansoura"/>
    <s v="Delta"/>
    <s v="iPhone 5C (16GB)"/>
    <s v="Smartphones"/>
    <n v="27"/>
    <x v="0"/>
    <s v="October"/>
    <n v="14184"/>
    <n v="15120"/>
    <n v="936"/>
  </r>
  <r>
    <d v="2012-10-05T00:00:00"/>
    <s v="Cairo"/>
    <s v="G. Cairo"/>
    <s v="iPhone 5C (32GB)"/>
    <s v="Smartphones"/>
    <n v="27"/>
    <x v="0"/>
    <s v="October"/>
    <n v="35802"/>
    <n v="38070"/>
    <n v="2268"/>
  </r>
  <r>
    <d v="2012-10-05T00:00:00"/>
    <s v="Ismailia"/>
    <s v="Canal"/>
    <s v="Samsung Galaxy Note3 (32GB) - 3G"/>
    <s v="Smartphones"/>
    <n v="27"/>
    <x v="0"/>
    <s v="October"/>
    <n v="18630"/>
    <n v="19800"/>
    <n v="1170"/>
  </r>
  <r>
    <d v="2012-10-06T00:00:00"/>
    <s v="Portsaied"/>
    <s v="Canal"/>
    <s v="iPhone 5C (32GB)"/>
    <s v="Smartphones"/>
    <n v="27"/>
    <x v="0"/>
    <s v="October"/>
    <n v="39780"/>
    <n v="42300"/>
    <n v="2520"/>
  </r>
  <r>
    <d v="2012-10-06T00:00:00"/>
    <s v="Giza"/>
    <s v="G. Cairo"/>
    <s v="iPhone 5S (32GB)"/>
    <s v="Smartphones"/>
    <n v="12"/>
    <x v="0"/>
    <s v="October"/>
    <n v="41184"/>
    <n v="43920"/>
    <n v="2736"/>
  </r>
  <r>
    <d v="2012-10-06T00:00:00"/>
    <s v="Ismailia"/>
    <s v="Canal"/>
    <s v="Samsung Galaxy S4 Zoom - 3G  "/>
    <s v="Smartphones"/>
    <n v="18"/>
    <x v="0"/>
    <s v="October"/>
    <n v="31590"/>
    <n v="33750"/>
    <n v="2160"/>
  </r>
  <r>
    <d v="2012-10-06T00:00:00"/>
    <s v="Alex"/>
    <s v="Alexandria"/>
    <s v="Microsoft Surface Pro 2"/>
    <s v="Tablets"/>
    <n v="8"/>
    <x v="0"/>
    <s v="October"/>
    <n v="97578"/>
    <n v="105300"/>
    <n v="7722"/>
  </r>
  <r>
    <d v="2012-10-07T00:00:00"/>
    <s v="Zagazig"/>
    <s v="Delta"/>
    <s v="Samsung Galaxy S3 (16GB) - 3G"/>
    <s v="Smartphones"/>
    <n v="21"/>
    <x v="0"/>
    <s v="October"/>
    <n v="43920"/>
    <n v="46800"/>
    <n v="2880"/>
  </r>
  <r>
    <d v="2012-10-07T00:00:00"/>
    <s v="Portsaied"/>
    <s v="Canal"/>
    <s v="Samsung Galaxy Note 10.1"/>
    <s v="Tablets"/>
    <n v="25"/>
    <x v="0"/>
    <s v="October"/>
    <n v="7164"/>
    <n v="7740"/>
    <n v="576"/>
  </r>
  <r>
    <d v="2012-10-08T00:00:00"/>
    <s v="Cairo"/>
    <s v="G. Cairo"/>
    <s v="Samsung Galaxy S4 Zoom - 3G  "/>
    <s v="Smartphones"/>
    <n v="12"/>
    <x v="0"/>
    <s v="October"/>
    <n v="48438"/>
    <n v="51750"/>
    <n v="3312"/>
  </r>
  <r>
    <d v="2012-10-08T00:00:00"/>
    <s v="Giza"/>
    <s v="G. Cairo"/>
    <s v="iPhone 5S (64GB)"/>
    <s v="Smartphones"/>
    <n v="9"/>
    <x v="0"/>
    <s v="October"/>
    <n v="46656"/>
    <n v="49680"/>
    <n v="3024"/>
  </r>
  <r>
    <d v="2012-10-08T00:00:00"/>
    <s v="Ismailia"/>
    <s v="Canal"/>
    <s v="Samsung Galaxy S3 (16GB) - 3G"/>
    <s v="Smartphones"/>
    <n v="23"/>
    <x v="0"/>
    <s v="October"/>
    <n v="35136"/>
    <n v="37440"/>
    <n v="2304"/>
  </r>
  <r>
    <d v="2012-10-09T00:00:00"/>
    <s v="Mansoura"/>
    <s v="Delta"/>
    <s v="iPhone 5C (32GB)"/>
    <s v="Smartphones"/>
    <n v="23"/>
    <x v="0"/>
    <s v="October"/>
    <n v="7956"/>
    <n v="8460"/>
    <n v="504"/>
  </r>
  <r>
    <d v="2012-10-09T00:00:00"/>
    <s v="Mansoura"/>
    <s v="Delta"/>
    <s v="Samsung Galaxy S4  (16GB) - 3G"/>
    <s v="Smartphones"/>
    <n v="20"/>
    <x v="0"/>
    <s v="October"/>
    <n v="35424"/>
    <n v="37800"/>
    <n v="2376"/>
  </r>
  <r>
    <d v="2012-10-09T00:00:00"/>
    <s v="Giza"/>
    <s v="G. Cairo"/>
    <s v="Microsoft Surface Pro 2"/>
    <s v="Tablets"/>
    <n v="25"/>
    <x v="0"/>
    <s v="October"/>
    <n v="37530"/>
    <n v="40500"/>
    <n v="2970"/>
  </r>
  <r>
    <d v="2012-10-09T00:00:00"/>
    <s v="Marasa Matrouh"/>
    <s v="Alexandria"/>
    <s v="iPhone 5S (16GB)"/>
    <s v="Smartphones"/>
    <n v="4"/>
    <x v="0"/>
    <s v="October"/>
    <n v="80676"/>
    <n v="85860"/>
    <n v="5184"/>
  </r>
  <r>
    <d v="2012-10-09T00:00:00"/>
    <s v="Portsaied"/>
    <s v="Canal"/>
    <s v="iPhone 5S (64GB)"/>
    <s v="Smartphones"/>
    <n v="24"/>
    <x v="0"/>
    <s v="October"/>
    <n v="139968"/>
    <n v="149040"/>
    <n v="9072"/>
  </r>
  <r>
    <d v="2012-10-10T00:00:00"/>
    <s v="Alex"/>
    <s v="Alexandria"/>
    <s v="iPhone 5S (32GB)"/>
    <s v="Smartphones"/>
    <n v="24"/>
    <x v="0"/>
    <s v="October"/>
    <n v="82368"/>
    <n v="87840"/>
    <n v="5472"/>
  </r>
  <r>
    <d v="2012-10-10T00:00:00"/>
    <s v="Minia"/>
    <s v="Upper Egypt"/>
    <s v="Nokia Lumia  - 4G"/>
    <s v="Smartphones"/>
    <n v="16"/>
    <x v="0"/>
    <s v="October"/>
    <n v="46782"/>
    <n v="49680"/>
    <n v="2898"/>
  </r>
  <r>
    <d v="2012-10-10T00:00:00"/>
    <s v="Ismailia"/>
    <s v="Canal"/>
    <s v="HTC One - (32GB) - 4G"/>
    <s v="Smartphones"/>
    <n v="6"/>
    <x v="0"/>
    <s v="October"/>
    <n v="57528"/>
    <n v="61200"/>
    <n v="3672"/>
  </r>
  <r>
    <d v="2012-10-10T00:00:00"/>
    <s v="Zagazig"/>
    <s v="Delta"/>
    <s v="HTC One - (32GB) - 4G"/>
    <s v="Smartphones"/>
    <n v="4"/>
    <x v="0"/>
    <s v="October"/>
    <n v="77832"/>
    <n v="82800"/>
    <n v="4968"/>
  </r>
  <r>
    <d v="2012-10-10T00:00:00"/>
    <s v="Ismailia"/>
    <s v="Canal"/>
    <s v="iPhone 5S (64GB)"/>
    <s v="Smartphones"/>
    <n v="24"/>
    <x v="0"/>
    <s v="October"/>
    <n v="139968"/>
    <n v="149040"/>
    <n v="9072"/>
  </r>
  <r>
    <d v="2012-10-10T00:00:00"/>
    <s v="Aswan"/>
    <s v="Upper Egypt"/>
    <s v="Samsung Galaxy Note 10.1"/>
    <s v="Tablets"/>
    <n v="21"/>
    <x v="0"/>
    <s v="October"/>
    <n v="50148"/>
    <n v="54180"/>
    <n v="4032"/>
  </r>
  <r>
    <d v="2012-10-11T00:00:00"/>
    <s v="Minia"/>
    <s v="Upper Egypt"/>
    <s v="Samsung Galaxy S4 (16GB) - 4G"/>
    <s v="Smartphones"/>
    <n v="13"/>
    <x v="0"/>
    <s v="October"/>
    <n v="24336"/>
    <n v="25920"/>
    <n v="1584"/>
  </r>
  <r>
    <d v="2012-10-11T00:00:00"/>
    <s v="Minia"/>
    <s v="Upper Egypt"/>
    <s v="HTC One - (32GB) - 4G"/>
    <s v="Smartphones"/>
    <n v="2"/>
    <x v="0"/>
    <s v="October"/>
    <n v="33840"/>
    <n v="36000"/>
    <n v="2160"/>
  </r>
  <r>
    <d v="2012-10-11T00:00:00"/>
    <s v="Alex"/>
    <s v="Alexandria"/>
    <s v="Samsung Galaxy Note3 (32GB) - 3G"/>
    <s v="Smartphones"/>
    <n v="20"/>
    <x v="0"/>
    <s v="October"/>
    <n v="55890"/>
    <n v="59400"/>
    <n v="3510"/>
  </r>
  <r>
    <d v="2012-10-11T00:00:00"/>
    <s v="Ismailia"/>
    <s v="Canal"/>
    <s v="iPhone 5S (16GB)"/>
    <s v="Smartphones"/>
    <n v="21"/>
    <x v="0"/>
    <s v="October"/>
    <n v="4482"/>
    <n v="4770"/>
    <n v="288"/>
  </r>
  <r>
    <d v="2012-10-12T00:00:00"/>
    <s v="Portsaied"/>
    <s v="Canal"/>
    <s v="Samsung Galaxy S4  (16GB) - 3G"/>
    <s v="Smartphones"/>
    <n v="12"/>
    <x v="0"/>
    <s v="October"/>
    <n v="14760"/>
    <n v="15750"/>
    <n v="990"/>
  </r>
  <r>
    <d v="2012-10-12T00:00:00"/>
    <s v="Cairo"/>
    <s v="G. Cairo"/>
    <s v="Samsung Galaxy S3 (16GB) - 3G"/>
    <s v="Smartphones"/>
    <n v="23"/>
    <x v="0"/>
    <s v="October"/>
    <n v="46116"/>
    <n v="49140"/>
    <n v="3024"/>
  </r>
  <r>
    <d v="2012-10-12T00:00:00"/>
    <s v="Cairo"/>
    <s v="G. Cairo"/>
    <s v="iPhone 5S (32GB)"/>
    <s v="Smartphones"/>
    <n v="23"/>
    <x v="0"/>
    <s v="October"/>
    <n v="77220"/>
    <n v="82350"/>
    <n v="5130"/>
  </r>
  <r>
    <d v="2012-10-12T00:00:00"/>
    <s v="Alex"/>
    <s v="Alexandria"/>
    <s v="iPhone 5S (64GB)"/>
    <s v="Smartphones"/>
    <n v="24"/>
    <x v="0"/>
    <s v="October"/>
    <n v="29160"/>
    <n v="31050"/>
    <n v="1890"/>
  </r>
  <r>
    <d v="2012-10-13T00:00:00"/>
    <s v="Minia"/>
    <s v="Upper Egypt"/>
    <s v="iPhone 5S (64GB)"/>
    <s v="Smartphones"/>
    <n v="25"/>
    <x v="0"/>
    <s v="October"/>
    <n v="104976"/>
    <n v="111780"/>
    <n v="6804"/>
  </r>
  <r>
    <d v="2012-10-13T00:00:00"/>
    <s v="Cairo"/>
    <s v="G. Cairo"/>
    <s v="Microsoft Surface Pro 2"/>
    <s v="Tablets"/>
    <n v="17"/>
    <x v="0"/>
    <s v="October"/>
    <n v="127602"/>
    <n v="137700"/>
    <n v="10098"/>
  </r>
  <r>
    <d v="2012-10-13T00:00:00"/>
    <s v="Mansoura"/>
    <s v="Delta"/>
    <s v="iPhone 5S (64GB)"/>
    <s v="Smartphones"/>
    <n v="21"/>
    <x v="0"/>
    <s v="October"/>
    <n v="40824"/>
    <n v="43470"/>
    <n v="2646"/>
  </r>
  <r>
    <d v="2012-10-13T00:00:00"/>
    <s v="Portsaied"/>
    <s v="Canal"/>
    <s v="Samsung Galaxy S4  (16GB) - 3G"/>
    <s v="Smartphones"/>
    <n v="9"/>
    <x v="0"/>
    <s v="October"/>
    <n v="70848"/>
    <n v="75600"/>
    <n v="4752"/>
  </r>
  <r>
    <d v="2012-10-13T00:00:00"/>
    <s v="Giza"/>
    <s v="G. Cairo"/>
    <s v="HTC One - (32GB) - 4G"/>
    <s v="Smartphones"/>
    <n v="11"/>
    <x v="0"/>
    <s v="October"/>
    <n v="50760"/>
    <n v="54000"/>
    <n v="3240"/>
  </r>
  <r>
    <d v="2012-10-13T00:00:00"/>
    <s v="Zagazig"/>
    <s v="Delta"/>
    <s v="iPhone 5S (32GB)"/>
    <s v="Smartphones"/>
    <n v="4"/>
    <x v="0"/>
    <s v="October"/>
    <n v="92664"/>
    <n v="98820"/>
    <n v="6156"/>
  </r>
  <r>
    <d v="2012-10-13T00:00:00"/>
    <s v="Ismailia"/>
    <s v="Canal"/>
    <s v="HTC ONE (32GB) Dual Sim - 3G"/>
    <s v="Smartphones"/>
    <n v="22"/>
    <x v="0"/>
    <s v="October"/>
    <n v="42552"/>
    <n v="45360"/>
    <n v="2808"/>
  </r>
  <r>
    <d v="2012-10-14T00:00:00"/>
    <s v="Marasa Matrouh"/>
    <s v="Alexandria"/>
    <s v="Samsung Galaxy S4  (16GB) - 3G"/>
    <s v="Smartphones"/>
    <n v="15"/>
    <x v="0"/>
    <s v="October"/>
    <n v="53136"/>
    <n v="56700"/>
    <n v="3564"/>
  </r>
  <r>
    <d v="2012-10-14T00:00:00"/>
    <s v="Zagazig"/>
    <s v="Delta"/>
    <s v="Samsung Galaxy S3 (16GB) - 3G"/>
    <s v="Smartphones"/>
    <n v="23"/>
    <x v="0"/>
    <s v="October"/>
    <n v="35136"/>
    <n v="37440"/>
    <n v="2304"/>
  </r>
  <r>
    <d v="2012-10-14T00:00:00"/>
    <s v="Alex"/>
    <s v="Alexandria"/>
    <s v="Samsung Galaxy Note3 (32GB) - 3G"/>
    <s v="Smartphones"/>
    <n v="9"/>
    <x v="0"/>
    <s v="October"/>
    <n v="85698"/>
    <n v="91080"/>
    <n v="5382"/>
  </r>
  <r>
    <d v="2012-10-14T00:00:00"/>
    <s v="Ismailia"/>
    <s v="Canal"/>
    <s v="Microsoft Surface Pro 2"/>
    <s v="Tablets"/>
    <n v="7"/>
    <x v="0"/>
    <s v="October"/>
    <n v="187650"/>
    <n v="202500"/>
    <n v="14850"/>
  </r>
  <r>
    <d v="2012-10-14T00:00:00"/>
    <s v="Minia"/>
    <s v="Upper Egypt"/>
    <s v="HTC ONE (32GB) Dual Sim - 3G"/>
    <s v="Smartphones"/>
    <n v="25"/>
    <x v="0"/>
    <s v="October"/>
    <n v="3546"/>
    <n v="3780"/>
    <n v="234"/>
  </r>
  <r>
    <d v="2012-10-15T00:00:00"/>
    <s v="Mansoura"/>
    <s v="Delta"/>
    <s v="HTC One - (32GB) - 4G"/>
    <s v="Smartphones"/>
    <n v="10"/>
    <x v="0"/>
    <s v="October"/>
    <n v="60912"/>
    <n v="64800"/>
    <n v="3888"/>
  </r>
  <r>
    <d v="2012-10-15T00:00:00"/>
    <s v="Marasa Matrouh"/>
    <s v="Alexandria"/>
    <s v="Samsung Galaxy Note3 (32GB) - 3G"/>
    <s v="Smartphones"/>
    <n v="8"/>
    <x v="0"/>
    <s v="October"/>
    <n v="33534"/>
    <n v="35640"/>
    <n v="2106"/>
  </r>
  <r>
    <d v="2012-10-15T00:00:00"/>
    <s v="Ismailia"/>
    <s v="Canal"/>
    <s v="Samsung Galaxy Note3 (32GB) - 3G"/>
    <s v="Smartphones"/>
    <n v="18"/>
    <x v="0"/>
    <s v="October"/>
    <n v="70794"/>
    <n v="75240"/>
    <n v="4446"/>
  </r>
  <r>
    <d v="2012-10-16T00:00:00"/>
    <s v="Giza"/>
    <s v="G. Cairo"/>
    <s v="Microsoft Surface Pro 2"/>
    <s v="Tablets"/>
    <n v="8"/>
    <x v="0"/>
    <s v="October"/>
    <n v="180144"/>
    <n v="194400"/>
    <n v="14256"/>
  </r>
  <r>
    <d v="2012-10-16T00:00:00"/>
    <s v="Zagazig"/>
    <s v="Delta"/>
    <s v="Microsoft Surface Pro 2"/>
    <s v="Tablets"/>
    <n v="25"/>
    <x v="0"/>
    <s v="October"/>
    <n v="180144"/>
    <n v="194400"/>
    <n v="14256"/>
  </r>
  <r>
    <d v="2012-10-17T00:00:00"/>
    <s v="Zagazig"/>
    <s v="Delta"/>
    <s v="HTC One - (32GB) - 4G"/>
    <s v="Smartphones"/>
    <n v="7"/>
    <x v="0"/>
    <s v="October"/>
    <n v="23688"/>
    <n v="25200"/>
    <n v="1512"/>
  </r>
  <r>
    <d v="2012-10-18T00:00:00"/>
    <s v="Portsaied"/>
    <s v="Canal"/>
    <s v="Samsung Galaxy Note3 (32GB) - 3G"/>
    <s v="Smartphones"/>
    <n v="17"/>
    <x v="0"/>
    <s v="October"/>
    <n v="59616"/>
    <n v="63360"/>
    <n v="3744"/>
  </r>
  <r>
    <d v="2012-10-18T00:00:00"/>
    <s v="Portsaied"/>
    <s v="Canal"/>
    <s v="iPhone 5S (32GB)"/>
    <s v="Smartphones"/>
    <n v="3"/>
    <x v="0"/>
    <s v="October"/>
    <n v="66924"/>
    <n v="71370"/>
    <n v="4446"/>
  </r>
  <r>
    <d v="2012-10-18T00:00:00"/>
    <s v="Zagazig"/>
    <s v="Delta"/>
    <s v="Samsung Galaxy S4 (16GB) - 4G"/>
    <s v="Smartphones"/>
    <n v="13"/>
    <x v="0"/>
    <s v="October"/>
    <n v="24336"/>
    <n v="25920"/>
    <n v="1584"/>
  </r>
  <r>
    <d v="2012-10-18T00:00:00"/>
    <s v="Aswan"/>
    <s v="Upper Egypt"/>
    <s v="Nokia Lumia  - 4G"/>
    <s v="Smartphones"/>
    <n v="17"/>
    <x v="0"/>
    <s v="October"/>
    <n v="36612"/>
    <n v="38880"/>
    <n v="2268"/>
  </r>
  <r>
    <d v="2012-10-18T00:00:00"/>
    <s v="Zagazig"/>
    <s v="Delta"/>
    <s v="iPhone 5S (16GB)"/>
    <s v="Smartphones"/>
    <n v="22"/>
    <x v="0"/>
    <s v="October"/>
    <n v="13446"/>
    <n v="14310"/>
    <n v="864"/>
  </r>
  <r>
    <d v="2012-10-19T00:00:00"/>
    <s v="Aswan"/>
    <s v="Upper Egypt"/>
    <s v="Microsoft Surface Pro 2"/>
    <s v="Tablets"/>
    <n v="23"/>
    <x v="0"/>
    <s v="October"/>
    <n v="172638"/>
    <n v="186300"/>
    <n v="13662"/>
  </r>
  <r>
    <d v="2012-10-19T00:00:00"/>
    <s v="Giza"/>
    <s v="G. Cairo"/>
    <s v="iPhone 5S (32GB)"/>
    <s v="Smartphones"/>
    <n v="1"/>
    <x v="0"/>
    <s v="October"/>
    <n v="61776"/>
    <n v="65880"/>
    <n v="4104"/>
  </r>
  <r>
    <d v="2012-10-19T00:00:00"/>
    <s v="Portsaied"/>
    <s v="Canal"/>
    <s v="Sony Xperia Z"/>
    <s v="Tablets"/>
    <n v="25"/>
    <x v="0"/>
    <s v="October"/>
    <n v="78480"/>
    <n v="84600"/>
    <n v="6120"/>
  </r>
  <r>
    <d v="2012-10-20T00:00:00"/>
    <s v="Aswan"/>
    <s v="Upper Egypt"/>
    <s v="Samsung Galaxy S4 Zoom - 3G  "/>
    <s v="Smartphones"/>
    <n v="22"/>
    <x v="0"/>
    <s v="October"/>
    <n v="52650"/>
    <n v="56250"/>
    <n v="3600"/>
  </r>
  <r>
    <d v="2012-10-20T00:00:00"/>
    <s v="Aswan"/>
    <s v="Upper Egypt"/>
    <s v="iPhone 5C (16GB)"/>
    <s v="Smartphones"/>
    <n v="2"/>
    <x v="0"/>
    <s v="October"/>
    <n v="24822"/>
    <n v="26460"/>
    <n v="1638"/>
  </r>
  <r>
    <d v="2012-10-20T00:00:00"/>
    <s v="Ismailia"/>
    <s v="Canal"/>
    <s v="Samsung Galaxy Note3 (32GB) - 3G"/>
    <s v="Smartphones"/>
    <n v="11"/>
    <x v="0"/>
    <s v="October"/>
    <n v="7452"/>
    <n v="7920"/>
    <n v="468"/>
  </r>
  <r>
    <d v="2012-10-21T00:00:00"/>
    <s v="Ismailia"/>
    <s v="Canal"/>
    <s v="Samsung Galaxy Note3 (32GB) - 3G"/>
    <s v="Smartphones"/>
    <n v="11"/>
    <x v="0"/>
    <s v="October"/>
    <n v="11178"/>
    <n v="11880"/>
    <n v="702"/>
  </r>
  <r>
    <d v="2012-10-21T00:00:00"/>
    <s v="Cairo"/>
    <s v="G. Cairo"/>
    <s v="Samsung Galaxy Note3 (32GB) - 4G"/>
    <s v="Smartphones"/>
    <n v="1"/>
    <x v="0"/>
    <s v="October"/>
    <n v="43758"/>
    <n v="46530"/>
    <n v="2772"/>
  </r>
  <r>
    <d v="2012-10-22T00:00:00"/>
    <s v="Minia"/>
    <s v="Upper Egypt"/>
    <s v="iPhone 5S (64GB)"/>
    <s v="Smartphones"/>
    <n v="14"/>
    <x v="0"/>
    <s v="October"/>
    <n v="40824"/>
    <n v="43470"/>
    <n v="2646"/>
  </r>
  <r>
    <d v="2012-10-22T00:00:00"/>
    <s v="Giza"/>
    <s v="G. Cairo"/>
    <s v="iPhone 5S (16GB)"/>
    <s v="Smartphones"/>
    <n v="11"/>
    <x v="0"/>
    <s v="October"/>
    <n v="62748"/>
    <n v="66780"/>
    <n v="4032"/>
  </r>
  <r>
    <d v="2012-10-22T00:00:00"/>
    <s v="Cairo"/>
    <s v="G. Cairo"/>
    <s v="Samsung Galaxy Note 10.1"/>
    <s v="Tablets"/>
    <n v="8"/>
    <x v="0"/>
    <s v="October"/>
    <n v="46566"/>
    <n v="50310"/>
    <n v="3744"/>
  </r>
  <r>
    <d v="2012-10-23T00:00:00"/>
    <s v="Minia"/>
    <s v="Upper Egypt"/>
    <s v="Samsung Galaxy Note3 (32GB) - 4G"/>
    <s v="Smartphones"/>
    <n v="1"/>
    <x v="0"/>
    <s v="October"/>
    <n v="15912"/>
    <n v="16920"/>
    <n v="1008"/>
  </r>
  <r>
    <d v="2012-10-24T00:00:00"/>
    <s v="Cairo"/>
    <s v="G. Cairo"/>
    <s v="iPhone 5S (16GB)"/>
    <s v="Smartphones"/>
    <n v="24"/>
    <x v="0"/>
    <s v="October"/>
    <n v="8964"/>
    <n v="9540"/>
    <n v="576"/>
  </r>
  <r>
    <d v="2012-10-24T00:00:00"/>
    <s v="Portsaied"/>
    <s v="Canal"/>
    <s v="Samsung Galaxy S4 Zoom - 3G  "/>
    <s v="Smartphones"/>
    <n v="15"/>
    <x v="0"/>
    <s v="October"/>
    <n v="16848"/>
    <n v="18000"/>
    <n v="1152"/>
  </r>
  <r>
    <d v="2012-10-24T00:00:00"/>
    <s v="Alex"/>
    <s v="Alexandria"/>
    <s v="iPhone 5C (32GB)"/>
    <s v="Smartphones"/>
    <n v="20"/>
    <x v="0"/>
    <s v="October"/>
    <n v="39780"/>
    <n v="42300"/>
    <n v="2520"/>
  </r>
  <r>
    <d v="2012-10-25T00:00:00"/>
    <s v="Mansoura"/>
    <s v="Delta"/>
    <s v="iPhone 5C (32GB)"/>
    <s v="Smartphones"/>
    <n v="1"/>
    <x v="0"/>
    <s v="October"/>
    <n v="91494"/>
    <n v="97290"/>
    <n v="5796"/>
  </r>
  <r>
    <d v="2012-10-26T00:00:00"/>
    <s v="Portsaied"/>
    <s v="Canal"/>
    <s v="Samsung Galaxy S4  (16GB) - 3G"/>
    <s v="Smartphones"/>
    <n v="5"/>
    <x v="0"/>
    <s v="October"/>
    <n v="8856"/>
    <n v="9450"/>
    <n v="594"/>
  </r>
  <r>
    <d v="2012-10-26T00:00:00"/>
    <s v="Zagazig"/>
    <s v="Delta"/>
    <s v="iPhone 5C (16GB)"/>
    <s v="Smartphones"/>
    <n v="2"/>
    <x v="0"/>
    <s v="October"/>
    <n v="53190"/>
    <n v="56700"/>
    <n v="3510"/>
  </r>
  <r>
    <d v="2012-10-27T00:00:00"/>
    <s v="Portsaied"/>
    <s v="Canal"/>
    <s v="Samsung Galaxy Note3 (32GB) - 3G"/>
    <s v="Smartphones"/>
    <n v="15"/>
    <x v="0"/>
    <s v="October"/>
    <n v="67068"/>
    <n v="71280"/>
    <n v="4212"/>
  </r>
  <r>
    <d v="2012-10-27T00:00:00"/>
    <s v="Cairo"/>
    <s v="G. Cairo"/>
    <s v="HTC One - (32GB) - 4G"/>
    <s v="Smartphones"/>
    <n v="24"/>
    <x v="0"/>
    <s v="October"/>
    <n v="6768"/>
    <n v="7200"/>
    <n v="432"/>
  </r>
  <r>
    <d v="2012-10-28T00:00:00"/>
    <s v="Mansoura"/>
    <s v="Delta"/>
    <s v="Samsung Galaxy S4 Zoom - 3G  "/>
    <s v="Smartphones"/>
    <n v="23"/>
    <x v="0"/>
    <s v="October"/>
    <n v="4212"/>
    <n v="4500"/>
    <n v="288"/>
  </r>
  <r>
    <d v="2012-10-28T00:00:00"/>
    <s v="Giza"/>
    <s v="G. Cairo"/>
    <s v="Samsung Galaxy S4 Zoom - 3G  "/>
    <s v="Smartphones"/>
    <n v="20"/>
    <x v="0"/>
    <s v="October"/>
    <n v="21060"/>
    <n v="22500"/>
    <n v="1440"/>
  </r>
  <r>
    <d v="2012-10-29T00:00:00"/>
    <s v="Zagazig"/>
    <s v="Delta"/>
    <s v="Sony Xperia Z"/>
    <s v="Tablets"/>
    <n v="23"/>
    <x v="0"/>
    <s v="October"/>
    <n v="7848"/>
    <n v="8460"/>
    <n v="612"/>
  </r>
  <r>
    <d v="2012-10-30T00:00:00"/>
    <s v="Aswan"/>
    <s v="Upper Egypt"/>
    <s v="Nokia Lumia  - 4G"/>
    <s v="Smartphones"/>
    <n v="22"/>
    <x v="0"/>
    <s v="October"/>
    <n v="40680"/>
    <n v="43200"/>
    <n v="2520"/>
  </r>
  <r>
    <d v="2012-10-30T00:00:00"/>
    <s v="Aswan"/>
    <s v="Upper Egypt"/>
    <s v="iPhone 5S (32GB)"/>
    <s v="Smartphones"/>
    <n v="10"/>
    <x v="0"/>
    <s v="October"/>
    <n v="77220"/>
    <n v="82350"/>
    <n v="5130"/>
  </r>
  <r>
    <d v="2012-10-30T00:00:00"/>
    <s v="Minia"/>
    <s v="Upper Egypt"/>
    <s v="Samsung Galaxy S4  (16GB) - 3G"/>
    <s v="Smartphones"/>
    <n v="5"/>
    <x v="0"/>
    <s v="October"/>
    <n v="64944"/>
    <n v="69300"/>
    <n v="4356"/>
  </r>
  <r>
    <d v="2012-10-31T00:00:00"/>
    <s v="Alex"/>
    <s v="Alexandria"/>
    <s v="iPhone 5C (16GB)"/>
    <s v="Smartphones"/>
    <n v="12"/>
    <x v="0"/>
    <s v="October"/>
    <n v="7092"/>
    <n v="7560"/>
    <n v="468"/>
  </r>
  <r>
    <d v="2012-10-31T00:00:00"/>
    <s v="Zagazig"/>
    <s v="Delta"/>
    <s v="Samsung Galaxy S4 Zoom - 3G  "/>
    <s v="Smartphones"/>
    <n v="19"/>
    <x v="0"/>
    <s v="October"/>
    <n v="46332"/>
    <n v="49500"/>
    <n v="3168"/>
  </r>
  <r>
    <d v="2012-10-31T00:00:00"/>
    <s v="Minia"/>
    <s v="Upper Egypt"/>
    <s v="Samsung Galaxy Note 10.1"/>
    <s v="Tablets"/>
    <n v="18"/>
    <x v="0"/>
    <s v="October"/>
    <n v="82386"/>
    <n v="89010"/>
    <n v="6624"/>
  </r>
  <r>
    <d v="2012-10-31T00:00:00"/>
    <s v="Giza"/>
    <s v="G. Cairo"/>
    <s v="Samsung Galaxy S4 Zoom - 3G  "/>
    <s v="Smartphones"/>
    <n v="1"/>
    <x v="0"/>
    <s v="October"/>
    <n v="10530"/>
    <n v="11250"/>
    <n v="720"/>
  </r>
  <r>
    <d v="2012-11-01T00:00:00"/>
    <s v="Giza"/>
    <s v="G. Cairo"/>
    <s v="iPhone 5S (32GB)"/>
    <s v="Smartphones"/>
    <n v="15"/>
    <x v="0"/>
    <s v="November"/>
    <n v="82368"/>
    <n v="87840"/>
    <n v="5472"/>
  </r>
  <r>
    <d v="2012-11-01T00:00:00"/>
    <s v="Zagazig"/>
    <s v="Delta"/>
    <s v="Sony Xperia Z"/>
    <s v="Tablets"/>
    <n v="4"/>
    <x v="0"/>
    <s v="November"/>
    <n v="74556"/>
    <n v="80370"/>
    <n v="5814"/>
  </r>
  <r>
    <d v="2012-11-01T00:00:00"/>
    <s v="Portsaied"/>
    <s v="Canal"/>
    <s v="iPhone 5S (64GB)"/>
    <s v="Smartphones"/>
    <n v="16"/>
    <x v="0"/>
    <s v="November"/>
    <n v="75816"/>
    <n v="80730"/>
    <n v="4914"/>
  </r>
  <r>
    <d v="2012-11-01T00:00:00"/>
    <s v="Alex"/>
    <s v="Alexandria"/>
    <s v="Samsung Galaxy Note 10.1"/>
    <s v="Tablets"/>
    <n v="10"/>
    <x v="0"/>
    <s v="November"/>
    <n v="53730"/>
    <n v="58050"/>
    <n v="4320"/>
  </r>
  <r>
    <d v="2012-11-02T00:00:00"/>
    <s v="Mansoura"/>
    <s v="Delta"/>
    <s v="Samsung Galaxy Note3 (32GB) - 4G"/>
    <s v="Smartphones"/>
    <n v="21"/>
    <x v="0"/>
    <s v="November"/>
    <n v="99450"/>
    <n v="105750"/>
    <n v="6300"/>
  </r>
  <r>
    <d v="2012-11-02T00:00:00"/>
    <s v="Mansoura"/>
    <s v="Delta"/>
    <s v="Samsung Galaxy Note 10.1"/>
    <s v="Tablets"/>
    <n v="7"/>
    <x v="0"/>
    <s v="November"/>
    <n v="10746"/>
    <n v="11610"/>
    <n v="864"/>
  </r>
  <r>
    <d v="2012-11-02T00:00:00"/>
    <s v="Alex"/>
    <s v="Alexandria"/>
    <s v="HTC One - (32GB) - 4G"/>
    <s v="Smartphones"/>
    <n v="22"/>
    <x v="0"/>
    <s v="November"/>
    <n v="60912"/>
    <n v="64800"/>
    <n v="3888"/>
  </r>
  <r>
    <d v="2012-11-02T00:00:00"/>
    <s v="Minia"/>
    <s v="Upper Egypt"/>
    <s v="Nokia Lumia  - 4G"/>
    <s v="Smartphones"/>
    <n v="15"/>
    <x v="0"/>
    <s v="November"/>
    <n v="36612"/>
    <n v="38880"/>
    <n v="2268"/>
  </r>
  <r>
    <d v="2012-11-03T00:00:00"/>
    <s v="Mansoura"/>
    <s v="Delta"/>
    <s v="HTC ONE (32GB) Dual Sim - 3G"/>
    <s v="Smartphones"/>
    <n v="7"/>
    <x v="0"/>
    <s v="November"/>
    <n v="85104"/>
    <n v="90720"/>
    <n v="5616"/>
  </r>
  <r>
    <d v="2012-11-03T00:00:00"/>
    <s v="Marasa Matrouh"/>
    <s v="Alexandria"/>
    <s v="iPhone 5S (16GB)"/>
    <s v="Smartphones"/>
    <n v="17"/>
    <x v="0"/>
    <s v="November"/>
    <n v="71712"/>
    <n v="76320"/>
    <n v="4608"/>
  </r>
  <r>
    <d v="2012-11-03T00:00:00"/>
    <s v="Alex"/>
    <s v="Alexandria"/>
    <s v="Samsung Galaxy S4 Zoom - 3G  "/>
    <s v="Smartphones"/>
    <n v="20"/>
    <x v="0"/>
    <s v="November"/>
    <n v="23166"/>
    <n v="24750"/>
    <n v="1584"/>
  </r>
  <r>
    <d v="2012-11-03T00:00:00"/>
    <s v="Cairo"/>
    <s v="G. Cairo"/>
    <s v="Samsung Galaxy S4  (16GB) - 3G"/>
    <s v="Smartphones"/>
    <n v="5"/>
    <x v="0"/>
    <s v="November"/>
    <n v="29520"/>
    <n v="31500"/>
    <n v="1980"/>
  </r>
  <r>
    <d v="2012-11-04T00:00:00"/>
    <s v="Portsaied"/>
    <s v="Canal"/>
    <s v="Sony Xperia Z"/>
    <s v="Tablets"/>
    <n v="14"/>
    <x v="0"/>
    <s v="November"/>
    <n v="74556"/>
    <n v="80370"/>
    <n v="5814"/>
  </r>
  <r>
    <d v="2012-11-04T00:00:00"/>
    <s v="Ismailia"/>
    <s v="Canal"/>
    <s v="Samsung Galaxy S3 (16GB) - 3G"/>
    <s v="Smartphones"/>
    <n v="6"/>
    <x v="0"/>
    <s v="November"/>
    <n v="30744"/>
    <n v="32760"/>
    <n v="2016"/>
  </r>
  <r>
    <d v="2012-11-04T00:00:00"/>
    <s v="Ismailia"/>
    <s v="Canal"/>
    <s v="Samsung Galaxy S4  (16GB) - 3G"/>
    <s v="Smartphones"/>
    <n v="22"/>
    <x v="0"/>
    <s v="November"/>
    <n v="11808"/>
    <n v="12600"/>
    <n v="792"/>
  </r>
  <r>
    <d v="2012-11-05T00:00:00"/>
    <s v="Giza"/>
    <s v="G. Cairo"/>
    <s v="Samsung Galaxy Note3 (32GB) - 4G"/>
    <s v="Smartphones"/>
    <n v="6"/>
    <x v="0"/>
    <s v="November"/>
    <n v="79560"/>
    <n v="84600"/>
    <n v="5040"/>
  </r>
  <r>
    <d v="2012-11-05T00:00:00"/>
    <s v="Zagazig"/>
    <s v="Delta"/>
    <s v="Samsung Galaxy Note3 (32GB) - 4G"/>
    <s v="Smartphones"/>
    <n v="6"/>
    <x v="0"/>
    <s v="November"/>
    <n v="39780"/>
    <n v="42300"/>
    <n v="2520"/>
  </r>
  <r>
    <d v="2012-11-05T00:00:00"/>
    <s v="Giza"/>
    <s v="G. Cairo"/>
    <s v="Samsung Galaxy S4 Zoom - 3G  "/>
    <s v="Smartphones"/>
    <n v="2"/>
    <x v="0"/>
    <s v="November"/>
    <n v="48438"/>
    <n v="51750"/>
    <n v="3312"/>
  </r>
  <r>
    <d v="2012-11-05T00:00:00"/>
    <s v="Cairo"/>
    <s v="G. Cairo"/>
    <s v="iPhone 5S (32GB)"/>
    <s v="Smartphones"/>
    <n v="24"/>
    <x v="0"/>
    <s v="November"/>
    <n v="87516"/>
    <n v="93330"/>
    <n v="5814"/>
  </r>
  <r>
    <d v="2012-11-05T00:00:00"/>
    <s v="Cairo"/>
    <s v="G. Cairo"/>
    <s v="Samsung Galaxy S4  (16GB) - 3G"/>
    <s v="Smartphones"/>
    <n v="11"/>
    <x v="0"/>
    <s v="November"/>
    <n v="17712"/>
    <n v="18900"/>
    <n v="1188"/>
  </r>
  <r>
    <d v="2012-11-06T00:00:00"/>
    <s v="Giza"/>
    <s v="G. Cairo"/>
    <s v="iPhone 5C (32GB)"/>
    <s v="Smartphones"/>
    <n v="10"/>
    <x v="0"/>
    <s v="November"/>
    <n v="43758"/>
    <n v="46530"/>
    <n v="2772"/>
  </r>
  <r>
    <d v="2012-11-06T00:00:00"/>
    <s v="Marasa Matrouh"/>
    <s v="Alexandria"/>
    <s v="HTC One - (32GB) - 4G"/>
    <s v="Smartphones"/>
    <n v="7"/>
    <x v="0"/>
    <s v="November"/>
    <n v="10152"/>
    <n v="10800"/>
    <n v="648"/>
  </r>
  <r>
    <d v="2012-11-06T00:00:00"/>
    <s v="Marasa Matrouh"/>
    <s v="Alexandria"/>
    <s v="Sony Xperia Z"/>
    <s v="Tablets"/>
    <n v="22"/>
    <x v="0"/>
    <s v="November"/>
    <n v="78480"/>
    <n v="84600"/>
    <n v="6120"/>
  </r>
  <r>
    <d v="2012-11-07T00:00:00"/>
    <s v="Zagazig"/>
    <s v="Delta"/>
    <s v="Samsung Galaxy Note3 (32GB) - 4G"/>
    <s v="Smartphones"/>
    <n v="7"/>
    <x v="0"/>
    <s v="November"/>
    <n v="59670"/>
    <n v="63450"/>
    <n v="3780"/>
  </r>
  <r>
    <d v="2012-11-07T00:00:00"/>
    <s v="Ismailia"/>
    <s v="Canal"/>
    <s v="iPhone 5S (32GB)"/>
    <s v="Smartphones"/>
    <n v="18"/>
    <x v="0"/>
    <s v="November"/>
    <n v="46332"/>
    <n v="49410"/>
    <n v="3078"/>
  </r>
  <r>
    <d v="2012-11-08T00:00:00"/>
    <s v="Cairo"/>
    <s v="G. Cairo"/>
    <s v="HTC ONE (32GB) Dual Sim - 3G"/>
    <s v="Smartphones"/>
    <n v="12"/>
    <x v="0"/>
    <s v="November"/>
    <n v="85104"/>
    <n v="90720"/>
    <n v="5616"/>
  </r>
  <r>
    <d v="2012-11-08T00:00:00"/>
    <s v="Zagazig"/>
    <s v="Delta"/>
    <s v="HTC ONE (32GB) Dual Sim - 3G"/>
    <s v="Smartphones"/>
    <n v="19"/>
    <x v="0"/>
    <s v="November"/>
    <n v="14184"/>
    <n v="15120"/>
    <n v="936"/>
  </r>
  <r>
    <d v="2012-11-08T00:00:00"/>
    <s v="Alex"/>
    <s v="Alexandria"/>
    <s v="HTC One - (32GB) - 4G"/>
    <s v="Smartphones"/>
    <n v="23"/>
    <x v="0"/>
    <s v="November"/>
    <n v="16920"/>
    <n v="18000"/>
    <n v="1080"/>
  </r>
  <r>
    <d v="2012-11-08T00:00:00"/>
    <s v="Mansoura"/>
    <s v="Delta"/>
    <s v="Microsoft Surface Pro 2"/>
    <s v="Tablets"/>
    <n v="3"/>
    <x v="0"/>
    <s v="November"/>
    <n v="67554"/>
    <n v="72900"/>
    <n v="5346"/>
  </r>
  <r>
    <d v="2012-11-08T00:00:00"/>
    <s v="Portsaied"/>
    <s v="Canal"/>
    <s v="Samsung Galaxy S4  (16GB) - 3G"/>
    <s v="Smartphones"/>
    <n v="24"/>
    <x v="0"/>
    <s v="November"/>
    <n v="73800"/>
    <n v="78750"/>
    <n v="4950"/>
  </r>
  <r>
    <d v="2012-11-08T00:00:00"/>
    <s v="Portsaied"/>
    <s v="Canal"/>
    <s v="Samsung Galaxy S4 (16GB) - 4G"/>
    <s v="Smartphones"/>
    <n v="25"/>
    <x v="0"/>
    <s v="November"/>
    <n v="54756"/>
    <n v="58320"/>
    <n v="3564"/>
  </r>
  <r>
    <d v="2012-11-09T00:00:00"/>
    <s v="Portsaied"/>
    <s v="Canal"/>
    <s v="iPhone 5S (32GB)"/>
    <s v="Smartphones"/>
    <n v="5"/>
    <x v="0"/>
    <s v="November"/>
    <n v="92664"/>
    <n v="98820"/>
    <n v="6156"/>
  </r>
  <r>
    <d v="2012-11-09T00:00:00"/>
    <s v="Giza"/>
    <s v="G. Cairo"/>
    <s v="iPhone 5C (32GB)"/>
    <s v="Smartphones"/>
    <n v="2"/>
    <x v="0"/>
    <s v="November"/>
    <n v="67626"/>
    <n v="71910"/>
    <n v="4284"/>
  </r>
  <r>
    <d v="2012-11-10T00:00:00"/>
    <s v="Alex"/>
    <s v="Alexandria"/>
    <s v="Samsung Galaxy S4 (16GB) - 4G"/>
    <s v="Smartphones"/>
    <n v="14"/>
    <x v="0"/>
    <s v="November"/>
    <n v="45630"/>
    <n v="48600"/>
    <n v="2970"/>
  </r>
  <r>
    <d v="2012-11-10T00:00:00"/>
    <s v="Portsaied"/>
    <s v="Canal"/>
    <s v="iPhone 5C (16GB)"/>
    <s v="Smartphones"/>
    <n v="6"/>
    <x v="0"/>
    <s v="November"/>
    <n v="63828"/>
    <n v="68040"/>
    <n v="4212"/>
  </r>
  <r>
    <d v="2012-11-10T00:00:00"/>
    <s v="Marasa Matrouh"/>
    <s v="Alexandria"/>
    <s v="iPhone 5C (16GB)"/>
    <s v="Smartphones"/>
    <n v="13"/>
    <x v="0"/>
    <s v="November"/>
    <n v="3546"/>
    <n v="3780"/>
    <n v="234"/>
  </r>
  <r>
    <d v="2012-11-10T00:00:00"/>
    <s v="Portsaied"/>
    <s v="Canal"/>
    <s v="Samsung Galaxy S4 Zoom - 3G  "/>
    <s v="Smartphones"/>
    <n v="4"/>
    <x v="0"/>
    <s v="November"/>
    <n v="50544"/>
    <n v="54000"/>
    <n v="3456"/>
  </r>
  <r>
    <d v="2012-11-10T00:00:00"/>
    <s v="Cairo"/>
    <s v="G. Cairo"/>
    <s v="iPhone 5S (16GB)"/>
    <s v="Smartphones"/>
    <n v="21"/>
    <x v="0"/>
    <s v="November"/>
    <n v="8964"/>
    <n v="9540"/>
    <n v="576"/>
  </r>
  <r>
    <d v="2012-11-11T00:00:00"/>
    <s v="Aswan"/>
    <s v="Upper Egypt"/>
    <s v="iPhone 5S (16GB)"/>
    <s v="Smartphones"/>
    <n v="16"/>
    <x v="0"/>
    <s v="November"/>
    <n v="71712"/>
    <n v="76320"/>
    <n v="4608"/>
  </r>
  <r>
    <d v="2012-11-11T00:00:00"/>
    <s v="Marasa Matrouh"/>
    <s v="Alexandria"/>
    <s v="Samsung Galaxy Note3 (32GB) - 4G"/>
    <s v="Smartphones"/>
    <n v="10"/>
    <x v="0"/>
    <s v="November"/>
    <n v="71604"/>
    <n v="76140"/>
    <n v="4536"/>
  </r>
  <r>
    <d v="2012-11-11T00:00:00"/>
    <s v="Aswan"/>
    <s v="Upper Egypt"/>
    <s v="Nokia Lumia  - 4G"/>
    <s v="Smartphones"/>
    <n v="3"/>
    <x v="0"/>
    <s v="November"/>
    <n v="10170"/>
    <n v="10800"/>
    <n v="630"/>
  </r>
  <r>
    <d v="2012-11-11T00:00:00"/>
    <s v="Minia"/>
    <s v="Upper Egypt"/>
    <s v="HTC ONE (32GB) Dual Sim - 3G"/>
    <s v="Smartphones"/>
    <n v="1"/>
    <x v="0"/>
    <s v="November"/>
    <n v="35460"/>
    <n v="37800"/>
    <n v="2340"/>
  </r>
  <r>
    <d v="2012-11-11T00:00:00"/>
    <s v="Cairo"/>
    <s v="G. Cairo"/>
    <s v="iPhone 5S (32GB)"/>
    <s v="Smartphones"/>
    <n v="13"/>
    <x v="0"/>
    <s v="November"/>
    <n v="36036"/>
    <n v="38430"/>
    <n v="2394"/>
  </r>
  <r>
    <d v="2012-11-13T00:00:00"/>
    <s v="Cairo"/>
    <s v="G. Cairo"/>
    <s v="Samsung Galaxy Note3 (32GB) - 3G"/>
    <s v="Smartphones"/>
    <n v="15"/>
    <x v="0"/>
    <s v="November"/>
    <n v="78246"/>
    <n v="83160"/>
    <n v="4914"/>
  </r>
  <r>
    <d v="2012-11-13T00:00:00"/>
    <s v="Zagazig"/>
    <s v="Delta"/>
    <s v="iPhone 5S (32GB)"/>
    <s v="Smartphones"/>
    <n v="5"/>
    <x v="0"/>
    <s v="November"/>
    <n v="108108"/>
    <n v="115290"/>
    <n v="7182"/>
  </r>
  <r>
    <d v="2012-11-13T00:00:00"/>
    <s v="Zagazig"/>
    <s v="Delta"/>
    <s v="Samsung Galaxy S4 Zoom - 3G  "/>
    <s v="Smartphones"/>
    <n v="25"/>
    <x v="0"/>
    <s v="November"/>
    <n v="8424"/>
    <n v="9000"/>
    <n v="576"/>
  </r>
  <r>
    <d v="2012-11-13T00:00:00"/>
    <s v="Zagazig"/>
    <s v="Delta"/>
    <s v="iPhone 5S (32GB)"/>
    <s v="Smartphones"/>
    <n v="8"/>
    <x v="0"/>
    <s v="November"/>
    <n v="113256"/>
    <n v="120780"/>
    <n v="7524"/>
  </r>
  <r>
    <d v="2012-11-13T00:00:00"/>
    <s v="Portsaied"/>
    <s v="Canal"/>
    <s v="iPhone 5C (32GB)"/>
    <s v="Smartphones"/>
    <n v="21"/>
    <x v="0"/>
    <s v="November"/>
    <n v="59670"/>
    <n v="63450"/>
    <n v="3780"/>
  </r>
  <r>
    <d v="2012-11-14T00:00:00"/>
    <s v="Alex"/>
    <s v="Alexandria"/>
    <s v="Samsung Galaxy S3 (16GB) - 3G"/>
    <s v="Smartphones"/>
    <n v="16"/>
    <x v="0"/>
    <s v="November"/>
    <n v="54900"/>
    <n v="58500"/>
    <n v="3600"/>
  </r>
  <r>
    <d v="2012-11-14T00:00:00"/>
    <s v="Cairo"/>
    <s v="G. Cairo"/>
    <s v="Samsung Galaxy S4 Zoom - 3G  "/>
    <s v="Smartphones"/>
    <n v="23"/>
    <x v="0"/>
    <s v="November"/>
    <n v="6318"/>
    <n v="6750"/>
    <n v="432"/>
  </r>
  <r>
    <d v="2012-11-14T00:00:00"/>
    <s v="Cairo"/>
    <s v="G. Cairo"/>
    <s v="iPhone 5C (32GB)"/>
    <s v="Smartphones"/>
    <n v="22"/>
    <x v="0"/>
    <s v="November"/>
    <n v="91494"/>
    <n v="97290"/>
    <n v="5796"/>
  </r>
  <r>
    <d v="2012-11-15T00:00:00"/>
    <s v="Aswan"/>
    <s v="Upper Egypt"/>
    <s v="Samsung Galaxy S4 (16GB) - 4G"/>
    <s v="Smartphones"/>
    <n v="13"/>
    <x v="0"/>
    <s v="November"/>
    <n v="30420"/>
    <n v="32400"/>
    <n v="1980"/>
  </r>
  <r>
    <d v="2012-11-15T00:00:00"/>
    <s v="Ismailia"/>
    <s v="Canal"/>
    <s v="iPhone 5S (64GB)"/>
    <s v="Smartphones"/>
    <n v="27"/>
    <x v="0"/>
    <s v="November"/>
    <n v="75816"/>
    <n v="80730"/>
    <n v="4914"/>
  </r>
  <r>
    <d v="2012-11-18T00:00:00"/>
    <s v="Minia"/>
    <s v="Upper Egypt"/>
    <s v="iPhone 5S (16GB)"/>
    <s v="Smartphones"/>
    <n v="27"/>
    <x v="0"/>
    <s v="November"/>
    <n v="58266"/>
    <n v="62010"/>
    <n v="3744"/>
  </r>
  <r>
    <d v="2012-11-18T00:00:00"/>
    <s v="Ismailia"/>
    <s v="Canal"/>
    <s v="iPhone 5S (64GB)"/>
    <s v="Smartphones"/>
    <n v="27"/>
    <x v="0"/>
    <s v="November"/>
    <n v="40824"/>
    <n v="43470"/>
    <n v="2646"/>
  </r>
  <r>
    <d v="2012-11-18T00:00:00"/>
    <s v="Alex"/>
    <s v="Alexandria"/>
    <s v="Samsung Galaxy Note3 (32GB) - 4G"/>
    <s v="Smartphones"/>
    <n v="27"/>
    <x v="0"/>
    <s v="November"/>
    <n v="23868"/>
    <n v="25380"/>
    <n v="1512"/>
  </r>
  <r>
    <d v="2012-11-19T00:00:00"/>
    <s v="Alex"/>
    <s v="Alexandria"/>
    <s v="iPhone 5C (16GB)"/>
    <s v="Smartphones"/>
    <n v="27"/>
    <x v="0"/>
    <s v="November"/>
    <n v="78012"/>
    <n v="83160"/>
    <n v="5148"/>
  </r>
  <r>
    <d v="2012-11-19T00:00:00"/>
    <s v="Marasa Matrouh"/>
    <s v="Alexandria"/>
    <s v="iPhone 5C (32GB)"/>
    <s v="Smartphones"/>
    <n v="27"/>
    <x v="0"/>
    <s v="November"/>
    <n v="79560"/>
    <n v="84600"/>
    <n v="5040"/>
  </r>
  <r>
    <d v="2012-11-19T00:00:00"/>
    <s v="Zagazig"/>
    <s v="Delta"/>
    <s v="iPhone 5C (32GB)"/>
    <s v="Smartphones"/>
    <n v="12"/>
    <x v="0"/>
    <s v="November"/>
    <n v="55692"/>
    <n v="59220"/>
    <n v="3528"/>
  </r>
  <r>
    <d v="2012-11-20T00:00:00"/>
    <s v="Mansoura"/>
    <s v="Delta"/>
    <s v="HTC One - (32GB) - 4G"/>
    <s v="Smartphones"/>
    <n v="18"/>
    <x v="0"/>
    <s v="November"/>
    <n v="20304"/>
    <n v="21600"/>
    <n v="1296"/>
  </r>
  <r>
    <d v="2012-11-20T00:00:00"/>
    <s v="Marasa Matrouh"/>
    <s v="Alexandria"/>
    <s v="Sony Xperia Z"/>
    <s v="Tablets"/>
    <n v="8"/>
    <x v="0"/>
    <s v="November"/>
    <n v="54936"/>
    <n v="59220"/>
    <n v="4284"/>
  </r>
  <r>
    <d v="2012-11-20T00:00:00"/>
    <s v="Zagazig"/>
    <s v="Delta"/>
    <s v="iPhone 5C (32GB)"/>
    <s v="Smartphones"/>
    <n v="21"/>
    <x v="0"/>
    <s v="November"/>
    <n v="15912"/>
    <n v="16920"/>
    <n v="1008"/>
  </r>
  <r>
    <d v="2012-11-20T00:00:00"/>
    <s v="Marasa Matrouh"/>
    <s v="Alexandria"/>
    <s v="HTC ONE (32GB) Dual Sim - 3G"/>
    <s v="Smartphones"/>
    <n v="25"/>
    <x v="0"/>
    <s v="November"/>
    <n v="67374"/>
    <n v="71820"/>
    <n v="4446"/>
  </r>
  <r>
    <d v="2012-11-21T00:00:00"/>
    <s v="Minia"/>
    <s v="Upper Egypt"/>
    <s v="Samsung Galaxy S4 Zoom - 3G  "/>
    <s v="Smartphones"/>
    <n v="12"/>
    <x v="0"/>
    <s v="November"/>
    <n v="44226"/>
    <n v="47250"/>
    <n v="3024"/>
  </r>
  <r>
    <d v="2012-11-21T00:00:00"/>
    <s v="Giza"/>
    <s v="G. Cairo"/>
    <s v="iPhone 5S (64GB)"/>
    <s v="Smartphones"/>
    <n v="9"/>
    <x v="0"/>
    <s v="November"/>
    <n v="46656"/>
    <n v="49680"/>
    <n v="3024"/>
  </r>
  <r>
    <d v="2012-11-21T00:00:00"/>
    <s v="Cairo"/>
    <s v="G. Cairo"/>
    <s v="Samsung Galaxy S4 (16GB) - 4G"/>
    <s v="Smartphones"/>
    <n v="23"/>
    <x v="0"/>
    <s v="November"/>
    <n v="3042"/>
    <n v="3240"/>
    <n v="198"/>
  </r>
  <r>
    <d v="2012-11-22T00:00:00"/>
    <s v="Ismailia"/>
    <s v="Canal"/>
    <s v="iPhone 5C (32GB)"/>
    <s v="Smartphones"/>
    <n v="23"/>
    <x v="0"/>
    <s v="November"/>
    <n v="7956"/>
    <n v="8460"/>
    <n v="504"/>
  </r>
  <r>
    <d v="2012-11-22T00:00:00"/>
    <s v="Mansoura"/>
    <s v="Delta"/>
    <s v="Samsung Galaxy Note 10.1"/>
    <s v="Tablets"/>
    <n v="20"/>
    <x v="0"/>
    <s v="November"/>
    <n v="25074"/>
    <n v="27090"/>
    <n v="2016"/>
  </r>
  <r>
    <d v="2012-11-22T00:00:00"/>
    <s v="Ismailia"/>
    <s v="Canal"/>
    <s v="Nokia Lumia  - 4G"/>
    <s v="Smartphones"/>
    <n v="25"/>
    <x v="0"/>
    <s v="November"/>
    <n v="50850"/>
    <n v="54000"/>
    <n v="3150"/>
  </r>
  <r>
    <d v="2012-11-23T00:00:00"/>
    <s v="Minia"/>
    <s v="Upper Egypt"/>
    <s v="Samsung Galaxy S4  (16GB) - 3G"/>
    <s v="Smartphones"/>
    <n v="4"/>
    <x v="0"/>
    <s v="November"/>
    <n v="41328"/>
    <n v="44100"/>
    <n v="2772"/>
  </r>
  <r>
    <d v="2012-11-24T00:00:00"/>
    <s v="Minia"/>
    <s v="Upper Egypt"/>
    <s v="iPhone 5S (16GB)"/>
    <s v="Smartphones"/>
    <n v="24"/>
    <x v="0"/>
    <s v="November"/>
    <n v="107568"/>
    <n v="114480"/>
    <n v="6912"/>
  </r>
  <r>
    <d v="2012-11-24T00:00:00"/>
    <s v="Alex"/>
    <s v="Alexandria"/>
    <s v="Samsung Galaxy S4 (16GB) - 4G"/>
    <s v="Smartphones"/>
    <n v="24"/>
    <x v="0"/>
    <s v="November"/>
    <n v="33462"/>
    <n v="35640"/>
    <n v="2178"/>
  </r>
  <r>
    <d v="2012-11-24T00:00:00"/>
    <s v="Portsaied"/>
    <s v="Canal"/>
    <s v="Samsung Galaxy Note 10.1"/>
    <s v="Tablets"/>
    <n v="16"/>
    <x v="0"/>
    <s v="November"/>
    <n v="85968"/>
    <n v="92880"/>
    <n v="6912"/>
  </r>
  <r>
    <d v="2012-11-24T00:00:00"/>
    <s v="Marasa Matrouh"/>
    <s v="Alexandria"/>
    <s v="Samsung Galaxy Note3 (32GB) - 3G"/>
    <s v="Smartphones"/>
    <n v="6"/>
    <x v="0"/>
    <s v="November"/>
    <n v="89424"/>
    <n v="95040"/>
    <n v="5616"/>
  </r>
  <r>
    <d v="2012-11-25T00:00:00"/>
    <s v="Mansoura"/>
    <s v="Delta"/>
    <s v="iPhone 5S (16GB)"/>
    <s v="Smartphones"/>
    <n v="4"/>
    <x v="0"/>
    <s v="November"/>
    <n v="8964"/>
    <n v="9540"/>
    <n v="576"/>
  </r>
  <r>
    <d v="2012-11-25T00:00:00"/>
    <s v="Minia"/>
    <s v="Upper Egypt"/>
    <s v="iPhone 5S (32GB)"/>
    <s v="Smartphones"/>
    <n v="24"/>
    <x v="0"/>
    <s v="November"/>
    <n v="87516"/>
    <n v="93330"/>
    <n v="5814"/>
  </r>
  <r>
    <d v="2012-11-26T00:00:00"/>
    <s v="Portsaied"/>
    <s v="Canal"/>
    <s v="HTC ONE (32GB) Dual Sim - 3G"/>
    <s v="Smartphones"/>
    <n v="21"/>
    <x v="0"/>
    <s v="November"/>
    <n v="53190"/>
    <n v="56700"/>
    <n v="3510"/>
  </r>
  <r>
    <d v="2012-11-26T00:00:00"/>
    <s v="Alex"/>
    <s v="Alexandria"/>
    <s v="Samsung Galaxy S4 (16GB) - 4G"/>
    <s v="Smartphones"/>
    <n v="13"/>
    <x v="0"/>
    <s v="November"/>
    <n v="36504"/>
    <n v="38880"/>
    <n v="2376"/>
  </r>
  <r>
    <d v="2012-11-26T00:00:00"/>
    <s v="Mansoura"/>
    <s v="Delta"/>
    <s v="Nokia Lumia  - 4G"/>
    <s v="Smartphones"/>
    <n v="2"/>
    <x v="0"/>
    <s v="November"/>
    <n v="48816"/>
    <n v="51840"/>
    <n v="3024"/>
  </r>
  <r>
    <d v="2012-11-26T00:00:00"/>
    <s v="Zagazig"/>
    <s v="Delta"/>
    <s v="Microsoft Surface Pro 2"/>
    <s v="Tablets"/>
    <n v="20"/>
    <x v="0"/>
    <s v="November"/>
    <n v="135108"/>
    <n v="145800"/>
    <n v="10692"/>
  </r>
  <r>
    <d v="2012-11-27T00:00:00"/>
    <s v="Alex"/>
    <s v="Alexandria"/>
    <s v="iPhone 5C (32GB)"/>
    <s v="Smartphones"/>
    <n v="21"/>
    <x v="0"/>
    <s v="November"/>
    <n v="75582"/>
    <n v="80370"/>
    <n v="4788"/>
  </r>
  <r>
    <d v="2012-11-27T00:00:00"/>
    <s v="Cairo"/>
    <s v="G. Cairo"/>
    <s v="Samsung Galaxy Note 10.1"/>
    <s v="Tablets"/>
    <n v="12"/>
    <x v="0"/>
    <s v="November"/>
    <n v="89550"/>
    <n v="96750"/>
    <n v="7200"/>
  </r>
  <r>
    <d v="2012-11-27T00:00:00"/>
    <s v="Giza"/>
    <s v="G. Cairo"/>
    <s v="HTC One - (32GB) - 4G"/>
    <s v="Smartphones"/>
    <n v="23"/>
    <x v="0"/>
    <s v="November"/>
    <n v="47376"/>
    <n v="50400"/>
    <n v="3024"/>
  </r>
  <r>
    <d v="2012-11-27T00:00:00"/>
    <s v="Portsaied"/>
    <s v="Canal"/>
    <s v="iPhone 5C (32GB)"/>
    <s v="Smartphones"/>
    <n v="23"/>
    <x v="0"/>
    <s v="November"/>
    <n v="19890"/>
    <n v="21150"/>
    <n v="1260"/>
  </r>
  <r>
    <d v="2012-11-27T00:00:00"/>
    <s v="Mansoura"/>
    <s v="Delta"/>
    <s v="Samsung Galaxy S4  (16GB) - 3G"/>
    <s v="Smartphones"/>
    <n v="24"/>
    <x v="0"/>
    <s v="November"/>
    <n v="5904"/>
    <n v="6300"/>
    <n v="396"/>
  </r>
  <r>
    <d v="2012-11-28T00:00:00"/>
    <s v="Portsaied"/>
    <s v="Canal"/>
    <s v="iPhone 5S (32GB)"/>
    <s v="Smartphones"/>
    <n v="25"/>
    <x v="0"/>
    <s v="November"/>
    <n v="15444"/>
    <n v="16470"/>
    <n v="1026"/>
  </r>
  <r>
    <d v="2012-11-29T00:00:00"/>
    <s v="Aswan"/>
    <s v="Upper Egypt"/>
    <s v="iPhone 5C (16GB)"/>
    <s v="Smartphones"/>
    <n v="17"/>
    <x v="0"/>
    <s v="November"/>
    <n v="56736"/>
    <n v="60480"/>
    <n v="3744"/>
  </r>
  <r>
    <d v="2012-11-29T00:00:00"/>
    <s v="Zagazig"/>
    <s v="Delta"/>
    <s v="iPhone 5S (64GB)"/>
    <s v="Smartphones"/>
    <n v="21"/>
    <x v="0"/>
    <s v="November"/>
    <n v="145800"/>
    <n v="155250"/>
    <n v="9450"/>
  </r>
  <r>
    <d v="2012-11-29T00:00:00"/>
    <s v="Portsaied"/>
    <s v="Canal"/>
    <s v="iPhone 5C (16GB)"/>
    <s v="Smartphones"/>
    <n v="9"/>
    <x v="0"/>
    <s v="November"/>
    <n v="7092"/>
    <n v="7560"/>
    <n v="468"/>
  </r>
  <r>
    <d v="2012-11-29T00:00:00"/>
    <s v="Portsaied"/>
    <s v="Canal"/>
    <s v="iPhone 5C (32GB)"/>
    <s v="Smartphones"/>
    <n v="11"/>
    <x v="0"/>
    <s v="November"/>
    <n v="7956"/>
    <n v="8460"/>
    <n v="504"/>
  </r>
  <r>
    <d v="2012-11-30T00:00:00"/>
    <s v="Aswan"/>
    <s v="Upper Egypt"/>
    <s v="Samsung Galaxy Note3 (32GB) - 3G"/>
    <s v="Smartphones"/>
    <n v="4"/>
    <x v="0"/>
    <s v="November"/>
    <n v="93150"/>
    <n v="99000"/>
    <n v="5850"/>
  </r>
  <r>
    <d v="2012-11-30T00:00:00"/>
    <s v="Giza"/>
    <s v="G. Cairo"/>
    <s v="Microsoft Surface Pro 2"/>
    <s v="Tablets"/>
    <n v="22"/>
    <x v="0"/>
    <s v="November"/>
    <n v="165132"/>
    <n v="178200"/>
    <n v="13068"/>
  </r>
  <r>
    <d v="2012-11-30T00:00:00"/>
    <s v="Giza"/>
    <s v="G. Cairo"/>
    <s v="Samsung Galaxy S4  (16GB) - 3G"/>
    <s v="Smartphones"/>
    <n v="15"/>
    <x v="0"/>
    <s v="November"/>
    <n v="2952"/>
    <n v="3150"/>
    <n v="198"/>
  </r>
  <r>
    <d v="2012-11-30T00:00:00"/>
    <s v="Alex"/>
    <s v="Alexandria"/>
    <s v="HTC ONE (32GB) Dual Sim - 3G"/>
    <s v="Smartphones"/>
    <n v="23"/>
    <x v="0"/>
    <s v="November"/>
    <n v="35460"/>
    <n v="37800"/>
    <n v="2340"/>
  </r>
  <r>
    <d v="2012-12-01T00:00:00"/>
    <s v="Aswan"/>
    <s v="Upper Egypt"/>
    <s v="Samsung Galaxy Note3 (32GB) - 3G"/>
    <s v="Smartphones"/>
    <n v="9"/>
    <x v="0"/>
    <s v="December"/>
    <n v="48438"/>
    <n v="51480"/>
    <n v="3042"/>
  </r>
  <r>
    <d v="2012-12-01T00:00:00"/>
    <s v="Portsaied"/>
    <s v="Canal"/>
    <s v="Samsung Galaxy S3 (16GB) - 3G"/>
    <s v="Smartphones"/>
    <n v="7"/>
    <x v="0"/>
    <s v="December"/>
    <n v="2196"/>
    <n v="2340"/>
    <n v="144"/>
  </r>
  <r>
    <d v="2012-12-02T00:00:00"/>
    <s v="Ismailia"/>
    <s v="Canal"/>
    <s v="Microsoft Surface Pro 2"/>
    <s v="Tablets"/>
    <n v="25"/>
    <x v="0"/>
    <s v="December"/>
    <n v="157626"/>
    <n v="170100"/>
    <n v="12474"/>
  </r>
  <r>
    <d v="2012-12-02T00:00:00"/>
    <s v="Ismailia"/>
    <s v="Canal"/>
    <s v="Nokia Lumia  - 4G"/>
    <s v="Smartphones"/>
    <n v="10"/>
    <x v="0"/>
    <s v="December"/>
    <n v="18306"/>
    <n v="19440"/>
    <n v="1134"/>
  </r>
  <r>
    <d v="2012-12-03T00:00:00"/>
    <s v="Alex"/>
    <s v="Alexandria"/>
    <s v="HTC ONE (32GB) Dual Sim - 3G"/>
    <s v="Smartphones"/>
    <n v="8"/>
    <x v="0"/>
    <s v="December"/>
    <n v="7092"/>
    <n v="7560"/>
    <n v="468"/>
  </r>
  <r>
    <d v="2012-12-04T00:00:00"/>
    <s v="Alex"/>
    <s v="Alexandria"/>
    <s v="Sony Xperia Z"/>
    <s v="Tablets"/>
    <n v="18"/>
    <x v="0"/>
    <s v="December"/>
    <n v="43164"/>
    <n v="46530"/>
    <n v="3366"/>
  </r>
  <r>
    <d v="2012-12-04T00:00:00"/>
    <s v="Ismailia"/>
    <s v="Canal"/>
    <s v="iPhone 5S (32GB)"/>
    <s v="Smartphones"/>
    <n v="8"/>
    <x v="0"/>
    <s v="December"/>
    <n v="56628"/>
    <n v="60390"/>
    <n v="3762"/>
  </r>
  <r>
    <d v="2012-12-04T00:00:00"/>
    <s v="Giza"/>
    <s v="G. Cairo"/>
    <s v="Nokia Lumia  - 4G"/>
    <s v="Smartphones"/>
    <n v="25"/>
    <x v="0"/>
    <s v="December"/>
    <n v="4068"/>
    <n v="4320"/>
    <n v="252"/>
  </r>
  <r>
    <d v="2012-12-05T00:00:00"/>
    <s v="Zagazig"/>
    <s v="Delta"/>
    <s v="Samsung Galaxy S4 Zoom - 3G  "/>
    <s v="Smartphones"/>
    <n v="7"/>
    <x v="0"/>
    <s v="December"/>
    <n v="46332"/>
    <n v="49500"/>
    <n v="3168"/>
  </r>
  <r>
    <d v="2012-12-05T00:00:00"/>
    <s v="Minia"/>
    <s v="Upper Egypt"/>
    <s v="Samsung Galaxy Note 10.1"/>
    <s v="Tablets"/>
    <n v="17"/>
    <x v="0"/>
    <s v="December"/>
    <n v="17910"/>
    <n v="19350"/>
    <n v="1440"/>
  </r>
  <r>
    <d v="2012-12-05T00:00:00"/>
    <s v="Portsaied"/>
    <s v="Canal"/>
    <s v="Sony Xperia Z"/>
    <s v="Tablets"/>
    <n v="3"/>
    <x v="0"/>
    <s v="December"/>
    <n v="47088"/>
    <n v="50760"/>
    <n v="3672"/>
  </r>
  <r>
    <d v="2012-12-05T00:00:00"/>
    <s v="Marasa Matrouh"/>
    <s v="Alexandria"/>
    <s v="Sony Xperia Z"/>
    <s v="Tablets"/>
    <n v="13"/>
    <x v="0"/>
    <s v="December"/>
    <n v="66708"/>
    <n v="71910"/>
    <n v="5202"/>
  </r>
  <r>
    <d v="2012-12-06T00:00:00"/>
    <s v="Alex"/>
    <s v="Alexandria"/>
    <s v="Samsung Galaxy Note3 (32GB) - 3G"/>
    <s v="Smartphones"/>
    <n v="17"/>
    <x v="0"/>
    <s v="December"/>
    <n v="85698"/>
    <n v="91080"/>
    <n v="5382"/>
  </r>
  <r>
    <d v="2012-12-07T00:00:00"/>
    <s v="Marasa Matrouh"/>
    <s v="Alexandria"/>
    <s v="iPhone 5S (64GB)"/>
    <s v="Smartphones"/>
    <n v="22"/>
    <x v="0"/>
    <s v="December"/>
    <n v="75816"/>
    <n v="80730"/>
    <n v="4914"/>
  </r>
  <r>
    <d v="2012-12-07T00:00:00"/>
    <s v="Alex"/>
    <s v="Alexandria"/>
    <s v="Samsung Galaxy Note 10.1"/>
    <s v="Tablets"/>
    <n v="23"/>
    <x v="0"/>
    <s v="December"/>
    <n v="14328"/>
    <n v="15480"/>
    <n v="1152"/>
  </r>
  <r>
    <d v="2012-12-07T00:00:00"/>
    <s v="Marasa Matrouh"/>
    <s v="Alexandria"/>
    <s v="Nokia Lumia  - 4G"/>
    <s v="Smartphones"/>
    <n v="1"/>
    <x v="0"/>
    <s v="December"/>
    <n v="4068"/>
    <n v="4320"/>
    <n v="252"/>
  </r>
  <r>
    <d v="2012-12-07T00:00:00"/>
    <s v="Giza"/>
    <s v="G. Cairo"/>
    <s v="Samsung Galaxy Note3 (32GB) - 4G"/>
    <s v="Smartphones"/>
    <n v="25"/>
    <x v="0"/>
    <s v="December"/>
    <n v="63648"/>
    <n v="67680"/>
    <n v="4032"/>
  </r>
  <r>
    <d v="2012-12-07T00:00:00"/>
    <s v="Giza"/>
    <s v="G. Cairo"/>
    <s v="Samsung Galaxy Note 10.1"/>
    <s v="Tablets"/>
    <n v="22"/>
    <x v="0"/>
    <s v="December"/>
    <n v="85968"/>
    <n v="92880"/>
    <n v="6912"/>
  </r>
  <r>
    <d v="2012-12-07T00:00:00"/>
    <s v="Marasa Matrouh"/>
    <s v="Alexandria"/>
    <s v="Samsung Galaxy S4  (16GB) - 3G"/>
    <s v="Smartphones"/>
    <n v="2"/>
    <x v="0"/>
    <s v="December"/>
    <n v="32472"/>
    <n v="34650"/>
    <n v="2178"/>
  </r>
  <r>
    <d v="2012-12-07T00:00:00"/>
    <s v="Alex"/>
    <s v="Alexandria"/>
    <s v="iPhone 5S (32GB)"/>
    <s v="Smartphones"/>
    <n v="11"/>
    <x v="0"/>
    <s v="December"/>
    <n v="10296"/>
    <n v="10980"/>
    <n v="684"/>
  </r>
  <r>
    <d v="2012-12-07T00:00:00"/>
    <s v="Alex"/>
    <s v="Alexandria"/>
    <s v="Nokia Lumia  - 4G"/>
    <s v="Smartphones"/>
    <n v="11"/>
    <x v="0"/>
    <s v="December"/>
    <n v="36612"/>
    <n v="38880"/>
    <n v="2268"/>
  </r>
  <r>
    <d v="2012-12-08T00:00:00"/>
    <s v="Zagazig"/>
    <s v="Delta"/>
    <s v="Samsung Galaxy S4 Zoom - 3G  "/>
    <s v="Smartphones"/>
    <n v="1"/>
    <x v="0"/>
    <s v="December"/>
    <n v="8424"/>
    <n v="9000"/>
    <n v="576"/>
  </r>
  <r>
    <d v="2012-12-08T00:00:00"/>
    <s v="Cairo"/>
    <s v="G. Cairo"/>
    <s v="iPhone 5S (32GB)"/>
    <s v="Smartphones"/>
    <n v="14"/>
    <x v="0"/>
    <s v="December"/>
    <n v="15444"/>
    <n v="16470"/>
    <n v="1026"/>
  </r>
  <r>
    <d v="2012-12-08T00:00:00"/>
    <s v="Mansoura"/>
    <s v="Delta"/>
    <s v="Samsung Galaxy S3 (16GB) - 3G"/>
    <s v="Smartphones"/>
    <n v="11"/>
    <x v="0"/>
    <s v="December"/>
    <n v="19764"/>
    <n v="21060"/>
    <n v="1296"/>
  </r>
  <r>
    <d v="2012-12-09T00:00:00"/>
    <s v="Cairo"/>
    <s v="G. Cairo"/>
    <s v="Samsung Galaxy S4 Zoom - 3G  "/>
    <s v="Smartphones"/>
    <n v="8"/>
    <x v="0"/>
    <s v="December"/>
    <n v="10530"/>
    <n v="11250"/>
    <n v="720"/>
  </r>
  <r>
    <d v="2012-12-09T00:00:00"/>
    <s v="Cairo"/>
    <s v="G. Cairo"/>
    <s v="Samsung Galaxy S4 (16GB) - 4G"/>
    <s v="Smartphones"/>
    <n v="1"/>
    <x v="0"/>
    <s v="December"/>
    <n v="21294"/>
    <n v="22680"/>
    <n v="1386"/>
  </r>
  <r>
    <d v="2012-12-09T00:00:00"/>
    <s v="Zagazig"/>
    <s v="Delta"/>
    <s v="Samsung Galaxy Note 10.1"/>
    <s v="Tablets"/>
    <n v="24"/>
    <x v="0"/>
    <s v="December"/>
    <n v="32238"/>
    <n v="34830"/>
    <n v="2592"/>
  </r>
  <r>
    <d v="2012-12-09T00:00:00"/>
    <s v="Aswan"/>
    <s v="Upper Egypt"/>
    <s v="Samsung Galaxy Note 10.1"/>
    <s v="Tablets"/>
    <n v="15"/>
    <x v="0"/>
    <s v="December"/>
    <n v="71640"/>
    <n v="77400"/>
    <n v="5760"/>
  </r>
  <r>
    <d v="2012-12-11T00:00:00"/>
    <s v="Ismailia"/>
    <s v="Canal"/>
    <s v="HTC ONE (32GB) Dual Sim - 3G"/>
    <s v="Smartphones"/>
    <n v="20"/>
    <x v="0"/>
    <s v="December"/>
    <n v="74466"/>
    <n v="79380"/>
    <n v="4914"/>
  </r>
  <r>
    <d v="2012-12-11T00:00:00"/>
    <s v="Aswan"/>
    <s v="Upper Egypt"/>
    <s v="Samsung Galaxy S4 (16GB) - 4G"/>
    <s v="Smartphones"/>
    <n v="1"/>
    <x v="0"/>
    <s v="December"/>
    <n v="18252"/>
    <n v="19440"/>
    <n v="1188"/>
  </r>
  <r>
    <d v="2012-12-11T00:00:00"/>
    <s v="Giza"/>
    <s v="G. Cairo"/>
    <s v="Nokia Lumia  - 4G"/>
    <s v="Smartphones"/>
    <n v="5"/>
    <x v="0"/>
    <s v="December"/>
    <n v="14238"/>
    <n v="15120"/>
    <n v="882"/>
  </r>
  <r>
    <d v="2012-12-11T00:00:00"/>
    <s v="Aswan"/>
    <s v="Upper Egypt"/>
    <s v="HTC ONE (32GB) Dual Sim - 3G"/>
    <s v="Smartphones"/>
    <n v="2"/>
    <x v="0"/>
    <s v="December"/>
    <n v="46098"/>
    <n v="49140"/>
    <n v="3042"/>
  </r>
  <r>
    <d v="2012-12-12T00:00:00"/>
    <s v="Aswan"/>
    <s v="Upper Egypt"/>
    <s v="iPhone 5S (32GB)"/>
    <s v="Smartphones"/>
    <n v="15"/>
    <x v="0"/>
    <s v="December"/>
    <n v="25740"/>
    <n v="27450"/>
    <n v="1710"/>
  </r>
  <r>
    <d v="2012-12-12T00:00:00"/>
    <s v="Aswan"/>
    <s v="Upper Egypt"/>
    <s v="Sony Xperia Z"/>
    <s v="Tablets"/>
    <n v="24"/>
    <x v="0"/>
    <s v="December"/>
    <n v="62784"/>
    <n v="67680"/>
    <n v="4896"/>
  </r>
  <r>
    <d v="2012-12-12T00:00:00"/>
    <s v="Portsaied"/>
    <s v="Canal"/>
    <s v="HTC One - (32GB) - 4G"/>
    <s v="Smartphones"/>
    <n v="23"/>
    <x v="0"/>
    <s v="December"/>
    <n v="20304"/>
    <n v="21600"/>
    <n v="1296"/>
  </r>
  <r>
    <d v="2012-12-12T00:00:00"/>
    <s v="Cairo"/>
    <s v="G. Cairo"/>
    <s v="iPhone 5S (64GB)"/>
    <s v="Smartphones"/>
    <n v="20"/>
    <x v="0"/>
    <s v="December"/>
    <n v="139968"/>
    <n v="149040"/>
    <n v="9072"/>
  </r>
  <r>
    <d v="2012-12-12T00:00:00"/>
    <s v="Mansoura"/>
    <s v="Delta"/>
    <s v="iPhone 5C (16GB)"/>
    <s v="Smartphones"/>
    <n v="23"/>
    <x v="0"/>
    <s v="December"/>
    <n v="24822"/>
    <n v="26460"/>
    <n v="1638"/>
  </r>
  <r>
    <d v="2012-12-12T00:00:00"/>
    <s v="Minia"/>
    <s v="Upper Egypt"/>
    <s v="Sony Xperia Z"/>
    <s v="Tablets"/>
    <n v="22"/>
    <x v="0"/>
    <s v="December"/>
    <n v="11772"/>
    <n v="12690"/>
    <n v="918"/>
  </r>
  <r>
    <d v="2012-12-13T00:00:00"/>
    <s v="Ismailia"/>
    <s v="Canal"/>
    <s v="Samsung Galaxy Note3 (32GB) - 4G"/>
    <s v="Smartphones"/>
    <n v="10"/>
    <x v="0"/>
    <s v="December"/>
    <n v="15912"/>
    <n v="16920"/>
    <n v="1008"/>
  </r>
  <r>
    <d v="2012-12-13T00:00:00"/>
    <s v="Mansoura"/>
    <s v="Delta"/>
    <s v="Sony Xperia Z"/>
    <s v="Tablets"/>
    <n v="5"/>
    <x v="0"/>
    <s v="December"/>
    <n v="78480"/>
    <n v="84600"/>
    <n v="6120"/>
  </r>
  <r>
    <d v="2012-12-13T00:00:00"/>
    <s v="Alex"/>
    <s v="Alexandria"/>
    <s v="Samsung Galaxy Note 10.1"/>
    <s v="Tablets"/>
    <n v="12"/>
    <x v="0"/>
    <s v="December"/>
    <n v="85968"/>
    <n v="92880"/>
    <n v="6912"/>
  </r>
  <r>
    <d v="2012-12-14T00:00:00"/>
    <s v="Minia"/>
    <s v="Upper Egypt"/>
    <s v="Microsoft Surface Pro 2"/>
    <s v="Tablets"/>
    <n v="19"/>
    <x v="0"/>
    <s v="December"/>
    <n v="37530"/>
    <n v="40500"/>
    <n v="2970"/>
  </r>
  <r>
    <d v="2012-12-15T00:00:00"/>
    <s v="Marasa Matrouh"/>
    <s v="Alexandria"/>
    <s v="iPhone 5S (64GB)"/>
    <s v="Smartphones"/>
    <n v="18"/>
    <x v="0"/>
    <s v="December"/>
    <n v="29160"/>
    <n v="31050"/>
    <n v="1890"/>
  </r>
  <r>
    <d v="2012-12-15T00:00:00"/>
    <s v="Zagazig"/>
    <s v="Delta"/>
    <s v="iPhone 5S (16GB)"/>
    <s v="Smartphones"/>
    <n v="1"/>
    <x v="0"/>
    <s v="December"/>
    <n v="22410"/>
    <n v="23850"/>
    <n v="1440"/>
  </r>
  <r>
    <d v="2012-12-15T00:00:00"/>
    <s v="Cairo"/>
    <s v="G. Cairo"/>
    <s v="Samsung Galaxy Note 10.1"/>
    <s v="Tablets"/>
    <n v="15"/>
    <x v="0"/>
    <s v="December"/>
    <n v="71640"/>
    <n v="77400"/>
    <n v="5760"/>
  </r>
  <r>
    <d v="2012-12-16T00:00:00"/>
    <s v="Cairo"/>
    <s v="G. Cairo"/>
    <s v="Sony Xperia Z"/>
    <s v="Tablets"/>
    <n v="4"/>
    <x v="0"/>
    <s v="December"/>
    <n v="94176"/>
    <n v="101520"/>
    <n v="7344"/>
  </r>
  <r>
    <d v="2012-12-16T00:00:00"/>
    <s v="Cairo"/>
    <s v="G. Cairo"/>
    <s v="Samsung Galaxy Note 10.1"/>
    <s v="Tablets"/>
    <n v="16"/>
    <x v="0"/>
    <s v="December"/>
    <n v="28656"/>
    <n v="30960"/>
    <n v="2304"/>
  </r>
  <r>
    <d v="2012-12-16T00:00:00"/>
    <s v="Minia"/>
    <s v="Upper Egypt"/>
    <s v="Nokia Lumia  - 4G"/>
    <s v="Smartphones"/>
    <n v="10"/>
    <x v="0"/>
    <s v="December"/>
    <n v="30510"/>
    <n v="32400"/>
    <n v="1890"/>
  </r>
  <r>
    <d v="2012-12-16T00:00:00"/>
    <s v="Marasa Matrouh"/>
    <s v="Alexandria"/>
    <s v="Samsung Galaxy S4 (16GB) - 4G"/>
    <s v="Smartphones"/>
    <n v="21"/>
    <x v="0"/>
    <s v="December"/>
    <n v="76050"/>
    <n v="81000"/>
    <n v="4950"/>
  </r>
  <r>
    <d v="2012-12-16T00:00:00"/>
    <s v="Cairo"/>
    <s v="G. Cairo"/>
    <s v="Samsung Galaxy Note3 (32GB) - 4G"/>
    <s v="Smartphones"/>
    <n v="7"/>
    <x v="0"/>
    <s v="December"/>
    <n v="79560"/>
    <n v="84600"/>
    <n v="5040"/>
  </r>
  <r>
    <d v="2012-12-16T00:00:00"/>
    <s v="Minia"/>
    <s v="Upper Egypt"/>
    <s v="iPhone 5S (32GB)"/>
    <s v="Smartphones"/>
    <n v="22"/>
    <x v="0"/>
    <s v="December"/>
    <n v="77220"/>
    <n v="82350"/>
    <n v="5130"/>
  </r>
  <r>
    <d v="2012-12-17T00:00:00"/>
    <s v="Aswan"/>
    <s v="Upper Egypt"/>
    <s v="Nokia Lumia  - 4G"/>
    <s v="Smartphones"/>
    <n v="15"/>
    <x v="0"/>
    <s v="December"/>
    <n v="8136"/>
    <n v="8640"/>
    <n v="504"/>
  </r>
  <r>
    <d v="2012-12-17T00:00:00"/>
    <s v="Giza"/>
    <s v="G. Cairo"/>
    <s v="Samsung Galaxy S4 Zoom - 3G  "/>
    <s v="Smartphones"/>
    <n v="7"/>
    <x v="0"/>
    <s v="December"/>
    <n v="52650"/>
    <n v="56250"/>
    <n v="3600"/>
  </r>
  <r>
    <d v="2012-12-17T00:00:00"/>
    <s v="Giza"/>
    <s v="G. Cairo"/>
    <s v="iPhone 5S (32GB)"/>
    <s v="Smartphones"/>
    <n v="17"/>
    <x v="0"/>
    <s v="December"/>
    <n v="61776"/>
    <n v="65880"/>
    <n v="4104"/>
  </r>
  <r>
    <d v="2012-12-18T00:00:00"/>
    <s v="Alex"/>
    <s v="Alexandria"/>
    <s v="iPhone 5C (16GB)"/>
    <s v="Smartphones"/>
    <n v="20"/>
    <x v="0"/>
    <s v="December"/>
    <n v="28368"/>
    <n v="30240"/>
    <n v="1872"/>
  </r>
  <r>
    <d v="2012-12-18T00:00:00"/>
    <s v="Giza"/>
    <s v="G. Cairo"/>
    <s v="Samsung Galaxy Note 10.1"/>
    <s v="Tablets"/>
    <n v="5"/>
    <x v="0"/>
    <s v="December"/>
    <n v="21492"/>
    <n v="23220"/>
    <n v="1728"/>
  </r>
  <r>
    <d v="2012-12-18T00:00:00"/>
    <s v="Marasa Matrouh"/>
    <s v="Alexandria"/>
    <s v="iPhone 5S (32GB)"/>
    <s v="Smartphones"/>
    <n v="14"/>
    <x v="0"/>
    <s v="December"/>
    <n v="92664"/>
    <n v="98820"/>
    <n v="6156"/>
  </r>
  <r>
    <d v="2012-12-19T00:00:00"/>
    <s v="Portsaied"/>
    <s v="Canal"/>
    <s v="Samsung Galaxy S4 Zoom - 3G  "/>
    <s v="Smartphones"/>
    <n v="6"/>
    <x v="0"/>
    <s v="December"/>
    <n v="25272"/>
    <n v="27000"/>
    <n v="1728"/>
  </r>
  <r>
    <d v="2012-12-20T00:00:00"/>
    <s v="Ismailia"/>
    <s v="Canal"/>
    <s v="HTC ONE (32GB) Dual Sim - 3G"/>
    <s v="Smartphones"/>
    <n v="22"/>
    <x v="0"/>
    <s v="December"/>
    <n v="46098"/>
    <n v="49140"/>
    <n v="3042"/>
  </r>
  <r>
    <d v="2012-12-20T00:00:00"/>
    <s v="Giza"/>
    <s v="G. Cairo"/>
    <s v="iPhone 5C (32GB)"/>
    <s v="Smartphones"/>
    <n v="6"/>
    <x v="0"/>
    <s v="December"/>
    <n v="55692"/>
    <n v="59220"/>
    <n v="3528"/>
  </r>
  <r>
    <d v="2012-12-20T00:00:00"/>
    <s v="Cairo"/>
    <s v="G. Cairo"/>
    <s v="Samsung Galaxy Note3 (32GB) - 4G"/>
    <s v="Smartphones"/>
    <n v="6"/>
    <x v="0"/>
    <s v="December"/>
    <n v="87516"/>
    <n v="93060"/>
    <n v="5544"/>
  </r>
  <r>
    <d v="2012-12-20T00:00:00"/>
    <s v="Minia"/>
    <s v="Upper Egypt"/>
    <s v="Samsung Galaxy S4  (16GB) - 3G"/>
    <s v="Smartphones"/>
    <n v="2"/>
    <x v="0"/>
    <s v="December"/>
    <n v="41328"/>
    <n v="44100"/>
    <n v="2772"/>
  </r>
  <r>
    <d v="2012-12-21T00:00:00"/>
    <s v="Minia"/>
    <s v="Upper Egypt"/>
    <s v="iPhone 5S (32GB)"/>
    <s v="Smartphones"/>
    <n v="24"/>
    <x v="0"/>
    <s v="December"/>
    <n v="46332"/>
    <n v="49410"/>
    <n v="3078"/>
  </r>
  <r>
    <d v="2012-12-21T00:00:00"/>
    <s v="Ismailia"/>
    <s v="Canal"/>
    <s v="iPhone 5S (16GB)"/>
    <s v="Smartphones"/>
    <n v="11"/>
    <x v="0"/>
    <s v="December"/>
    <n v="76194"/>
    <n v="81090"/>
    <n v="4896"/>
  </r>
  <r>
    <d v="2012-12-22T00:00:00"/>
    <s v="Aswan"/>
    <s v="Upper Egypt"/>
    <s v="Samsung Galaxy Note3 (32GB) - 3G"/>
    <s v="Smartphones"/>
    <n v="10"/>
    <x v="0"/>
    <s v="December"/>
    <n v="40986"/>
    <n v="43560"/>
    <n v="2574"/>
  </r>
  <r>
    <d v="2012-12-22T00:00:00"/>
    <s v="Ismailia"/>
    <s v="Canal"/>
    <s v="Samsung Galaxy Note 10.1"/>
    <s v="Tablets"/>
    <n v="7"/>
    <x v="0"/>
    <s v="December"/>
    <n v="75222"/>
    <n v="81270"/>
    <n v="6048"/>
  </r>
  <r>
    <d v="2012-12-22T00:00:00"/>
    <s v="Giza"/>
    <s v="G. Cairo"/>
    <s v="iPhone 5S (64GB)"/>
    <s v="Smartphones"/>
    <n v="22"/>
    <x v="0"/>
    <s v="December"/>
    <n v="69984"/>
    <n v="74520"/>
    <n v="4536"/>
  </r>
  <r>
    <d v="2012-12-22T00:00:00"/>
    <s v="Cairo"/>
    <s v="G. Cairo"/>
    <s v="Nokia Lumia  - 4G"/>
    <s v="Smartphones"/>
    <n v="7"/>
    <x v="0"/>
    <s v="December"/>
    <n v="8136"/>
    <n v="8640"/>
    <n v="504"/>
  </r>
  <r>
    <d v="2012-12-23T00:00:00"/>
    <s v="Giza"/>
    <s v="G. Cairo"/>
    <s v="iPhone 5S (16GB)"/>
    <s v="Smartphones"/>
    <n v="18"/>
    <x v="0"/>
    <s v="December"/>
    <n v="112050"/>
    <n v="119250"/>
    <n v="7200"/>
  </r>
  <r>
    <d v="2012-12-23T00:00:00"/>
    <s v="Minia"/>
    <s v="Upper Egypt"/>
    <s v="Samsung Galaxy S4 (16GB) - 4G"/>
    <s v="Smartphones"/>
    <n v="12"/>
    <x v="0"/>
    <s v="December"/>
    <n v="60840"/>
    <n v="64800"/>
    <n v="3960"/>
  </r>
  <r>
    <d v="2012-12-23T00:00:00"/>
    <s v="Ismailia"/>
    <s v="Canal"/>
    <s v="iPhone 5C (32GB)"/>
    <s v="Smartphones"/>
    <n v="19"/>
    <x v="0"/>
    <s v="December"/>
    <n v="63648"/>
    <n v="67680"/>
    <n v="4032"/>
  </r>
  <r>
    <d v="2012-12-23T00:00:00"/>
    <s v="Mansoura"/>
    <s v="Delta"/>
    <s v="Samsung Galaxy S3 (16GB) - 3G"/>
    <s v="Smartphones"/>
    <n v="23"/>
    <x v="0"/>
    <s v="December"/>
    <n v="48312"/>
    <n v="51480"/>
    <n v="3168"/>
  </r>
  <r>
    <d v="2012-12-24T00:00:00"/>
    <s v="Alex"/>
    <s v="Alexandria"/>
    <s v="Sony Xperia Z"/>
    <s v="Tablets"/>
    <n v="3"/>
    <x v="0"/>
    <s v="December"/>
    <n v="94176"/>
    <n v="101520"/>
    <n v="7344"/>
  </r>
  <r>
    <d v="2012-12-24T00:00:00"/>
    <s v="Alex"/>
    <s v="Alexandria"/>
    <s v="Nokia Lumia  - 4G"/>
    <s v="Smartphones"/>
    <n v="24"/>
    <x v="0"/>
    <s v="December"/>
    <n v="2034"/>
    <n v="2160"/>
    <n v="126"/>
  </r>
  <r>
    <d v="2012-12-24T00:00:00"/>
    <s v="Aswan"/>
    <s v="Upper Egypt"/>
    <s v="Samsung Galaxy S4 Zoom - 3G  "/>
    <s v="Smartphones"/>
    <n v="25"/>
    <x v="0"/>
    <s v="December"/>
    <n v="44226"/>
    <n v="47250"/>
    <n v="3024"/>
  </r>
  <r>
    <d v="2012-12-25T00:00:00"/>
    <s v="Zagazig"/>
    <s v="Delta"/>
    <s v="Samsung Galaxy Note3 (32GB) - 4G"/>
    <s v="Smartphones"/>
    <n v="5"/>
    <x v="0"/>
    <s v="December"/>
    <n v="63648"/>
    <n v="67680"/>
    <n v="4032"/>
  </r>
  <r>
    <d v="2012-12-25T00:00:00"/>
    <s v="Mansoura"/>
    <s v="Delta"/>
    <s v="Nokia Lumia  - 4G"/>
    <s v="Smartphones"/>
    <n v="2"/>
    <x v="0"/>
    <s v="December"/>
    <n v="18306"/>
    <n v="19440"/>
    <n v="1134"/>
  </r>
  <r>
    <d v="2012-12-26T00:00:00"/>
    <s v="Alex"/>
    <s v="Alexandria"/>
    <s v="Sony Xperia Z"/>
    <s v="Tablets"/>
    <n v="14"/>
    <x v="0"/>
    <s v="December"/>
    <n v="62784"/>
    <n v="67680"/>
    <n v="4896"/>
  </r>
  <r>
    <d v="2012-12-26T00:00:00"/>
    <s v="Cairo"/>
    <s v="G. Cairo"/>
    <s v="HTC ONE (32GB) Dual Sim - 3G"/>
    <s v="Smartphones"/>
    <n v="6"/>
    <x v="0"/>
    <s v="December"/>
    <n v="10638"/>
    <n v="11340"/>
    <n v="702"/>
  </r>
  <r>
    <d v="2012-12-27T00:00:00"/>
    <s v="Cairo"/>
    <s v="G. Cairo"/>
    <s v="HTC ONE (32GB) Dual Sim - 3G"/>
    <s v="Smartphones"/>
    <n v="13"/>
    <x v="0"/>
    <s v="December"/>
    <n v="21276"/>
    <n v="22680"/>
    <n v="1404"/>
  </r>
  <r>
    <d v="2012-12-27T00:00:00"/>
    <s v="Minia"/>
    <s v="Upper Egypt"/>
    <s v="Sony Xperia Z"/>
    <s v="Tablets"/>
    <n v="4"/>
    <x v="0"/>
    <s v="December"/>
    <n v="15696"/>
    <n v="16920"/>
    <n v="1224"/>
  </r>
  <r>
    <d v="2012-12-27T00:00:00"/>
    <s v="Minia"/>
    <s v="Upper Egypt"/>
    <s v="Samsung Galaxy S4  (16GB) - 3G"/>
    <s v="Smartphones"/>
    <n v="21"/>
    <x v="0"/>
    <s v="December"/>
    <n v="20664"/>
    <n v="22050"/>
    <n v="1386"/>
  </r>
  <r>
    <d v="2012-12-28T00:00:00"/>
    <s v="Aswan"/>
    <s v="Upper Egypt"/>
    <s v="Samsung Galaxy S3 (16GB) - 3G"/>
    <s v="Smartphones"/>
    <n v="16"/>
    <x v="0"/>
    <s v="December"/>
    <n v="39528"/>
    <n v="42120"/>
    <n v="2592"/>
  </r>
  <r>
    <d v="2012-12-28T00:00:00"/>
    <s v="Ismailia"/>
    <s v="Canal"/>
    <s v="iPhone 5C (32GB)"/>
    <s v="Smartphones"/>
    <n v="10"/>
    <x v="0"/>
    <s v="December"/>
    <n v="27846"/>
    <n v="29610"/>
    <n v="1764"/>
  </r>
  <r>
    <d v="2012-12-29T00:00:00"/>
    <s v="Portsaied"/>
    <s v="Canal"/>
    <s v="Microsoft Surface Pro 2"/>
    <s v="Tablets"/>
    <n v="3"/>
    <x v="0"/>
    <s v="December"/>
    <n v="82566"/>
    <n v="89100"/>
    <n v="6534"/>
  </r>
  <r>
    <d v="2012-12-29T00:00:00"/>
    <s v="Minia"/>
    <s v="Upper Egypt"/>
    <s v="Samsung Galaxy Note 10.1"/>
    <s v="Tablets"/>
    <n v="1"/>
    <x v="0"/>
    <s v="December"/>
    <n v="17910"/>
    <n v="19350"/>
    <n v="1440"/>
  </r>
  <r>
    <d v="2012-12-30T00:00:00"/>
    <s v="Mansoura"/>
    <s v="Delta"/>
    <s v="Samsung Galaxy S4  (16GB) - 3G"/>
    <s v="Smartphones"/>
    <n v="13"/>
    <x v="0"/>
    <s v="December"/>
    <n v="2952"/>
    <n v="3150"/>
    <n v="198"/>
  </r>
  <r>
    <d v="2012-12-30T00:00:00"/>
    <s v="Giza"/>
    <s v="G. Cairo"/>
    <s v="Samsung Galaxy S4 (16GB) - 4G"/>
    <s v="Smartphones"/>
    <n v="15"/>
    <x v="0"/>
    <s v="December"/>
    <n v="73008"/>
    <n v="77760"/>
    <n v="4752"/>
  </r>
  <r>
    <d v="2012-12-30T00:00:00"/>
    <s v="Aswan"/>
    <s v="Upper Egypt"/>
    <s v="HTC One - (32GB) - 4G"/>
    <s v="Smartphones"/>
    <n v="5"/>
    <x v="0"/>
    <s v="December"/>
    <n v="77832"/>
    <n v="82800"/>
    <n v="4968"/>
  </r>
  <r>
    <d v="2012-12-31T00:00:00"/>
    <s v="Marasa Matrouh"/>
    <s v="Alexandria"/>
    <s v="Nokia Lumia  - 4G"/>
    <s v="Smartphones"/>
    <n v="25"/>
    <x v="0"/>
    <s v="December"/>
    <n v="2034"/>
    <n v="2160"/>
    <n v="126"/>
  </r>
  <r>
    <d v="2012-12-31T00:00:00"/>
    <s v="Minia"/>
    <s v="Upper Egypt"/>
    <s v="Microsoft Surface Pro 2"/>
    <s v="Tablets"/>
    <n v="8"/>
    <x v="0"/>
    <s v="December"/>
    <n v="105084"/>
    <n v="113400"/>
    <n v="8316"/>
  </r>
  <r>
    <d v="2012-12-31T00:00:00"/>
    <s v="Zagazig"/>
    <s v="Delta"/>
    <s v="Samsung Galaxy S4 Zoom - 3G  "/>
    <s v="Smartphones"/>
    <n v="21"/>
    <x v="0"/>
    <s v="December"/>
    <n v="35802"/>
    <n v="38250"/>
    <n v="2448"/>
  </r>
  <r>
    <d v="2012-12-31T00:00:00"/>
    <s v="Giza"/>
    <s v="G. Cairo"/>
    <s v="iPhone 5C (16GB)"/>
    <s v="Smartphones"/>
    <n v="16"/>
    <x v="0"/>
    <s v="December"/>
    <n v="42552"/>
    <n v="45360"/>
    <n v="2808"/>
  </r>
  <r>
    <d v="2013-01-01T00:00:00"/>
    <s v="Alex"/>
    <s v="Alexandria"/>
    <s v="Samsung Galaxy S4 Zoom - 3G  "/>
    <s v="Smartphones"/>
    <n v="23"/>
    <x v="1"/>
    <s v="January"/>
    <n v="23166"/>
    <n v="24750"/>
    <n v="1584"/>
  </r>
  <r>
    <d v="2013-01-01T00:00:00"/>
    <s v="Portsaied"/>
    <s v="Canal"/>
    <s v="HTC One - (32GB) - 4G"/>
    <s v="Smartphones"/>
    <n v="22"/>
    <x v="1"/>
    <s v="January"/>
    <n v="37224"/>
    <n v="39600"/>
    <n v="2376"/>
  </r>
  <r>
    <d v="2013-01-01T00:00:00"/>
    <s v="Giza"/>
    <s v="G. Cairo"/>
    <s v="Samsung Galaxy S4 Zoom - 3G  "/>
    <s v="Smartphones"/>
    <n v="13"/>
    <x v="1"/>
    <s v="January"/>
    <n v="23166"/>
    <n v="24750"/>
    <n v="1584"/>
  </r>
  <r>
    <d v="2013-01-01T00:00:00"/>
    <s v="Minia"/>
    <s v="Upper Egypt"/>
    <s v="Samsung Galaxy S4  (16GB) - 3G"/>
    <s v="Smartphones"/>
    <n v="27"/>
    <x v="1"/>
    <s v="January"/>
    <n v="14760"/>
    <n v="15750"/>
    <n v="990"/>
  </r>
  <r>
    <d v="2013-01-02T00:00:00"/>
    <s v="Portsaied"/>
    <s v="Canal"/>
    <s v="iPhone 5C (16GB)"/>
    <s v="Smartphones"/>
    <n v="27"/>
    <x v="1"/>
    <s v="January"/>
    <n v="21276"/>
    <n v="22680"/>
    <n v="1404"/>
  </r>
  <r>
    <d v="2013-01-02T00:00:00"/>
    <s v="Mansoura"/>
    <s v="Delta"/>
    <s v="Samsung Galaxy S4 (16GB) - 4G"/>
    <s v="Smartphones"/>
    <n v="27"/>
    <x v="1"/>
    <s v="January"/>
    <n v="30420"/>
    <n v="32400"/>
    <n v="1980"/>
  </r>
  <r>
    <d v="2013-01-03T00:00:00"/>
    <s v="Marasa Matrouh"/>
    <s v="Alexandria"/>
    <s v="Nokia Lumia  - 4G"/>
    <s v="Smartphones"/>
    <n v="27"/>
    <x v="1"/>
    <s v="January"/>
    <n v="30510"/>
    <n v="32400"/>
    <n v="1890"/>
  </r>
  <r>
    <d v="2013-01-03T00:00:00"/>
    <s v="Ismailia"/>
    <s v="Canal"/>
    <s v="iPhone 5S (64GB)"/>
    <s v="Smartphones"/>
    <n v="27"/>
    <x v="1"/>
    <s v="January"/>
    <n v="122472"/>
    <n v="130410"/>
    <n v="7938"/>
  </r>
  <r>
    <d v="2013-01-03T00:00:00"/>
    <s v="Giza"/>
    <s v="G. Cairo"/>
    <s v="HTC One - (32GB) - 4G"/>
    <s v="Smartphones"/>
    <n v="27"/>
    <x v="1"/>
    <s v="January"/>
    <n v="10152"/>
    <n v="10800"/>
    <n v="648"/>
  </r>
  <r>
    <d v="2013-01-04T00:00:00"/>
    <s v="Giza"/>
    <s v="G. Cairo"/>
    <s v="iPhone 5S (32GB)"/>
    <s v="Smartphones"/>
    <n v="12"/>
    <x v="1"/>
    <s v="January"/>
    <n v="51480"/>
    <n v="54900"/>
    <n v="3420"/>
  </r>
  <r>
    <d v="2013-01-04T00:00:00"/>
    <s v="Minia"/>
    <s v="Upper Egypt"/>
    <s v="Samsung Galaxy S3 (16GB) - 3G"/>
    <s v="Smartphones"/>
    <n v="18"/>
    <x v="1"/>
    <s v="January"/>
    <n v="4392"/>
    <n v="4680"/>
    <n v="288"/>
  </r>
  <r>
    <d v="2013-01-05T00:00:00"/>
    <s v="Zagazig"/>
    <s v="Delta"/>
    <s v="Sony Xperia Z"/>
    <s v="Tablets"/>
    <n v="8"/>
    <x v="1"/>
    <s v="January"/>
    <n v="39240"/>
    <n v="42300"/>
    <n v="3060"/>
  </r>
  <r>
    <d v="2013-01-06T00:00:00"/>
    <s v="Ismailia"/>
    <s v="Canal"/>
    <s v="iPhone 5S (32GB)"/>
    <s v="Smartphones"/>
    <n v="21"/>
    <x v="1"/>
    <s v="January"/>
    <n v="92664"/>
    <n v="98820"/>
    <n v="6156"/>
  </r>
  <r>
    <d v="2013-01-06T00:00:00"/>
    <s v="Mansoura"/>
    <s v="Delta"/>
    <s v="Samsung Galaxy S4  (16GB) - 3G"/>
    <s v="Smartphones"/>
    <n v="25"/>
    <x v="1"/>
    <s v="January"/>
    <n v="23616"/>
    <n v="25200"/>
    <n v="1584"/>
  </r>
  <r>
    <d v="2013-01-07T00:00:00"/>
    <s v="Cairo"/>
    <s v="G. Cairo"/>
    <s v="Nokia Lumia  - 4G"/>
    <s v="Smartphones"/>
    <n v="12"/>
    <x v="1"/>
    <s v="January"/>
    <n v="4068"/>
    <n v="4320"/>
    <n v="252"/>
  </r>
  <r>
    <d v="2013-01-07T00:00:00"/>
    <s v="Zagazig"/>
    <s v="Delta"/>
    <s v="Samsung Galaxy S4  (16GB) - 3G"/>
    <s v="Smartphones"/>
    <n v="9"/>
    <x v="1"/>
    <s v="January"/>
    <n v="20664"/>
    <n v="22050"/>
    <n v="1386"/>
  </r>
  <r>
    <d v="2013-01-07T00:00:00"/>
    <s v="Marasa Matrouh"/>
    <s v="Alexandria"/>
    <s v="iPhone 5C (16GB)"/>
    <s v="Smartphones"/>
    <n v="23"/>
    <x v="1"/>
    <s v="January"/>
    <n v="46098"/>
    <n v="49140"/>
    <n v="3042"/>
  </r>
  <r>
    <d v="2013-01-08T00:00:00"/>
    <s v="Portsaied"/>
    <s v="Canal"/>
    <s v="HTC One - (32GB) - 4G"/>
    <s v="Smartphones"/>
    <n v="23"/>
    <x v="1"/>
    <s v="January"/>
    <n v="84600"/>
    <n v="90000"/>
    <n v="5400"/>
  </r>
  <r>
    <d v="2013-01-08T00:00:00"/>
    <s v="Cairo"/>
    <s v="G. Cairo"/>
    <s v="Samsung Galaxy S4 Zoom - 3G  "/>
    <s v="Smartphones"/>
    <n v="20"/>
    <x v="1"/>
    <s v="January"/>
    <n v="33696"/>
    <n v="36000"/>
    <n v="2304"/>
  </r>
  <r>
    <d v="2013-01-09T00:00:00"/>
    <s v="Aswan"/>
    <s v="Upper Egypt"/>
    <s v="Sony Xperia Z"/>
    <s v="Tablets"/>
    <n v="25"/>
    <x v="1"/>
    <s v="January"/>
    <n v="39240"/>
    <n v="42300"/>
    <n v="3060"/>
  </r>
  <r>
    <d v="2013-01-09T00:00:00"/>
    <s v="Marasa Matrouh"/>
    <s v="Alexandria"/>
    <s v="Microsoft Surface Pro 2"/>
    <s v="Tablets"/>
    <n v="4"/>
    <x v="1"/>
    <s v="January"/>
    <n v="112590"/>
    <n v="121500"/>
    <n v="8910"/>
  </r>
  <r>
    <d v="2013-01-09T00:00:00"/>
    <s v="Minia"/>
    <s v="Upper Egypt"/>
    <s v="iPhone 5C (16GB)"/>
    <s v="Smartphones"/>
    <n v="24"/>
    <x v="1"/>
    <s v="January"/>
    <n v="3546"/>
    <n v="3780"/>
    <n v="234"/>
  </r>
  <r>
    <d v="2013-01-09T00:00:00"/>
    <s v="Zagazig"/>
    <s v="Delta"/>
    <s v="Samsung Galaxy S4  (16GB) - 3G"/>
    <s v="Smartphones"/>
    <n v="24"/>
    <x v="1"/>
    <s v="January"/>
    <n v="70848"/>
    <n v="75600"/>
    <n v="4752"/>
  </r>
  <r>
    <d v="2013-01-10T00:00:00"/>
    <s v="Minia"/>
    <s v="Upper Egypt"/>
    <s v="iPhone 5C (16GB)"/>
    <s v="Smartphones"/>
    <n v="16"/>
    <x v="1"/>
    <s v="January"/>
    <n v="31914"/>
    <n v="34020"/>
    <n v="2106"/>
  </r>
  <r>
    <d v="2013-01-10T00:00:00"/>
    <s v="Mansoura"/>
    <s v="Delta"/>
    <s v="HTC ONE (32GB) Dual Sim - 3G"/>
    <s v="Smartphones"/>
    <n v="6"/>
    <x v="1"/>
    <s v="January"/>
    <n v="7092"/>
    <n v="7560"/>
    <n v="468"/>
  </r>
  <r>
    <d v="2013-01-10T00:00:00"/>
    <s v="Giza"/>
    <s v="G. Cairo"/>
    <s v="Samsung Galaxy S3 (16GB) - 3G"/>
    <s v="Smartphones"/>
    <n v="4"/>
    <x v="1"/>
    <s v="January"/>
    <n v="39528"/>
    <n v="42120"/>
    <n v="2592"/>
  </r>
  <r>
    <d v="2013-01-10T00:00:00"/>
    <s v="Marasa Matrouh"/>
    <s v="Alexandria"/>
    <s v="iPhone 5C (16GB)"/>
    <s v="Smartphones"/>
    <n v="24"/>
    <x v="1"/>
    <s v="January"/>
    <n v="74466"/>
    <n v="79380"/>
    <n v="4914"/>
  </r>
  <r>
    <d v="2013-01-10T00:00:00"/>
    <s v="Mansoura"/>
    <s v="Delta"/>
    <s v="iPhone 5S (32GB)"/>
    <s v="Smartphones"/>
    <n v="21"/>
    <x v="1"/>
    <s v="January"/>
    <n v="46332"/>
    <n v="49410"/>
    <n v="3078"/>
  </r>
  <r>
    <d v="2013-01-10T00:00:00"/>
    <s v="Aswan"/>
    <s v="Upper Egypt"/>
    <s v="iPhone 5C (32GB)"/>
    <s v="Smartphones"/>
    <n v="13"/>
    <x v="1"/>
    <s v="January"/>
    <n v="63648"/>
    <n v="67680"/>
    <n v="4032"/>
  </r>
  <r>
    <d v="2013-01-11T00:00:00"/>
    <s v="Minia"/>
    <s v="Upper Egypt"/>
    <s v="iPhone 5C (16GB)"/>
    <s v="Smartphones"/>
    <n v="2"/>
    <x v="1"/>
    <s v="January"/>
    <n v="46098"/>
    <n v="49140"/>
    <n v="3042"/>
  </r>
  <r>
    <d v="2013-01-12T00:00:00"/>
    <s v="Marasa Matrouh"/>
    <s v="Alexandria"/>
    <s v="iPhone 5C (32GB)"/>
    <s v="Smartphones"/>
    <n v="20"/>
    <x v="1"/>
    <s v="January"/>
    <n v="79560"/>
    <n v="84600"/>
    <n v="5040"/>
  </r>
  <r>
    <d v="2013-01-13T00:00:00"/>
    <s v="Cairo"/>
    <s v="G. Cairo"/>
    <s v="iPhone 5S (32GB)"/>
    <s v="Smartphones"/>
    <n v="21"/>
    <x v="1"/>
    <s v="January"/>
    <n v="123552"/>
    <n v="131760"/>
    <n v="8208"/>
  </r>
  <r>
    <d v="2013-01-13T00:00:00"/>
    <s v="Marasa Matrouh"/>
    <s v="Alexandria"/>
    <s v="HTC One - (32GB) - 4G"/>
    <s v="Smartphones"/>
    <n v="12"/>
    <x v="1"/>
    <s v="January"/>
    <n v="50760"/>
    <n v="54000"/>
    <n v="3240"/>
  </r>
  <r>
    <d v="2013-01-13T00:00:00"/>
    <s v="Minia"/>
    <s v="Upper Egypt"/>
    <s v="HTC ONE (32GB) Dual Sim - 3G"/>
    <s v="Smartphones"/>
    <n v="23"/>
    <x v="1"/>
    <s v="January"/>
    <n v="67374"/>
    <n v="71820"/>
    <n v="4446"/>
  </r>
  <r>
    <d v="2013-01-14T00:00:00"/>
    <s v="Ismailia"/>
    <s v="Canal"/>
    <s v="Samsung Galaxy S4  (16GB) - 3G"/>
    <s v="Smartphones"/>
    <n v="23"/>
    <x v="1"/>
    <s v="January"/>
    <n v="5904"/>
    <n v="6300"/>
    <n v="396"/>
  </r>
  <r>
    <d v="2013-01-16T00:00:00"/>
    <s v="Mansoura"/>
    <s v="Delta"/>
    <s v="Samsung Galaxy Note3 (32GB) - 3G"/>
    <s v="Smartphones"/>
    <n v="24"/>
    <x v="1"/>
    <s v="January"/>
    <n v="22356"/>
    <n v="23760"/>
    <n v="1404"/>
  </r>
  <r>
    <d v="2013-01-16T00:00:00"/>
    <s v="Aswan"/>
    <s v="Upper Egypt"/>
    <s v="Microsoft Surface Pro 2"/>
    <s v="Tablets"/>
    <n v="25"/>
    <x v="1"/>
    <s v="January"/>
    <n v="172638"/>
    <n v="186300"/>
    <n v="13662"/>
  </r>
  <r>
    <d v="2013-01-16T00:00:00"/>
    <s v="Giza"/>
    <s v="G. Cairo"/>
    <s v="iPhone 5S (64GB)"/>
    <s v="Smartphones"/>
    <n v="17"/>
    <x v="1"/>
    <s v="January"/>
    <n v="29160"/>
    <n v="31050"/>
    <n v="1890"/>
  </r>
  <r>
    <d v="2013-01-16T00:00:00"/>
    <s v="Alex"/>
    <s v="Alexandria"/>
    <s v="Samsung Galaxy S3 (16GB) - 3G"/>
    <s v="Smartphones"/>
    <n v="21"/>
    <x v="1"/>
    <s v="January"/>
    <n v="52704"/>
    <n v="56160"/>
    <n v="3456"/>
  </r>
  <r>
    <d v="2013-01-16T00:00:00"/>
    <s v="Cairo"/>
    <s v="G. Cairo"/>
    <s v="Samsung Galaxy Note 10.1"/>
    <s v="Tablets"/>
    <n v="9"/>
    <x v="1"/>
    <s v="January"/>
    <n v="25074"/>
    <n v="27090"/>
    <n v="2016"/>
  </r>
  <r>
    <d v="2013-01-17T00:00:00"/>
    <s v="Portsaied"/>
    <s v="Canal"/>
    <s v="Microsoft Surface Pro 2"/>
    <s v="Tablets"/>
    <n v="11"/>
    <x v="1"/>
    <s v="January"/>
    <n v="135108"/>
    <n v="145800"/>
    <n v="10692"/>
  </r>
  <r>
    <d v="2013-01-17T00:00:00"/>
    <s v="Aswan"/>
    <s v="Upper Egypt"/>
    <s v="Samsung Galaxy Note 10.1"/>
    <s v="Tablets"/>
    <n v="4"/>
    <x v="1"/>
    <s v="January"/>
    <n v="28656"/>
    <n v="30960"/>
    <n v="2304"/>
  </r>
  <r>
    <d v="2013-01-17T00:00:00"/>
    <s v="Ismailia"/>
    <s v="Canal"/>
    <s v="Samsung Galaxy S4  (16GB) - 3G"/>
    <s v="Smartphones"/>
    <n v="22"/>
    <x v="1"/>
    <s v="January"/>
    <n v="59040"/>
    <n v="63000"/>
    <n v="3960"/>
  </r>
  <r>
    <d v="2013-01-18T00:00:00"/>
    <s v="Giza"/>
    <s v="G. Cairo"/>
    <s v="Nokia Lumia  - 4G"/>
    <s v="Smartphones"/>
    <n v="15"/>
    <x v="1"/>
    <s v="January"/>
    <n v="26442"/>
    <n v="28080"/>
    <n v="1638"/>
  </r>
  <r>
    <d v="2013-01-18T00:00:00"/>
    <s v="Ismailia"/>
    <s v="Canal"/>
    <s v="Samsung Galaxy Note 10.1"/>
    <s v="Tablets"/>
    <n v="23"/>
    <x v="1"/>
    <s v="January"/>
    <n v="82386"/>
    <n v="89010"/>
    <n v="6624"/>
  </r>
  <r>
    <d v="2013-01-19T00:00:00"/>
    <s v="Giza"/>
    <s v="G. Cairo"/>
    <s v="Sony Xperia Z"/>
    <s v="Tablets"/>
    <n v="9"/>
    <x v="1"/>
    <s v="January"/>
    <n v="19620"/>
    <n v="21150"/>
    <n v="1530"/>
  </r>
  <r>
    <d v="2013-01-19T00:00:00"/>
    <s v="Ismailia"/>
    <s v="Canal"/>
    <s v="iPhone 5S (16GB)"/>
    <s v="Smartphones"/>
    <n v="7"/>
    <x v="1"/>
    <s v="January"/>
    <n v="13446"/>
    <n v="14310"/>
    <n v="864"/>
  </r>
  <r>
    <d v="2013-01-19T00:00:00"/>
    <s v="Mansoura"/>
    <s v="Delta"/>
    <s v="iPhone 5S (32GB)"/>
    <s v="Smartphones"/>
    <n v="25"/>
    <x v="1"/>
    <s v="January"/>
    <n v="102960"/>
    <n v="109800"/>
    <n v="6840"/>
  </r>
  <r>
    <d v="2013-01-20T00:00:00"/>
    <s v="Aswan"/>
    <s v="Upper Egypt"/>
    <s v="Microsoft Surface Pro 2"/>
    <s v="Tablets"/>
    <n v="10"/>
    <x v="1"/>
    <s v="January"/>
    <n v="135108"/>
    <n v="145800"/>
    <n v="10692"/>
  </r>
  <r>
    <d v="2013-01-20T00:00:00"/>
    <s v="Ismailia"/>
    <s v="Canal"/>
    <s v="iPhone 5S (32GB)"/>
    <s v="Smartphones"/>
    <n v="8"/>
    <x v="1"/>
    <s v="January"/>
    <n v="113256"/>
    <n v="120780"/>
    <n v="7524"/>
  </r>
  <r>
    <d v="2013-01-21T00:00:00"/>
    <s v="Mansoura"/>
    <s v="Delta"/>
    <s v="Microsoft Surface Pro 2"/>
    <s v="Tablets"/>
    <n v="18"/>
    <x v="1"/>
    <s v="January"/>
    <n v="90072"/>
    <n v="97200"/>
    <n v="7128"/>
  </r>
  <r>
    <d v="2013-01-21T00:00:00"/>
    <s v="Zagazig"/>
    <s v="Delta"/>
    <s v="Samsung Galaxy Note3 (32GB) - 3G"/>
    <s v="Smartphones"/>
    <n v="8"/>
    <x v="1"/>
    <s v="January"/>
    <n v="52164"/>
    <n v="55440"/>
    <n v="3276"/>
  </r>
  <r>
    <d v="2013-01-21T00:00:00"/>
    <s v="Aswan"/>
    <s v="Upper Egypt"/>
    <s v="iPhone 5S (32GB)"/>
    <s v="Smartphones"/>
    <n v="25"/>
    <x v="1"/>
    <s v="January"/>
    <n v="113256"/>
    <n v="120780"/>
    <n v="7524"/>
  </r>
  <r>
    <d v="2013-01-21T00:00:00"/>
    <s v="Mansoura"/>
    <s v="Delta"/>
    <s v="Samsung Galaxy Note 10.1"/>
    <s v="Tablets"/>
    <n v="7"/>
    <x v="1"/>
    <s v="January"/>
    <n v="17910"/>
    <n v="19350"/>
    <n v="1440"/>
  </r>
  <r>
    <d v="2013-01-21T00:00:00"/>
    <s v="Aswan"/>
    <s v="Upper Egypt"/>
    <s v="Sony Xperia Z"/>
    <s v="Tablets"/>
    <n v="17"/>
    <x v="1"/>
    <s v="January"/>
    <n v="58860"/>
    <n v="63450"/>
    <n v="4590"/>
  </r>
  <r>
    <d v="2013-01-23T00:00:00"/>
    <s v="Aswan"/>
    <s v="Upper Egypt"/>
    <s v="Samsung Galaxy Note3 (32GB) - 3G"/>
    <s v="Smartphones"/>
    <n v="3"/>
    <x v="1"/>
    <s v="January"/>
    <n v="67068"/>
    <n v="71280"/>
    <n v="4212"/>
  </r>
  <r>
    <d v="2013-01-23T00:00:00"/>
    <s v="Cairo"/>
    <s v="G. Cairo"/>
    <s v="Samsung Galaxy Note3 (32GB) - 3G"/>
    <s v="Smartphones"/>
    <n v="13"/>
    <x v="1"/>
    <s v="January"/>
    <n v="85698"/>
    <n v="91080"/>
    <n v="5382"/>
  </r>
  <r>
    <d v="2013-01-24T00:00:00"/>
    <s v="Cairo"/>
    <s v="G. Cairo"/>
    <s v="iPhone 5C (32GB)"/>
    <s v="Smartphones"/>
    <n v="17"/>
    <x v="1"/>
    <s v="January"/>
    <n v="47736"/>
    <n v="50760"/>
    <n v="3024"/>
  </r>
  <r>
    <d v="2013-01-24T00:00:00"/>
    <s v="Alex"/>
    <s v="Alexandria"/>
    <s v="iPhone 5S (64GB)"/>
    <s v="Smartphones"/>
    <n v="22"/>
    <x v="1"/>
    <s v="January"/>
    <n v="69984"/>
    <n v="74520"/>
    <n v="4536"/>
  </r>
  <r>
    <d v="2013-01-24T00:00:00"/>
    <s v="Aswan"/>
    <s v="Upper Egypt"/>
    <s v="iPhone 5S (32GB)"/>
    <s v="Smartphones"/>
    <n v="23"/>
    <x v="1"/>
    <s v="January"/>
    <n v="113256"/>
    <n v="120780"/>
    <n v="7524"/>
  </r>
  <r>
    <d v="2013-01-25T00:00:00"/>
    <s v="Mansoura"/>
    <s v="Delta"/>
    <s v="Microsoft Surface Pro 2"/>
    <s v="Tablets"/>
    <n v="1"/>
    <x v="1"/>
    <s v="January"/>
    <n v="150120"/>
    <n v="162000"/>
    <n v="11880"/>
  </r>
  <r>
    <d v="2013-01-25T00:00:00"/>
    <s v="Mansoura"/>
    <s v="Delta"/>
    <s v="iPhone 5C (32GB)"/>
    <s v="Smartphones"/>
    <n v="25"/>
    <x v="1"/>
    <s v="January"/>
    <n v="43758"/>
    <n v="46530"/>
    <n v="2772"/>
  </r>
  <r>
    <d v="2013-01-26T00:00:00"/>
    <s v="Ismailia"/>
    <s v="Canal"/>
    <s v="Samsung Galaxy S4 Zoom - 3G  "/>
    <s v="Smartphones"/>
    <n v="22"/>
    <x v="1"/>
    <s v="January"/>
    <n v="6318"/>
    <n v="6750"/>
    <n v="432"/>
  </r>
  <r>
    <d v="2013-01-26T00:00:00"/>
    <s v="Mansoura"/>
    <s v="Delta"/>
    <s v="Sony Xperia Z"/>
    <s v="Tablets"/>
    <n v="2"/>
    <x v="1"/>
    <s v="January"/>
    <n v="47088"/>
    <n v="50760"/>
    <n v="3672"/>
  </r>
  <r>
    <d v="2013-01-26T00:00:00"/>
    <s v="Cairo"/>
    <s v="G. Cairo"/>
    <s v="Microsoft Surface Pro 2"/>
    <s v="Tablets"/>
    <n v="11"/>
    <x v="1"/>
    <s v="January"/>
    <n v="165132"/>
    <n v="178200"/>
    <n v="13068"/>
  </r>
  <r>
    <d v="2013-01-27T00:00:00"/>
    <s v="Alex"/>
    <s v="Alexandria"/>
    <s v="HTC One - (32GB) - 4G"/>
    <s v="Smartphones"/>
    <n v="11"/>
    <x v="1"/>
    <s v="January"/>
    <n v="23688"/>
    <n v="25200"/>
    <n v="1512"/>
  </r>
  <r>
    <d v="2013-01-27T00:00:00"/>
    <s v="Giza"/>
    <s v="G. Cairo"/>
    <s v="Samsung Galaxy S4 (16GB) - 4G"/>
    <s v="Smartphones"/>
    <n v="1"/>
    <x v="1"/>
    <s v="January"/>
    <n v="48672"/>
    <n v="51840"/>
    <n v="3168"/>
  </r>
  <r>
    <d v="2013-01-28T00:00:00"/>
    <s v="Portsaied"/>
    <s v="Canal"/>
    <s v="Sony Xperia Z"/>
    <s v="Tablets"/>
    <n v="14"/>
    <x v="1"/>
    <s v="January"/>
    <n v="51012"/>
    <n v="54990"/>
    <n v="3978"/>
  </r>
  <r>
    <d v="2013-01-29T00:00:00"/>
    <s v="Giza"/>
    <s v="G. Cairo"/>
    <s v="Samsung Galaxy S3 (16GB) - 3G"/>
    <s v="Smartphones"/>
    <n v="11"/>
    <x v="1"/>
    <s v="January"/>
    <n v="6588"/>
    <n v="7020"/>
    <n v="432"/>
  </r>
  <r>
    <d v="2013-01-29T00:00:00"/>
    <s v="Portsaied"/>
    <s v="Canal"/>
    <s v="iPhone 5S (16GB)"/>
    <s v="Smartphones"/>
    <n v="8"/>
    <x v="1"/>
    <s v="January"/>
    <n v="85158"/>
    <n v="90630"/>
    <n v="5472"/>
  </r>
  <r>
    <d v="2013-01-29T00:00:00"/>
    <s v="Portsaied"/>
    <s v="Canal"/>
    <s v="Samsung Galaxy Note3 (32GB) - 3G"/>
    <s v="Smartphones"/>
    <n v="1"/>
    <x v="1"/>
    <s v="January"/>
    <n v="26082"/>
    <n v="27720"/>
    <n v="1638"/>
  </r>
  <r>
    <d v="2013-01-30T00:00:00"/>
    <s v="Zagazig"/>
    <s v="Delta"/>
    <s v="Samsung Galaxy S4  (16GB) - 3G"/>
    <s v="Smartphones"/>
    <n v="24"/>
    <x v="1"/>
    <s v="January"/>
    <n v="23616"/>
    <n v="25200"/>
    <n v="1584"/>
  </r>
  <r>
    <d v="2013-01-30T00:00:00"/>
    <s v="Alex"/>
    <s v="Alexandria"/>
    <s v="HTC ONE (32GB) Dual Sim - 3G"/>
    <s v="Smartphones"/>
    <n v="15"/>
    <x v="1"/>
    <s v="January"/>
    <n v="31914"/>
    <n v="34020"/>
    <n v="2106"/>
  </r>
  <r>
    <d v="2013-01-30T00:00:00"/>
    <s v="Aswan"/>
    <s v="Upper Egypt"/>
    <s v="iPhone 5S (16GB)"/>
    <s v="Smartphones"/>
    <n v="20"/>
    <x v="1"/>
    <s v="January"/>
    <n v="67230"/>
    <n v="71550"/>
    <n v="4320"/>
  </r>
  <r>
    <d v="2013-01-30T00:00:00"/>
    <s v="Minia"/>
    <s v="Upper Egypt"/>
    <s v="Samsung Galaxy S4 Zoom - 3G  "/>
    <s v="Smartphones"/>
    <n v="1"/>
    <x v="1"/>
    <s v="January"/>
    <n v="25272"/>
    <n v="27000"/>
    <n v="1728"/>
  </r>
  <r>
    <d v="2013-01-31T00:00:00"/>
    <s v="Cairo"/>
    <s v="G. Cairo"/>
    <s v="Samsung Galaxy S4 (16GB) - 4G"/>
    <s v="Smartphones"/>
    <n v="5"/>
    <x v="1"/>
    <s v="January"/>
    <n v="66924"/>
    <n v="71280"/>
    <n v="4356"/>
  </r>
  <r>
    <d v="2013-01-31T00:00:00"/>
    <s v="Portsaied"/>
    <s v="Canal"/>
    <s v="iPhone 5C (32GB)"/>
    <s v="Smartphones"/>
    <n v="2"/>
    <x v="1"/>
    <s v="January"/>
    <n v="39780"/>
    <n v="42300"/>
    <n v="2520"/>
  </r>
  <r>
    <d v="2013-01-31T00:00:00"/>
    <s v="Zagazig"/>
    <s v="Delta"/>
    <s v="Nokia Lumia  - 4G"/>
    <s v="Smartphones"/>
    <n v="15"/>
    <x v="1"/>
    <s v="January"/>
    <n v="50850"/>
    <n v="54000"/>
    <n v="3150"/>
  </r>
  <r>
    <d v="2013-01-31T00:00:00"/>
    <s v="Giza"/>
    <s v="G. Cairo"/>
    <s v="Samsung Galaxy S4 Zoom - 3G  "/>
    <s v="Smartphones"/>
    <n v="24"/>
    <x v="1"/>
    <s v="January"/>
    <n v="29484"/>
    <n v="31500"/>
    <n v="2016"/>
  </r>
  <r>
    <d v="2013-01-31T00:00:00"/>
    <s v="Giza"/>
    <s v="G. Cairo"/>
    <s v="Samsung Galaxy Note 10.1"/>
    <s v="Tablets"/>
    <n v="23"/>
    <x v="1"/>
    <s v="January"/>
    <n v="68058"/>
    <n v="73530"/>
    <n v="5472"/>
  </r>
  <r>
    <d v="2013-02-01T00:00:00"/>
    <s v="Marasa Matrouh"/>
    <s v="Alexandria"/>
    <s v="Samsung Galaxy S4  (16GB) - 3G"/>
    <s v="Smartphones"/>
    <n v="20"/>
    <x v="1"/>
    <s v="February"/>
    <n v="50184"/>
    <n v="53550"/>
    <n v="3366"/>
  </r>
  <r>
    <d v="2013-02-03T00:00:00"/>
    <s v="Zagazig"/>
    <s v="Delta"/>
    <s v="Samsung Galaxy S3 (16GB) - 3G"/>
    <s v="Smartphones"/>
    <n v="23"/>
    <x v="1"/>
    <s v="February"/>
    <n v="35136"/>
    <n v="37440"/>
    <n v="2304"/>
  </r>
  <r>
    <d v="2013-02-05T00:00:00"/>
    <s v="Marasa Matrouh"/>
    <s v="Alexandria"/>
    <s v="HTC ONE (32GB) Dual Sim - 3G"/>
    <s v="Smartphones"/>
    <n v="22"/>
    <x v="1"/>
    <s v="February"/>
    <n v="3546"/>
    <n v="3780"/>
    <n v="234"/>
  </r>
  <r>
    <d v="2013-02-05T00:00:00"/>
    <s v="Minia"/>
    <s v="Upper Egypt"/>
    <s v="Samsung Galaxy S4  (16GB) - 3G"/>
    <s v="Smartphones"/>
    <n v="10"/>
    <x v="1"/>
    <s v="February"/>
    <n v="73800"/>
    <n v="78750"/>
    <n v="4950"/>
  </r>
  <r>
    <d v="2013-02-06T00:00:00"/>
    <s v="Giza"/>
    <s v="G. Cairo"/>
    <s v="Samsung Galaxy S3 (16GB) - 3G"/>
    <s v="Smartphones"/>
    <n v="5"/>
    <x v="1"/>
    <s v="February"/>
    <n v="52704"/>
    <n v="56160"/>
    <n v="3456"/>
  </r>
  <r>
    <d v="2013-02-06T00:00:00"/>
    <s v="Aswan"/>
    <s v="Upper Egypt"/>
    <s v="Samsung Galaxy S3 (16GB) - 3G"/>
    <s v="Smartphones"/>
    <n v="12"/>
    <x v="1"/>
    <s v="February"/>
    <n v="39528"/>
    <n v="42120"/>
    <n v="2592"/>
  </r>
  <r>
    <d v="2013-02-07T00:00:00"/>
    <s v="Cairo"/>
    <s v="G. Cairo"/>
    <s v="Samsung Galaxy Note3 (32GB) - 3G"/>
    <s v="Smartphones"/>
    <n v="19"/>
    <x v="1"/>
    <s v="February"/>
    <n v="37260"/>
    <n v="39600"/>
    <n v="2340"/>
  </r>
  <r>
    <d v="2013-02-08T00:00:00"/>
    <s v="Mansoura"/>
    <s v="Delta"/>
    <s v="Samsung Galaxy S4 (16GB) - 4G"/>
    <s v="Smartphones"/>
    <n v="18"/>
    <x v="1"/>
    <s v="February"/>
    <n v="45630"/>
    <n v="48600"/>
    <n v="2970"/>
  </r>
  <r>
    <d v="2013-02-09T00:00:00"/>
    <s v="Giza"/>
    <s v="G. Cairo"/>
    <s v="Microsoft Surface Pro 2"/>
    <s v="Tablets"/>
    <n v="1"/>
    <x v="1"/>
    <s v="February"/>
    <n v="157626"/>
    <n v="170100"/>
    <n v="12474"/>
  </r>
  <r>
    <d v="2013-02-09T00:00:00"/>
    <s v="Ismailia"/>
    <s v="Canal"/>
    <s v="Samsung Galaxy Note 10.1"/>
    <s v="Tablets"/>
    <n v="15"/>
    <x v="1"/>
    <s v="February"/>
    <n v="75222"/>
    <n v="81270"/>
    <n v="6048"/>
  </r>
  <r>
    <d v="2013-02-09T00:00:00"/>
    <s v="Minia"/>
    <s v="Upper Egypt"/>
    <s v="Samsung Galaxy S4 Zoom - 3G  "/>
    <s v="Smartphones"/>
    <n v="4"/>
    <x v="1"/>
    <s v="February"/>
    <n v="12636"/>
    <n v="13500"/>
    <n v="864"/>
  </r>
  <r>
    <d v="2013-02-09T00:00:00"/>
    <s v="Alex"/>
    <s v="Alexandria"/>
    <s v="iPhone 5C (16GB)"/>
    <s v="Smartphones"/>
    <n v="16"/>
    <x v="1"/>
    <s v="February"/>
    <n v="31914"/>
    <n v="34020"/>
    <n v="2106"/>
  </r>
  <r>
    <d v="2013-02-10T00:00:00"/>
    <s v="Giza"/>
    <s v="G. Cairo"/>
    <s v="iPhone 5C (16GB)"/>
    <s v="Smartphones"/>
    <n v="10"/>
    <x v="1"/>
    <s v="February"/>
    <n v="88650"/>
    <n v="94500"/>
    <n v="5850"/>
  </r>
  <r>
    <d v="2013-02-10T00:00:00"/>
    <s v="Minia"/>
    <s v="Upper Egypt"/>
    <s v="Samsung Galaxy Note3 (32GB) - 3G"/>
    <s v="Smartphones"/>
    <n v="21"/>
    <x v="1"/>
    <s v="February"/>
    <n v="18630"/>
    <n v="19800"/>
    <n v="1170"/>
  </r>
  <r>
    <d v="2013-02-11T00:00:00"/>
    <s v="Alex"/>
    <s v="Alexandria"/>
    <s v="Microsoft Surface Pro 2"/>
    <s v="Tablets"/>
    <n v="7"/>
    <x v="1"/>
    <s v="February"/>
    <n v="105084"/>
    <n v="113400"/>
    <n v="8316"/>
  </r>
  <r>
    <d v="2013-02-11T00:00:00"/>
    <s v="Ismailia"/>
    <s v="Canal"/>
    <s v="Samsung Galaxy Note 10.1"/>
    <s v="Tablets"/>
    <n v="22"/>
    <x v="1"/>
    <s v="February"/>
    <n v="85968"/>
    <n v="92880"/>
    <n v="6912"/>
  </r>
  <r>
    <d v="2013-02-11T00:00:00"/>
    <s v="Aswan"/>
    <s v="Upper Egypt"/>
    <s v="Samsung Galaxy Note3 (32GB) - 3G"/>
    <s v="Smartphones"/>
    <n v="15"/>
    <x v="1"/>
    <s v="February"/>
    <n v="78246"/>
    <n v="83160"/>
    <n v="4914"/>
  </r>
  <r>
    <d v="2013-02-12T00:00:00"/>
    <s v="Portsaied"/>
    <s v="Canal"/>
    <s v="HTC ONE (32GB) Dual Sim - 3G"/>
    <s v="Smartphones"/>
    <n v="7"/>
    <x v="1"/>
    <s v="February"/>
    <n v="10638"/>
    <n v="11340"/>
    <n v="702"/>
  </r>
  <r>
    <d v="2013-02-12T00:00:00"/>
    <s v="Giza"/>
    <s v="G. Cairo"/>
    <s v="Samsung Galaxy S4 Zoom - 3G  "/>
    <s v="Smartphones"/>
    <n v="17"/>
    <x v="1"/>
    <s v="February"/>
    <n v="40014"/>
    <n v="42750"/>
    <n v="2736"/>
  </r>
  <r>
    <d v="2013-02-12T00:00:00"/>
    <s v="Portsaied"/>
    <s v="Canal"/>
    <s v="iPhone 5C (16GB)"/>
    <s v="Smartphones"/>
    <n v="20"/>
    <x v="1"/>
    <s v="February"/>
    <n v="70920"/>
    <n v="75600"/>
    <n v="4680"/>
  </r>
  <r>
    <d v="2013-02-12T00:00:00"/>
    <s v="Portsaied"/>
    <s v="Canal"/>
    <s v="Samsung Galaxy S4 Zoom - 3G  "/>
    <s v="Smartphones"/>
    <n v="5"/>
    <x v="1"/>
    <s v="February"/>
    <n v="14742"/>
    <n v="15750"/>
    <n v="1008"/>
  </r>
  <r>
    <d v="2013-02-12T00:00:00"/>
    <s v="Mansoura"/>
    <s v="Delta"/>
    <s v="Samsung Galaxy Note3 (32GB) - 3G"/>
    <s v="Smartphones"/>
    <n v="14"/>
    <x v="1"/>
    <s v="February"/>
    <n v="89424"/>
    <n v="95040"/>
    <n v="5616"/>
  </r>
  <r>
    <d v="2013-02-13T00:00:00"/>
    <s v="Aswan"/>
    <s v="Upper Egypt"/>
    <s v="Sony Xperia Z"/>
    <s v="Tablets"/>
    <n v="6"/>
    <x v="1"/>
    <s v="February"/>
    <n v="86328"/>
    <n v="93060"/>
    <n v="6732"/>
  </r>
  <r>
    <d v="2013-02-13T00:00:00"/>
    <s v="Zagazig"/>
    <s v="Delta"/>
    <s v="Samsung Galaxy Note3 (32GB) - 3G"/>
    <s v="Smartphones"/>
    <n v="22"/>
    <x v="1"/>
    <s v="February"/>
    <n v="33534"/>
    <n v="35640"/>
    <n v="2106"/>
  </r>
  <r>
    <d v="2013-02-13T00:00:00"/>
    <s v="Ismailia"/>
    <s v="Canal"/>
    <s v="iPhone 5S (64GB)"/>
    <s v="Smartphones"/>
    <n v="6"/>
    <x v="1"/>
    <s v="February"/>
    <n v="99144"/>
    <n v="105570"/>
    <n v="6426"/>
  </r>
  <r>
    <d v="2013-02-13T00:00:00"/>
    <s v="Alex"/>
    <s v="Alexandria"/>
    <s v="iPhone 5S (64GB)"/>
    <s v="Smartphones"/>
    <n v="6"/>
    <x v="1"/>
    <s v="February"/>
    <n v="128304"/>
    <n v="136620"/>
    <n v="8316"/>
  </r>
  <r>
    <d v="2013-02-14T00:00:00"/>
    <s v="Aswan"/>
    <s v="Upper Egypt"/>
    <s v="iPhone 5C (32GB)"/>
    <s v="Smartphones"/>
    <n v="2"/>
    <x v="1"/>
    <s v="February"/>
    <n v="79560"/>
    <n v="84600"/>
    <n v="5040"/>
  </r>
  <r>
    <d v="2013-02-14T00:00:00"/>
    <s v="Marasa Matrouh"/>
    <s v="Alexandria"/>
    <s v="iPhone 5S (32GB)"/>
    <s v="Smartphones"/>
    <n v="24"/>
    <x v="1"/>
    <s v="February"/>
    <n v="56628"/>
    <n v="60390"/>
    <n v="3762"/>
  </r>
  <r>
    <d v="2013-02-14T00:00:00"/>
    <s v="Alex"/>
    <s v="Alexandria"/>
    <s v="Nokia Lumia  - 4G"/>
    <s v="Smartphones"/>
    <n v="11"/>
    <x v="1"/>
    <s v="February"/>
    <n v="36612"/>
    <n v="38880"/>
    <n v="2268"/>
  </r>
  <r>
    <d v="2013-02-14T00:00:00"/>
    <s v="Minia"/>
    <s v="Upper Egypt"/>
    <s v="Samsung Galaxy Note 10.1"/>
    <s v="Tablets"/>
    <n v="10"/>
    <x v="1"/>
    <s v="February"/>
    <n v="60894"/>
    <n v="65790"/>
    <n v="4896"/>
  </r>
  <r>
    <d v="2013-02-14T00:00:00"/>
    <s v="Minia"/>
    <s v="Upper Egypt"/>
    <s v="Samsung Galaxy S4  (16GB) - 3G"/>
    <s v="Smartphones"/>
    <n v="7"/>
    <x v="1"/>
    <s v="February"/>
    <n v="2952"/>
    <n v="3150"/>
    <n v="198"/>
  </r>
  <r>
    <d v="2013-02-15T00:00:00"/>
    <s v="Zagazig"/>
    <s v="Delta"/>
    <s v="iPhone 5C (16GB)"/>
    <s v="Smartphones"/>
    <n v="22"/>
    <x v="1"/>
    <s v="February"/>
    <n v="67374"/>
    <n v="71820"/>
    <n v="4446"/>
  </r>
  <r>
    <d v="2013-02-15T00:00:00"/>
    <s v="Giza"/>
    <s v="G. Cairo"/>
    <s v="Samsung Galaxy S4 Zoom - 3G  "/>
    <s v="Smartphones"/>
    <n v="7"/>
    <x v="1"/>
    <s v="February"/>
    <n v="18954"/>
    <n v="20250"/>
    <n v="1296"/>
  </r>
  <r>
    <d v="2013-02-15T00:00:00"/>
    <s v="Cairo"/>
    <s v="G. Cairo"/>
    <s v="HTC ONE (32GB) Dual Sim - 3G"/>
    <s v="Smartphones"/>
    <n v="18"/>
    <x v="1"/>
    <s v="February"/>
    <n v="42552"/>
    <n v="45360"/>
    <n v="2808"/>
  </r>
  <r>
    <d v="2013-02-16T00:00:00"/>
    <s v="Alex"/>
    <s v="Alexandria"/>
    <s v="Samsung Galaxy S4 Zoom - 3G  "/>
    <s v="Smartphones"/>
    <n v="12"/>
    <x v="1"/>
    <s v="February"/>
    <n v="2106"/>
    <n v="2250"/>
    <n v="144"/>
  </r>
  <r>
    <d v="2013-02-16T00:00:00"/>
    <s v="Giza"/>
    <s v="G. Cairo"/>
    <s v="Samsung Galaxy Note 10.1"/>
    <s v="Tablets"/>
    <n v="19"/>
    <x v="1"/>
    <s v="February"/>
    <n v="14328"/>
    <n v="15480"/>
    <n v="1152"/>
  </r>
  <r>
    <d v="2013-02-16T00:00:00"/>
    <s v="Portsaied"/>
    <s v="Canal"/>
    <s v="Samsung Galaxy Note 10.1"/>
    <s v="Tablets"/>
    <n v="23"/>
    <x v="1"/>
    <s v="February"/>
    <n v="64476"/>
    <n v="69660"/>
    <n v="5184"/>
  </r>
  <r>
    <d v="2013-02-17T00:00:00"/>
    <s v="Portsaied"/>
    <s v="Canal"/>
    <s v="Samsung Galaxy Note3 (32GB) - 4G"/>
    <s v="Smartphones"/>
    <n v="3"/>
    <x v="1"/>
    <s v="February"/>
    <n v="11934"/>
    <n v="12690"/>
    <n v="756"/>
  </r>
  <r>
    <d v="2013-02-17T00:00:00"/>
    <s v="Portsaied"/>
    <s v="Canal"/>
    <s v="Sony Xperia Z"/>
    <s v="Tablets"/>
    <n v="24"/>
    <x v="1"/>
    <s v="February"/>
    <n v="19620"/>
    <n v="21150"/>
    <n v="1530"/>
  </r>
  <r>
    <d v="2013-02-18T00:00:00"/>
    <s v="Aswan"/>
    <s v="Upper Egypt"/>
    <s v="Samsung Galaxy S3 (16GB) - 3G"/>
    <s v="Smartphones"/>
    <n v="25"/>
    <x v="1"/>
    <s v="February"/>
    <n v="48312"/>
    <n v="51480"/>
    <n v="3168"/>
  </r>
  <r>
    <d v="2013-02-18T00:00:00"/>
    <s v="Ismailia"/>
    <s v="Canal"/>
    <s v="Sony Xperia Z"/>
    <s v="Tablets"/>
    <n v="5"/>
    <x v="1"/>
    <s v="February"/>
    <n v="62784"/>
    <n v="67680"/>
    <n v="4896"/>
  </r>
  <r>
    <d v="2013-02-19T00:00:00"/>
    <s v="Alex"/>
    <s v="Alexandria"/>
    <s v="iPhone 5C (16GB)"/>
    <s v="Smartphones"/>
    <n v="2"/>
    <x v="1"/>
    <s v="February"/>
    <n v="78012"/>
    <n v="83160"/>
    <n v="5148"/>
  </r>
  <r>
    <d v="2013-02-19T00:00:00"/>
    <s v="Giza"/>
    <s v="G. Cairo"/>
    <s v="Samsung Galaxy Note3 (32GB) - 4G"/>
    <s v="Smartphones"/>
    <n v="14"/>
    <x v="1"/>
    <s v="February"/>
    <n v="15912"/>
    <n v="16920"/>
    <n v="1008"/>
  </r>
  <r>
    <d v="2013-02-19T00:00:00"/>
    <s v="Marasa Matrouh"/>
    <s v="Alexandria"/>
    <s v="iPhone 5C (32GB)"/>
    <s v="Smartphones"/>
    <n v="6"/>
    <x v="1"/>
    <s v="February"/>
    <n v="59670"/>
    <n v="63450"/>
    <n v="3780"/>
  </r>
  <r>
    <d v="2013-02-20T00:00:00"/>
    <s v="Giza"/>
    <s v="G. Cairo"/>
    <s v="Samsung Galaxy S3 (16GB) - 3G"/>
    <s v="Smartphones"/>
    <n v="13"/>
    <x v="1"/>
    <s v="February"/>
    <n v="28548"/>
    <n v="30420"/>
    <n v="1872"/>
  </r>
  <r>
    <d v="2013-02-20T00:00:00"/>
    <s v="Portsaied"/>
    <s v="Canal"/>
    <s v="HTC ONE (32GB) Dual Sim - 3G"/>
    <s v="Smartphones"/>
    <n v="4"/>
    <x v="1"/>
    <s v="February"/>
    <n v="3546"/>
    <n v="3780"/>
    <n v="234"/>
  </r>
  <r>
    <d v="2013-02-21T00:00:00"/>
    <s v="Portsaied"/>
    <s v="Canal"/>
    <s v="Sony Xperia Z"/>
    <s v="Tablets"/>
    <n v="21"/>
    <x v="1"/>
    <s v="February"/>
    <n v="23544"/>
    <n v="25380"/>
    <n v="1836"/>
  </r>
  <r>
    <d v="2013-02-21T00:00:00"/>
    <s v="Zagazig"/>
    <s v="Delta"/>
    <s v="Samsung Galaxy Note 10.1"/>
    <s v="Tablets"/>
    <n v="16"/>
    <x v="1"/>
    <s v="February"/>
    <n v="53730"/>
    <n v="58050"/>
    <n v="4320"/>
  </r>
  <r>
    <d v="2013-02-22T00:00:00"/>
    <s v="Zagazig"/>
    <s v="Delta"/>
    <s v="iPhone 5S (64GB)"/>
    <s v="Smartphones"/>
    <n v="10"/>
    <x v="1"/>
    <s v="February"/>
    <n v="52488"/>
    <n v="55890"/>
    <n v="3402"/>
  </r>
  <r>
    <d v="2013-02-23T00:00:00"/>
    <s v="Marasa Matrouh"/>
    <s v="Alexandria"/>
    <s v="Microsoft Surface Pro 2"/>
    <s v="Tablets"/>
    <n v="3"/>
    <x v="1"/>
    <s v="February"/>
    <n v="157626"/>
    <n v="170100"/>
    <n v="12474"/>
  </r>
  <r>
    <d v="2013-02-24T00:00:00"/>
    <s v="Minia"/>
    <s v="Upper Egypt"/>
    <s v="HTC One - (32GB) - 4G"/>
    <s v="Smartphones"/>
    <n v="1"/>
    <x v="1"/>
    <s v="February"/>
    <n v="33840"/>
    <n v="36000"/>
    <n v="2160"/>
  </r>
  <r>
    <d v="2013-02-24T00:00:00"/>
    <s v="Minia"/>
    <s v="Upper Egypt"/>
    <s v="Samsung Galaxy S4 Zoom - 3G  "/>
    <s v="Smartphones"/>
    <n v="13"/>
    <x v="1"/>
    <s v="February"/>
    <n v="50544"/>
    <n v="54000"/>
    <n v="3456"/>
  </r>
  <r>
    <d v="2013-02-24T00:00:00"/>
    <s v="Aswan"/>
    <s v="Upper Egypt"/>
    <s v="Samsung Galaxy Note3 (32GB) - 4G"/>
    <s v="Smartphones"/>
    <n v="15"/>
    <x v="1"/>
    <s v="February"/>
    <n v="59670"/>
    <n v="63450"/>
    <n v="3780"/>
  </r>
  <r>
    <d v="2013-02-25T00:00:00"/>
    <s v="Zagazig"/>
    <s v="Delta"/>
    <s v="Samsung Galaxy Note3 (32GB) - 4G"/>
    <s v="Smartphones"/>
    <n v="5"/>
    <x v="1"/>
    <s v="February"/>
    <n v="83538"/>
    <n v="88830"/>
    <n v="5292"/>
  </r>
  <r>
    <d v="2013-02-25T00:00:00"/>
    <s v="Portsaied"/>
    <s v="Canal"/>
    <s v="Samsung Galaxy Note 10.1"/>
    <s v="Tablets"/>
    <n v="25"/>
    <x v="1"/>
    <s v="February"/>
    <n v="7164"/>
    <n v="7740"/>
    <n v="576"/>
  </r>
  <r>
    <d v="2013-02-25T00:00:00"/>
    <s v="Ismailia"/>
    <s v="Canal"/>
    <s v="Samsung Galaxy S4 (16GB) - 4G"/>
    <s v="Smartphones"/>
    <n v="8"/>
    <x v="1"/>
    <s v="February"/>
    <n v="66924"/>
    <n v="71280"/>
    <n v="4356"/>
  </r>
  <r>
    <d v="2013-02-25T00:00:00"/>
    <s v="Portsaied"/>
    <s v="Canal"/>
    <s v="iPhone 5S (64GB)"/>
    <s v="Smartphones"/>
    <n v="21"/>
    <x v="1"/>
    <s v="February"/>
    <n v="128304"/>
    <n v="136620"/>
    <n v="8316"/>
  </r>
  <r>
    <d v="2013-02-25T00:00:00"/>
    <s v="Alex"/>
    <s v="Alexandria"/>
    <s v="iPhone 5C (16GB)"/>
    <s v="Smartphones"/>
    <n v="16"/>
    <x v="1"/>
    <s v="February"/>
    <n v="74466"/>
    <n v="79380"/>
    <n v="4914"/>
  </r>
  <r>
    <d v="2013-02-26T00:00:00"/>
    <s v="Ismailia"/>
    <s v="Canal"/>
    <s v="iPhone 5S (16GB)"/>
    <s v="Smartphones"/>
    <n v="23"/>
    <x v="1"/>
    <s v="February"/>
    <n v="8964"/>
    <n v="9540"/>
    <n v="576"/>
  </r>
  <r>
    <d v="2013-02-26T00:00:00"/>
    <s v="Giza"/>
    <s v="G. Cairo"/>
    <s v="Samsung Galaxy S4 Zoom - 3G  "/>
    <s v="Smartphones"/>
    <n v="22"/>
    <x v="1"/>
    <s v="February"/>
    <n v="18954"/>
    <n v="20250"/>
    <n v="1296"/>
  </r>
  <r>
    <d v="2013-02-28T00:00:00"/>
    <s v="Aswan"/>
    <s v="Upper Egypt"/>
    <s v="Nokia Lumia  - 4G"/>
    <s v="Smartphones"/>
    <n v="13"/>
    <x v="1"/>
    <s v="February"/>
    <n v="50850"/>
    <n v="54000"/>
    <n v="3150"/>
  </r>
  <r>
    <d v="2013-02-28T00:00:00"/>
    <s v="Zagazig"/>
    <s v="Delta"/>
    <s v="Samsung Galaxy S4 (16GB) - 4G"/>
    <s v="Smartphones"/>
    <n v="27"/>
    <x v="1"/>
    <s v="February"/>
    <n v="51714"/>
    <n v="55080"/>
    <n v="3366"/>
  </r>
  <r>
    <d v="2013-03-01T00:00:00"/>
    <s v="Ismailia"/>
    <s v="Canal"/>
    <s v="Sony Xperia Z"/>
    <s v="Tablets"/>
    <n v="27"/>
    <x v="1"/>
    <s v="March"/>
    <n v="90252"/>
    <n v="97290"/>
    <n v="7038"/>
  </r>
  <r>
    <d v="2013-03-01T00:00:00"/>
    <s v="Ismailia"/>
    <s v="Canal"/>
    <s v="Samsung Galaxy Note3 (32GB) - 3G"/>
    <s v="Smartphones"/>
    <n v="27"/>
    <x v="1"/>
    <s v="March"/>
    <n v="26082"/>
    <n v="27720"/>
    <n v="1638"/>
  </r>
  <r>
    <d v="2013-03-02T00:00:00"/>
    <s v="Portsaied"/>
    <s v="Canal"/>
    <s v="Samsung Galaxy Note3 (32GB) - 4G"/>
    <s v="Smartphones"/>
    <n v="27"/>
    <x v="1"/>
    <s v="March"/>
    <n v="59670"/>
    <n v="63450"/>
    <n v="3780"/>
  </r>
  <r>
    <d v="2013-03-02T00:00:00"/>
    <s v="Mansoura"/>
    <s v="Delta"/>
    <s v="iPhone 5C (32GB)"/>
    <s v="Smartphones"/>
    <n v="27"/>
    <x v="1"/>
    <s v="March"/>
    <n v="11934"/>
    <n v="12690"/>
    <n v="756"/>
  </r>
  <r>
    <d v="2013-03-02T00:00:00"/>
    <s v="Minia"/>
    <s v="Upper Egypt"/>
    <s v="Sony Xperia Z"/>
    <s v="Tablets"/>
    <n v="27"/>
    <x v="1"/>
    <s v="March"/>
    <n v="19620"/>
    <n v="21150"/>
    <n v="1530"/>
  </r>
  <r>
    <d v="2013-03-02T00:00:00"/>
    <s v="Aswan"/>
    <s v="Upper Egypt"/>
    <s v="Samsung Galaxy S4 (16GB) - 4G"/>
    <s v="Smartphones"/>
    <n v="12"/>
    <x v="1"/>
    <s v="March"/>
    <n v="33462"/>
    <n v="35640"/>
    <n v="2178"/>
  </r>
  <r>
    <d v="2013-03-03T00:00:00"/>
    <s v="Mansoura"/>
    <s v="Delta"/>
    <s v="iPhone 5C (16GB)"/>
    <s v="Smartphones"/>
    <n v="18"/>
    <x v="1"/>
    <s v="March"/>
    <n v="21276"/>
    <n v="22680"/>
    <n v="1404"/>
  </r>
  <r>
    <d v="2013-03-04T00:00:00"/>
    <s v="Portsaied"/>
    <s v="Canal"/>
    <s v="iPhone 5S (32GB)"/>
    <s v="Smartphones"/>
    <n v="8"/>
    <x v="1"/>
    <s v="March"/>
    <n v="108108"/>
    <n v="115290"/>
    <n v="7182"/>
  </r>
  <r>
    <d v="2013-03-05T00:00:00"/>
    <s v="Portsaied"/>
    <s v="Canal"/>
    <s v="Microsoft Surface Pro 2"/>
    <s v="Tablets"/>
    <n v="21"/>
    <x v="1"/>
    <s v="March"/>
    <n v="180144"/>
    <n v="194400"/>
    <n v="14256"/>
  </r>
  <r>
    <d v="2013-03-05T00:00:00"/>
    <s v="Marasa Matrouh"/>
    <s v="Alexandria"/>
    <s v="iPhone 5C (32GB)"/>
    <s v="Smartphones"/>
    <n v="25"/>
    <x v="1"/>
    <s v="March"/>
    <n v="39780"/>
    <n v="42300"/>
    <n v="2520"/>
  </r>
  <r>
    <d v="2013-03-05T00:00:00"/>
    <s v="Marasa Matrouh"/>
    <s v="Alexandria"/>
    <s v="iPhone 5S (32GB)"/>
    <s v="Smartphones"/>
    <n v="12"/>
    <x v="1"/>
    <s v="March"/>
    <n v="118404"/>
    <n v="126270"/>
    <n v="7866"/>
  </r>
  <r>
    <d v="2013-03-06T00:00:00"/>
    <s v="Alex"/>
    <s v="Alexandria"/>
    <s v="Samsung Galaxy Note3 (32GB) - 3G"/>
    <s v="Smartphones"/>
    <n v="9"/>
    <x v="1"/>
    <s v="March"/>
    <n v="59616"/>
    <n v="63360"/>
    <n v="3744"/>
  </r>
  <r>
    <d v="2013-03-06T00:00:00"/>
    <s v="Giza"/>
    <s v="G. Cairo"/>
    <s v="iPhone 5S (16GB)"/>
    <s v="Smartphones"/>
    <n v="23"/>
    <x v="1"/>
    <s v="March"/>
    <n v="49302"/>
    <n v="52470"/>
    <n v="3168"/>
  </r>
  <r>
    <d v="2013-03-06T00:00:00"/>
    <s v="Aswan"/>
    <s v="Upper Egypt"/>
    <s v="iPhone 5C (16GB)"/>
    <s v="Smartphones"/>
    <n v="23"/>
    <x v="1"/>
    <s v="March"/>
    <n v="74466"/>
    <n v="79380"/>
    <n v="4914"/>
  </r>
  <r>
    <d v="2013-03-07T00:00:00"/>
    <s v="Ismailia"/>
    <s v="Canal"/>
    <s v="Samsung Galaxy S4  (16GB) - 3G"/>
    <s v="Smartphones"/>
    <n v="20"/>
    <x v="1"/>
    <s v="March"/>
    <n v="50184"/>
    <n v="53550"/>
    <n v="3366"/>
  </r>
  <r>
    <d v="2013-03-07T00:00:00"/>
    <s v="Cairo"/>
    <s v="G. Cairo"/>
    <s v="Samsung Galaxy S4 (16GB) - 4G"/>
    <s v="Smartphones"/>
    <n v="25"/>
    <x v="1"/>
    <s v="March"/>
    <n v="54756"/>
    <n v="58320"/>
    <n v="3564"/>
  </r>
  <r>
    <d v="2013-03-07T00:00:00"/>
    <s v="Cairo"/>
    <s v="G. Cairo"/>
    <s v="iPhone 5S (16GB)"/>
    <s v="Smartphones"/>
    <n v="4"/>
    <x v="1"/>
    <s v="March"/>
    <n v="44820"/>
    <n v="47700"/>
    <n v="2880"/>
  </r>
  <r>
    <d v="2013-03-07T00:00:00"/>
    <s v="Aswan"/>
    <s v="Upper Egypt"/>
    <s v="Samsung Galaxy Note3 (32GB) - 4G"/>
    <s v="Smartphones"/>
    <n v="24"/>
    <x v="1"/>
    <s v="March"/>
    <n v="67626"/>
    <n v="71910"/>
    <n v="4284"/>
  </r>
  <r>
    <d v="2013-03-08T00:00:00"/>
    <s v="Ismailia"/>
    <s v="Canal"/>
    <s v="iPhone 5S (16GB)"/>
    <s v="Smartphones"/>
    <n v="24"/>
    <x v="1"/>
    <s v="March"/>
    <n v="76194"/>
    <n v="81090"/>
    <n v="4896"/>
  </r>
  <r>
    <d v="2013-03-08T00:00:00"/>
    <s v="Alex"/>
    <s v="Alexandria"/>
    <s v="Samsung Galaxy S3 (16GB) - 3G"/>
    <s v="Smartphones"/>
    <n v="16"/>
    <x v="1"/>
    <s v="March"/>
    <n v="32940"/>
    <n v="35100"/>
    <n v="2160"/>
  </r>
  <r>
    <d v="2013-03-09T00:00:00"/>
    <s v="Zagazig"/>
    <s v="Delta"/>
    <s v="Samsung Galaxy Note3 (32GB) - 3G"/>
    <s v="Smartphones"/>
    <n v="6"/>
    <x v="1"/>
    <s v="March"/>
    <n v="55890"/>
    <n v="59400"/>
    <n v="3510"/>
  </r>
  <r>
    <d v="2013-03-09T00:00:00"/>
    <s v="Giza"/>
    <s v="G. Cairo"/>
    <s v="Samsung Galaxy Note3 (32GB) - 3G"/>
    <s v="Smartphones"/>
    <n v="4"/>
    <x v="1"/>
    <s v="March"/>
    <n v="74520"/>
    <n v="79200"/>
    <n v="4680"/>
  </r>
  <r>
    <d v="2013-03-10T00:00:00"/>
    <s v="Zagazig"/>
    <s v="Delta"/>
    <s v="Samsung Galaxy S3 (16GB) - 3G"/>
    <s v="Smartphones"/>
    <n v="24"/>
    <x v="1"/>
    <s v="March"/>
    <n v="8784"/>
    <n v="9360"/>
    <n v="576"/>
  </r>
  <r>
    <d v="2013-03-10T00:00:00"/>
    <s v="Minia"/>
    <s v="Upper Egypt"/>
    <s v="iPhone 5C (32GB)"/>
    <s v="Smartphones"/>
    <n v="21"/>
    <x v="1"/>
    <s v="March"/>
    <n v="31824"/>
    <n v="33840"/>
    <n v="2016"/>
  </r>
  <r>
    <d v="2013-03-10T00:00:00"/>
    <s v="Minia"/>
    <s v="Upper Egypt"/>
    <s v="Microsoft Surface Pro 2"/>
    <s v="Tablets"/>
    <n v="13"/>
    <x v="1"/>
    <s v="March"/>
    <n v="37530"/>
    <n v="40500"/>
    <n v="2970"/>
  </r>
  <r>
    <d v="2013-03-10T00:00:00"/>
    <s v="Marasa Matrouh"/>
    <s v="Alexandria"/>
    <s v="iPhone 5S (16GB)"/>
    <s v="Smartphones"/>
    <n v="2"/>
    <x v="1"/>
    <s v="March"/>
    <n v="98604"/>
    <n v="104940"/>
    <n v="6336"/>
  </r>
  <r>
    <d v="2013-03-10T00:00:00"/>
    <s v="Cairo"/>
    <s v="G. Cairo"/>
    <s v="Microsoft Surface Pro 2"/>
    <s v="Tablets"/>
    <n v="20"/>
    <x v="1"/>
    <s v="March"/>
    <n v="82566"/>
    <n v="89100"/>
    <n v="6534"/>
  </r>
  <r>
    <d v="2013-03-10T00:00:00"/>
    <s v="Aswan"/>
    <s v="Upper Egypt"/>
    <s v="Samsung Galaxy Note 10.1"/>
    <s v="Tablets"/>
    <n v="21"/>
    <x v="1"/>
    <s v="March"/>
    <n v="89550"/>
    <n v="96750"/>
    <n v="7200"/>
  </r>
  <r>
    <d v="2013-03-10T00:00:00"/>
    <s v="Minia"/>
    <s v="Upper Egypt"/>
    <s v="Samsung Galaxy S4 (16GB) - 4G"/>
    <s v="Smartphones"/>
    <n v="12"/>
    <x v="1"/>
    <s v="March"/>
    <n v="33462"/>
    <n v="35640"/>
    <n v="2178"/>
  </r>
  <r>
    <d v="2013-03-10T00:00:00"/>
    <s v="Aswan"/>
    <s v="Upper Egypt"/>
    <s v="Nokia Lumia  - 4G"/>
    <s v="Smartphones"/>
    <n v="23"/>
    <x v="1"/>
    <s v="March"/>
    <n v="22374"/>
    <n v="23760"/>
    <n v="1386"/>
  </r>
  <r>
    <d v="2013-03-11T00:00:00"/>
    <s v="Portsaied"/>
    <s v="Canal"/>
    <s v="Nokia Lumia  - 4G"/>
    <s v="Smartphones"/>
    <n v="23"/>
    <x v="1"/>
    <s v="March"/>
    <n v="26442"/>
    <n v="28080"/>
    <n v="1638"/>
  </r>
  <r>
    <d v="2013-03-11T00:00:00"/>
    <s v="Alex"/>
    <s v="Alexandria"/>
    <s v="Samsung Galaxy Note 10.1"/>
    <s v="Tablets"/>
    <n v="24"/>
    <x v="1"/>
    <s v="March"/>
    <n v="17910"/>
    <n v="19350"/>
    <n v="1440"/>
  </r>
  <r>
    <d v="2013-03-11T00:00:00"/>
    <s v="Cairo"/>
    <s v="G. Cairo"/>
    <s v="Samsung Galaxy S3 (16GB) - 3G"/>
    <s v="Smartphones"/>
    <n v="25"/>
    <x v="1"/>
    <s v="March"/>
    <n v="50508"/>
    <n v="53820"/>
    <n v="3312"/>
  </r>
  <r>
    <d v="2013-03-12T00:00:00"/>
    <s v="Zagazig"/>
    <s v="Delta"/>
    <s v="Microsoft Surface Pro 2"/>
    <s v="Tablets"/>
    <n v="17"/>
    <x v="1"/>
    <s v="March"/>
    <n v="7506"/>
    <n v="8100"/>
    <n v="594"/>
  </r>
  <r>
    <d v="2013-03-12T00:00:00"/>
    <s v="Zagazig"/>
    <s v="Delta"/>
    <s v="Samsung Galaxy Note 10.1"/>
    <s v="Tablets"/>
    <n v="21"/>
    <x v="1"/>
    <s v="March"/>
    <n v="78804"/>
    <n v="85140"/>
    <n v="6336"/>
  </r>
  <r>
    <d v="2013-03-12T00:00:00"/>
    <s v="Zagazig"/>
    <s v="Delta"/>
    <s v="iPhone 5S (32GB)"/>
    <s v="Smartphones"/>
    <n v="9"/>
    <x v="1"/>
    <s v="March"/>
    <n v="25740"/>
    <n v="27450"/>
    <n v="1710"/>
  </r>
  <r>
    <d v="2013-03-13T00:00:00"/>
    <s v="Marasa Matrouh"/>
    <s v="Alexandria"/>
    <s v="iPhone 5S (32GB)"/>
    <s v="Smartphones"/>
    <n v="11"/>
    <x v="1"/>
    <s v="March"/>
    <n v="41184"/>
    <n v="43920"/>
    <n v="2736"/>
  </r>
  <r>
    <d v="2013-03-14T00:00:00"/>
    <s v="Mansoura"/>
    <s v="Delta"/>
    <s v="iPhone 5S (32GB)"/>
    <s v="Smartphones"/>
    <n v="4"/>
    <x v="1"/>
    <s v="March"/>
    <n v="46332"/>
    <n v="49410"/>
    <n v="3078"/>
  </r>
  <r>
    <d v="2013-03-14T00:00:00"/>
    <s v="Minia"/>
    <s v="Upper Egypt"/>
    <s v="Samsung Galaxy Note3 (32GB) - 4G"/>
    <s v="Smartphones"/>
    <n v="22"/>
    <x v="1"/>
    <s v="March"/>
    <n v="23868"/>
    <n v="25380"/>
    <n v="1512"/>
  </r>
  <r>
    <d v="2013-03-15T00:00:00"/>
    <s v="Alex"/>
    <s v="Alexandria"/>
    <s v="HTC One - (32GB) - 4G"/>
    <s v="Smartphones"/>
    <n v="15"/>
    <x v="1"/>
    <s v="March"/>
    <n v="10152"/>
    <n v="10800"/>
    <n v="648"/>
  </r>
  <r>
    <d v="2013-03-15T00:00:00"/>
    <s v="Cairo"/>
    <s v="G. Cairo"/>
    <s v="Samsung Galaxy Note 10.1"/>
    <s v="Tablets"/>
    <n v="23"/>
    <x v="1"/>
    <s v="March"/>
    <n v="82386"/>
    <n v="89010"/>
    <n v="6624"/>
  </r>
  <r>
    <d v="2013-03-16T00:00:00"/>
    <s v="Minia"/>
    <s v="Upper Egypt"/>
    <s v="Samsung Galaxy S4  (16GB) - 3G"/>
    <s v="Smartphones"/>
    <n v="9"/>
    <x v="1"/>
    <s v="March"/>
    <n v="38376"/>
    <n v="40950"/>
    <n v="2574"/>
  </r>
  <r>
    <d v="2013-03-16T00:00:00"/>
    <s v="Alex"/>
    <s v="Alexandria"/>
    <s v="Nokia Lumia  - 4G"/>
    <s v="Smartphones"/>
    <n v="7"/>
    <x v="1"/>
    <s v="March"/>
    <n v="6102"/>
    <n v="6480"/>
    <n v="378"/>
  </r>
  <r>
    <d v="2013-03-16T00:00:00"/>
    <s v="Marasa Matrouh"/>
    <s v="Alexandria"/>
    <s v="Samsung Galaxy Note3 (32GB) - 3G"/>
    <s v="Smartphones"/>
    <n v="25"/>
    <x v="1"/>
    <s v="March"/>
    <n v="93150"/>
    <n v="99000"/>
    <n v="5850"/>
  </r>
  <r>
    <d v="2013-03-17T00:00:00"/>
    <s v="Minia"/>
    <s v="Upper Egypt"/>
    <s v="HTC One - (32GB) - 4G"/>
    <s v="Smartphones"/>
    <n v="10"/>
    <x v="1"/>
    <s v="March"/>
    <n v="20304"/>
    <n v="21600"/>
    <n v="1296"/>
  </r>
  <r>
    <d v="2013-03-17T00:00:00"/>
    <s v="Ismailia"/>
    <s v="Canal"/>
    <s v="HTC One - (32GB) - 4G"/>
    <s v="Smartphones"/>
    <n v="8"/>
    <x v="1"/>
    <s v="March"/>
    <n v="54144"/>
    <n v="57600"/>
    <n v="3456"/>
  </r>
  <r>
    <d v="2013-03-18T00:00:00"/>
    <s v="Cairo"/>
    <s v="G. Cairo"/>
    <s v="Samsung Galaxy S4  (16GB) - 3G"/>
    <s v="Smartphones"/>
    <n v="18"/>
    <x v="1"/>
    <s v="March"/>
    <n v="53136"/>
    <n v="56700"/>
    <n v="3564"/>
  </r>
  <r>
    <d v="2013-03-18T00:00:00"/>
    <s v="Portsaied"/>
    <s v="Canal"/>
    <s v="Microsoft Surface Pro 2"/>
    <s v="Tablets"/>
    <n v="8"/>
    <x v="1"/>
    <s v="March"/>
    <n v="135108"/>
    <n v="145800"/>
    <n v="10692"/>
  </r>
  <r>
    <d v="2013-03-19T00:00:00"/>
    <s v="Mansoura"/>
    <s v="Delta"/>
    <s v="Sony Xperia Z"/>
    <s v="Tablets"/>
    <n v="25"/>
    <x v="1"/>
    <s v="March"/>
    <n v="94176"/>
    <n v="101520"/>
    <n v="7344"/>
  </r>
  <r>
    <d v="2013-03-19T00:00:00"/>
    <s v="Alex"/>
    <s v="Alexandria"/>
    <s v="Samsung Galaxy S3 (16GB) - 3G"/>
    <s v="Smartphones"/>
    <n v="7"/>
    <x v="1"/>
    <s v="March"/>
    <n v="24156"/>
    <n v="25740"/>
    <n v="1584"/>
  </r>
  <r>
    <d v="2013-03-19T00:00:00"/>
    <s v="Giza"/>
    <s v="G. Cairo"/>
    <s v="Samsung Galaxy S4 (16GB) - 4G"/>
    <s v="Smartphones"/>
    <n v="17"/>
    <x v="1"/>
    <s v="March"/>
    <n v="73008"/>
    <n v="77760"/>
    <n v="4752"/>
  </r>
  <r>
    <d v="2013-03-19T00:00:00"/>
    <s v="Zagazig"/>
    <s v="Delta"/>
    <s v="Nokia Lumia  - 4G"/>
    <s v="Smartphones"/>
    <n v="3"/>
    <x v="1"/>
    <s v="March"/>
    <n v="50850"/>
    <n v="54000"/>
    <n v="3150"/>
  </r>
  <r>
    <d v="2013-03-19T00:00:00"/>
    <s v="Zagazig"/>
    <s v="Delta"/>
    <s v="Microsoft Surface Pro 2"/>
    <s v="Tablets"/>
    <n v="13"/>
    <x v="1"/>
    <s v="March"/>
    <n v="180144"/>
    <n v="194400"/>
    <n v="14256"/>
  </r>
  <r>
    <d v="2013-03-20T00:00:00"/>
    <s v="Ismailia"/>
    <s v="Canal"/>
    <s v="iPhone 5S (32GB)"/>
    <s v="Smartphones"/>
    <n v="17"/>
    <x v="1"/>
    <s v="March"/>
    <n v="118404"/>
    <n v="126270"/>
    <n v="7866"/>
  </r>
  <r>
    <d v="2013-03-20T00:00:00"/>
    <s v="Aswan"/>
    <s v="Upper Egypt"/>
    <s v="Nokia Lumia  - 4G"/>
    <s v="Smartphones"/>
    <n v="22"/>
    <x v="1"/>
    <s v="March"/>
    <n v="14238"/>
    <n v="15120"/>
    <n v="882"/>
  </r>
  <r>
    <d v="2013-03-20T00:00:00"/>
    <s v="Alex"/>
    <s v="Alexandria"/>
    <s v="Samsung Galaxy S3 (16GB) - 3G"/>
    <s v="Smartphones"/>
    <n v="23"/>
    <x v="1"/>
    <s v="March"/>
    <n v="39528"/>
    <n v="42120"/>
    <n v="2592"/>
  </r>
  <r>
    <d v="2013-03-20T00:00:00"/>
    <s v="Alex"/>
    <s v="Alexandria"/>
    <s v="Samsung Galaxy S4  (16GB) - 3G"/>
    <s v="Smartphones"/>
    <n v="1"/>
    <x v="1"/>
    <s v="March"/>
    <n v="56088"/>
    <n v="59850"/>
    <n v="3762"/>
  </r>
  <r>
    <d v="2013-03-21T00:00:00"/>
    <s v="Alex"/>
    <s v="Alexandria"/>
    <s v="Samsung Galaxy Note3 (32GB) - 3G"/>
    <s v="Smartphones"/>
    <n v="25"/>
    <x v="1"/>
    <s v="March"/>
    <n v="70794"/>
    <n v="75240"/>
    <n v="4446"/>
  </r>
  <r>
    <d v="2013-03-21T00:00:00"/>
    <s v="Mansoura"/>
    <s v="Delta"/>
    <s v="Samsung Galaxy Note 10.1"/>
    <s v="Tablets"/>
    <n v="22"/>
    <x v="1"/>
    <s v="March"/>
    <n v="53730"/>
    <n v="58050"/>
    <n v="4320"/>
  </r>
  <r>
    <d v="2013-03-22T00:00:00"/>
    <s v="Aswan"/>
    <s v="Upper Egypt"/>
    <s v="Samsung Galaxy S4  (16GB) - 3G"/>
    <s v="Smartphones"/>
    <n v="2"/>
    <x v="1"/>
    <s v="March"/>
    <n v="29520"/>
    <n v="31500"/>
    <n v="1980"/>
  </r>
  <r>
    <d v="2013-03-23T00:00:00"/>
    <s v="Ismailia"/>
    <s v="Canal"/>
    <s v="iPhone 5S (32GB)"/>
    <s v="Smartphones"/>
    <n v="11"/>
    <x v="1"/>
    <s v="March"/>
    <n v="123552"/>
    <n v="131760"/>
    <n v="8208"/>
  </r>
  <r>
    <d v="2013-03-24T00:00:00"/>
    <s v="Cairo"/>
    <s v="G. Cairo"/>
    <s v="iPhone 5C (16GB)"/>
    <s v="Smartphones"/>
    <n v="11"/>
    <x v="1"/>
    <s v="March"/>
    <n v="35460"/>
    <n v="37800"/>
    <n v="2340"/>
  </r>
  <r>
    <d v="2013-03-24T00:00:00"/>
    <s v="Marasa Matrouh"/>
    <s v="Alexandria"/>
    <s v="Microsoft Surface Pro 2"/>
    <s v="Tablets"/>
    <n v="1"/>
    <x v="1"/>
    <s v="March"/>
    <n v="127602"/>
    <n v="137700"/>
    <n v="10098"/>
  </r>
  <r>
    <d v="2013-03-24T00:00:00"/>
    <s v="Giza"/>
    <s v="G. Cairo"/>
    <s v="Samsung Galaxy S4 Zoom - 3G  "/>
    <s v="Smartphones"/>
    <n v="14"/>
    <x v="1"/>
    <s v="March"/>
    <n v="23166"/>
    <n v="24750"/>
    <n v="1584"/>
  </r>
  <r>
    <d v="2013-03-24T00:00:00"/>
    <s v="Zagazig"/>
    <s v="Delta"/>
    <s v="iPhone 5S (16GB)"/>
    <s v="Smartphones"/>
    <n v="11"/>
    <x v="1"/>
    <s v="March"/>
    <n v="80676"/>
    <n v="85860"/>
    <n v="5184"/>
  </r>
  <r>
    <d v="2013-03-26T00:00:00"/>
    <s v="Ismailia"/>
    <s v="Canal"/>
    <s v="Samsung Galaxy S3 (16GB) - 3G"/>
    <s v="Smartphones"/>
    <n v="8"/>
    <x v="1"/>
    <s v="March"/>
    <n v="8784"/>
    <n v="9360"/>
    <n v="576"/>
  </r>
  <r>
    <d v="2013-03-26T00:00:00"/>
    <s v="Zagazig"/>
    <s v="Delta"/>
    <s v="iPhone 5S (16GB)"/>
    <s v="Smartphones"/>
    <n v="1"/>
    <x v="1"/>
    <s v="March"/>
    <n v="67230"/>
    <n v="71550"/>
    <n v="4320"/>
  </r>
  <r>
    <d v="2013-03-26T00:00:00"/>
    <s v="Cairo"/>
    <s v="G. Cairo"/>
    <s v="Samsung Galaxy Note3 (32GB) - 4G"/>
    <s v="Smartphones"/>
    <n v="24"/>
    <x v="1"/>
    <s v="March"/>
    <n v="67626"/>
    <n v="71910"/>
    <n v="4284"/>
  </r>
  <r>
    <d v="2013-03-27T00:00:00"/>
    <s v="Aswan"/>
    <s v="Upper Egypt"/>
    <s v="Samsung Galaxy S3 (16GB) - 3G"/>
    <s v="Smartphones"/>
    <n v="15"/>
    <x v="1"/>
    <s v="March"/>
    <n v="43920"/>
    <n v="46800"/>
    <n v="2880"/>
  </r>
  <r>
    <d v="2013-03-28T00:00:00"/>
    <s v="Mansoura"/>
    <s v="Delta"/>
    <s v="Samsung Galaxy Note3 (32GB) - 3G"/>
    <s v="Smartphones"/>
    <n v="20"/>
    <x v="1"/>
    <s v="March"/>
    <n v="55890"/>
    <n v="59400"/>
    <n v="3510"/>
  </r>
  <r>
    <d v="2013-03-29T00:00:00"/>
    <s v="Giza"/>
    <s v="G. Cairo"/>
    <s v="iPhone 5S (32GB)"/>
    <s v="Smartphones"/>
    <n v="1"/>
    <x v="1"/>
    <s v="March"/>
    <n v="113256"/>
    <n v="120780"/>
    <n v="7524"/>
  </r>
  <r>
    <d v="2013-03-29T00:00:00"/>
    <s v="Aswan"/>
    <s v="Upper Egypt"/>
    <s v="iPhone 5C (16GB)"/>
    <s v="Smartphones"/>
    <n v="5"/>
    <x v="1"/>
    <s v="March"/>
    <n v="67374"/>
    <n v="71820"/>
    <n v="4446"/>
  </r>
  <r>
    <d v="2013-03-30T00:00:00"/>
    <s v="Marasa Matrouh"/>
    <s v="Alexandria"/>
    <s v="iPhone 5C (16GB)"/>
    <s v="Smartphones"/>
    <n v="2"/>
    <x v="1"/>
    <s v="March"/>
    <n v="46098"/>
    <n v="49140"/>
    <n v="3042"/>
  </r>
  <r>
    <d v="2013-03-30T00:00:00"/>
    <s v="Cairo"/>
    <s v="G. Cairo"/>
    <s v="Samsung Galaxy Note3 (32GB) - 4G"/>
    <s v="Smartphones"/>
    <n v="15"/>
    <x v="1"/>
    <s v="March"/>
    <n v="23868"/>
    <n v="25380"/>
    <n v="1512"/>
  </r>
  <r>
    <d v="2013-03-31T00:00:00"/>
    <s v="Cairo"/>
    <s v="G. Cairo"/>
    <s v="HTC One - (32GB) - 4G"/>
    <s v="Smartphones"/>
    <n v="24"/>
    <x v="1"/>
    <s v="March"/>
    <n v="84600"/>
    <n v="90000"/>
    <n v="5400"/>
  </r>
  <r>
    <d v="2013-04-01T00:00:00"/>
    <s v="Ismailia"/>
    <s v="Canal"/>
    <s v="HTC One - (32GB) - 4G"/>
    <s v="Smartphones"/>
    <n v="23"/>
    <x v="1"/>
    <s v="April"/>
    <n v="40608"/>
    <n v="43200"/>
    <n v="2592"/>
  </r>
  <r>
    <d v="2013-04-02T00:00:00"/>
    <s v="Ismailia"/>
    <s v="Canal"/>
    <s v="HTC One - (32GB) - 4G"/>
    <s v="Smartphones"/>
    <n v="20"/>
    <x v="1"/>
    <s v="April"/>
    <n v="84600"/>
    <n v="90000"/>
    <n v="5400"/>
  </r>
  <r>
    <d v="2013-04-02T00:00:00"/>
    <s v="Ismailia"/>
    <s v="Canal"/>
    <s v="Samsung Galaxy S3 (16GB) - 3G"/>
    <s v="Smartphones"/>
    <n v="23"/>
    <x v="1"/>
    <s v="April"/>
    <n v="15372"/>
    <n v="16380"/>
    <n v="1008"/>
  </r>
  <r>
    <d v="2013-04-04T00:00:00"/>
    <s v="Ismailia"/>
    <s v="Canal"/>
    <s v="Nokia Lumia  - 4G"/>
    <s v="Smartphones"/>
    <n v="22"/>
    <x v="1"/>
    <s v="April"/>
    <n v="40680"/>
    <n v="43200"/>
    <n v="2520"/>
  </r>
  <r>
    <d v="2013-04-04T00:00:00"/>
    <s v="Minia"/>
    <s v="Upper Egypt"/>
    <s v="Samsung Galaxy Note 10.1"/>
    <s v="Tablets"/>
    <n v="10"/>
    <x v="1"/>
    <s v="April"/>
    <n v="14328"/>
    <n v="15480"/>
    <n v="1152"/>
  </r>
  <r>
    <d v="2013-04-04T00:00:00"/>
    <s v="Portsaied"/>
    <s v="Canal"/>
    <s v="iPhone 5S (64GB)"/>
    <s v="Smartphones"/>
    <n v="5"/>
    <x v="1"/>
    <s v="April"/>
    <n v="128304"/>
    <n v="136620"/>
    <n v="8316"/>
  </r>
  <r>
    <d v="2013-04-04T00:00:00"/>
    <s v="Alex"/>
    <s v="Alexandria"/>
    <s v="Samsung Galaxy S3 (16GB) - 3G"/>
    <s v="Smartphones"/>
    <n v="12"/>
    <x v="1"/>
    <s v="April"/>
    <n v="8784"/>
    <n v="9360"/>
    <n v="576"/>
  </r>
  <r>
    <d v="2013-04-05T00:00:00"/>
    <s v="Marasa Matrouh"/>
    <s v="Alexandria"/>
    <s v="HTC One - (32GB) - 4G"/>
    <s v="Smartphones"/>
    <n v="19"/>
    <x v="1"/>
    <s v="April"/>
    <n v="23688"/>
    <n v="25200"/>
    <n v="1512"/>
  </r>
  <r>
    <d v="2013-04-05T00:00:00"/>
    <s v="Ismailia"/>
    <s v="Canal"/>
    <s v="iPhone 5S (32GB)"/>
    <s v="Smartphones"/>
    <n v="18"/>
    <x v="1"/>
    <s v="April"/>
    <n v="72072"/>
    <n v="76860"/>
    <n v="4788"/>
  </r>
  <r>
    <d v="2013-04-05T00:00:00"/>
    <s v="Minia"/>
    <s v="Upper Egypt"/>
    <s v="Samsung Galaxy Note3 (32GB) - 3G"/>
    <s v="Smartphones"/>
    <n v="1"/>
    <x v="1"/>
    <s v="April"/>
    <n v="37260"/>
    <n v="39600"/>
    <n v="2340"/>
  </r>
  <r>
    <d v="2013-04-05T00:00:00"/>
    <s v="Minia"/>
    <s v="Upper Egypt"/>
    <s v="Samsung Galaxy Note3 (32GB) - 4G"/>
    <s v="Smartphones"/>
    <n v="15"/>
    <x v="1"/>
    <s v="April"/>
    <n v="55692"/>
    <n v="59220"/>
    <n v="3528"/>
  </r>
  <r>
    <d v="2013-04-06T00:00:00"/>
    <s v="Aswan"/>
    <s v="Upper Egypt"/>
    <s v="Samsung Galaxy Note 10.1"/>
    <s v="Tablets"/>
    <n v="4"/>
    <x v="1"/>
    <s v="April"/>
    <n v="3582"/>
    <n v="3870"/>
    <n v="288"/>
  </r>
  <r>
    <d v="2013-04-06T00:00:00"/>
    <s v="Aswan"/>
    <s v="Upper Egypt"/>
    <s v="HTC ONE (32GB) Dual Sim - 3G"/>
    <s v="Smartphones"/>
    <n v="16"/>
    <x v="1"/>
    <s v="April"/>
    <n v="56736"/>
    <n v="60480"/>
    <n v="3744"/>
  </r>
  <r>
    <d v="2013-04-06T00:00:00"/>
    <s v="Mansoura"/>
    <s v="Delta"/>
    <s v="iPhone 5C (32GB)"/>
    <s v="Smartphones"/>
    <n v="10"/>
    <x v="1"/>
    <s v="April"/>
    <n v="39780"/>
    <n v="42300"/>
    <n v="2520"/>
  </r>
  <r>
    <d v="2013-04-07T00:00:00"/>
    <s v="Alex"/>
    <s v="Alexandria"/>
    <s v="iPhone 5C (16GB)"/>
    <s v="Smartphones"/>
    <n v="21"/>
    <x v="1"/>
    <s v="April"/>
    <n v="46098"/>
    <n v="49140"/>
    <n v="3042"/>
  </r>
  <r>
    <d v="2013-04-07T00:00:00"/>
    <s v="Aswan"/>
    <s v="Upper Egypt"/>
    <s v="Samsung Galaxy Note3 (32GB) - 3G"/>
    <s v="Smartphones"/>
    <n v="7"/>
    <x v="1"/>
    <s v="April"/>
    <n v="55890"/>
    <n v="59400"/>
    <n v="3510"/>
  </r>
  <r>
    <d v="2013-04-07T00:00:00"/>
    <s v="Alex"/>
    <s v="Alexandria"/>
    <s v="Samsung Galaxy Note3 (32GB) - 4G"/>
    <s v="Smartphones"/>
    <n v="22"/>
    <x v="1"/>
    <s v="April"/>
    <n v="19890"/>
    <n v="21150"/>
    <n v="1260"/>
  </r>
  <r>
    <d v="2013-04-07T00:00:00"/>
    <s v="Aswan"/>
    <s v="Upper Egypt"/>
    <s v="iPhone 5C (16GB)"/>
    <s v="Smartphones"/>
    <n v="15"/>
    <x v="1"/>
    <s v="April"/>
    <n v="24822"/>
    <n v="26460"/>
    <n v="1638"/>
  </r>
  <r>
    <d v="2013-04-07T00:00:00"/>
    <s v="Giza"/>
    <s v="G. Cairo"/>
    <s v="Samsung Galaxy Note3 (32GB) - 4G"/>
    <s v="Smartphones"/>
    <n v="7"/>
    <x v="1"/>
    <s v="April"/>
    <n v="3978"/>
    <n v="4230"/>
    <n v="252"/>
  </r>
  <r>
    <d v="2013-04-07T00:00:00"/>
    <s v="Cairo"/>
    <s v="G. Cairo"/>
    <s v="Samsung Galaxy Note3 (32GB) - 4G"/>
    <s v="Smartphones"/>
    <n v="17"/>
    <x v="1"/>
    <s v="April"/>
    <n v="63648"/>
    <n v="67680"/>
    <n v="4032"/>
  </r>
  <r>
    <d v="2013-04-07T00:00:00"/>
    <s v="Alex"/>
    <s v="Alexandria"/>
    <s v="HTC ONE (32GB) Dual Sim - 3G"/>
    <s v="Smartphones"/>
    <n v="20"/>
    <x v="1"/>
    <s v="April"/>
    <n v="24822"/>
    <n v="26460"/>
    <n v="1638"/>
  </r>
  <r>
    <d v="2013-04-07T00:00:00"/>
    <s v="Alex"/>
    <s v="Alexandria"/>
    <s v="Samsung Galaxy S4 Zoom - 3G  "/>
    <s v="Smartphones"/>
    <n v="5"/>
    <x v="1"/>
    <s v="April"/>
    <n v="31590"/>
    <n v="33750"/>
    <n v="2160"/>
  </r>
  <r>
    <d v="2013-04-08T00:00:00"/>
    <s v="Zagazig"/>
    <s v="Delta"/>
    <s v="Samsung Galaxy S4 (16GB) - 4G"/>
    <s v="Smartphones"/>
    <n v="14"/>
    <x v="1"/>
    <s v="April"/>
    <n v="60840"/>
    <n v="64800"/>
    <n v="3960"/>
  </r>
  <r>
    <d v="2013-04-08T00:00:00"/>
    <s v="Aswan"/>
    <s v="Upper Egypt"/>
    <s v="Samsung Galaxy S4 Zoom - 3G  "/>
    <s v="Smartphones"/>
    <n v="6"/>
    <x v="1"/>
    <s v="April"/>
    <n v="35802"/>
    <n v="38250"/>
    <n v="2448"/>
  </r>
  <r>
    <d v="2013-04-08T00:00:00"/>
    <s v="Minia"/>
    <s v="Upper Egypt"/>
    <s v="iPhone 5C (32GB)"/>
    <s v="Smartphones"/>
    <n v="22"/>
    <x v="1"/>
    <s v="April"/>
    <n v="19890"/>
    <n v="21150"/>
    <n v="1260"/>
  </r>
  <r>
    <d v="2013-04-08T00:00:00"/>
    <s v="Cairo"/>
    <s v="G. Cairo"/>
    <s v="Microsoft Surface Pro 2"/>
    <s v="Tablets"/>
    <n v="6"/>
    <x v="1"/>
    <s v="April"/>
    <n v="22518"/>
    <n v="24300"/>
    <n v="1782"/>
  </r>
  <r>
    <d v="2013-04-10T00:00:00"/>
    <s v="Mansoura"/>
    <s v="Delta"/>
    <s v="iPhone 5C (32GB)"/>
    <s v="Smartphones"/>
    <n v="6"/>
    <x v="1"/>
    <s v="April"/>
    <n v="59670"/>
    <n v="63450"/>
    <n v="3780"/>
  </r>
  <r>
    <d v="2013-04-11T00:00:00"/>
    <s v="Zagazig"/>
    <s v="Delta"/>
    <s v="Samsung Galaxy Note 10.1"/>
    <s v="Tablets"/>
    <n v="2"/>
    <x v="1"/>
    <s v="April"/>
    <n v="64476"/>
    <n v="69660"/>
    <n v="5184"/>
  </r>
  <r>
    <d v="2013-04-11T00:00:00"/>
    <s v="Portsaied"/>
    <s v="Canal"/>
    <s v="Microsoft Surface Pro 2"/>
    <s v="Tablets"/>
    <n v="24"/>
    <x v="1"/>
    <s v="April"/>
    <n v="105084"/>
    <n v="113400"/>
    <n v="8316"/>
  </r>
  <r>
    <d v="2013-04-11T00:00:00"/>
    <s v="Cairo"/>
    <s v="G. Cairo"/>
    <s v="Nokia Lumia  - 4G"/>
    <s v="Smartphones"/>
    <n v="11"/>
    <x v="1"/>
    <s v="April"/>
    <n v="26442"/>
    <n v="28080"/>
    <n v="1638"/>
  </r>
  <r>
    <d v="2013-04-11T00:00:00"/>
    <s v="Aswan"/>
    <s v="Upper Egypt"/>
    <s v="HTC ONE (32GB) Dual Sim - 3G"/>
    <s v="Smartphones"/>
    <n v="10"/>
    <x v="1"/>
    <s v="April"/>
    <n v="28368"/>
    <n v="30240"/>
    <n v="1872"/>
  </r>
  <r>
    <d v="2013-04-12T00:00:00"/>
    <s v="Zagazig"/>
    <s v="Delta"/>
    <s v="Nokia Lumia  - 4G"/>
    <s v="Smartphones"/>
    <n v="7"/>
    <x v="1"/>
    <s v="April"/>
    <n v="50850"/>
    <n v="54000"/>
    <n v="3150"/>
  </r>
  <r>
    <d v="2013-04-12T00:00:00"/>
    <s v="Giza"/>
    <s v="G. Cairo"/>
    <s v="Microsoft Surface Pro 2"/>
    <s v="Tablets"/>
    <n v="22"/>
    <x v="1"/>
    <s v="April"/>
    <n v="60048"/>
    <n v="64800"/>
    <n v="4752"/>
  </r>
  <r>
    <d v="2013-04-12T00:00:00"/>
    <s v="Zagazig"/>
    <s v="Delta"/>
    <s v="iPhone 5S (16GB)"/>
    <s v="Smartphones"/>
    <n v="7"/>
    <x v="1"/>
    <s v="April"/>
    <n v="94122"/>
    <n v="100170"/>
    <n v="6048"/>
  </r>
  <r>
    <d v="2013-04-13T00:00:00"/>
    <s v="Minia"/>
    <s v="Upper Egypt"/>
    <s v="Samsung Galaxy S4  (16GB) - 3G"/>
    <s v="Smartphones"/>
    <n v="18"/>
    <x v="1"/>
    <s v="April"/>
    <n v="73800"/>
    <n v="78750"/>
    <n v="4950"/>
  </r>
  <r>
    <d v="2013-04-13T00:00:00"/>
    <s v="Cairo"/>
    <s v="G. Cairo"/>
    <s v="Samsung Galaxy S4 (16GB) - 4G"/>
    <s v="Smartphones"/>
    <n v="12"/>
    <x v="1"/>
    <s v="April"/>
    <n v="73008"/>
    <n v="77760"/>
    <n v="4752"/>
  </r>
  <r>
    <d v="2013-04-13T00:00:00"/>
    <s v="Minia"/>
    <s v="Upper Egypt"/>
    <s v="Samsung Galaxy S3 (16GB) - 3G"/>
    <s v="Smartphones"/>
    <n v="19"/>
    <x v="1"/>
    <s v="April"/>
    <n v="35136"/>
    <n v="37440"/>
    <n v="2304"/>
  </r>
  <r>
    <d v="2013-04-13T00:00:00"/>
    <s v="Cairo"/>
    <s v="G. Cairo"/>
    <s v="Samsung Galaxy S4 Zoom - 3G  "/>
    <s v="Smartphones"/>
    <n v="23"/>
    <x v="1"/>
    <s v="April"/>
    <n v="8424"/>
    <n v="9000"/>
    <n v="576"/>
  </r>
  <r>
    <d v="2013-04-16T00:00:00"/>
    <s v="Portsaied"/>
    <s v="Canal"/>
    <s v="iPhone 5C (16GB)"/>
    <s v="Smartphones"/>
    <n v="3"/>
    <x v="1"/>
    <s v="April"/>
    <n v="31914"/>
    <n v="34020"/>
    <n v="2106"/>
  </r>
  <r>
    <d v="2013-04-16T00:00:00"/>
    <s v="Mansoura"/>
    <s v="Delta"/>
    <s v="HTC One - (32GB) - 4G"/>
    <s v="Smartphones"/>
    <n v="24"/>
    <x v="1"/>
    <s v="April"/>
    <n v="67680"/>
    <n v="72000"/>
    <n v="4320"/>
  </r>
  <r>
    <d v="2013-04-16T00:00:00"/>
    <s v="Minia"/>
    <s v="Upper Egypt"/>
    <s v="iPhone 5S (16GB)"/>
    <s v="Smartphones"/>
    <n v="25"/>
    <x v="1"/>
    <s v="April"/>
    <n v="4482"/>
    <n v="4770"/>
    <n v="288"/>
  </r>
  <r>
    <d v="2013-04-16T00:00:00"/>
    <s v="Portsaied"/>
    <s v="Canal"/>
    <s v="Samsung Galaxy S4 Zoom - 3G  "/>
    <s v="Smartphones"/>
    <n v="5"/>
    <x v="1"/>
    <s v="April"/>
    <n v="18954"/>
    <n v="20250"/>
    <n v="1296"/>
  </r>
  <r>
    <d v="2013-04-17T00:00:00"/>
    <s v="Alex"/>
    <s v="Alexandria"/>
    <s v="Sony Xperia Z"/>
    <s v="Tablets"/>
    <n v="2"/>
    <x v="1"/>
    <s v="April"/>
    <n v="15696"/>
    <n v="16920"/>
    <n v="1224"/>
  </r>
  <r>
    <d v="2013-04-17T00:00:00"/>
    <s v="Minia"/>
    <s v="Upper Egypt"/>
    <s v="Nokia Lumia  - 4G"/>
    <s v="Smartphones"/>
    <n v="14"/>
    <x v="1"/>
    <s v="April"/>
    <n v="32544"/>
    <n v="34560"/>
    <n v="2016"/>
  </r>
  <r>
    <d v="2013-04-17T00:00:00"/>
    <s v="Zagazig"/>
    <s v="Delta"/>
    <s v="HTC One - (32GB) - 4G"/>
    <s v="Smartphones"/>
    <n v="6"/>
    <x v="1"/>
    <s v="April"/>
    <n v="47376"/>
    <n v="50400"/>
    <n v="3024"/>
  </r>
  <r>
    <d v="2013-04-17T00:00:00"/>
    <s v="Zagazig"/>
    <s v="Delta"/>
    <s v="HTC ONE (32GB) Dual Sim - 3G"/>
    <s v="Smartphones"/>
    <n v="13"/>
    <x v="1"/>
    <s v="April"/>
    <n v="39006"/>
    <n v="41580"/>
    <n v="2574"/>
  </r>
  <r>
    <d v="2013-04-18T00:00:00"/>
    <s v="Marasa Matrouh"/>
    <s v="Alexandria"/>
    <s v="Microsoft Surface Pro 2"/>
    <s v="Tablets"/>
    <n v="4"/>
    <x v="1"/>
    <s v="April"/>
    <n v="90072"/>
    <n v="97200"/>
    <n v="7128"/>
  </r>
  <r>
    <d v="2013-04-18T00:00:00"/>
    <s v="Mansoura"/>
    <s v="Delta"/>
    <s v="HTC One - (32GB) - 4G"/>
    <s v="Smartphones"/>
    <n v="21"/>
    <x v="1"/>
    <s v="April"/>
    <n v="23688"/>
    <n v="25200"/>
    <n v="1512"/>
  </r>
  <r>
    <d v="2013-04-18T00:00:00"/>
    <s v="Aswan"/>
    <s v="Upper Egypt"/>
    <s v="Samsung Galaxy S4  (16GB) - 3G"/>
    <s v="Smartphones"/>
    <n v="16"/>
    <x v="1"/>
    <s v="April"/>
    <n v="26568"/>
    <n v="28350"/>
    <n v="1782"/>
  </r>
  <r>
    <d v="2013-04-18T00:00:00"/>
    <s v="Alex"/>
    <s v="Alexandria"/>
    <s v="Samsung Galaxy S4 Zoom - 3G  "/>
    <s v="Smartphones"/>
    <n v="10"/>
    <x v="1"/>
    <s v="April"/>
    <n v="16848"/>
    <n v="18000"/>
    <n v="1152"/>
  </r>
  <r>
    <d v="2013-04-18T00:00:00"/>
    <s v="Mansoura"/>
    <s v="Delta"/>
    <s v="iPhone 5C (16GB)"/>
    <s v="Smartphones"/>
    <n v="3"/>
    <x v="1"/>
    <s v="April"/>
    <n v="21276"/>
    <n v="22680"/>
    <n v="1404"/>
  </r>
  <r>
    <d v="2013-04-18T00:00:00"/>
    <s v="Portsaied"/>
    <s v="Canal"/>
    <s v="Samsung Galaxy S3 (16GB) - 3G"/>
    <s v="Smartphones"/>
    <n v="1"/>
    <x v="1"/>
    <s v="April"/>
    <n v="54900"/>
    <n v="58500"/>
    <n v="3600"/>
  </r>
  <r>
    <d v="2013-04-18T00:00:00"/>
    <s v="Aswan"/>
    <s v="Upper Egypt"/>
    <s v="Samsung Galaxy Note3 (32GB) - 4G"/>
    <s v="Smartphones"/>
    <n v="13"/>
    <x v="1"/>
    <s v="April"/>
    <n v="47736"/>
    <n v="50760"/>
    <n v="3024"/>
  </r>
  <r>
    <d v="2013-04-19T00:00:00"/>
    <s v="Portsaied"/>
    <s v="Canal"/>
    <s v="iPhone 5C (16GB)"/>
    <s v="Smartphones"/>
    <n v="15"/>
    <x v="1"/>
    <s v="April"/>
    <n v="31914"/>
    <n v="34020"/>
    <n v="2106"/>
  </r>
  <r>
    <d v="2013-04-19T00:00:00"/>
    <s v="Aswan"/>
    <s v="Upper Egypt"/>
    <s v="Samsung Galaxy S3 (16GB) - 3G"/>
    <s v="Smartphones"/>
    <n v="5"/>
    <x v="1"/>
    <s v="April"/>
    <n v="13176"/>
    <n v="14040"/>
    <n v="864"/>
  </r>
  <r>
    <d v="2013-04-20T00:00:00"/>
    <s v="Mansoura"/>
    <s v="Delta"/>
    <s v="Samsung Galaxy Note 10.1"/>
    <s v="Tablets"/>
    <n v="25"/>
    <x v="1"/>
    <s v="April"/>
    <n v="71640"/>
    <n v="77400"/>
    <n v="5760"/>
  </r>
  <r>
    <d v="2013-04-20T00:00:00"/>
    <s v="Zagazig"/>
    <s v="Delta"/>
    <s v="Samsung Galaxy S4 (16GB) - 4G"/>
    <s v="Smartphones"/>
    <n v="8"/>
    <x v="1"/>
    <s v="April"/>
    <n v="36504"/>
    <n v="38880"/>
    <n v="2376"/>
  </r>
  <r>
    <d v="2013-04-20T00:00:00"/>
    <s v="Mansoura"/>
    <s v="Delta"/>
    <s v="Samsung Galaxy Note3 (32GB) - 3G"/>
    <s v="Smartphones"/>
    <n v="21"/>
    <x v="1"/>
    <s v="April"/>
    <n v="81972"/>
    <n v="87120"/>
    <n v="5148"/>
  </r>
  <r>
    <d v="2013-04-20T00:00:00"/>
    <s v="Minia"/>
    <s v="Upper Egypt"/>
    <s v="Sony Xperia Z"/>
    <s v="Tablets"/>
    <n v="16"/>
    <x v="1"/>
    <s v="April"/>
    <n v="86328"/>
    <n v="93060"/>
    <n v="6732"/>
  </r>
  <r>
    <d v="2013-04-21T00:00:00"/>
    <s v="Mansoura"/>
    <s v="Delta"/>
    <s v="Sony Xperia Z"/>
    <s v="Tablets"/>
    <n v="23"/>
    <x v="1"/>
    <s v="April"/>
    <n v="43164"/>
    <n v="46530"/>
    <n v="3366"/>
  </r>
  <r>
    <d v="2013-04-21T00:00:00"/>
    <s v="Alex"/>
    <s v="Alexandria"/>
    <s v="Samsung Galaxy Note 10.1"/>
    <s v="Tablets"/>
    <n v="22"/>
    <x v="1"/>
    <s v="April"/>
    <n v="75222"/>
    <n v="81270"/>
    <n v="6048"/>
  </r>
  <r>
    <d v="2013-04-21T00:00:00"/>
    <s v="Aswan"/>
    <s v="Upper Egypt"/>
    <s v="Sony Xperia Z"/>
    <s v="Tablets"/>
    <n v="13"/>
    <x v="1"/>
    <s v="April"/>
    <n v="62784"/>
    <n v="67680"/>
    <n v="4896"/>
  </r>
  <r>
    <d v="2013-04-21T00:00:00"/>
    <s v="Ismailia"/>
    <s v="Canal"/>
    <s v="iPhone 5C (32GB)"/>
    <s v="Smartphones"/>
    <n v="27"/>
    <x v="1"/>
    <s v="April"/>
    <n v="7956"/>
    <n v="8460"/>
    <n v="504"/>
  </r>
  <r>
    <d v="2013-04-21T00:00:00"/>
    <s v="Portsaied"/>
    <s v="Canal"/>
    <s v="Samsung Galaxy S4 (16GB) - 4G"/>
    <s v="Smartphones"/>
    <n v="27"/>
    <x v="1"/>
    <s v="April"/>
    <n v="57798"/>
    <n v="61560"/>
    <n v="3762"/>
  </r>
  <r>
    <d v="2013-04-22T00:00:00"/>
    <s v="Minia"/>
    <s v="Upper Egypt"/>
    <s v="Samsung Galaxy S4 Zoom - 3G  "/>
    <s v="Smartphones"/>
    <n v="27"/>
    <x v="1"/>
    <s v="April"/>
    <n v="27378"/>
    <n v="29250"/>
    <n v="1872"/>
  </r>
  <r>
    <d v="2013-04-22T00:00:00"/>
    <s v="Cairo"/>
    <s v="G. Cairo"/>
    <s v="iPhone 5C (16GB)"/>
    <s v="Smartphones"/>
    <n v="27"/>
    <x v="1"/>
    <s v="April"/>
    <n v="39006"/>
    <n v="41580"/>
    <n v="2574"/>
  </r>
  <r>
    <d v="2013-04-22T00:00:00"/>
    <s v="Alex"/>
    <s v="Alexandria"/>
    <s v="iPhone 5S (64GB)"/>
    <s v="Smartphones"/>
    <n v="27"/>
    <x v="1"/>
    <s v="April"/>
    <n v="64152"/>
    <n v="68310"/>
    <n v="4158"/>
  </r>
  <r>
    <d v="2013-04-23T00:00:00"/>
    <s v="Minia"/>
    <s v="Upper Egypt"/>
    <s v="Sony Xperia Z"/>
    <s v="Tablets"/>
    <n v="27"/>
    <x v="1"/>
    <s v="April"/>
    <n v="43164"/>
    <n v="46530"/>
    <n v="3366"/>
  </r>
  <r>
    <d v="2013-04-23T00:00:00"/>
    <s v="Alex"/>
    <s v="Alexandria"/>
    <s v="iPhone 5S (64GB)"/>
    <s v="Smartphones"/>
    <n v="12"/>
    <x v="1"/>
    <s v="April"/>
    <n v="134136"/>
    <n v="142830"/>
    <n v="8694"/>
  </r>
  <r>
    <d v="2013-04-23T00:00:00"/>
    <s v="Marasa Matrouh"/>
    <s v="Alexandria"/>
    <s v="iPhone 5S (32GB)"/>
    <s v="Smartphones"/>
    <n v="18"/>
    <x v="1"/>
    <s v="April"/>
    <n v="102960"/>
    <n v="109800"/>
    <n v="6840"/>
  </r>
  <r>
    <d v="2013-04-23T00:00:00"/>
    <s v="Minia"/>
    <s v="Upper Egypt"/>
    <s v="Samsung Galaxy S4 (16GB) - 4G"/>
    <s v="Smartphones"/>
    <n v="8"/>
    <x v="1"/>
    <s v="April"/>
    <n v="63882"/>
    <n v="68040"/>
    <n v="4158"/>
  </r>
  <r>
    <d v="2013-04-24T00:00:00"/>
    <s v="Minia"/>
    <s v="Upper Egypt"/>
    <s v="HTC One - (32GB) - 4G"/>
    <s v="Smartphones"/>
    <n v="21"/>
    <x v="1"/>
    <s v="April"/>
    <n v="6768"/>
    <n v="7200"/>
    <n v="432"/>
  </r>
  <r>
    <d v="2013-04-24T00:00:00"/>
    <s v="Giza"/>
    <s v="G. Cairo"/>
    <s v="HTC ONE (32GB) Dual Sim - 3G"/>
    <s v="Smartphones"/>
    <n v="25"/>
    <x v="1"/>
    <s v="April"/>
    <n v="31914"/>
    <n v="34020"/>
    <n v="2106"/>
  </r>
  <r>
    <d v="2013-04-24T00:00:00"/>
    <s v="Alex"/>
    <s v="Alexandria"/>
    <s v="Sony Xperia Z"/>
    <s v="Tablets"/>
    <n v="12"/>
    <x v="1"/>
    <s v="April"/>
    <n v="51012"/>
    <n v="54990"/>
    <n v="3978"/>
  </r>
  <r>
    <d v="2013-04-24T00:00:00"/>
    <s v="Cairo"/>
    <s v="G. Cairo"/>
    <s v="iPhone 5S (64GB)"/>
    <s v="Smartphones"/>
    <n v="9"/>
    <x v="1"/>
    <s v="April"/>
    <n v="134136"/>
    <n v="142830"/>
    <n v="8694"/>
  </r>
  <r>
    <d v="2013-04-25T00:00:00"/>
    <s v="Cairo"/>
    <s v="G. Cairo"/>
    <s v="Nokia Lumia  - 4G"/>
    <s v="Smartphones"/>
    <n v="23"/>
    <x v="1"/>
    <s v="April"/>
    <n v="26442"/>
    <n v="28080"/>
    <n v="1638"/>
  </r>
  <r>
    <d v="2013-04-25T00:00:00"/>
    <s v="Portsaied"/>
    <s v="Canal"/>
    <s v="Samsung Galaxy S3 (16GB) - 3G"/>
    <s v="Smartphones"/>
    <n v="23"/>
    <x v="1"/>
    <s v="April"/>
    <n v="24156"/>
    <n v="25740"/>
    <n v="1584"/>
  </r>
  <r>
    <d v="2013-04-26T00:00:00"/>
    <s v="Alex"/>
    <s v="Alexandria"/>
    <s v="HTC One - (32GB) - 4G"/>
    <s v="Smartphones"/>
    <n v="20"/>
    <x v="1"/>
    <s v="April"/>
    <n v="6768"/>
    <n v="7200"/>
    <n v="432"/>
  </r>
  <r>
    <d v="2013-04-26T00:00:00"/>
    <s v="Portsaied"/>
    <s v="Canal"/>
    <s v="iPhone 5S (64GB)"/>
    <s v="Smartphones"/>
    <n v="25"/>
    <x v="1"/>
    <s v="April"/>
    <n v="139968"/>
    <n v="149040"/>
    <n v="9072"/>
  </r>
  <r>
    <d v="2013-04-27T00:00:00"/>
    <s v="Marasa Matrouh"/>
    <s v="Alexandria"/>
    <s v="Samsung Galaxy S4 (16GB) - 4G"/>
    <s v="Smartphones"/>
    <n v="4"/>
    <x v="1"/>
    <s v="April"/>
    <n v="57798"/>
    <n v="61560"/>
    <n v="3762"/>
  </r>
  <r>
    <d v="2013-04-28T00:00:00"/>
    <s v="Alex"/>
    <s v="Alexandria"/>
    <s v="Samsung Galaxy S4  (16GB) - 3G"/>
    <s v="Smartphones"/>
    <n v="24"/>
    <x v="1"/>
    <s v="April"/>
    <n v="61992"/>
    <n v="66150"/>
    <n v="4158"/>
  </r>
  <r>
    <d v="2013-04-28T00:00:00"/>
    <s v="Minia"/>
    <s v="Upper Egypt"/>
    <s v="Samsung Galaxy Note 10.1"/>
    <s v="Tablets"/>
    <n v="24"/>
    <x v="1"/>
    <s v="April"/>
    <n v="28656"/>
    <n v="30960"/>
    <n v="2304"/>
  </r>
  <r>
    <d v="2013-04-28T00:00:00"/>
    <s v="Marasa Matrouh"/>
    <s v="Alexandria"/>
    <s v="Samsung Galaxy S3 (16GB) - 3G"/>
    <s v="Smartphones"/>
    <n v="16"/>
    <x v="1"/>
    <s v="April"/>
    <n v="52704"/>
    <n v="56160"/>
    <n v="3456"/>
  </r>
  <r>
    <d v="2013-04-28T00:00:00"/>
    <s v="Giza"/>
    <s v="G. Cairo"/>
    <s v="Samsung Galaxy S4 Zoom - 3G  "/>
    <s v="Smartphones"/>
    <n v="6"/>
    <x v="1"/>
    <s v="April"/>
    <n v="14742"/>
    <n v="15750"/>
    <n v="1008"/>
  </r>
  <r>
    <d v="2013-04-29T00:00:00"/>
    <s v="Alex"/>
    <s v="Alexandria"/>
    <s v="iPhone 5C (32GB)"/>
    <s v="Smartphones"/>
    <n v="4"/>
    <x v="1"/>
    <s v="April"/>
    <n v="19890"/>
    <n v="21150"/>
    <n v="1260"/>
  </r>
  <r>
    <d v="2013-04-29T00:00:00"/>
    <s v="Zagazig"/>
    <s v="Delta"/>
    <s v="iPhone 5S (16GB)"/>
    <s v="Smartphones"/>
    <n v="24"/>
    <x v="1"/>
    <s v="April"/>
    <n v="35856"/>
    <n v="38160"/>
    <n v="2304"/>
  </r>
  <r>
    <d v="2013-04-30T00:00:00"/>
    <s v="Aswan"/>
    <s v="Upper Egypt"/>
    <s v="iPhone 5C (16GB)"/>
    <s v="Smartphones"/>
    <n v="21"/>
    <x v="1"/>
    <s v="April"/>
    <n v="21276"/>
    <n v="22680"/>
    <n v="1404"/>
  </r>
  <r>
    <d v="2013-04-30T00:00:00"/>
    <s v="Alex"/>
    <s v="Alexandria"/>
    <s v="Microsoft Surface Pro 2"/>
    <s v="Tablets"/>
    <n v="13"/>
    <x v="1"/>
    <s v="April"/>
    <n v="67554"/>
    <n v="72900"/>
    <n v="5346"/>
  </r>
  <r>
    <d v="2013-04-30T00:00:00"/>
    <s v="Marasa Matrouh"/>
    <s v="Alexandria"/>
    <s v="Samsung Galaxy Note 10.1"/>
    <s v="Tablets"/>
    <n v="2"/>
    <x v="1"/>
    <s v="April"/>
    <n v="17910"/>
    <n v="19350"/>
    <n v="1440"/>
  </r>
  <r>
    <d v="2013-04-30T00:00:00"/>
    <s v="Alex"/>
    <s v="Alexandria"/>
    <s v="Microsoft Surface Pro 2"/>
    <s v="Tablets"/>
    <n v="20"/>
    <x v="1"/>
    <s v="April"/>
    <n v="75060"/>
    <n v="81000"/>
    <n v="5940"/>
  </r>
  <r>
    <d v="2013-05-01T00:00:00"/>
    <s v="Marasa Matrouh"/>
    <s v="Alexandria"/>
    <s v="iPhone 5S (32GB)"/>
    <s v="Smartphones"/>
    <n v="21"/>
    <x v="1"/>
    <s v="May"/>
    <n v="10296"/>
    <n v="10980"/>
    <n v="684"/>
  </r>
  <r>
    <d v="2013-05-01T00:00:00"/>
    <s v="Ismailia"/>
    <s v="Canal"/>
    <s v="Samsung Galaxy Note3 (32GB) - 3G"/>
    <s v="Smartphones"/>
    <n v="12"/>
    <x v="1"/>
    <s v="May"/>
    <n v="89424"/>
    <n v="95040"/>
    <n v="5616"/>
  </r>
  <r>
    <d v="2013-05-01T00:00:00"/>
    <s v="Ismailia"/>
    <s v="Canal"/>
    <s v="Samsung Galaxy S4  (16GB) - 3G"/>
    <s v="Smartphones"/>
    <n v="23"/>
    <x v="1"/>
    <s v="May"/>
    <n v="17712"/>
    <n v="18900"/>
    <n v="1188"/>
  </r>
  <r>
    <d v="2013-05-02T00:00:00"/>
    <s v="Giza"/>
    <s v="G. Cairo"/>
    <s v="HTC ONE (32GB) Dual Sim - 3G"/>
    <s v="Smartphones"/>
    <n v="23"/>
    <x v="1"/>
    <s v="May"/>
    <n v="78012"/>
    <n v="83160"/>
    <n v="5148"/>
  </r>
  <r>
    <d v="2013-05-02T00:00:00"/>
    <s v="Mansoura"/>
    <s v="Delta"/>
    <s v="Samsung Galaxy Note 10.1"/>
    <s v="Tablets"/>
    <n v="24"/>
    <x v="1"/>
    <s v="May"/>
    <n v="35820"/>
    <n v="38700"/>
    <n v="2880"/>
  </r>
  <r>
    <d v="2013-05-03T00:00:00"/>
    <s v="Mansoura"/>
    <s v="Delta"/>
    <s v="Microsoft Surface Pro 2"/>
    <s v="Tablets"/>
    <n v="25"/>
    <x v="1"/>
    <s v="May"/>
    <n v="15012"/>
    <n v="16200"/>
    <n v="1188"/>
  </r>
  <r>
    <d v="2013-05-03T00:00:00"/>
    <s v="Cairo"/>
    <s v="G. Cairo"/>
    <s v="Samsung Galaxy Note3 (32GB) - 3G"/>
    <s v="Smartphones"/>
    <n v="17"/>
    <x v="1"/>
    <s v="May"/>
    <n v="52164"/>
    <n v="55440"/>
    <n v="3276"/>
  </r>
  <r>
    <d v="2013-05-03T00:00:00"/>
    <s v="Alex"/>
    <s v="Alexandria"/>
    <s v="HTC One - (32GB) - 4G"/>
    <s v="Smartphones"/>
    <n v="21"/>
    <x v="1"/>
    <s v="May"/>
    <n v="84600"/>
    <n v="90000"/>
    <n v="5400"/>
  </r>
  <r>
    <d v="2013-05-03T00:00:00"/>
    <s v="Marasa Matrouh"/>
    <s v="Alexandria"/>
    <s v="iPhone 5C (32GB)"/>
    <s v="Smartphones"/>
    <n v="9"/>
    <x v="1"/>
    <s v="May"/>
    <n v="99450"/>
    <n v="105750"/>
    <n v="6300"/>
  </r>
  <r>
    <d v="2013-05-03T00:00:00"/>
    <s v="Marasa Matrouh"/>
    <s v="Alexandria"/>
    <s v="Nokia Lumia  - 4G"/>
    <s v="Smartphones"/>
    <n v="11"/>
    <x v="1"/>
    <s v="May"/>
    <n v="42714"/>
    <n v="45360"/>
    <n v="2646"/>
  </r>
  <r>
    <d v="2013-05-04T00:00:00"/>
    <s v="Alex"/>
    <s v="Alexandria"/>
    <s v="HTC ONE (32GB) Dual Sim - 3G"/>
    <s v="Smartphones"/>
    <n v="4"/>
    <x v="1"/>
    <s v="May"/>
    <n v="67374"/>
    <n v="71820"/>
    <n v="4446"/>
  </r>
  <r>
    <d v="2013-05-04T00:00:00"/>
    <s v="Alex"/>
    <s v="Alexandria"/>
    <s v="Samsung Galaxy S4 (16GB) - 4G"/>
    <s v="Smartphones"/>
    <n v="22"/>
    <x v="1"/>
    <s v="May"/>
    <n v="3042"/>
    <n v="3240"/>
    <n v="198"/>
  </r>
  <r>
    <d v="2013-05-04T00:00:00"/>
    <s v="Ismailia"/>
    <s v="Canal"/>
    <s v="Nokia Lumia  - 4G"/>
    <s v="Smartphones"/>
    <n v="15"/>
    <x v="1"/>
    <s v="May"/>
    <n v="8136"/>
    <n v="8640"/>
    <n v="504"/>
  </r>
  <r>
    <d v="2013-05-04T00:00:00"/>
    <s v="Minia"/>
    <s v="Upper Egypt"/>
    <s v="iPhone 5S (16GB)"/>
    <s v="Smartphones"/>
    <n v="23"/>
    <x v="1"/>
    <s v="May"/>
    <n v="49302"/>
    <n v="52470"/>
    <n v="3168"/>
  </r>
  <r>
    <d v="2013-05-05T00:00:00"/>
    <s v="Portsaied"/>
    <s v="Canal"/>
    <s v="iPhone 5S (32GB)"/>
    <s v="Smartphones"/>
    <n v="9"/>
    <x v="1"/>
    <s v="May"/>
    <n v="30888"/>
    <n v="32940"/>
    <n v="2052"/>
  </r>
  <r>
    <d v="2013-05-05T00:00:00"/>
    <s v="Alex"/>
    <s v="Alexandria"/>
    <s v="Microsoft Surface Pro 2"/>
    <s v="Tablets"/>
    <n v="7"/>
    <x v="1"/>
    <s v="May"/>
    <n v="90072"/>
    <n v="97200"/>
    <n v="7128"/>
  </r>
  <r>
    <d v="2013-05-05T00:00:00"/>
    <s v="Aswan"/>
    <s v="Upper Egypt"/>
    <s v="Samsung Galaxy Note 10.1"/>
    <s v="Tablets"/>
    <n v="25"/>
    <x v="1"/>
    <s v="May"/>
    <n v="10746"/>
    <n v="11610"/>
    <n v="864"/>
  </r>
  <r>
    <d v="2013-05-05T00:00:00"/>
    <s v="Portsaied"/>
    <s v="Canal"/>
    <s v="Samsung Galaxy S4 Zoom - 3G  "/>
    <s v="Smartphones"/>
    <n v="10"/>
    <x v="1"/>
    <s v="May"/>
    <n v="4212"/>
    <n v="4500"/>
    <n v="288"/>
  </r>
  <r>
    <d v="2013-05-06T00:00:00"/>
    <s v="Aswan"/>
    <s v="Upper Egypt"/>
    <s v="iPhone 5C (32GB)"/>
    <s v="Smartphones"/>
    <n v="8"/>
    <x v="1"/>
    <s v="May"/>
    <n v="91494"/>
    <n v="97290"/>
    <n v="5796"/>
  </r>
  <r>
    <d v="2013-05-06T00:00:00"/>
    <s v="Cairo"/>
    <s v="G. Cairo"/>
    <s v="Samsung Galaxy Note 10.1"/>
    <s v="Tablets"/>
    <n v="18"/>
    <x v="1"/>
    <s v="May"/>
    <n v="50148"/>
    <n v="54180"/>
    <n v="4032"/>
  </r>
  <r>
    <d v="2013-05-06T00:00:00"/>
    <s v="Portsaied"/>
    <s v="Canal"/>
    <s v="Samsung Galaxy S4 (16GB) - 4G"/>
    <s v="Smartphones"/>
    <n v="8"/>
    <x v="1"/>
    <s v="May"/>
    <n v="39546"/>
    <n v="42120"/>
    <n v="2574"/>
  </r>
  <r>
    <d v="2013-05-06T00:00:00"/>
    <s v="Portsaied"/>
    <s v="Canal"/>
    <s v="Samsung Galaxy Note3 (32GB) - 4G"/>
    <s v="Smartphones"/>
    <n v="25"/>
    <x v="1"/>
    <s v="May"/>
    <n v="63648"/>
    <n v="67680"/>
    <n v="4032"/>
  </r>
  <r>
    <d v="2013-05-06T00:00:00"/>
    <s v="Cairo"/>
    <s v="G. Cairo"/>
    <s v="Samsung Galaxy Note 10.1"/>
    <s v="Tablets"/>
    <n v="7"/>
    <x v="1"/>
    <s v="May"/>
    <n v="25074"/>
    <n v="27090"/>
    <n v="2016"/>
  </r>
  <r>
    <d v="2013-05-06T00:00:00"/>
    <s v="Giza"/>
    <s v="G. Cairo"/>
    <s v="iPhone 5S (32GB)"/>
    <s v="Smartphones"/>
    <n v="17"/>
    <x v="1"/>
    <s v="May"/>
    <n v="113256"/>
    <n v="120780"/>
    <n v="7524"/>
  </r>
  <r>
    <d v="2013-05-07T00:00:00"/>
    <s v="Alex"/>
    <s v="Alexandria"/>
    <s v="Samsung Galaxy S4 (16GB) - 4G"/>
    <s v="Smartphones"/>
    <n v="3"/>
    <x v="1"/>
    <s v="May"/>
    <n v="21294"/>
    <n v="22680"/>
    <n v="1386"/>
  </r>
  <r>
    <d v="2013-05-08T00:00:00"/>
    <s v="Zagazig"/>
    <s v="Delta"/>
    <s v="Samsung Galaxy S4 Zoom - 3G  "/>
    <s v="Smartphones"/>
    <n v="13"/>
    <x v="1"/>
    <s v="May"/>
    <n v="14742"/>
    <n v="15750"/>
    <n v="1008"/>
  </r>
  <r>
    <d v="2013-05-08T00:00:00"/>
    <s v="Portsaied"/>
    <s v="Canal"/>
    <s v="Samsung Galaxy Note3 (32GB) - 3G"/>
    <s v="Smartphones"/>
    <n v="17"/>
    <x v="1"/>
    <s v="May"/>
    <n v="44712"/>
    <n v="47520"/>
    <n v="2808"/>
  </r>
  <r>
    <d v="2013-05-09T00:00:00"/>
    <s v="Giza"/>
    <s v="G. Cairo"/>
    <s v="Nokia Lumia  - 4G"/>
    <s v="Smartphones"/>
    <n v="22"/>
    <x v="1"/>
    <s v="May"/>
    <n v="24408"/>
    <n v="25920"/>
    <n v="1512"/>
  </r>
  <r>
    <d v="2013-05-10T00:00:00"/>
    <s v="Minia"/>
    <s v="Upper Egypt"/>
    <s v="Samsung Galaxy S4 Zoom - 3G  "/>
    <s v="Smartphones"/>
    <n v="23"/>
    <x v="1"/>
    <s v="May"/>
    <n v="25272"/>
    <n v="27000"/>
    <n v="1728"/>
  </r>
  <r>
    <d v="2013-05-10T00:00:00"/>
    <s v="Giza"/>
    <s v="G. Cairo"/>
    <s v="iPhone 5S (64GB)"/>
    <s v="Smartphones"/>
    <n v="1"/>
    <x v="1"/>
    <s v="May"/>
    <n v="46656"/>
    <n v="49680"/>
    <n v="3024"/>
  </r>
  <r>
    <d v="2013-05-10T00:00:00"/>
    <s v="Giza"/>
    <s v="G. Cairo"/>
    <s v="iPhone 5C (32GB)"/>
    <s v="Smartphones"/>
    <n v="25"/>
    <x v="1"/>
    <s v="May"/>
    <n v="23868"/>
    <n v="25380"/>
    <n v="1512"/>
  </r>
  <r>
    <d v="2013-05-10T00:00:00"/>
    <s v="Mansoura"/>
    <s v="Delta"/>
    <s v="Samsung Galaxy Note3 (32GB) - 4G"/>
    <s v="Smartphones"/>
    <n v="22"/>
    <x v="1"/>
    <s v="May"/>
    <n v="55692"/>
    <n v="59220"/>
    <n v="3528"/>
  </r>
  <r>
    <d v="2013-05-10T00:00:00"/>
    <s v="Ismailia"/>
    <s v="Canal"/>
    <s v="Samsung Galaxy S4 Zoom - 3G  "/>
    <s v="Smartphones"/>
    <n v="2"/>
    <x v="1"/>
    <s v="May"/>
    <n v="23166"/>
    <n v="24750"/>
    <n v="1584"/>
  </r>
  <r>
    <d v="2013-05-11T00:00:00"/>
    <s v="Mansoura"/>
    <s v="Delta"/>
    <s v="Nokia Lumia  - 4G"/>
    <s v="Smartphones"/>
    <n v="11"/>
    <x v="1"/>
    <s v="May"/>
    <n v="40680"/>
    <n v="43200"/>
    <n v="2520"/>
  </r>
  <r>
    <d v="2013-05-11T00:00:00"/>
    <s v="Zagazig"/>
    <s v="Delta"/>
    <s v="Samsung Galaxy Note 10.1"/>
    <s v="Tablets"/>
    <n v="11"/>
    <x v="1"/>
    <s v="May"/>
    <n v="21492"/>
    <n v="23220"/>
    <n v="1728"/>
  </r>
  <r>
    <d v="2013-05-11T00:00:00"/>
    <s v="Mansoura"/>
    <s v="Delta"/>
    <s v="Samsung Galaxy S4 Zoom - 3G  "/>
    <s v="Smartphones"/>
    <n v="1"/>
    <x v="1"/>
    <s v="May"/>
    <n v="16848"/>
    <n v="18000"/>
    <n v="1152"/>
  </r>
  <r>
    <d v="2013-05-11T00:00:00"/>
    <s v="Giza"/>
    <s v="G. Cairo"/>
    <s v="iPhone 5S (64GB)"/>
    <s v="Smartphones"/>
    <n v="14"/>
    <x v="1"/>
    <s v="May"/>
    <n v="122472"/>
    <n v="130410"/>
    <n v="7938"/>
  </r>
  <r>
    <d v="2013-05-12T00:00:00"/>
    <s v="Mansoura"/>
    <s v="Delta"/>
    <s v="iPhone 5C (16GB)"/>
    <s v="Smartphones"/>
    <n v="11"/>
    <x v="1"/>
    <s v="May"/>
    <n v="35460"/>
    <n v="37800"/>
    <n v="2340"/>
  </r>
  <r>
    <d v="2013-05-12T00:00:00"/>
    <s v="Mansoura"/>
    <s v="Delta"/>
    <s v="Samsung Galaxy S4  (16GB) - 3G"/>
    <s v="Smartphones"/>
    <n v="8"/>
    <x v="1"/>
    <s v="May"/>
    <n v="73800"/>
    <n v="78750"/>
    <n v="4950"/>
  </r>
  <r>
    <d v="2013-05-13T00:00:00"/>
    <s v="Ismailia"/>
    <s v="Canal"/>
    <s v="iPhone 5S (16GB)"/>
    <s v="Smartphones"/>
    <n v="1"/>
    <x v="1"/>
    <s v="May"/>
    <n v="58266"/>
    <n v="62010"/>
    <n v="3744"/>
  </r>
  <r>
    <d v="2013-05-13T00:00:00"/>
    <s v="Minia"/>
    <s v="Upper Egypt"/>
    <s v="HTC One - (32GB) - 4G"/>
    <s v="Smartphones"/>
    <n v="24"/>
    <x v="1"/>
    <s v="May"/>
    <n v="43992"/>
    <n v="46800"/>
    <n v="2808"/>
  </r>
  <r>
    <d v="2013-05-13T00:00:00"/>
    <s v="Ismailia"/>
    <s v="Canal"/>
    <s v="iPhone 5S (32GB)"/>
    <s v="Smartphones"/>
    <n v="15"/>
    <x v="1"/>
    <s v="May"/>
    <n v="87516"/>
    <n v="93330"/>
    <n v="5814"/>
  </r>
  <r>
    <d v="2013-05-14T00:00:00"/>
    <s v="Marasa Matrouh"/>
    <s v="Alexandria"/>
    <s v="HTC ONE (32GB) Dual Sim - 3G"/>
    <s v="Smartphones"/>
    <n v="20"/>
    <x v="1"/>
    <s v="May"/>
    <n v="46098"/>
    <n v="49140"/>
    <n v="3042"/>
  </r>
  <r>
    <d v="2013-05-14T00:00:00"/>
    <s v="Portsaied"/>
    <s v="Canal"/>
    <s v="iPhone 5S (64GB)"/>
    <s v="Smartphones"/>
    <n v="1"/>
    <x v="1"/>
    <s v="May"/>
    <n v="99144"/>
    <n v="105570"/>
    <n v="6426"/>
  </r>
  <r>
    <d v="2013-05-14T00:00:00"/>
    <s v="Portsaied"/>
    <s v="Canal"/>
    <s v="Samsung Galaxy Note3 (32GB) - 3G"/>
    <s v="Smartphones"/>
    <n v="5"/>
    <x v="1"/>
    <s v="May"/>
    <n v="3726"/>
    <n v="3960"/>
    <n v="234"/>
  </r>
  <r>
    <d v="2013-05-16T00:00:00"/>
    <s v="Marasa Matrouh"/>
    <s v="Alexandria"/>
    <s v="iPhone 5S (64GB)"/>
    <s v="Smartphones"/>
    <n v="2"/>
    <x v="1"/>
    <s v="May"/>
    <n v="99144"/>
    <n v="105570"/>
    <n v="6426"/>
  </r>
  <r>
    <d v="2013-05-16T00:00:00"/>
    <s v="Ismailia"/>
    <s v="Canal"/>
    <s v="Samsung Galaxy S4 (16GB) - 4G"/>
    <s v="Smartphones"/>
    <n v="15"/>
    <x v="1"/>
    <s v="May"/>
    <n v="48672"/>
    <n v="51840"/>
    <n v="3168"/>
  </r>
  <r>
    <d v="2013-05-16T00:00:00"/>
    <s v="Giza"/>
    <s v="G. Cairo"/>
    <s v="Nokia Lumia  - 4G"/>
    <s v="Smartphones"/>
    <n v="24"/>
    <x v="1"/>
    <s v="May"/>
    <n v="50850"/>
    <n v="54000"/>
    <n v="3150"/>
  </r>
  <r>
    <d v="2013-05-16T00:00:00"/>
    <s v="Alex"/>
    <s v="Alexandria"/>
    <s v="iPhone 5C (32GB)"/>
    <s v="Smartphones"/>
    <n v="23"/>
    <x v="1"/>
    <s v="May"/>
    <n v="83538"/>
    <n v="88830"/>
    <n v="5292"/>
  </r>
  <r>
    <d v="2013-05-17T00:00:00"/>
    <s v="Marasa Matrouh"/>
    <s v="Alexandria"/>
    <s v="iPhone 5S (64GB)"/>
    <s v="Smartphones"/>
    <n v="20"/>
    <x v="1"/>
    <s v="May"/>
    <n v="40824"/>
    <n v="43470"/>
    <n v="2646"/>
  </r>
  <r>
    <d v="2013-05-17T00:00:00"/>
    <s v="Cairo"/>
    <s v="G. Cairo"/>
    <s v="HTC One - (32GB) - 4G"/>
    <s v="Smartphones"/>
    <n v="23"/>
    <x v="1"/>
    <s v="May"/>
    <n v="50760"/>
    <n v="54000"/>
    <n v="3240"/>
  </r>
  <r>
    <d v="2013-05-17T00:00:00"/>
    <s v="Minia"/>
    <s v="Upper Egypt"/>
    <s v="HTC One - (32GB) - 4G"/>
    <s v="Smartphones"/>
    <n v="22"/>
    <x v="1"/>
    <s v="May"/>
    <n v="81216"/>
    <n v="86400"/>
    <n v="5184"/>
  </r>
  <r>
    <d v="2013-05-17T00:00:00"/>
    <s v="Minia"/>
    <s v="Upper Egypt"/>
    <s v="iPhone 5S (32GB)"/>
    <s v="Smartphones"/>
    <n v="10"/>
    <x v="1"/>
    <s v="May"/>
    <n v="123552"/>
    <n v="131760"/>
    <n v="8208"/>
  </r>
  <r>
    <d v="2013-05-17T00:00:00"/>
    <s v="Portsaied"/>
    <s v="Canal"/>
    <s v="Samsung Galaxy Note 10.1"/>
    <s v="Tablets"/>
    <n v="5"/>
    <x v="1"/>
    <s v="May"/>
    <n v="21492"/>
    <n v="23220"/>
    <n v="1728"/>
  </r>
  <r>
    <d v="2013-05-18T00:00:00"/>
    <s v="Portsaied"/>
    <s v="Canal"/>
    <s v="Sony Xperia Z"/>
    <s v="Tablets"/>
    <n v="12"/>
    <x v="1"/>
    <s v="May"/>
    <n v="78480"/>
    <n v="84600"/>
    <n v="6120"/>
  </r>
  <r>
    <d v="2013-05-18T00:00:00"/>
    <s v="Portsaied"/>
    <s v="Canal"/>
    <s v="Microsoft Surface Pro 2"/>
    <s v="Tablets"/>
    <n v="19"/>
    <x v="1"/>
    <s v="May"/>
    <n v="105084"/>
    <n v="113400"/>
    <n v="8316"/>
  </r>
  <r>
    <d v="2013-05-18T00:00:00"/>
    <s v="Marasa Matrouh"/>
    <s v="Alexandria"/>
    <s v="iPhone 5C (16GB)"/>
    <s v="Smartphones"/>
    <n v="18"/>
    <x v="1"/>
    <s v="May"/>
    <n v="60282"/>
    <n v="64260"/>
    <n v="3978"/>
  </r>
  <r>
    <d v="2013-05-18T00:00:00"/>
    <s v="Zagazig"/>
    <s v="Delta"/>
    <s v="Samsung Galaxy S4 (16GB) - 4G"/>
    <s v="Smartphones"/>
    <n v="1"/>
    <x v="1"/>
    <s v="May"/>
    <n v="18252"/>
    <n v="19440"/>
    <n v="1188"/>
  </r>
  <r>
    <d v="2013-05-18T00:00:00"/>
    <s v="Mansoura"/>
    <s v="Delta"/>
    <s v="Samsung Galaxy Note 10.1"/>
    <s v="Tablets"/>
    <n v="15"/>
    <x v="1"/>
    <s v="May"/>
    <n v="68058"/>
    <n v="73530"/>
    <n v="5472"/>
  </r>
  <r>
    <d v="2013-05-19T00:00:00"/>
    <s v="Aswan"/>
    <s v="Upper Egypt"/>
    <s v="Nokia Lumia  - 4G"/>
    <s v="Smartphones"/>
    <n v="4"/>
    <x v="1"/>
    <s v="May"/>
    <n v="30510"/>
    <n v="32400"/>
    <n v="1890"/>
  </r>
  <r>
    <d v="2013-05-19T00:00:00"/>
    <s v="Zagazig"/>
    <s v="Delta"/>
    <s v="Samsung Galaxy Note3 (32GB) - 3G"/>
    <s v="Smartphones"/>
    <n v="16"/>
    <x v="1"/>
    <s v="May"/>
    <n v="55890"/>
    <n v="59400"/>
    <n v="3510"/>
  </r>
  <r>
    <d v="2013-05-19T00:00:00"/>
    <s v="Aswan"/>
    <s v="Upper Egypt"/>
    <s v="iPhone 5S (32GB)"/>
    <s v="Smartphones"/>
    <n v="10"/>
    <x v="1"/>
    <s v="May"/>
    <n v="102960"/>
    <n v="109800"/>
    <n v="6840"/>
  </r>
  <r>
    <d v="2013-05-20T00:00:00"/>
    <s v="Mansoura"/>
    <s v="Delta"/>
    <s v="iPhone 5S (32GB)"/>
    <s v="Smartphones"/>
    <n v="21"/>
    <x v="1"/>
    <s v="May"/>
    <n v="15444"/>
    <n v="16470"/>
    <n v="1026"/>
  </r>
  <r>
    <d v="2013-05-20T00:00:00"/>
    <s v="Mansoura"/>
    <s v="Delta"/>
    <s v="iPhone 5C (16GB)"/>
    <s v="Smartphones"/>
    <n v="7"/>
    <x v="1"/>
    <s v="May"/>
    <n v="85104"/>
    <n v="90720"/>
    <n v="5616"/>
  </r>
  <r>
    <d v="2013-05-21T00:00:00"/>
    <s v="Zagazig"/>
    <s v="Delta"/>
    <s v="Samsung Galaxy S4 Zoom - 3G  "/>
    <s v="Smartphones"/>
    <n v="22"/>
    <x v="1"/>
    <s v="May"/>
    <n v="12636"/>
    <n v="13500"/>
    <n v="864"/>
  </r>
  <r>
    <d v="2013-05-21T00:00:00"/>
    <s v="Aswan"/>
    <s v="Upper Egypt"/>
    <s v="iPhone 5S (32GB)"/>
    <s v="Smartphones"/>
    <n v="15"/>
    <x v="1"/>
    <s v="May"/>
    <n v="25740"/>
    <n v="27450"/>
    <n v="1710"/>
  </r>
  <r>
    <d v="2013-05-21T00:00:00"/>
    <s v="Marasa Matrouh"/>
    <s v="Alexandria"/>
    <s v="iPhone 5C (16GB)"/>
    <s v="Smartphones"/>
    <n v="7"/>
    <x v="1"/>
    <s v="May"/>
    <n v="10638"/>
    <n v="11340"/>
    <n v="702"/>
  </r>
  <r>
    <d v="2013-05-21T00:00:00"/>
    <s v="Alex"/>
    <s v="Alexandria"/>
    <s v="Nokia Lumia  - 4G"/>
    <s v="Smartphones"/>
    <n v="17"/>
    <x v="1"/>
    <s v="May"/>
    <n v="32544"/>
    <n v="34560"/>
    <n v="2016"/>
  </r>
  <r>
    <d v="2013-05-21T00:00:00"/>
    <s v="Portsaied"/>
    <s v="Canal"/>
    <s v="Samsung Galaxy Note 10.1"/>
    <s v="Tablets"/>
    <n v="20"/>
    <x v="1"/>
    <s v="May"/>
    <n v="89550"/>
    <n v="96750"/>
    <n v="7200"/>
  </r>
  <r>
    <d v="2013-05-21T00:00:00"/>
    <s v="Portsaied"/>
    <s v="Canal"/>
    <s v="HTC ONE (32GB) Dual Sim - 3G"/>
    <s v="Smartphones"/>
    <n v="5"/>
    <x v="1"/>
    <s v="May"/>
    <n v="70920"/>
    <n v="75600"/>
    <n v="4680"/>
  </r>
  <r>
    <d v="2013-05-22T00:00:00"/>
    <s v="Marasa Matrouh"/>
    <s v="Alexandria"/>
    <s v="iPhone 5S (16GB)"/>
    <s v="Smartphones"/>
    <n v="14"/>
    <x v="1"/>
    <s v="May"/>
    <n v="53784"/>
    <n v="57240"/>
    <n v="3456"/>
  </r>
  <r>
    <d v="2013-05-22T00:00:00"/>
    <s v="Mansoura"/>
    <s v="Delta"/>
    <s v="Nokia Lumia  - 4G"/>
    <s v="Smartphones"/>
    <n v="6"/>
    <x v="1"/>
    <s v="May"/>
    <n v="2034"/>
    <n v="2160"/>
    <n v="126"/>
  </r>
  <r>
    <d v="2013-05-22T00:00:00"/>
    <s v="Zagazig"/>
    <s v="Delta"/>
    <s v="iPhone 5S (16GB)"/>
    <s v="Smartphones"/>
    <n v="22"/>
    <x v="1"/>
    <s v="May"/>
    <n v="17928"/>
    <n v="19080"/>
    <n v="1152"/>
  </r>
  <r>
    <d v="2013-05-23T00:00:00"/>
    <s v="Marasa Matrouh"/>
    <s v="Alexandria"/>
    <s v="HTC One - (32GB) - 4G"/>
    <s v="Smartphones"/>
    <n v="6"/>
    <x v="1"/>
    <s v="May"/>
    <n v="81216"/>
    <n v="86400"/>
    <n v="5184"/>
  </r>
  <r>
    <d v="2013-05-23T00:00:00"/>
    <s v="Minia"/>
    <s v="Upper Egypt"/>
    <s v="Samsung Galaxy Note3 (32GB) - 4G"/>
    <s v="Smartphones"/>
    <n v="6"/>
    <x v="1"/>
    <s v="May"/>
    <n v="55692"/>
    <n v="59220"/>
    <n v="3528"/>
  </r>
  <r>
    <d v="2013-05-23T00:00:00"/>
    <s v="Cairo"/>
    <s v="G. Cairo"/>
    <s v="iPhone 5S (32GB)"/>
    <s v="Smartphones"/>
    <n v="2"/>
    <x v="1"/>
    <s v="May"/>
    <n v="41184"/>
    <n v="43920"/>
    <n v="2736"/>
  </r>
  <r>
    <d v="2013-05-24T00:00:00"/>
    <s v="Zagazig"/>
    <s v="Delta"/>
    <s v="Samsung Galaxy Note3 (32GB) - 3G"/>
    <s v="Smartphones"/>
    <n v="24"/>
    <x v="1"/>
    <s v="May"/>
    <n v="3726"/>
    <n v="3960"/>
    <n v="234"/>
  </r>
  <r>
    <d v="2013-05-24T00:00:00"/>
    <s v="Portsaied"/>
    <s v="Canal"/>
    <s v="HTC One - (32GB) - 4G"/>
    <s v="Smartphones"/>
    <n v="11"/>
    <x v="1"/>
    <s v="May"/>
    <n v="64296"/>
    <n v="68400"/>
    <n v="4104"/>
  </r>
  <r>
    <d v="2013-05-24T00:00:00"/>
    <s v="Cairo"/>
    <s v="G. Cairo"/>
    <s v="Samsung Galaxy S3 (16GB) - 3G"/>
    <s v="Smartphones"/>
    <n v="10"/>
    <x v="1"/>
    <s v="May"/>
    <n v="24156"/>
    <n v="25740"/>
    <n v="1584"/>
  </r>
  <r>
    <d v="2013-05-24T00:00:00"/>
    <s v="Giza"/>
    <s v="G. Cairo"/>
    <s v="iPhone 5S (64GB)"/>
    <s v="Smartphones"/>
    <n v="7"/>
    <x v="1"/>
    <s v="May"/>
    <n v="52488"/>
    <n v="55890"/>
    <n v="3402"/>
  </r>
  <r>
    <d v="2013-05-25T00:00:00"/>
    <s v="Portsaied"/>
    <s v="Canal"/>
    <s v="Samsung Galaxy S4 (16GB) - 4G"/>
    <s v="Smartphones"/>
    <n v="22"/>
    <x v="1"/>
    <s v="May"/>
    <n v="73008"/>
    <n v="77760"/>
    <n v="4752"/>
  </r>
  <r>
    <d v="2013-05-25T00:00:00"/>
    <s v="Aswan"/>
    <s v="Upper Egypt"/>
    <s v="HTC ONE (32GB) Dual Sim - 3G"/>
    <s v="Smartphones"/>
    <n v="7"/>
    <x v="1"/>
    <s v="May"/>
    <n v="81558"/>
    <n v="86940"/>
    <n v="5382"/>
  </r>
  <r>
    <d v="2013-05-25T00:00:00"/>
    <s v="Giza"/>
    <s v="G. Cairo"/>
    <s v="Samsung Galaxy Note3 (32GB) - 4G"/>
    <s v="Smartphones"/>
    <n v="18"/>
    <x v="1"/>
    <s v="May"/>
    <n v="51714"/>
    <n v="54990"/>
    <n v="3276"/>
  </r>
  <r>
    <d v="2013-05-26T00:00:00"/>
    <s v="Alex"/>
    <s v="Alexandria"/>
    <s v="iPhone 5S (16GB)"/>
    <s v="Smartphones"/>
    <n v="12"/>
    <x v="1"/>
    <s v="May"/>
    <n v="80676"/>
    <n v="85860"/>
    <n v="5184"/>
  </r>
  <r>
    <d v="2013-05-27T00:00:00"/>
    <s v="Giza"/>
    <s v="G. Cairo"/>
    <s v="iPhone 5C (16GB)"/>
    <s v="Smartphones"/>
    <n v="19"/>
    <x v="1"/>
    <s v="May"/>
    <n v="39006"/>
    <n v="41580"/>
    <n v="2574"/>
  </r>
  <r>
    <d v="2013-05-27T00:00:00"/>
    <s v="Cairo"/>
    <s v="G. Cairo"/>
    <s v="Samsung Galaxy S4  (16GB) - 3G"/>
    <s v="Smartphones"/>
    <n v="23"/>
    <x v="1"/>
    <s v="May"/>
    <n v="59040"/>
    <n v="63000"/>
    <n v="3960"/>
  </r>
  <r>
    <d v="2013-05-27T00:00:00"/>
    <s v="Zagazig"/>
    <s v="Delta"/>
    <s v="Samsung Galaxy Note 10.1"/>
    <s v="Tablets"/>
    <n v="3"/>
    <x v="1"/>
    <s v="May"/>
    <n v="71640"/>
    <n v="77400"/>
    <n v="5760"/>
  </r>
  <r>
    <d v="2013-05-28T00:00:00"/>
    <s v="Giza"/>
    <s v="G. Cairo"/>
    <s v="iPhone 5S (64GB)"/>
    <s v="Smartphones"/>
    <n v="24"/>
    <x v="1"/>
    <s v="May"/>
    <n v="81648"/>
    <n v="86940"/>
    <n v="5292"/>
  </r>
  <r>
    <d v="2013-05-28T00:00:00"/>
    <s v="Zagazig"/>
    <s v="Delta"/>
    <s v="HTC One - (32GB) - 4G"/>
    <s v="Smartphones"/>
    <n v="25"/>
    <x v="1"/>
    <s v="May"/>
    <n v="37224"/>
    <n v="39600"/>
    <n v="2376"/>
  </r>
  <r>
    <d v="2013-05-29T00:00:00"/>
    <s v="Ismailia"/>
    <s v="Canal"/>
    <s v="Sony Xperia Z"/>
    <s v="Tablets"/>
    <n v="5"/>
    <x v="1"/>
    <s v="May"/>
    <n v="82404"/>
    <n v="88830"/>
    <n v="6426"/>
  </r>
  <r>
    <d v="2013-05-30T00:00:00"/>
    <s v="Minia"/>
    <s v="Upper Egypt"/>
    <s v="iPhone 5S (64GB)"/>
    <s v="Smartphones"/>
    <n v="2"/>
    <x v="1"/>
    <s v="May"/>
    <n v="69984"/>
    <n v="74520"/>
    <n v="4536"/>
  </r>
  <r>
    <d v="2013-05-30T00:00:00"/>
    <s v="Alex"/>
    <s v="Alexandria"/>
    <s v="Samsung Galaxy Note3 (32GB) - 3G"/>
    <s v="Smartphones"/>
    <n v="14"/>
    <x v="1"/>
    <s v="May"/>
    <n v="40986"/>
    <n v="43560"/>
    <n v="2574"/>
  </r>
  <r>
    <d v="2013-05-30T00:00:00"/>
    <s v="Minia"/>
    <s v="Upper Egypt"/>
    <s v="Nokia Lumia  - 4G"/>
    <s v="Smartphones"/>
    <n v="6"/>
    <x v="1"/>
    <s v="May"/>
    <n v="6102"/>
    <n v="6480"/>
    <n v="378"/>
  </r>
  <r>
    <d v="2013-05-30T00:00:00"/>
    <s v="Minia"/>
    <s v="Upper Egypt"/>
    <s v="Samsung Galaxy S4 (16GB) - 4G"/>
    <s v="Smartphones"/>
    <n v="13"/>
    <x v="1"/>
    <s v="May"/>
    <n v="24336"/>
    <n v="25920"/>
    <n v="1584"/>
  </r>
  <r>
    <d v="2013-05-30T00:00:00"/>
    <s v="Alex"/>
    <s v="Alexandria"/>
    <s v="Samsung Galaxy Note3 (32GB) - 3G"/>
    <s v="Smartphones"/>
    <n v="4"/>
    <x v="1"/>
    <s v="May"/>
    <n v="55890"/>
    <n v="59400"/>
    <n v="3510"/>
  </r>
  <r>
    <d v="2013-05-31T00:00:00"/>
    <s v="Portsaied"/>
    <s v="Canal"/>
    <s v="Sony Xperia Z"/>
    <s v="Tablets"/>
    <n v="21"/>
    <x v="1"/>
    <s v="May"/>
    <n v="43164"/>
    <n v="46530"/>
    <n v="3366"/>
  </r>
  <r>
    <d v="2013-05-31T00:00:00"/>
    <s v="Marasa Matrouh"/>
    <s v="Alexandria"/>
    <s v="HTC ONE (32GB) Dual Sim - 3G"/>
    <s v="Smartphones"/>
    <n v="16"/>
    <x v="1"/>
    <s v="May"/>
    <n v="31914"/>
    <n v="34020"/>
    <n v="2106"/>
  </r>
  <r>
    <d v="2013-05-31T00:00:00"/>
    <s v="Zagazig"/>
    <s v="Delta"/>
    <s v="Samsung Galaxy Note 10.1"/>
    <s v="Tablets"/>
    <n v="10"/>
    <x v="1"/>
    <s v="May"/>
    <n v="17910"/>
    <n v="19350"/>
    <n v="1440"/>
  </r>
  <r>
    <d v="2013-06-01T00:00:00"/>
    <s v="Giza"/>
    <s v="G. Cairo"/>
    <s v="iPhone 5C (16GB)"/>
    <s v="Smartphones"/>
    <n v="3"/>
    <x v="1"/>
    <s v="June"/>
    <n v="67374"/>
    <n v="71820"/>
    <n v="4446"/>
  </r>
  <r>
    <d v="2013-06-01T00:00:00"/>
    <s v="Cairo"/>
    <s v="G. Cairo"/>
    <s v="iPhone 5S (16GB)"/>
    <s v="Smartphones"/>
    <n v="1"/>
    <x v="1"/>
    <s v="June"/>
    <n v="49302"/>
    <n v="52470"/>
    <n v="3168"/>
  </r>
  <r>
    <d v="2013-06-01T00:00:00"/>
    <s v="Aswan"/>
    <s v="Upper Egypt"/>
    <s v="iPhone 5S (32GB)"/>
    <s v="Smartphones"/>
    <n v="13"/>
    <x v="1"/>
    <s v="June"/>
    <n v="102960"/>
    <n v="109800"/>
    <n v="6840"/>
  </r>
  <r>
    <d v="2013-06-01T00:00:00"/>
    <s v="Portsaied"/>
    <s v="Canal"/>
    <s v="Samsung Galaxy S4 Zoom - 3G  "/>
    <s v="Smartphones"/>
    <n v="15"/>
    <x v="1"/>
    <s v="June"/>
    <n v="25272"/>
    <n v="27000"/>
    <n v="1728"/>
  </r>
  <r>
    <d v="2013-06-01T00:00:00"/>
    <s v="Alex"/>
    <s v="Alexandria"/>
    <s v="Sony Xperia Z"/>
    <s v="Tablets"/>
    <n v="5"/>
    <x v="1"/>
    <s v="June"/>
    <n v="78480"/>
    <n v="84600"/>
    <n v="6120"/>
  </r>
  <r>
    <d v="2013-06-01T00:00:00"/>
    <s v="Minia"/>
    <s v="Upper Egypt"/>
    <s v="Samsung Galaxy S3 (16GB) - 3G"/>
    <s v="Smartphones"/>
    <n v="25"/>
    <x v="1"/>
    <s v="June"/>
    <n v="26352"/>
    <n v="28080"/>
    <n v="1728"/>
  </r>
  <r>
    <d v="2013-06-02T00:00:00"/>
    <s v="Portsaied"/>
    <s v="Canal"/>
    <s v="Sony Xperia Z"/>
    <s v="Tablets"/>
    <n v="8"/>
    <x v="1"/>
    <s v="June"/>
    <n v="11772"/>
    <n v="12690"/>
    <n v="918"/>
  </r>
  <r>
    <d v="2013-06-02T00:00:00"/>
    <s v="Marasa Matrouh"/>
    <s v="Alexandria"/>
    <s v="Samsung Galaxy Note3 (32GB) - 4G"/>
    <s v="Smartphones"/>
    <n v="21"/>
    <x v="1"/>
    <s v="June"/>
    <n v="99450"/>
    <n v="105750"/>
    <n v="6300"/>
  </r>
  <r>
    <d v="2013-06-02T00:00:00"/>
    <s v="Mansoura"/>
    <s v="Delta"/>
    <s v="HTC One - (32GB) - 4G"/>
    <s v="Smartphones"/>
    <n v="16"/>
    <x v="1"/>
    <s v="June"/>
    <n v="37224"/>
    <n v="39600"/>
    <n v="2376"/>
  </r>
  <r>
    <d v="2013-06-02T00:00:00"/>
    <s v="Portsaied"/>
    <s v="Canal"/>
    <s v="iPhone 5C (16GB)"/>
    <s v="Smartphones"/>
    <n v="23"/>
    <x v="1"/>
    <s v="June"/>
    <n v="60282"/>
    <n v="64260"/>
    <n v="3978"/>
  </r>
  <r>
    <d v="2013-06-02T00:00:00"/>
    <s v="Aswan"/>
    <s v="Upper Egypt"/>
    <s v="Samsung Galaxy S4 (16GB) - 4G"/>
    <s v="Smartphones"/>
    <n v="22"/>
    <x v="1"/>
    <s v="June"/>
    <n v="18252"/>
    <n v="19440"/>
    <n v="1188"/>
  </r>
  <r>
    <d v="2013-06-03T00:00:00"/>
    <s v="Portsaied"/>
    <s v="Canal"/>
    <s v="HTC One - (32GB) - 4G"/>
    <s v="Smartphones"/>
    <n v="13"/>
    <x v="1"/>
    <s v="June"/>
    <n v="20304"/>
    <n v="21600"/>
    <n v="1296"/>
  </r>
  <r>
    <d v="2013-06-03T00:00:00"/>
    <s v="Portsaied"/>
    <s v="Canal"/>
    <s v="Samsung Galaxy Note3 (32GB) - 4G"/>
    <s v="Smartphones"/>
    <n v="27"/>
    <x v="1"/>
    <s v="June"/>
    <n v="75582"/>
    <n v="80370"/>
    <n v="4788"/>
  </r>
  <r>
    <d v="2013-06-04T00:00:00"/>
    <s v="Ismailia"/>
    <s v="Canal"/>
    <s v="Microsoft Surface Pro 2"/>
    <s v="Tablets"/>
    <n v="27"/>
    <x v="1"/>
    <s v="June"/>
    <n v="60048"/>
    <n v="64800"/>
    <n v="4752"/>
  </r>
  <r>
    <d v="2013-06-04T00:00:00"/>
    <s v="Cairo"/>
    <s v="G. Cairo"/>
    <s v="iPhone 5C (16GB)"/>
    <s v="Smartphones"/>
    <n v="27"/>
    <x v="1"/>
    <s v="June"/>
    <n v="53190"/>
    <n v="56700"/>
    <n v="3510"/>
  </r>
  <r>
    <d v="2013-06-04T00:00:00"/>
    <s v="Alex"/>
    <s v="Alexandria"/>
    <s v="iPhone 5C (16GB)"/>
    <s v="Smartphones"/>
    <n v="27"/>
    <x v="1"/>
    <s v="June"/>
    <n v="24822"/>
    <n v="26460"/>
    <n v="1638"/>
  </r>
  <r>
    <d v="2013-06-05T00:00:00"/>
    <s v="Zagazig"/>
    <s v="Delta"/>
    <s v="Sony Xperia Z"/>
    <s v="Tablets"/>
    <n v="27"/>
    <x v="1"/>
    <s v="June"/>
    <n v="7848"/>
    <n v="8460"/>
    <n v="612"/>
  </r>
  <r>
    <d v="2013-06-05T00:00:00"/>
    <s v="Cairo"/>
    <s v="G. Cairo"/>
    <s v="Samsung Galaxy S4 Zoom - 3G  "/>
    <s v="Smartphones"/>
    <n v="27"/>
    <x v="1"/>
    <s v="June"/>
    <n v="37908"/>
    <n v="40500"/>
    <n v="2592"/>
  </r>
  <r>
    <d v="2013-06-05T00:00:00"/>
    <s v="Cairo"/>
    <s v="G. Cairo"/>
    <s v="Samsung Galaxy S4 (16GB) - 4G"/>
    <s v="Smartphones"/>
    <n v="12"/>
    <x v="1"/>
    <s v="June"/>
    <n v="42588"/>
    <n v="45360"/>
    <n v="2772"/>
  </r>
  <r>
    <d v="2013-06-06T00:00:00"/>
    <s v="Mansoura"/>
    <s v="Delta"/>
    <s v="Nokia Lumia  - 4G"/>
    <s v="Smartphones"/>
    <n v="18"/>
    <x v="1"/>
    <s v="June"/>
    <n v="12204"/>
    <n v="12960"/>
    <n v="756"/>
  </r>
  <r>
    <d v="2013-06-07T00:00:00"/>
    <s v="Portsaied"/>
    <s v="Canal"/>
    <s v="iPhone 5C (32GB)"/>
    <s v="Smartphones"/>
    <n v="8"/>
    <x v="1"/>
    <s v="June"/>
    <n v="79560"/>
    <n v="84600"/>
    <n v="5040"/>
  </r>
  <r>
    <d v="2013-06-07T00:00:00"/>
    <s v="Minia"/>
    <s v="Upper Egypt"/>
    <s v="iPhone 5S (16GB)"/>
    <s v="Smartphones"/>
    <n v="21"/>
    <x v="1"/>
    <s v="June"/>
    <n v="67230"/>
    <n v="71550"/>
    <n v="4320"/>
  </r>
  <r>
    <d v="2013-06-08T00:00:00"/>
    <s v="Giza"/>
    <s v="G. Cairo"/>
    <s v="Nokia Lumia  - 4G"/>
    <s v="Smartphones"/>
    <n v="25"/>
    <x v="1"/>
    <s v="June"/>
    <n v="10170"/>
    <n v="10800"/>
    <n v="630"/>
  </r>
  <r>
    <d v="2013-06-09T00:00:00"/>
    <s v="Minia"/>
    <s v="Upper Egypt"/>
    <s v="Samsung Galaxy S4 Zoom - 3G  "/>
    <s v="Smartphones"/>
    <n v="12"/>
    <x v="1"/>
    <s v="June"/>
    <n v="4212"/>
    <n v="4500"/>
    <n v="288"/>
  </r>
  <r>
    <d v="2013-06-10T00:00:00"/>
    <s v="Aswan"/>
    <s v="Upper Egypt"/>
    <s v="iPhone 5S (64GB)"/>
    <s v="Smartphones"/>
    <n v="9"/>
    <x v="1"/>
    <s v="June"/>
    <n v="17496"/>
    <n v="18630"/>
    <n v="1134"/>
  </r>
  <r>
    <d v="2013-06-10T00:00:00"/>
    <s v="Portsaied"/>
    <s v="Canal"/>
    <s v="Samsung Galaxy Note3 (32GB) - 3G"/>
    <s v="Smartphones"/>
    <n v="23"/>
    <x v="1"/>
    <s v="June"/>
    <n v="89424"/>
    <n v="95040"/>
    <n v="5616"/>
  </r>
  <r>
    <d v="2013-06-10T00:00:00"/>
    <s v="Marasa Matrouh"/>
    <s v="Alexandria"/>
    <s v="HTC ONE (32GB) Dual Sim - 3G"/>
    <s v="Smartphones"/>
    <n v="23"/>
    <x v="1"/>
    <s v="June"/>
    <n v="10638"/>
    <n v="11340"/>
    <n v="702"/>
  </r>
  <r>
    <d v="2013-06-11T00:00:00"/>
    <s v="Aswan"/>
    <s v="Upper Egypt"/>
    <s v="iPhone 5C (32GB)"/>
    <s v="Smartphones"/>
    <n v="20"/>
    <x v="1"/>
    <s v="June"/>
    <n v="79560"/>
    <n v="84600"/>
    <n v="5040"/>
  </r>
  <r>
    <d v="2013-06-11T00:00:00"/>
    <s v="Marasa Matrouh"/>
    <s v="Alexandria"/>
    <s v="Samsung Galaxy Note 10.1"/>
    <s v="Tablets"/>
    <n v="25"/>
    <x v="1"/>
    <s v="June"/>
    <n v="89550"/>
    <n v="96750"/>
    <n v="7200"/>
  </r>
  <r>
    <d v="2013-06-12T00:00:00"/>
    <s v="Ismailia"/>
    <s v="Canal"/>
    <s v="Samsung Galaxy Note3 (32GB) - 4G"/>
    <s v="Smartphones"/>
    <n v="4"/>
    <x v="1"/>
    <s v="June"/>
    <n v="95472"/>
    <n v="101520"/>
    <n v="6048"/>
  </r>
  <r>
    <d v="2013-06-12T00:00:00"/>
    <s v="Alex"/>
    <s v="Alexandria"/>
    <s v="Samsung Galaxy Note3 (32GB) - 3G"/>
    <s v="Smartphones"/>
    <n v="24"/>
    <x v="1"/>
    <s v="June"/>
    <n v="59616"/>
    <n v="63360"/>
    <n v="3744"/>
  </r>
  <r>
    <d v="2013-06-12T00:00:00"/>
    <s v="Giza"/>
    <s v="G. Cairo"/>
    <s v="Samsung Galaxy Note 10.1"/>
    <s v="Tablets"/>
    <n v="24"/>
    <x v="1"/>
    <s v="June"/>
    <n v="32238"/>
    <n v="34830"/>
    <n v="2592"/>
  </r>
  <r>
    <d v="2013-06-12T00:00:00"/>
    <s v="Ismailia"/>
    <s v="Canal"/>
    <s v="Samsung Galaxy Note3 (32GB) - 4G"/>
    <s v="Smartphones"/>
    <n v="16"/>
    <x v="1"/>
    <s v="June"/>
    <n v="83538"/>
    <n v="88830"/>
    <n v="5292"/>
  </r>
  <r>
    <d v="2013-06-13T00:00:00"/>
    <s v="Minia"/>
    <s v="Upper Egypt"/>
    <s v="Samsung Galaxy S4 Zoom - 3G  "/>
    <s v="Smartphones"/>
    <n v="6"/>
    <x v="1"/>
    <s v="June"/>
    <n v="27378"/>
    <n v="29250"/>
    <n v="1872"/>
  </r>
  <r>
    <d v="2013-06-13T00:00:00"/>
    <s v="Minia"/>
    <s v="Upper Egypt"/>
    <s v="Sony Xperia Z"/>
    <s v="Tablets"/>
    <n v="4"/>
    <x v="1"/>
    <s v="June"/>
    <n v="3924"/>
    <n v="4230"/>
    <n v="306"/>
  </r>
  <r>
    <d v="2013-06-13T00:00:00"/>
    <s v="Marasa Matrouh"/>
    <s v="Alexandria"/>
    <s v="Samsung Galaxy Note3 (32GB) - 3G"/>
    <s v="Smartphones"/>
    <n v="24"/>
    <x v="1"/>
    <s v="June"/>
    <n v="48438"/>
    <n v="51480"/>
    <n v="3042"/>
  </r>
  <r>
    <d v="2013-06-14T00:00:00"/>
    <s v="Giza"/>
    <s v="G. Cairo"/>
    <s v="HTC One - (32GB) - 4G"/>
    <s v="Smartphones"/>
    <n v="21"/>
    <x v="1"/>
    <s v="June"/>
    <n v="77832"/>
    <n v="82800"/>
    <n v="4968"/>
  </r>
  <r>
    <d v="2013-06-14T00:00:00"/>
    <s v="Zagazig"/>
    <s v="Delta"/>
    <s v="Samsung Galaxy S3 (16GB) - 3G"/>
    <s v="Smartphones"/>
    <n v="13"/>
    <x v="1"/>
    <s v="June"/>
    <n v="30744"/>
    <n v="32760"/>
    <n v="2016"/>
  </r>
  <r>
    <d v="2013-06-14T00:00:00"/>
    <s v="Zagazig"/>
    <s v="Delta"/>
    <s v="Samsung Galaxy S3 (16GB) - 3G"/>
    <s v="Smartphones"/>
    <n v="2"/>
    <x v="1"/>
    <s v="June"/>
    <n v="54900"/>
    <n v="58500"/>
    <n v="3600"/>
  </r>
  <r>
    <d v="2013-06-14T00:00:00"/>
    <s v="Portsaied"/>
    <s v="Canal"/>
    <s v="Samsung Galaxy S4 (16GB) - 4G"/>
    <s v="Smartphones"/>
    <n v="20"/>
    <x v="1"/>
    <s v="June"/>
    <n v="48672"/>
    <n v="51840"/>
    <n v="3168"/>
  </r>
  <r>
    <d v="2013-06-15T00:00:00"/>
    <s v="Ismailia"/>
    <s v="Canal"/>
    <s v="Samsung Galaxy Note3 (32GB) - 4G"/>
    <s v="Smartphones"/>
    <n v="21"/>
    <x v="1"/>
    <s v="June"/>
    <n v="87516"/>
    <n v="93060"/>
    <n v="5544"/>
  </r>
  <r>
    <d v="2013-06-15T00:00:00"/>
    <s v="Minia"/>
    <s v="Upper Egypt"/>
    <s v="Nokia Lumia  - 4G"/>
    <s v="Smartphones"/>
    <n v="12"/>
    <x v="1"/>
    <s v="June"/>
    <n v="20340"/>
    <n v="21600"/>
    <n v="1260"/>
  </r>
  <r>
    <d v="2013-06-16T00:00:00"/>
    <s v="Giza"/>
    <s v="G. Cairo"/>
    <s v="iPhone 5S (64GB)"/>
    <s v="Smartphones"/>
    <n v="23"/>
    <x v="1"/>
    <s v="June"/>
    <n v="145800"/>
    <n v="155250"/>
    <n v="9450"/>
  </r>
  <r>
    <d v="2013-06-16T00:00:00"/>
    <s v="Ismailia"/>
    <s v="Canal"/>
    <s v="Samsung Galaxy S4 Zoom - 3G  "/>
    <s v="Smartphones"/>
    <n v="23"/>
    <x v="1"/>
    <s v="June"/>
    <n v="27378"/>
    <n v="29250"/>
    <n v="1872"/>
  </r>
  <r>
    <d v="2013-06-17T00:00:00"/>
    <s v="Cairo"/>
    <s v="G. Cairo"/>
    <s v="Samsung Galaxy Note 10.1"/>
    <s v="Tablets"/>
    <n v="24"/>
    <x v="1"/>
    <s v="June"/>
    <n v="17910"/>
    <n v="19350"/>
    <n v="1440"/>
  </r>
  <r>
    <d v="2013-06-17T00:00:00"/>
    <s v="Minia"/>
    <s v="Upper Egypt"/>
    <s v="Samsung Galaxy Note3 (32GB) - 3G"/>
    <s v="Smartphones"/>
    <n v="25"/>
    <x v="1"/>
    <s v="June"/>
    <n v="55890"/>
    <n v="59400"/>
    <n v="3510"/>
  </r>
  <r>
    <d v="2013-06-18T00:00:00"/>
    <s v="Marasa Matrouh"/>
    <s v="Alexandria"/>
    <s v="iPhone 5C (16GB)"/>
    <s v="Smartphones"/>
    <n v="17"/>
    <x v="1"/>
    <s v="June"/>
    <n v="35460"/>
    <n v="37800"/>
    <n v="2340"/>
  </r>
  <r>
    <d v="2013-06-19T00:00:00"/>
    <s v="Portsaied"/>
    <s v="Canal"/>
    <s v="iPhone 5C (32GB)"/>
    <s v="Smartphones"/>
    <n v="21"/>
    <x v="1"/>
    <s v="June"/>
    <n v="91494"/>
    <n v="97290"/>
    <n v="5796"/>
  </r>
  <r>
    <d v="2013-06-20T00:00:00"/>
    <s v="Ismailia"/>
    <s v="Canal"/>
    <s v="HTC One - (32GB) - 4G"/>
    <s v="Smartphones"/>
    <n v="9"/>
    <x v="1"/>
    <s v="June"/>
    <n v="13536"/>
    <n v="14400"/>
    <n v="864"/>
  </r>
  <r>
    <d v="2013-06-21T00:00:00"/>
    <s v="Portsaied"/>
    <s v="Canal"/>
    <s v="Samsung Galaxy S4  (16GB) - 3G"/>
    <s v="Smartphones"/>
    <n v="11"/>
    <x v="1"/>
    <s v="June"/>
    <n v="26568"/>
    <n v="28350"/>
    <n v="1782"/>
  </r>
  <r>
    <d v="2013-06-21T00:00:00"/>
    <s v="Cairo"/>
    <s v="G. Cairo"/>
    <s v="iPhone 5C (32GB)"/>
    <s v="Smartphones"/>
    <n v="4"/>
    <x v="1"/>
    <s v="June"/>
    <n v="3978"/>
    <n v="4230"/>
    <n v="252"/>
  </r>
  <r>
    <d v="2013-06-22T00:00:00"/>
    <s v="Ismailia"/>
    <s v="Canal"/>
    <s v="Samsung Galaxy Note3 (32GB) - 4G"/>
    <s v="Smartphones"/>
    <n v="22"/>
    <x v="1"/>
    <s v="June"/>
    <n v="63648"/>
    <n v="67680"/>
    <n v="4032"/>
  </r>
  <r>
    <d v="2013-06-22T00:00:00"/>
    <s v="Ismailia"/>
    <s v="Canal"/>
    <s v="iPhone 5S (64GB)"/>
    <s v="Smartphones"/>
    <n v="15"/>
    <x v="1"/>
    <s v="June"/>
    <n v="110808"/>
    <n v="117990"/>
    <n v="7182"/>
  </r>
  <r>
    <d v="2013-06-23T00:00:00"/>
    <s v="Aswan"/>
    <s v="Upper Egypt"/>
    <s v="iPhone 5S (64GB)"/>
    <s v="Smartphones"/>
    <n v="23"/>
    <x v="1"/>
    <s v="June"/>
    <n v="34992"/>
    <n v="37260"/>
    <n v="2268"/>
  </r>
  <r>
    <d v="2013-06-23T00:00:00"/>
    <s v="Alex"/>
    <s v="Alexandria"/>
    <s v="HTC One - (32GB) - 4G"/>
    <s v="Smartphones"/>
    <n v="9"/>
    <x v="1"/>
    <s v="June"/>
    <n v="64296"/>
    <n v="68400"/>
    <n v="4104"/>
  </r>
  <r>
    <d v="2013-06-23T00:00:00"/>
    <s v="Alex"/>
    <s v="Alexandria"/>
    <s v="Samsung Galaxy S3 (16GB) - 3G"/>
    <s v="Smartphones"/>
    <n v="7"/>
    <x v="1"/>
    <s v="June"/>
    <n v="8784"/>
    <n v="9360"/>
    <n v="576"/>
  </r>
  <r>
    <d v="2013-06-23T00:00:00"/>
    <s v="Alex"/>
    <s v="Alexandria"/>
    <s v="Sony Xperia Z"/>
    <s v="Tablets"/>
    <n v="25"/>
    <x v="1"/>
    <s v="June"/>
    <n v="35316"/>
    <n v="38070"/>
    <n v="2754"/>
  </r>
  <r>
    <d v="2013-06-23T00:00:00"/>
    <s v="Alex"/>
    <s v="Alexandria"/>
    <s v="Samsung Galaxy Note3 (32GB) - 4G"/>
    <s v="Smartphones"/>
    <n v="10"/>
    <x v="1"/>
    <s v="June"/>
    <n v="95472"/>
    <n v="101520"/>
    <n v="6048"/>
  </r>
  <r>
    <d v="2013-06-24T00:00:00"/>
    <s v="Minia"/>
    <s v="Upper Egypt"/>
    <s v="Samsung Galaxy S3 (16GB) - 3G"/>
    <s v="Smartphones"/>
    <n v="8"/>
    <x v="1"/>
    <s v="June"/>
    <n v="52704"/>
    <n v="56160"/>
    <n v="3456"/>
  </r>
  <r>
    <d v="2013-06-24T00:00:00"/>
    <s v="Portsaied"/>
    <s v="Canal"/>
    <s v="HTC ONE (32GB) Dual Sim - 3G"/>
    <s v="Smartphones"/>
    <n v="18"/>
    <x v="1"/>
    <s v="June"/>
    <n v="81558"/>
    <n v="86940"/>
    <n v="5382"/>
  </r>
  <r>
    <d v="2013-06-24T00:00:00"/>
    <s v="Cairo"/>
    <s v="G. Cairo"/>
    <s v="iPhone 5S (32GB)"/>
    <s v="Smartphones"/>
    <n v="8"/>
    <x v="1"/>
    <s v="June"/>
    <n v="5148"/>
    <n v="5490"/>
    <n v="342"/>
  </r>
  <r>
    <d v="2013-06-24T00:00:00"/>
    <s v="Ismailia"/>
    <s v="Canal"/>
    <s v="iPhone 5C (16GB)"/>
    <s v="Smartphones"/>
    <n v="25"/>
    <x v="1"/>
    <s v="June"/>
    <n v="60282"/>
    <n v="64260"/>
    <n v="3978"/>
  </r>
  <r>
    <d v="2013-06-24T00:00:00"/>
    <s v="Cairo"/>
    <s v="G. Cairo"/>
    <s v="Sony Xperia Z"/>
    <s v="Tablets"/>
    <n v="7"/>
    <x v="1"/>
    <s v="June"/>
    <n v="11772"/>
    <n v="12690"/>
    <n v="918"/>
  </r>
  <r>
    <d v="2013-06-24T00:00:00"/>
    <s v="Zagazig"/>
    <s v="Delta"/>
    <s v="Samsung Galaxy S4  (16GB) - 3G"/>
    <s v="Smartphones"/>
    <n v="17"/>
    <x v="1"/>
    <s v="June"/>
    <n v="14760"/>
    <n v="15750"/>
    <n v="990"/>
  </r>
  <r>
    <d v="2013-06-24T00:00:00"/>
    <s v="Aswan"/>
    <s v="Upper Egypt"/>
    <s v="HTC One - (32GB) - 4G"/>
    <s v="Smartphones"/>
    <n v="3"/>
    <x v="1"/>
    <s v="June"/>
    <n v="20304"/>
    <n v="21600"/>
    <n v="1296"/>
  </r>
  <r>
    <d v="2013-06-25T00:00:00"/>
    <s v="Ismailia"/>
    <s v="Canal"/>
    <s v="HTC ONE (32GB) Dual Sim - 3G"/>
    <s v="Smartphones"/>
    <n v="13"/>
    <x v="1"/>
    <s v="June"/>
    <n v="7092"/>
    <n v="7560"/>
    <n v="468"/>
  </r>
  <r>
    <d v="2013-06-26T00:00:00"/>
    <s v="Mansoura"/>
    <s v="Delta"/>
    <s v="Microsoft Surface Pro 2"/>
    <s v="Tablets"/>
    <n v="17"/>
    <x v="1"/>
    <s v="June"/>
    <n v="135108"/>
    <n v="145800"/>
    <n v="10692"/>
  </r>
  <r>
    <d v="2013-06-26T00:00:00"/>
    <s v="Alex"/>
    <s v="Alexandria"/>
    <s v="iPhone 5S (64GB)"/>
    <s v="Smartphones"/>
    <n v="22"/>
    <x v="1"/>
    <s v="June"/>
    <n v="75816"/>
    <n v="80730"/>
    <n v="4914"/>
  </r>
  <r>
    <d v="2013-06-26T00:00:00"/>
    <s v="Cairo"/>
    <s v="G. Cairo"/>
    <s v="Samsung Galaxy S4  (16GB) - 3G"/>
    <s v="Smartphones"/>
    <n v="23"/>
    <x v="1"/>
    <s v="June"/>
    <n v="14760"/>
    <n v="15750"/>
    <n v="990"/>
  </r>
  <r>
    <d v="2013-06-26T00:00:00"/>
    <s v="Mansoura"/>
    <s v="Delta"/>
    <s v="Nokia Lumia  - 4G"/>
    <s v="Smartphones"/>
    <n v="1"/>
    <x v="1"/>
    <s v="June"/>
    <n v="38646"/>
    <n v="41040"/>
    <n v="2394"/>
  </r>
  <r>
    <d v="2013-06-27T00:00:00"/>
    <s v="Minia"/>
    <s v="Upper Egypt"/>
    <s v="Samsung Galaxy Note3 (32GB) - 4G"/>
    <s v="Smartphones"/>
    <n v="25"/>
    <x v="1"/>
    <s v="June"/>
    <n v="99450"/>
    <n v="105750"/>
    <n v="6300"/>
  </r>
  <r>
    <d v="2013-06-28T00:00:00"/>
    <s v="Alex"/>
    <s v="Alexandria"/>
    <s v="Sony Xperia Z"/>
    <s v="Tablets"/>
    <n v="22"/>
    <x v="1"/>
    <s v="June"/>
    <n v="39240"/>
    <n v="42300"/>
    <n v="3060"/>
  </r>
  <r>
    <d v="2013-06-28T00:00:00"/>
    <s v="Ismailia"/>
    <s v="Canal"/>
    <s v="iPhone 5S (64GB)"/>
    <s v="Smartphones"/>
    <n v="2"/>
    <x v="1"/>
    <s v="June"/>
    <n v="5832"/>
    <n v="6210"/>
    <n v="378"/>
  </r>
  <r>
    <d v="2013-06-28T00:00:00"/>
    <s v="Giza"/>
    <s v="G. Cairo"/>
    <s v="Samsung Galaxy Note 10.1"/>
    <s v="Tablets"/>
    <n v="11"/>
    <x v="1"/>
    <s v="June"/>
    <n v="89550"/>
    <n v="96750"/>
    <n v="7200"/>
  </r>
  <r>
    <d v="2013-06-29T00:00:00"/>
    <s v="Mansoura"/>
    <s v="Delta"/>
    <s v="iPhone 5C (16GB)"/>
    <s v="Smartphones"/>
    <n v="11"/>
    <x v="1"/>
    <s v="June"/>
    <n v="21276"/>
    <n v="22680"/>
    <n v="1404"/>
  </r>
  <r>
    <d v="2013-06-30T00:00:00"/>
    <s v="Giza"/>
    <s v="G. Cairo"/>
    <s v="Sony Xperia Z"/>
    <s v="Tablets"/>
    <n v="1"/>
    <x v="1"/>
    <s v="June"/>
    <n v="19620"/>
    <n v="21150"/>
    <n v="1530"/>
  </r>
  <r>
    <d v="2013-06-30T00:00:00"/>
    <s v="Zagazig"/>
    <s v="Delta"/>
    <s v="iPhone 5C (16GB)"/>
    <s v="Smartphones"/>
    <n v="14"/>
    <x v="1"/>
    <s v="June"/>
    <n v="42552"/>
    <n v="45360"/>
    <n v="2808"/>
  </r>
  <r>
    <d v="2013-07-01T00:00:00"/>
    <s v="Portsaied"/>
    <s v="Canal"/>
    <s v="Samsung Galaxy S4 (16GB) - 4G"/>
    <s v="Smartphones"/>
    <n v="11"/>
    <x v="1"/>
    <s v="July"/>
    <n v="76050"/>
    <n v="81000"/>
    <n v="4950"/>
  </r>
  <r>
    <d v="2013-07-01T00:00:00"/>
    <s v="Marasa Matrouh"/>
    <s v="Alexandria"/>
    <s v="iPhone 5C (16GB)"/>
    <s v="Smartphones"/>
    <n v="8"/>
    <x v="1"/>
    <s v="July"/>
    <n v="74466"/>
    <n v="79380"/>
    <n v="4914"/>
  </r>
  <r>
    <d v="2013-07-01T00:00:00"/>
    <s v="Mansoura"/>
    <s v="Delta"/>
    <s v="iPhone 5C (16GB)"/>
    <s v="Smartphones"/>
    <n v="1"/>
    <x v="1"/>
    <s v="July"/>
    <n v="67374"/>
    <n v="71820"/>
    <n v="4446"/>
  </r>
  <r>
    <d v="2013-07-01T00:00:00"/>
    <s v="Minia"/>
    <s v="Upper Egypt"/>
    <s v="Sony Xperia Z"/>
    <s v="Tablets"/>
    <n v="24"/>
    <x v="1"/>
    <s v="July"/>
    <n v="51012"/>
    <n v="54990"/>
    <n v="3978"/>
  </r>
  <r>
    <d v="2013-07-02T00:00:00"/>
    <s v="Cairo"/>
    <s v="G. Cairo"/>
    <s v="HTC One - (32GB) - 4G"/>
    <s v="Smartphones"/>
    <n v="15"/>
    <x v="1"/>
    <s v="July"/>
    <n v="23688"/>
    <n v="25200"/>
    <n v="1512"/>
  </r>
  <r>
    <d v="2013-07-03T00:00:00"/>
    <s v="Alex"/>
    <s v="Alexandria"/>
    <s v="HTC ONE (32GB) Dual Sim - 3G"/>
    <s v="Smartphones"/>
    <n v="20"/>
    <x v="1"/>
    <s v="July"/>
    <n v="24822"/>
    <n v="26460"/>
    <n v="1638"/>
  </r>
  <r>
    <d v="2013-07-03T00:00:00"/>
    <s v="Cairo"/>
    <s v="G. Cairo"/>
    <s v="Samsung Galaxy S4 (16GB) - 4G"/>
    <s v="Smartphones"/>
    <n v="1"/>
    <x v="1"/>
    <s v="July"/>
    <n v="33462"/>
    <n v="35640"/>
    <n v="2178"/>
  </r>
  <r>
    <d v="2013-07-03T00:00:00"/>
    <s v="Minia"/>
    <s v="Upper Egypt"/>
    <s v="iPhone 5S (16GB)"/>
    <s v="Smartphones"/>
    <n v="5"/>
    <x v="1"/>
    <s v="July"/>
    <n v="44820"/>
    <n v="47700"/>
    <n v="2880"/>
  </r>
  <r>
    <d v="2013-07-03T00:00:00"/>
    <s v="Giza"/>
    <s v="G. Cairo"/>
    <s v="Samsung Galaxy S4 (16GB) - 4G"/>
    <s v="Smartphones"/>
    <n v="2"/>
    <x v="1"/>
    <s v="July"/>
    <n v="48672"/>
    <n v="51840"/>
    <n v="3168"/>
  </r>
  <r>
    <d v="2013-07-03T00:00:00"/>
    <s v="Giza"/>
    <s v="G. Cairo"/>
    <s v="Samsung Galaxy Note3 (32GB) - 4G"/>
    <s v="Smartphones"/>
    <n v="15"/>
    <x v="1"/>
    <s v="July"/>
    <n v="99450"/>
    <n v="105750"/>
    <n v="6300"/>
  </r>
  <r>
    <d v="2013-07-04T00:00:00"/>
    <s v="Portsaied"/>
    <s v="Canal"/>
    <s v="iPhone 5S (16GB)"/>
    <s v="Smartphones"/>
    <n v="24"/>
    <x v="1"/>
    <s v="July"/>
    <n v="53784"/>
    <n v="57240"/>
    <n v="3456"/>
  </r>
  <r>
    <d v="2013-07-04T00:00:00"/>
    <s v="Portsaied"/>
    <s v="Canal"/>
    <s v="Sony Xperia Z"/>
    <s v="Tablets"/>
    <n v="23"/>
    <x v="1"/>
    <s v="July"/>
    <n v="82404"/>
    <n v="88830"/>
    <n v="6426"/>
  </r>
  <r>
    <d v="2013-07-04T00:00:00"/>
    <s v="Ismailia"/>
    <s v="Canal"/>
    <s v="Samsung Galaxy Note3 (32GB) - 4G"/>
    <s v="Smartphones"/>
    <n v="20"/>
    <x v="1"/>
    <s v="July"/>
    <n v="35802"/>
    <n v="38070"/>
    <n v="2268"/>
  </r>
  <r>
    <d v="2013-07-04T00:00:00"/>
    <s v="Ismailia"/>
    <s v="Canal"/>
    <s v="HTC One - (32GB) - 4G"/>
    <s v="Smartphones"/>
    <n v="23"/>
    <x v="1"/>
    <s v="July"/>
    <n v="13536"/>
    <n v="14400"/>
    <n v="864"/>
  </r>
  <r>
    <d v="2013-07-04T00:00:00"/>
    <s v="Giza"/>
    <s v="G. Cairo"/>
    <s v="Samsung Galaxy S4 Zoom - 3G  "/>
    <s v="Smartphones"/>
    <n v="22"/>
    <x v="1"/>
    <s v="July"/>
    <n v="31590"/>
    <n v="33750"/>
    <n v="2160"/>
  </r>
  <r>
    <d v="2013-07-04T00:00:00"/>
    <s v="Marasa Matrouh"/>
    <s v="Alexandria"/>
    <s v="Samsung Galaxy S4 Zoom - 3G  "/>
    <s v="Smartphones"/>
    <n v="10"/>
    <x v="1"/>
    <s v="July"/>
    <n v="37908"/>
    <n v="40500"/>
    <n v="2592"/>
  </r>
  <r>
    <d v="2013-07-04T00:00:00"/>
    <s v="Aswan"/>
    <s v="Upper Egypt"/>
    <s v="iPhone 5C (32GB)"/>
    <s v="Smartphones"/>
    <n v="5"/>
    <x v="1"/>
    <s v="July"/>
    <n v="83538"/>
    <n v="88830"/>
    <n v="5292"/>
  </r>
  <r>
    <d v="2013-07-05T00:00:00"/>
    <s v="Alex"/>
    <s v="Alexandria"/>
    <s v="Samsung Galaxy S3 (16GB) - 3G"/>
    <s v="Smartphones"/>
    <n v="12"/>
    <x v="1"/>
    <s v="July"/>
    <n v="17568"/>
    <n v="18720"/>
    <n v="1152"/>
  </r>
  <r>
    <d v="2013-07-05T00:00:00"/>
    <s v="Zagazig"/>
    <s v="Delta"/>
    <s v="iPhone 5C (32GB)"/>
    <s v="Smartphones"/>
    <n v="19"/>
    <x v="1"/>
    <s v="July"/>
    <n v="51714"/>
    <n v="54990"/>
    <n v="3276"/>
  </r>
  <r>
    <d v="2013-07-05T00:00:00"/>
    <s v="Minia"/>
    <s v="Upper Egypt"/>
    <s v="Sony Xperia Z"/>
    <s v="Tablets"/>
    <n v="18"/>
    <x v="1"/>
    <s v="July"/>
    <n v="58860"/>
    <n v="63450"/>
    <n v="4590"/>
  </r>
  <r>
    <d v="2013-07-05T00:00:00"/>
    <s v="Portsaied"/>
    <s v="Canal"/>
    <s v="Samsung Galaxy Note 10.1"/>
    <s v="Tablets"/>
    <n v="1"/>
    <x v="1"/>
    <s v="July"/>
    <n v="78804"/>
    <n v="85140"/>
    <n v="6336"/>
  </r>
  <r>
    <d v="2013-07-05T00:00:00"/>
    <s v="Marasa Matrouh"/>
    <s v="Alexandria"/>
    <s v="Sony Xperia Z"/>
    <s v="Tablets"/>
    <n v="15"/>
    <x v="1"/>
    <s v="July"/>
    <n v="94176"/>
    <n v="101520"/>
    <n v="7344"/>
  </r>
  <r>
    <d v="2013-07-06T00:00:00"/>
    <s v="Cairo"/>
    <s v="G. Cairo"/>
    <s v="HTC One - (32GB) - 4G"/>
    <s v="Smartphones"/>
    <n v="4"/>
    <x v="1"/>
    <s v="July"/>
    <n v="40608"/>
    <n v="43200"/>
    <n v="2592"/>
  </r>
  <r>
    <d v="2013-07-06T00:00:00"/>
    <s v="Portsaied"/>
    <s v="Canal"/>
    <s v="Samsung Galaxy S4 (16GB) - 4G"/>
    <s v="Smartphones"/>
    <n v="16"/>
    <x v="1"/>
    <s v="July"/>
    <n v="48672"/>
    <n v="51840"/>
    <n v="3168"/>
  </r>
  <r>
    <d v="2013-07-06T00:00:00"/>
    <s v="Aswan"/>
    <s v="Upper Egypt"/>
    <s v="Samsung Galaxy S3 (16GB) - 3G"/>
    <s v="Smartphones"/>
    <n v="10"/>
    <x v="1"/>
    <s v="July"/>
    <n v="30744"/>
    <n v="32760"/>
    <n v="2016"/>
  </r>
  <r>
    <d v="2013-07-06T00:00:00"/>
    <s v="Cairo"/>
    <s v="G. Cairo"/>
    <s v="iPhone 5C (16GB)"/>
    <s v="Smartphones"/>
    <n v="21"/>
    <x v="1"/>
    <s v="July"/>
    <n v="46098"/>
    <n v="49140"/>
    <n v="3042"/>
  </r>
  <r>
    <d v="2013-07-06T00:00:00"/>
    <s v="Minia"/>
    <s v="Upper Egypt"/>
    <s v="Samsung Galaxy Note3 (32GB) - 3G"/>
    <s v="Smartphones"/>
    <n v="7"/>
    <x v="1"/>
    <s v="July"/>
    <n v="3726"/>
    <n v="3960"/>
    <n v="234"/>
  </r>
  <r>
    <d v="2013-07-06T00:00:00"/>
    <s v="Giza"/>
    <s v="G. Cairo"/>
    <s v="Nokia Lumia  - 4G"/>
    <s v="Smartphones"/>
    <n v="22"/>
    <x v="1"/>
    <s v="July"/>
    <n v="12204"/>
    <n v="12960"/>
    <n v="756"/>
  </r>
  <r>
    <d v="2013-07-06T00:00:00"/>
    <s v="Portsaied"/>
    <s v="Canal"/>
    <s v="Samsung Galaxy S4  (16GB) - 3G"/>
    <s v="Smartphones"/>
    <n v="15"/>
    <x v="1"/>
    <s v="July"/>
    <n v="73800"/>
    <n v="78750"/>
    <n v="4950"/>
  </r>
  <r>
    <d v="2013-07-06T00:00:00"/>
    <s v="Marasa Matrouh"/>
    <s v="Alexandria"/>
    <s v="Samsung Galaxy S4 Zoom - 3G  "/>
    <s v="Smartphones"/>
    <n v="7"/>
    <x v="1"/>
    <s v="July"/>
    <n v="14742"/>
    <n v="15750"/>
    <n v="1008"/>
  </r>
  <r>
    <d v="2013-07-07T00:00:00"/>
    <s v="Zagazig"/>
    <s v="Delta"/>
    <s v="iPhone 5S (64GB)"/>
    <s v="Smartphones"/>
    <n v="17"/>
    <x v="1"/>
    <s v="July"/>
    <n v="104976"/>
    <n v="111780"/>
    <n v="6804"/>
  </r>
  <r>
    <d v="2013-07-08T00:00:00"/>
    <s v="Mansoura"/>
    <s v="Delta"/>
    <s v="Samsung Galaxy Note3 (32GB) - 4G"/>
    <s v="Smartphones"/>
    <n v="20"/>
    <x v="1"/>
    <s v="July"/>
    <n v="31824"/>
    <n v="33840"/>
    <n v="2016"/>
  </r>
  <r>
    <d v="2013-07-08T00:00:00"/>
    <s v="Portsaied"/>
    <s v="Canal"/>
    <s v="iPhone 5S (32GB)"/>
    <s v="Smartphones"/>
    <n v="5"/>
    <x v="1"/>
    <s v="July"/>
    <n v="118404"/>
    <n v="126270"/>
    <n v="7866"/>
  </r>
  <r>
    <d v="2013-07-08T00:00:00"/>
    <s v="Alex"/>
    <s v="Alexandria"/>
    <s v="Samsung Galaxy Note3 (32GB) - 4G"/>
    <s v="Smartphones"/>
    <n v="14"/>
    <x v="1"/>
    <s v="July"/>
    <n v="91494"/>
    <n v="97290"/>
    <n v="5796"/>
  </r>
  <r>
    <d v="2013-07-09T00:00:00"/>
    <s v="Zagazig"/>
    <s v="Delta"/>
    <s v="HTC One - (32GB) - 4G"/>
    <s v="Smartphones"/>
    <n v="6"/>
    <x v="1"/>
    <s v="July"/>
    <n v="54144"/>
    <n v="57600"/>
    <n v="3456"/>
  </r>
  <r>
    <d v="2013-07-09T00:00:00"/>
    <s v="Giza"/>
    <s v="G. Cairo"/>
    <s v="Samsung Galaxy S4  (16GB) - 3G"/>
    <s v="Smartphones"/>
    <n v="22"/>
    <x v="1"/>
    <s v="July"/>
    <n v="44280"/>
    <n v="47250"/>
    <n v="2970"/>
  </r>
  <r>
    <d v="2013-07-09T00:00:00"/>
    <s v="Aswan"/>
    <s v="Upper Egypt"/>
    <s v="Nokia Lumia  - 4G"/>
    <s v="Smartphones"/>
    <n v="6"/>
    <x v="1"/>
    <s v="July"/>
    <n v="4068"/>
    <n v="4320"/>
    <n v="252"/>
  </r>
  <r>
    <d v="2013-07-09T00:00:00"/>
    <s v="Alex"/>
    <s v="Alexandria"/>
    <s v="Samsung Galaxy Note3 (32GB) - 4G"/>
    <s v="Smartphones"/>
    <n v="6"/>
    <x v="1"/>
    <s v="July"/>
    <n v="7956"/>
    <n v="8460"/>
    <n v="504"/>
  </r>
  <r>
    <d v="2013-07-10T00:00:00"/>
    <s v="Giza"/>
    <s v="G. Cairo"/>
    <s v="iPhone 5S (32GB)"/>
    <s v="Smartphones"/>
    <n v="2"/>
    <x v="1"/>
    <s v="July"/>
    <n v="5148"/>
    <n v="5490"/>
    <n v="342"/>
  </r>
  <r>
    <d v="2013-07-10T00:00:00"/>
    <s v="Mansoura"/>
    <s v="Delta"/>
    <s v="iPhone 5C (16GB)"/>
    <s v="Smartphones"/>
    <n v="24"/>
    <x v="1"/>
    <s v="July"/>
    <n v="49644"/>
    <n v="52920"/>
    <n v="3276"/>
  </r>
  <r>
    <d v="2013-07-10T00:00:00"/>
    <s v="Zagazig"/>
    <s v="Delta"/>
    <s v="Samsung Galaxy S3 (16GB) - 3G"/>
    <s v="Smartphones"/>
    <n v="11"/>
    <x v="1"/>
    <s v="July"/>
    <n v="32940"/>
    <n v="35100"/>
    <n v="2160"/>
  </r>
  <r>
    <d v="2013-07-10T00:00:00"/>
    <s v="Cairo"/>
    <s v="G. Cairo"/>
    <s v="iPhone 5S (64GB)"/>
    <s v="Smartphones"/>
    <n v="10"/>
    <x v="1"/>
    <s v="July"/>
    <n v="5832"/>
    <n v="6210"/>
    <n v="378"/>
  </r>
  <r>
    <d v="2013-07-11T00:00:00"/>
    <s v="Marasa Matrouh"/>
    <s v="Alexandria"/>
    <s v="Samsung Galaxy S3 (16GB) - 3G"/>
    <s v="Smartphones"/>
    <n v="7"/>
    <x v="1"/>
    <s v="July"/>
    <n v="28548"/>
    <n v="30420"/>
    <n v="1872"/>
  </r>
  <r>
    <d v="2013-07-11T00:00:00"/>
    <s v="Ismailia"/>
    <s v="Canal"/>
    <s v="Samsung Galaxy S4 (16GB) - 4G"/>
    <s v="Smartphones"/>
    <n v="22"/>
    <x v="1"/>
    <s v="July"/>
    <n v="30420"/>
    <n v="32400"/>
    <n v="1980"/>
  </r>
  <r>
    <d v="2013-07-12T00:00:00"/>
    <s v="Cairo"/>
    <s v="G. Cairo"/>
    <s v="HTC One - (32GB) - 4G"/>
    <s v="Smartphones"/>
    <n v="7"/>
    <x v="1"/>
    <s v="July"/>
    <n v="27072"/>
    <n v="28800"/>
    <n v="1728"/>
  </r>
  <r>
    <d v="2013-07-12T00:00:00"/>
    <s v="Alex"/>
    <s v="Alexandria"/>
    <s v="Nokia Lumia  - 4G"/>
    <s v="Smartphones"/>
    <n v="18"/>
    <x v="1"/>
    <s v="July"/>
    <n v="50850"/>
    <n v="54000"/>
    <n v="3150"/>
  </r>
  <r>
    <d v="2013-07-12T00:00:00"/>
    <s v="Ismailia"/>
    <s v="Canal"/>
    <s v="Samsung Galaxy S4 (16GB) - 4G"/>
    <s v="Smartphones"/>
    <n v="12"/>
    <x v="1"/>
    <s v="July"/>
    <n v="69966"/>
    <n v="74520"/>
    <n v="4554"/>
  </r>
  <r>
    <d v="2013-07-12T00:00:00"/>
    <s v="Cairo"/>
    <s v="G. Cairo"/>
    <s v="iPhone 5C (16GB)"/>
    <s v="Smartphones"/>
    <n v="19"/>
    <x v="1"/>
    <s v="July"/>
    <n v="7092"/>
    <n v="7560"/>
    <n v="468"/>
  </r>
  <r>
    <d v="2013-07-12T00:00:00"/>
    <s v="Minia"/>
    <s v="Upper Egypt"/>
    <s v="HTC One - (32GB) - 4G"/>
    <s v="Smartphones"/>
    <n v="23"/>
    <x v="1"/>
    <s v="July"/>
    <n v="6768"/>
    <n v="7200"/>
    <n v="432"/>
  </r>
  <r>
    <d v="2013-07-13T00:00:00"/>
    <s v="Alex"/>
    <s v="Alexandria"/>
    <s v="Samsung Galaxy Note 10.1"/>
    <s v="Tablets"/>
    <n v="3"/>
    <x v="1"/>
    <s v="July"/>
    <n v="21492"/>
    <n v="23220"/>
    <n v="1728"/>
  </r>
  <r>
    <d v="2013-07-13T00:00:00"/>
    <s v="Marasa Matrouh"/>
    <s v="Alexandria"/>
    <s v="HTC One - (32GB) - 4G"/>
    <s v="Smartphones"/>
    <n v="24"/>
    <x v="1"/>
    <s v="July"/>
    <n v="54144"/>
    <n v="57600"/>
    <n v="3456"/>
  </r>
  <r>
    <d v="2013-07-13T00:00:00"/>
    <s v="Aswan"/>
    <s v="Upper Egypt"/>
    <s v="iPhone 5C (32GB)"/>
    <s v="Smartphones"/>
    <n v="25"/>
    <x v="1"/>
    <s v="July"/>
    <n v="91494"/>
    <n v="97290"/>
    <n v="5796"/>
  </r>
  <r>
    <d v="2013-07-14T00:00:00"/>
    <s v="Ismailia"/>
    <s v="Canal"/>
    <s v="iPhone 5C (16GB)"/>
    <s v="Smartphones"/>
    <n v="5"/>
    <x v="1"/>
    <s v="July"/>
    <n v="60282"/>
    <n v="64260"/>
    <n v="3978"/>
  </r>
  <r>
    <d v="2013-07-14T00:00:00"/>
    <s v="Portsaied"/>
    <s v="Canal"/>
    <s v="HTC One - (32GB) - 4G"/>
    <s v="Smartphones"/>
    <n v="2"/>
    <x v="1"/>
    <s v="July"/>
    <n v="60912"/>
    <n v="64800"/>
    <n v="3888"/>
  </r>
  <r>
    <d v="2013-07-14T00:00:00"/>
    <s v="Giza"/>
    <s v="G. Cairo"/>
    <s v="Samsung Galaxy S4 Zoom - 3G  "/>
    <s v="Smartphones"/>
    <n v="14"/>
    <x v="1"/>
    <s v="July"/>
    <n v="52650"/>
    <n v="56250"/>
    <n v="3600"/>
  </r>
  <r>
    <d v="2013-07-14T00:00:00"/>
    <s v="Portsaied"/>
    <s v="Canal"/>
    <s v="iPhone 5C (16GB)"/>
    <s v="Smartphones"/>
    <n v="6"/>
    <x v="1"/>
    <s v="July"/>
    <n v="74466"/>
    <n v="79380"/>
    <n v="4914"/>
  </r>
  <r>
    <d v="2013-07-15T00:00:00"/>
    <s v="Minia"/>
    <s v="Upper Egypt"/>
    <s v="iPhone 5S (64GB)"/>
    <s v="Smartphones"/>
    <n v="13"/>
    <x v="1"/>
    <s v="July"/>
    <n v="46656"/>
    <n v="49680"/>
    <n v="3024"/>
  </r>
  <r>
    <d v="2013-07-15T00:00:00"/>
    <s v="Zagazig"/>
    <s v="Delta"/>
    <s v="Samsung Galaxy S3 (16GB) - 3G"/>
    <s v="Smartphones"/>
    <n v="4"/>
    <x v="1"/>
    <s v="July"/>
    <n v="15372"/>
    <n v="16380"/>
    <n v="1008"/>
  </r>
  <r>
    <d v="2013-07-16T00:00:00"/>
    <s v="Cairo"/>
    <s v="G. Cairo"/>
    <s v="Microsoft Surface Pro 2"/>
    <s v="Tablets"/>
    <n v="21"/>
    <x v="1"/>
    <s v="July"/>
    <n v="120096"/>
    <n v="129600"/>
    <n v="9504"/>
  </r>
  <r>
    <d v="2013-07-16T00:00:00"/>
    <s v="Marasa Matrouh"/>
    <s v="Alexandria"/>
    <s v="Samsung Galaxy S4 Zoom - 3G  "/>
    <s v="Smartphones"/>
    <n v="16"/>
    <x v="1"/>
    <s v="July"/>
    <n v="40014"/>
    <n v="42750"/>
    <n v="2736"/>
  </r>
  <r>
    <d v="2013-07-16T00:00:00"/>
    <s v="Cairo"/>
    <s v="G. Cairo"/>
    <s v="iPhone 5S (16GB)"/>
    <s v="Smartphones"/>
    <n v="10"/>
    <x v="1"/>
    <s v="July"/>
    <n v="98604"/>
    <n v="104940"/>
    <n v="6336"/>
  </r>
  <r>
    <d v="2013-07-16T00:00:00"/>
    <s v="Giza"/>
    <s v="G. Cairo"/>
    <s v="Sony Xperia Z"/>
    <s v="Tablets"/>
    <n v="3"/>
    <x v="1"/>
    <s v="July"/>
    <n v="3924"/>
    <n v="4230"/>
    <n v="306"/>
  </r>
  <r>
    <d v="2013-07-16T00:00:00"/>
    <s v="Zagazig"/>
    <s v="Delta"/>
    <s v="Samsung Galaxy S4  (16GB) - 3G"/>
    <s v="Smartphones"/>
    <n v="1"/>
    <x v="1"/>
    <s v="July"/>
    <n v="29520"/>
    <n v="31500"/>
    <n v="1980"/>
  </r>
  <r>
    <d v="2013-07-17T00:00:00"/>
    <s v="Alex"/>
    <s v="Alexandria"/>
    <s v="iPhone 5S (16GB)"/>
    <s v="Smartphones"/>
    <n v="13"/>
    <x v="1"/>
    <s v="July"/>
    <n v="94122"/>
    <n v="100170"/>
    <n v="6048"/>
  </r>
  <r>
    <d v="2013-07-17T00:00:00"/>
    <s v="Zagazig"/>
    <s v="Delta"/>
    <s v="Sony Xperia Z"/>
    <s v="Tablets"/>
    <n v="15"/>
    <x v="1"/>
    <s v="July"/>
    <n v="23544"/>
    <n v="25380"/>
    <n v="1836"/>
  </r>
  <r>
    <d v="2013-07-17T00:00:00"/>
    <s v="Aswan"/>
    <s v="Upper Egypt"/>
    <s v="HTC One - (32GB) - 4G"/>
    <s v="Smartphones"/>
    <n v="5"/>
    <x v="1"/>
    <s v="July"/>
    <n v="57528"/>
    <n v="61200"/>
    <n v="3672"/>
  </r>
  <r>
    <d v="2013-07-17T00:00:00"/>
    <s v="Mansoura"/>
    <s v="Delta"/>
    <s v="Samsung Galaxy S4 (16GB) - 4G"/>
    <s v="Smartphones"/>
    <n v="25"/>
    <x v="1"/>
    <s v="July"/>
    <n v="12168"/>
    <n v="12960"/>
    <n v="792"/>
  </r>
  <r>
    <d v="2013-07-17T00:00:00"/>
    <s v="Mansoura"/>
    <s v="Delta"/>
    <s v="Sony Xperia Z"/>
    <s v="Tablets"/>
    <n v="8"/>
    <x v="1"/>
    <s v="July"/>
    <n v="58860"/>
    <n v="63450"/>
    <n v="4590"/>
  </r>
  <r>
    <d v="2013-07-18T00:00:00"/>
    <s v="Portsaied"/>
    <s v="Canal"/>
    <s v="Samsung Galaxy S4 (16GB) - 4G"/>
    <s v="Smartphones"/>
    <n v="21"/>
    <x v="1"/>
    <s v="July"/>
    <n v="69966"/>
    <n v="74520"/>
    <n v="4554"/>
  </r>
  <r>
    <d v="2013-07-19T00:00:00"/>
    <s v="Minia"/>
    <s v="Upper Egypt"/>
    <s v="Samsung Galaxy Note 10.1"/>
    <s v="Tablets"/>
    <n v="16"/>
    <x v="1"/>
    <s v="July"/>
    <n v="68058"/>
    <n v="73530"/>
    <n v="5472"/>
  </r>
  <r>
    <d v="2013-07-19T00:00:00"/>
    <s v="Mansoura"/>
    <s v="Delta"/>
    <s v="Samsung Galaxy S4  (16GB) - 3G"/>
    <s v="Smartphones"/>
    <n v="23"/>
    <x v="1"/>
    <s v="July"/>
    <n v="44280"/>
    <n v="47250"/>
    <n v="2970"/>
  </r>
  <r>
    <d v="2013-07-20T00:00:00"/>
    <s v="Giza"/>
    <s v="G. Cairo"/>
    <s v="iPhone 5C (32GB)"/>
    <s v="Smartphones"/>
    <n v="22"/>
    <x v="1"/>
    <s v="July"/>
    <n v="51714"/>
    <n v="54990"/>
    <n v="3276"/>
  </r>
  <r>
    <d v="2013-07-20T00:00:00"/>
    <s v="Zagazig"/>
    <s v="Delta"/>
    <s v="iPhone 5S (32GB)"/>
    <s v="Smartphones"/>
    <n v="13"/>
    <x v="1"/>
    <s v="July"/>
    <n v="108108"/>
    <n v="115290"/>
    <n v="7182"/>
  </r>
  <r>
    <d v="2013-07-20T00:00:00"/>
    <s v="Ismailia"/>
    <s v="Canal"/>
    <s v="HTC One - (32GB) - 4G"/>
    <s v="Smartphones"/>
    <n v="27"/>
    <x v="1"/>
    <s v="July"/>
    <n v="60912"/>
    <n v="64800"/>
    <n v="3888"/>
  </r>
  <r>
    <d v="2013-07-20T00:00:00"/>
    <s v="Portsaied"/>
    <s v="Canal"/>
    <s v="Samsung Galaxy Note3 (32GB) - 3G"/>
    <s v="Smartphones"/>
    <n v="27"/>
    <x v="1"/>
    <s v="July"/>
    <n v="11178"/>
    <n v="11880"/>
    <n v="702"/>
  </r>
  <r>
    <d v="2013-07-21T00:00:00"/>
    <s v="Marasa Matrouh"/>
    <s v="Alexandria"/>
    <s v="iPhone 5S (32GB)"/>
    <s v="Smartphones"/>
    <n v="27"/>
    <x v="1"/>
    <s v="July"/>
    <n v="87516"/>
    <n v="93330"/>
    <n v="5814"/>
  </r>
  <r>
    <d v="2013-07-21T00:00:00"/>
    <s v="Alex"/>
    <s v="Alexandria"/>
    <s v="HTC One - (32GB) - 4G"/>
    <s v="Smartphones"/>
    <n v="27"/>
    <x v="1"/>
    <s v="July"/>
    <n v="57528"/>
    <n v="61200"/>
    <n v="3672"/>
  </r>
  <r>
    <d v="2013-07-21T00:00:00"/>
    <s v="Marasa Matrouh"/>
    <s v="Alexandria"/>
    <s v="Samsung Galaxy S4  (16GB) - 3G"/>
    <s v="Smartphones"/>
    <n v="27"/>
    <x v="1"/>
    <s v="July"/>
    <n v="64944"/>
    <n v="69300"/>
    <n v="4356"/>
  </r>
  <r>
    <d v="2013-07-22T00:00:00"/>
    <s v="Giza"/>
    <s v="G. Cairo"/>
    <s v="Sony Xperia Z"/>
    <s v="Tablets"/>
    <n v="27"/>
    <x v="1"/>
    <s v="July"/>
    <n v="15696"/>
    <n v="16920"/>
    <n v="1224"/>
  </r>
  <r>
    <d v="2013-07-22T00:00:00"/>
    <s v="Marasa Matrouh"/>
    <s v="Alexandria"/>
    <s v="Samsung Galaxy S4 Zoom - 3G  "/>
    <s v="Smartphones"/>
    <n v="12"/>
    <x v="1"/>
    <s v="July"/>
    <n v="31590"/>
    <n v="33750"/>
    <n v="2160"/>
  </r>
  <r>
    <d v="2013-07-23T00:00:00"/>
    <s v="Marasa Matrouh"/>
    <s v="Alexandria"/>
    <s v="iPhone 5C (16GB)"/>
    <s v="Smartphones"/>
    <n v="18"/>
    <x v="1"/>
    <s v="July"/>
    <n v="49644"/>
    <n v="52920"/>
    <n v="3276"/>
  </r>
  <r>
    <d v="2013-07-23T00:00:00"/>
    <s v="Cairo"/>
    <s v="G. Cairo"/>
    <s v="Sony Xperia Z"/>
    <s v="Tablets"/>
    <n v="8"/>
    <x v="1"/>
    <s v="July"/>
    <n v="31392"/>
    <n v="33840"/>
    <n v="2448"/>
  </r>
  <r>
    <d v="2013-07-23T00:00:00"/>
    <s v="Mansoura"/>
    <s v="Delta"/>
    <s v="HTC One - (32GB) - 4G"/>
    <s v="Smartphones"/>
    <n v="21"/>
    <x v="1"/>
    <s v="July"/>
    <n v="37224"/>
    <n v="39600"/>
    <n v="2376"/>
  </r>
  <r>
    <d v="2013-07-23T00:00:00"/>
    <s v="Alex"/>
    <s v="Alexandria"/>
    <s v="Nokia Lumia  - 4G"/>
    <s v="Smartphones"/>
    <n v="25"/>
    <x v="1"/>
    <s v="July"/>
    <n v="16272"/>
    <n v="17280"/>
    <n v="1008"/>
  </r>
  <r>
    <d v="2013-07-24T00:00:00"/>
    <s v="Minia"/>
    <s v="Upper Egypt"/>
    <s v="Samsung Galaxy S3 (16GB) - 3G"/>
    <s v="Smartphones"/>
    <n v="12"/>
    <x v="1"/>
    <s v="July"/>
    <n v="32940"/>
    <n v="35100"/>
    <n v="2160"/>
  </r>
  <r>
    <d v="2013-07-24T00:00:00"/>
    <s v="Cairo"/>
    <s v="G. Cairo"/>
    <s v="iPhone 5S (16GB)"/>
    <s v="Smartphones"/>
    <n v="9"/>
    <x v="1"/>
    <s v="July"/>
    <n v="49302"/>
    <n v="52470"/>
    <n v="3168"/>
  </r>
  <r>
    <d v="2013-07-26T00:00:00"/>
    <s v="Alex"/>
    <s v="Alexandria"/>
    <s v="Samsung Galaxy S3 (16GB) - 3G"/>
    <s v="Smartphones"/>
    <n v="23"/>
    <x v="1"/>
    <s v="July"/>
    <n v="30744"/>
    <n v="32760"/>
    <n v="2016"/>
  </r>
  <r>
    <d v="2013-07-26T00:00:00"/>
    <s v="Minia"/>
    <s v="Upper Egypt"/>
    <s v="Samsung Galaxy Note3 (32GB) - 3G"/>
    <s v="Smartphones"/>
    <n v="23"/>
    <x v="1"/>
    <s v="July"/>
    <n v="63342"/>
    <n v="67320"/>
    <n v="3978"/>
  </r>
  <r>
    <d v="2013-07-26T00:00:00"/>
    <s v="Alex"/>
    <s v="Alexandria"/>
    <s v="iPhone 5S (16GB)"/>
    <s v="Smartphones"/>
    <n v="20"/>
    <x v="1"/>
    <s v="July"/>
    <n v="26892"/>
    <n v="28620"/>
    <n v="1728"/>
  </r>
  <r>
    <d v="2013-07-26T00:00:00"/>
    <s v="Marasa Matrouh"/>
    <s v="Alexandria"/>
    <s v="Samsung Galaxy Note 10.1"/>
    <s v="Tablets"/>
    <n v="25"/>
    <x v="1"/>
    <s v="July"/>
    <n v="35820"/>
    <n v="38700"/>
    <n v="2880"/>
  </r>
  <r>
    <d v="2013-07-26T00:00:00"/>
    <s v="Ismailia"/>
    <s v="Canal"/>
    <s v="iPhone 5C (32GB)"/>
    <s v="Smartphones"/>
    <n v="4"/>
    <x v="1"/>
    <s v="July"/>
    <n v="79560"/>
    <n v="84600"/>
    <n v="5040"/>
  </r>
  <r>
    <d v="2013-07-26T00:00:00"/>
    <s v="Minia"/>
    <s v="Upper Egypt"/>
    <s v="Nokia Lumia  - 4G"/>
    <s v="Smartphones"/>
    <n v="24"/>
    <x v="1"/>
    <s v="July"/>
    <n v="8136"/>
    <n v="8640"/>
    <n v="504"/>
  </r>
  <r>
    <d v="2013-07-27T00:00:00"/>
    <s v="Mansoura"/>
    <s v="Delta"/>
    <s v="HTC ONE (32GB) Dual Sim - 3G"/>
    <s v="Smartphones"/>
    <n v="24"/>
    <x v="1"/>
    <s v="July"/>
    <n v="31914"/>
    <n v="34020"/>
    <n v="2106"/>
  </r>
  <r>
    <d v="2013-07-27T00:00:00"/>
    <s v="Zagazig"/>
    <s v="Delta"/>
    <s v="iPhone 5S (64GB)"/>
    <s v="Smartphones"/>
    <n v="16"/>
    <x v="1"/>
    <s v="July"/>
    <n v="52488"/>
    <n v="55890"/>
    <n v="3402"/>
  </r>
  <r>
    <d v="2013-07-28T00:00:00"/>
    <s v="Alex"/>
    <s v="Alexandria"/>
    <s v="iPhone 5C (16GB)"/>
    <s v="Smartphones"/>
    <n v="6"/>
    <x v="1"/>
    <s v="July"/>
    <n v="60282"/>
    <n v="64260"/>
    <n v="3978"/>
  </r>
  <r>
    <d v="2013-07-28T00:00:00"/>
    <s v="Mansoura"/>
    <s v="Delta"/>
    <s v="Samsung Galaxy S3 (16GB) - 3G"/>
    <s v="Smartphones"/>
    <n v="4"/>
    <x v="1"/>
    <s v="July"/>
    <n v="37332"/>
    <n v="39780"/>
    <n v="2448"/>
  </r>
  <r>
    <d v="2013-07-29T00:00:00"/>
    <s v="Zagazig"/>
    <s v="Delta"/>
    <s v="iPhone 5C (32GB)"/>
    <s v="Smartphones"/>
    <n v="24"/>
    <x v="1"/>
    <s v="July"/>
    <n v="87516"/>
    <n v="93060"/>
    <n v="5544"/>
  </r>
  <r>
    <d v="2013-07-29T00:00:00"/>
    <s v="Zagazig"/>
    <s v="Delta"/>
    <s v="Nokia Lumia  - 4G"/>
    <s v="Smartphones"/>
    <n v="21"/>
    <x v="1"/>
    <s v="July"/>
    <n v="10170"/>
    <n v="10800"/>
    <n v="630"/>
  </r>
  <r>
    <d v="2013-07-29T00:00:00"/>
    <s v="Minia"/>
    <s v="Upper Egypt"/>
    <s v="HTC ONE (32GB) Dual Sim - 3G"/>
    <s v="Smartphones"/>
    <n v="13"/>
    <x v="1"/>
    <s v="July"/>
    <n v="85104"/>
    <n v="90720"/>
    <n v="5616"/>
  </r>
  <r>
    <d v="2013-07-30T00:00:00"/>
    <s v="Cairo"/>
    <s v="G. Cairo"/>
    <s v="HTC ONE (32GB) Dual Sim - 3G"/>
    <s v="Smartphones"/>
    <n v="2"/>
    <x v="1"/>
    <s v="July"/>
    <n v="81558"/>
    <n v="86940"/>
    <n v="5382"/>
  </r>
  <r>
    <d v="2013-07-30T00:00:00"/>
    <s v="Giza"/>
    <s v="G. Cairo"/>
    <s v="iPhone 5C (32GB)"/>
    <s v="Smartphones"/>
    <n v="20"/>
    <x v="1"/>
    <s v="July"/>
    <n v="63648"/>
    <n v="67680"/>
    <n v="4032"/>
  </r>
  <r>
    <d v="2013-07-31T00:00:00"/>
    <s v="Mansoura"/>
    <s v="Delta"/>
    <s v="Samsung Galaxy Note3 (32GB) - 4G"/>
    <s v="Smartphones"/>
    <n v="21"/>
    <x v="1"/>
    <s v="July"/>
    <n v="39780"/>
    <n v="42300"/>
    <n v="2520"/>
  </r>
  <r>
    <d v="2013-07-31T00:00:00"/>
    <s v="Giza"/>
    <s v="G. Cairo"/>
    <s v="Samsung Galaxy Note 10.1"/>
    <s v="Tablets"/>
    <n v="12"/>
    <x v="1"/>
    <s v="July"/>
    <n v="50148"/>
    <n v="54180"/>
    <n v="4032"/>
  </r>
  <r>
    <d v="2013-07-31T00:00:00"/>
    <s v="Alex"/>
    <s v="Alexandria"/>
    <s v="iPhone 5S (64GB)"/>
    <s v="Smartphones"/>
    <n v="23"/>
    <x v="1"/>
    <s v="July"/>
    <n v="139968"/>
    <n v="149040"/>
    <n v="9072"/>
  </r>
  <r>
    <d v="2013-08-01T00:00:00"/>
    <s v="Cairo"/>
    <s v="G. Cairo"/>
    <s v="iPhone 5S (64GB)"/>
    <s v="Smartphones"/>
    <n v="23"/>
    <x v="1"/>
    <s v="August"/>
    <n v="23328"/>
    <n v="24840"/>
    <n v="1512"/>
  </r>
  <r>
    <d v="2013-08-01T00:00:00"/>
    <s v="Ismailia"/>
    <s v="Canal"/>
    <s v="Nokia Lumia  - 4G"/>
    <s v="Smartphones"/>
    <n v="24"/>
    <x v="1"/>
    <s v="August"/>
    <n v="32544"/>
    <n v="34560"/>
    <n v="2016"/>
  </r>
  <r>
    <d v="2013-08-01T00:00:00"/>
    <s v="Marasa Matrouh"/>
    <s v="Alexandria"/>
    <s v="iPhone 5C (32GB)"/>
    <s v="Smartphones"/>
    <n v="25"/>
    <x v="1"/>
    <s v="August"/>
    <n v="63648"/>
    <n v="67680"/>
    <n v="4032"/>
  </r>
  <r>
    <d v="2013-08-01T00:00:00"/>
    <s v="Minia"/>
    <s v="Upper Egypt"/>
    <s v="Samsung Galaxy S3 (16GB) - 3G"/>
    <s v="Smartphones"/>
    <n v="17"/>
    <x v="1"/>
    <s v="August"/>
    <n v="19764"/>
    <n v="21060"/>
    <n v="1296"/>
  </r>
  <r>
    <d v="2013-08-01T00:00:00"/>
    <s v="Minia"/>
    <s v="Upper Egypt"/>
    <s v="Microsoft Surface Pro 2"/>
    <s v="Tablets"/>
    <n v="21"/>
    <x v="1"/>
    <s v="August"/>
    <n v="60048"/>
    <n v="64800"/>
    <n v="4752"/>
  </r>
  <r>
    <d v="2013-08-02T00:00:00"/>
    <s v="Marasa Matrouh"/>
    <s v="Alexandria"/>
    <s v="Samsung Galaxy S4  (16GB) - 3G"/>
    <s v="Smartphones"/>
    <n v="9"/>
    <x v="1"/>
    <s v="August"/>
    <n v="14760"/>
    <n v="15750"/>
    <n v="990"/>
  </r>
  <r>
    <d v="2013-08-02T00:00:00"/>
    <s v="Portsaied"/>
    <s v="Canal"/>
    <s v="Samsung Galaxy Note3 (32GB) - 4G"/>
    <s v="Smartphones"/>
    <n v="11"/>
    <x v="1"/>
    <s v="August"/>
    <n v="95472"/>
    <n v="101520"/>
    <n v="6048"/>
  </r>
  <r>
    <d v="2013-08-03T00:00:00"/>
    <s v="Marasa Matrouh"/>
    <s v="Alexandria"/>
    <s v="Microsoft Surface Pro 2"/>
    <s v="Tablets"/>
    <n v="4"/>
    <x v="1"/>
    <s v="August"/>
    <n v="187650"/>
    <n v="202500"/>
    <n v="14850"/>
  </r>
  <r>
    <d v="2013-08-03T00:00:00"/>
    <s v="Zagazig"/>
    <s v="Delta"/>
    <s v="iPhone 5C (32GB)"/>
    <s v="Smartphones"/>
    <n v="22"/>
    <x v="1"/>
    <s v="August"/>
    <n v="55692"/>
    <n v="59220"/>
    <n v="3528"/>
  </r>
  <r>
    <d v="2013-08-03T00:00:00"/>
    <s v="Minia"/>
    <s v="Upper Egypt"/>
    <s v="Samsung Galaxy S4 (16GB) - 4G"/>
    <s v="Smartphones"/>
    <n v="15"/>
    <x v="1"/>
    <s v="August"/>
    <n v="30420"/>
    <n v="32400"/>
    <n v="1980"/>
  </r>
  <r>
    <d v="2013-08-03T00:00:00"/>
    <s v="Aswan"/>
    <s v="Upper Egypt"/>
    <s v="iPhone 5C (32GB)"/>
    <s v="Smartphones"/>
    <n v="23"/>
    <x v="1"/>
    <s v="August"/>
    <n v="15912"/>
    <n v="16920"/>
    <n v="1008"/>
  </r>
  <r>
    <d v="2013-08-03T00:00:00"/>
    <s v="Ismailia"/>
    <s v="Canal"/>
    <s v="Samsung Galaxy S3 (16GB) - 3G"/>
    <s v="Smartphones"/>
    <n v="9"/>
    <x v="1"/>
    <s v="August"/>
    <n v="30744"/>
    <n v="32760"/>
    <n v="2016"/>
  </r>
  <r>
    <d v="2013-08-04T00:00:00"/>
    <s v="Aswan"/>
    <s v="Upper Egypt"/>
    <s v="Samsung Galaxy S4 Zoom - 3G  "/>
    <s v="Smartphones"/>
    <n v="7"/>
    <x v="1"/>
    <s v="August"/>
    <n v="14742"/>
    <n v="15750"/>
    <n v="1008"/>
  </r>
  <r>
    <d v="2013-08-04T00:00:00"/>
    <s v="Marasa Matrouh"/>
    <s v="Alexandria"/>
    <s v="iPhone 5S (16GB)"/>
    <s v="Smartphones"/>
    <n v="25"/>
    <x v="1"/>
    <s v="August"/>
    <n v="17928"/>
    <n v="19080"/>
    <n v="1152"/>
  </r>
  <r>
    <d v="2013-08-05T00:00:00"/>
    <s v="Aswan"/>
    <s v="Upper Egypt"/>
    <s v="iPhone 5S (64GB)"/>
    <s v="Smartphones"/>
    <n v="10"/>
    <x v="1"/>
    <s v="August"/>
    <n v="75816"/>
    <n v="80730"/>
    <n v="4914"/>
  </r>
  <r>
    <d v="2013-08-05T00:00:00"/>
    <s v="Cairo"/>
    <s v="G. Cairo"/>
    <s v="Samsung Galaxy Note 10.1"/>
    <s v="Tablets"/>
    <n v="8"/>
    <x v="1"/>
    <s v="August"/>
    <n v="89550"/>
    <n v="96750"/>
    <n v="7200"/>
  </r>
  <r>
    <d v="2013-08-05T00:00:00"/>
    <s v="Portsaied"/>
    <s v="Canal"/>
    <s v="Samsung Galaxy S3 (16GB) - 3G"/>
    <s v="Smartphones"/>
    <n v="18"/>
    <x v="1"/>
    <s v="August"/>
    <n v="15372"/>
    <n v="16380"/>
    <n v="1008"/>
  </r>
  <r>
    <d v="2013-08-05T00:00:00"/>
    <s v="Cairo"/>
    <s v="G. Cairo"/>
    <s v="iPhone 5C (32GB)"/>
    <s v="Smartphones"/>
    <n v="8"/>
    <x v="1"/>
    <s v="August"/>
    <n v="39780"/>
    <n v="42300"/>
    <n v="2520"/>
  </r>
  <r>
    <d v="2013-08-05T00:00:00"/>
    <s v="Minia"/>
    <s v="Upper Egypt"/>
    <s v="iPhone 5S (32GB)"/>
    <s v="Smartphones"/>
    <n v="25"/>
    <x v="1"/>
    <s v="August"/>
    <n v="102960"/>
    <n v="109800"/>
    <n v="6840"/>
  </r>
  <r>
    <d v="2013-08-05T00:00:00"/>
    <s v="Minia"/>
    <s v="Upper Egypt"/>
    <s v="Samsung Galaxy Note 10.1"/>
    <s v="Tablets"/>
    <n v="7"/>
    <x v="1"/>
    <s v="August"/>
    <n v="3582"/>
    <n v="3870"/>
    <n v="288"/>
  </r>
  <r>
    <d v="2013-08-07T00:00:00"/>
    <s v="Cairo"/>
    <s v="G. Cairo"/>
    <s v="Samsung Galaxy S3 (16GB) - 3G"/>
    <s v="Smartphones"/>
    <n v="17"/>
    <x v="1"/>
    <s v="August"/>
    <n v="24156"/>
    <n v="25740"/>
    <n v="1584"/>
  </r>
  <r>
    <d v="2013-08-07T00:00:00"/>
    <s v="Aswan"/>
    <s v="Upper Egypt"/>
    <s v="Samsung Galaxy Note3 (32GB) - 3G"/>
    <s v="Smartphones"/>
    <n v="3"/>
    <x v="1"/>
    <s v="August"/>
    <n v="37260"/>
    <n v="39600"/>
    <n v="2340"/>
  </r>
  <r>
    <d v="2013-08-07T00:00:00"/>
    <s v="Cairo"/>
    <s v="G. Cairo"/>
    <s v="Samsung Galaxy S3 (16GB) - 3G"/>
    <s v="Smartphones"/>
    <n v="13"/>
    <x v="1"/>
    <s v="August"/>
    <n v="41724"/>
    <n v="44460"/>
    <n v="2736"/>
  </r>
  <r>
    <d v="2013-08-09T00:00:00"/>
    <s v="Ismailia"/>
    <s v="Canal"/>
    <s v="iPhone 5C (32GB)"/>
    <s v="Smartphones"/>
    <n v="17"/>
    <x v="1"/>
    <s v="August"/>
    <n v="75582"/>
    <n v="80370"/>
    <n v="4788"/>
  </r>
  <r>
    <d v="2013-08-09T00:00:00"/>
    <s v="Minia"/>
    <s v="Upper Egypt"/>
    <s v="iPhone 5S (16GB)"/>
    <s v="Smartphones"/>
    <n v="22"/>
    <x v="1"/>
    <s v="August"/>
    <n v="76194"/>
    <n v="81090"/>
    <n v="4896"/>
  </r>
  <r>
    <d v="2013-08-09T00:00:00"/>
    <s v="Alex"/>
    <s v="Alexandria"/>
    <s v="Samsung Galaxy Note3 (32GB) - 3G"/>
    <s v="Smartphones"/>
    <n v="23"/>
    <x v="1"/>
    <s v="August"/>
    <n v="89424"/>
    <n v="95040"/>
    <n v="5616"/>
  </r>
  <r>
    <d v="2013-08-09T00:00:00"/>
    <s v="Giza"/>
    <s v="G. Cairo"/>
    <s v="Samsung Galaxy S4 (16GB) - 4G"/>
    <s v="Smartphones"/>
    <n v="1"/>
    <x v="1"/>
    <s v="August"/>
    <n v="57798"/>
    <n v="61560"/>
    <n v="3762"/>
  </r>
  <r>
    <d v="2013-08-10T00:00:00"/>
    <s v="Aswan"/>
    <s v="Upper Egypt"/>
    <s v="iPhone 5C (32GB)"/>
    <s v="Smartphones"/>
    <n v="25"/>
    <x v="1"/>
    <s v="August"/>
    <n v="71604"/>
    <n v="76140"/>
    <n v="4536"/>
  </r>
  <r>
    <d v="2013-08-10T00:00:00"/>
    <s v="Mansoura"/>
    <s v="Delta"/>
    <s v="iPhone 5C (32GB)"/>
    <s v="Smartphones"/>
    <n v="22"/>
    <x v="1"/>
    <s v="August"/>
    <n v="27846"/>
    <n v="29610"/>
    <n v="1764"/>
  </r>
  <r>
    <d v="2013-08-10T00:00:00"/>
    <s v="Minia"/>
    <s v="Upper Egypt"/>
    <s v="Samsung Galaxy S4 Zoom - 3G  "/>
    <s v="Smartphones"/>
    <n v="2"/>
    <x v="1"/>
    <s v="August"/>
    <n v="48438"/>
    <n v="51750"/>
    <n v="3312"/>
  </r>
  <r>
    <d v="2013-08-10T00:00:00"/>
    <s v="Aswan"/>
    <s v="Upper Egypt"/>
    <s v="Samsung Galaxy Note 10.1"/>
    <s v="Tablets"/>
    <n v="11"/>
    <x v="1"/>
    <s v="August"/>
    <n v="75222"/>
    <n v="81270"/>
    <n v="6048"/>
  </r>
  <r>
    <d v="2013-08-11T00:00:00"/>
    <s v="Cairo"/>
    <s v="G. Cairo"/>
    <s v="iPhone 5S (16GB)"/>
    <s v="Smartphones"/>
    <n v="11"/>
    <x v="1"/>
    <s v="August"/>
    <n v="62748"/>
    <n v="66780"/>
    <n v="4032"/>
  </r>
  <r>
    <d v="2013-08-12T00:00:00"/>
    <s v="Alex"/>
    <s v="Alexandria"/>
    <s v="Nokia Lumia  - 4G"/>
    <s v="Smartphones"/>
    <n v="1"/>
    <x v="1"/>
    <s v="August"/>
    <n v="28476"/>
    <n v="30240"/>
    <n v="1764"/>
  </r>
  <r>
    <d v="2013-08-12T00:00:00"/>
    <s v="Mansoura"/>
    <s v="Delta"/>
    <s v="Samsung Galaxy S4  (16GB) - 3G"/>
    <s v="Smartphones"/>
    <n v="14"/>
    <x v="1"/>
    <s v="August"/>
    <n v="53136"/>
    <n v="56700"/>
    <n v="3564"/>
  </r>
  <r>
    <d v="2013-08-12T00:00:00"/>
    <s v="Cairo"/>
    <s v="G. Cairo"/>
    <s v="Microsoft Surface Pro 2"/>
    <s v="Tablets"/>
    <n v="11"/>
    <x v="1"/>
    <s v="August"/>
    <n v="30024"/>
    <n v="32400"/>
    <n v="2376"/>
  </r>
  <r>
    <d v="2013-08-13T00:00:00"/>
    <s v="Cairo"/>
    <s v="G. Cairo"/>
    <s v="iPhone 5S (32GB)"/>
    <s v="Smartphones"/>
    <n v="8"/>
    <x v="1"/>
    <s v="August"/>
    <n v="5148"/>
    <n v="5490"/>
    <n v="342"/>
  </r>
  <r>
    <d v="2013-08-13T00:00:00"/>
    <s v="Alex"/>
    <s v="Alexandria"/>
    <s v="HTC ONE (32GB) Dual Sim - 3G"/>
    <s v="Smartphones"/>
    <n v="1"/>
    <x v="1"/>
    <s v="August"/>
    <n v="46098"/>
    <n v="49140"/>
    <n v="3042"/>
  </r>
  <r>
    <d v="2013-08-13T00:00:00"/>
    <s v="Minia"/>
    <s v="Upper Egypt"/>
    <s v="Samsung Galaxy S4 (16GB) - 4G"/>
    <s v="Smartphones"/>
    <n v="24"/>
    <x v="1"/>
    <s v="August"/>
    <n v="27378"/>
    <n v="29160"/>
    <n v="1782"/>
  </r>
  <r>
    <d v="2013-08-13T00:00:00"/>
    <s v="Alex"/>
    <s v="Alexandria"/>
    <s v="Samsung Galaxy S3 (16GB) - 3G"/>
    <s v="Smartphones"/>
    <n v="15"/>
    <x v="1"/>
    <s v="August"/>
    <n v="46116"/>
    <n v="49140"/>
    <n v="3024"/>
  </r>
  <r>
    <d v="2013-08-14T00:00:00"/>
    <s v="Ismailia"/>
    <s v="Canal"/>
    <s v="Samsung Galaxy Note3 (32GB) - 3G"/>
    <s v="Smartphones"/>
    <n v="20"/>
    <x v="1"/>
    <s v="August"/>
    <n v="26082"/>
    <n v="27720"/>
    <n v="1638"/>
  </r>
  <r>
    <d v="2013-08-14T00:00:00"/>
    <s v="Portsaied"/>
    <s v="Canal"/>
    <s v="Samsung Galaxy S3 (16GB) - 3G"/>
    <s v="Smartphones"/>
    <n v="1"/>
    <x v="1"/>
    <s v="August"/>
    <n v="24156"/>
    <n v="25740"/>
    <n v="1584"/>
  </r>
  <r>
    <d v="2013-08-14T00:00:00"/>
    <s v="Alex"/>
    <s v="Alexandria"/>
    <s v="Samsung Galaxy Note3 (32GB) - 4G"/>
    <s v="Smartphones"/>
    <n v="5"/>
    <x v="1"/>
    <s v="August"/>
    <n v="75582"/>
    <n v="80370"/>
    <n v="4788"/>
  </r>
  <r>
    <d v="2013-08-14T00:00:00"/>
    <s v="Marasa Matrouh"/>
    <s v="Alexandria"/>
    <s v="Samsung Galaxy S4 (16GB) - 4G"/>
    <s v="Smartphones"/>
    <n v="2"/>
    <x v="1"/>
    <s v="August"/>
    <n v="63882"/>
    <n v="68040"/>
    <n v="4158"/>
  </r>
  <r>
    <d v="2013-08-15T00:00:00"/>
    <s v="Aswan"/>
    <s v="Upper Egypt"/>
    <s v="Samsung Galaxy S4 (16GB) - 4G"/>
    <s v="Smartphones"/>
    <n v="15"/>
    <x v="1"/>
    <s v="August"/>
    <n v="3042"/>
    <n v="3240"/>
    <n v="198"/>
  </r>
  <r>
    <d v="2013-08-15T00:00:00"/>
    <s v="Alex"/>
    <s v="Alexandria"/>
    <s v="iPhone 5S (64GB)"/>
    <s v="Smartphones"/>
    <n v="24"/>
    <x v="1"/>
    <s v="August"/>
    <n v="69984"/>
    <n v="74520"/>
    <n v="4536"/>
  </r>
  <r>
    <d v="2013-08-15T00:00:00"/>
    <s v="Portsaied"/>
    <s v="Canal"/>
    <s v="Samsung Galaxy S4 (16GB) - 4G"/>
    <s v="Smartphones"/>
    <n v="23"/>
    <x v="1"/>
    <s v="August"/>
    <n v="18252"/>
    <n v="19440"/>
    <n v="1188"/>
  </r>
  <r>
    <d v="2013-08-15T00:00:00"/>
    <s v="Giza"/>
    <s v="G. Cairo"/>
    <s v="Samsung Galaxy Note3 (32GB) - 4G"/>
    <s v="Smartphones"/>
    <n v="20"/>
    <x v="1"/>
    <s v="August"/>
    <n v="19890"/>
    <n v="21150"/>
    <n v="1260"/>
  </r>
  <r>
    <d v="2013-08-16T00:00:00"/>
    <s v="Portsaied"/>
    <s v="Canal"/>
    <s v="Samsung Galaxy Note3 (32GB) - 4G"/>
    <s v="Smartphones"/>
    <n v="23"/>
    <x v="1"/>
    <s v="August"/>
    <n v="71604"/>
    <n v="76140"/>
    <n v="4536"/>
  </r>
  <r>
    <d v="2013-08-16T00:00:00"/>
    <s v="Minia"/>
    <s v="Upper Egypt"/>
    <s v="Samsung Galaxy Note3 (32GB) - 3G"/>
    <s v="Smartphones"/>
    <n v="22"/>
    <x v="1"/>
    <s v="August"/>
    <n v="67068"/>
    <n v="71280"/>
    <n v="4212"/>
  </r>
  <r>
    <d v="2013-08-16T00:00:00"/>
    <s v="Cairo"/>
    <s v="G. Cairo"/>
    <s v="iPhone 5S (64GB)"/>
    <s v="Smartphones"/>
    <n v="10"/>
    <x v="1"/>
    <s v="August"/>
    <n v="64152"/>
    <n v="68310"/>
    <n v="4158"/>
  </r>
  <r>
    <d v="2013-08-17T00:00:00"/>
    <s v="Giza"/>
    <s v="G. Cairo"/>
    <s v="Samsung Galaxy Note 10.1"/>
    <s v="Tablets"/>
    <n v="5"/>
    <x v="1"/>
    <s v="August"/>
    <n v="10746"/>
    <n v="11610"/>
    <n v="864"/>
  </r>
  <r>
    <d v="2013-08-17T00:00:00"/>
    <s v="Portsaied"/>
    <s v="Canal"/>
    <s v="Sony Xperia Z"/>
    <s v="Tablets"/>
    <n v="12"/>
    <x v="1"/>
    <s v="August"/>
    <n v="47088"/>
    <n v="50760"/>
    <n v="3672"/>
  </r>
  <r>
    <d v="2013-08-17T00:00:00"/>
    <s v="Alex"/>
    <s v="Alexandria"/>
    <s v="iPhone 5S (32GB)"/>
    <s v="Smartphones"/>
    <n v="19"/>
    <x v="1"/>
    <s v="August"/>
    <n v="66924"/>
    <n v="71370"/>
    <n v="4446"/>
  </r>
  <r>
    <d v="2013-08-17T00:00:00"/>
    <s v="Marasa Matrouh"/>
    <s v="Alexandria"/>
    <s v="Samsung Galaxy Note3 (32GB) - 3G"/>
    <s v="Smartphones"/>
    <n v="18"/>
    <x v="1"/>
    <s v="August"/>
    <n v="67068"/>
    <n v="71280"/>
    <n v="4212"/>
  </r>
  <r>
    <d v="2013-08-18T00:00:00"/>
    <s v="Portsaied"/>
    <s v="Canal"/>
    <s v="iPhone 5S (16GB)"/>
    <s v="Smartphones"/>
    <n v="1"/>
    <x v="1"/>
    <s v="August"/>
    <n v="94122"/>
    <n v="100170"/>
    <n v="6048"/>
  </r>
  <r>
    <d v="2013-08-19T00:00:00"/>
    <s v="Marasa Matrouh"/>
    <s v="Alexandria"/>
    <s v="HTC One - (32GB) - 4G"/>
    <s v="Smartphones"/>
    <n v="15"/>
    <x v="1"/>
    <s v="August"/>
    <n v="33840"/>
    <n v="36000"/>
    <n v="2160"/>
  </r>
  <r>
    <d v="2013-08-20T00:00:00"/>
    <s v="Ismailia"/>
    <s v="Canal"/>
    <s v="Samsung Galaxy Note3 (32GB) - 4G"/>
    <s v="Smartphones"/>
    <n v="4"/>
    <x v="1"/>
    <s v="August"/>
    <n v="71604"/>
    <n v="76140"/>
    <n v="4536"/>
  </r>
  <r>
    <d v="2013-08-20T00:00:00"/>
    <s v="Ismailia"/>
    <s v="Canal"/>
    <s v="Samsung Galaxy Note3 (32GB) - 4G"/>
    <s v="Smartphones"/>
    <n v="16"/>
    <x v="1"/>
    <s v="August"/>
    <n v="23868"/>
    <n v="25380"/>
    <n v="1512"/>
  </r>
  <r>
    <d v="2013-08-20T00:00:00"/>
    <s v="Marasa Matrouh"/>
    <s v="Alexandria"/>
    <s v="iPhone 5C (32GB)"/>
    <s v="Smartphones"/>
    <n v="10"/>
    <x v="1"/>
    <s v="August"/>
    <n v="51714"/>
    <n v="54990"/>
    <n v="3276"/>
  </r>
  <r>
    <d v="2013-08-20T00:00:00"/>
    <s v="Ismailia"/>
    <s v="Canal"/>
    <s v="iPhone 5C (16GB)"/>
    <s v="Smartphones"/>
    <n v="21"/>
    <x v="1"/>
    <s v="August"/>
    <n v="67374"/>
    <n v="71820"/>
    <n v="4446"/>
  </r>
  <r>
    <d v="2013-08-21T00:00:00"/>
    <s v="Ismailia"/>
    <s v="Canal"/>
    <s v="HTC One - (32GB) - 4G"/>
    <s v="Smartphones"/>
    <n v="7"/>
    <x v="1"/>
    <s v="August"/>
    <n v="23688"/>
    <n v="25200"/>
    <n v="1512"/>
  </r>
  <r>
    <d v="2013-08-21T00:00:00"/>
    <s v="Aswan"/>
    <s v="Upper Egypt"/>
    <s v="Samsung Galaxy S3 (16GB) - 3G"/>
    <s v="Smartphones"/>
    <n v="22"/>
    <x v="1"/>
    <s v="August"/>
    <n v="43920"/>
    <n v="46800"/>
    <n v="2880"/>
  </r>
  <r>
    <d v="2013-08-21T00:00:00"/>
    <s v="Marasa Matrouh"/>
    <s v="Alexandria"/>
    <s v="Nokia Lumia  - 4G"/>
    <s v="Smartphones"/>
    <n v="15"/>
    <x v="1"/>
    <s v="August"/>
    <n v="38646"/>
    <n v="41040"/>
    <n v="2394"/>
  </r>
  <r>
    <d v="2013-08-21T00:00:00"/>
    <s v="Mansoura"/>
    <s v="Delta"/>
    <s v="Samsung Galaxy S3 (16GB) - 3G"/>
    <s v="Smartphones"/>
    <n v="7"/>
    <x v="1"/>
    <s v="August"/>
    <n v="13176"/>
    <n v="14040"/>
    <n v="864"/>
  </r>
  <r>
    <d v="2013-08-21T00:00:00"/>
    <s v="Portsaied"/>
    <s v="Canal"/>
    <s v="iPhone 5C (32GB)"/>
    <s v="Smartphones"/>
    <n v="17"/>
    <x v="1"/>
    <s v="August"/>
    <n v="35802"/>
    <n v="38070"/>
    <n v="2268"/>
  </r>
  <r>
    <d v="2013-08-21T00:00:00"/>
    <s v="Mansoura"/>
    <s v="Delta"/>
    <s v="Nokia Lumia  - 4G"/>
    <s v="Smartphones"/>
    <n v="20"/>
    <x v="1"/>
    <s v="August"/>
    <n v="38646"/>
    <n v="41040"/>
    <n v="2394"/>
  </r>
  <r>
    <d v="2013-08-22T00:00:00"/>
    <s v="Mansoura"/>
    <s v="Delta"/>
    <s v="Sony Xperia Z"/>
    <s v="Tablets"/>
    <n v="5"/>
    <x v="1"/>
    <s v="August"/>
    <n v="3924"/>
    <n v="4230"/>
    <n v="306"/>
  </r>
  <r>
    <d v="2013-08-22T00:00:00"/>
    <s v="Marasa Matrouh"/>
    <s v="Alexandria"/>
    <s v="iPhone 5S (16GB)"/>
    <s v="Smartphones"/>
    <n v="14"/>
    <x v="1"/>
    <s v="August"/>
    <n v="67230"/>
    <n v="71550"/>
    <n v="4320"/>
  </r>
  <r>
    <d v="2013-08-22T00:00:00"/>
    <s v="Cairo"/>
    <s v="G. Cairo"/>
    <s v="iPhone 5C (32GB)"/>
    <s v="Smartphones"/>
    <n v="6"/>
    <x v="1"/>
    <s v="August"/>
    <n v="35802"/>
    <n v="38070"/>
    <n v="2268"/>
  </r>
  <r>
    <d v="2013-08-22T00:00:00"/>
    <s v="Zagazig"/>
    <s v="Delta"/>
    <s v="Samsung Galaxy Note3 (32GB) - 3G"/>
    <s v="Smartphones"/>
    <n v="22"/>
    <x v="1"/>
    <s v="August"/>
    <n v="85698"/>
    <n v="91080"/>
    <n v="5382"/>
  </r>
  <r>
    <d v="2013-08-22T00:00:00"/>
    <s v="Mansoura"/>
    <s v="Delta"/>
    <s v="iPhone 5S (64GB)"/>
    <s v="Smartphones"/>
    <n v="6"/>
    <x v="1"/>
    <s v="August"/>
    <n v="29160"/>
    <n v="31050"/>
    <n v="1890"/>
  </r>
  <r>
    <d v="2013-08-23T00:00:00"/>
    <s v="Ismailia"/>
    <s v="Canal"/>
    <s v="Nokia Lumia  - 4G"/>
    <s v="Smartphones"/>
    <n v="6"/>
    <x v="1"/>
    <s v="August"/>
    <n v="48816"/>
    <n v="51840"/>
    <n v="3024"/>
  </r>
  <r>
    <d v="2013-08-23T00:00:00"/>
    <s v="Alex"/>
    <s v="Alexandria"/>
    <s v="Samsung Galaxy S4 (16GB) - 4G"/>
    <s v="Smartphones"/>
    <n v="2"/>
    <x v="1"/>
    <s v="August"/>
    <n v="76050"/>
    <n v="81000"/>
    <n v="4950"/>
  </r>
  <r>
    <d v="2013-08-24T00:00:00"/>
    <s v="Cairo"/>
    <s v="G. Cairo"/>
    <s v="Microsoft Surface Pro 2"/>
    <s v="Tablets"/>
    <n v="24"/>
    <x v="1"/>
    <s v="August"/>
    <n v="105084"/>
    <n v="113400"/>
    <n v="8316"/>
  </r>
  <r>
    <d v="2013-08-24T00:00:00"/>
    <s v="Cairo"/>
    <s v="G. Cairo"/>
    <s v="Samsung Galaxy S4 Zoom - 3G  "/>
    <s v="Smartphones"/>
    <n v="11"/>
    <x v="1"/>
    <s v="August"/>
    <n v="48438"/>
    <n v="51750"/>
    <n v="3312"/>
  </r>
  <r>
    <d v="2013-08-24T00:00:00"/>
    <s v="Minia"/>
    <s v="Upper Egypt"/>
    <s v="iPhone 5S (64GB)"/>
    <s v="Smartphones"/>
    <n v="10"/>
    <x v="1"/>
    <s v="August"/>
    <n v="52488"/>
    <n v="55890"/>
    <n v="3402"/>
  </r>
  <r>
    <d v="2013-08-25T00:00:00"/>
    <s v="Aswan"/>
    <s v="Upper Egypt"/>
    <s v="Samsung Galaxy S4  (16GB) - 3G"/>
    <s v="Smartphones"/>
    <n v="7"/>
    <x v="1"/>
    <s v="August"/>
    <n v="26568"/>
    <n v="28350"/>
    <n v="1782"/>
  </r>
  <r>
    <d v="2013-08-25T00:00:00"/>
    <s v="Mansoura"/>
    <s v="Delta"/>
    <s v="iPhone 5C (32GB)"/>
    <s v="Smartphones"/>
    <n v="22"/>
    <x v="1"/>
    <s v="August"/>
    <n v="67626"/>
    <n v="71910"/>
    <n v="4284"/>
  </r>
  <r>
    <d v="2013-08-26T00:00:00"/>
    <s v="Giza"/>
    <s v="G. Cairo"/>
    <s v="Nokia Lumia  - 4G"/>
    <s v="Smartphones"/>
    <n v="7"/>
    <x v="1"/>
    <s v="August"/>
    <n v="18306"/>
    <n v="19440"/>
    <n v="1134"/>
  </r>
  <r>
    <d v="2013-08-26T00:00:00"/>
    <s v="Giza"/>
    <s v="G. Cairo"/>
    <s v="Samsung Galaxy S4 (16GB) - 4G"/>
    <s v="Smartphones"/>
    <n v="18"/>
    <x v="1"/>
    <s v="August"/>
    <n v="73008"/>
    <n v="77760"/>
    <n v="4752"/>
  </r>
  <r>
    <d v="2013-08-26T00:00:00"/>
    <s v="Ismailia"/>
    <s v="Canal"/>
    <s v="iPhone 5C (16GB)"/>
    <s v="Smartphones"/>
    <n v="12"/>
    <x v="1"/>
    <s v="August"/>
    <n v="67374"/>
    <n v="71820"/>
    <n v="4446"/>
  </r>
  <r>
    <d v="2013-08-27T00:00:00"/>
    <s v="Minia"/>
    <s v="Upper Egypt"/>
    <s v="iPhone 5S (16GB)"/>
    <s v="Smartphones"/>
    <n v="19"/>
    <x v="1"/>
    <s v="August"/>
    <n v="40338"/>
    <n v="42930"/>
    <n v="2592"/>
  </r>
  <r>
    <d v="2013-08-28T00:00:00"/>
    <s v="Giza"/>
    <s v="G. Cairo"/>
    <s v="Samsung Galaxy S3 (16GB) - 3G"/>
    <s v="Smartphones"/>
    <n v="23"/>
    <x v="1"/>
    <s v="August"/>
    <n v="21960"/>
    <n v="23400"/>
    <n v="1440"/>
  </r>
  <r>
    <d v="2013-08-28T00:00:00"/>
    <s v="Portsaied"/>
    <s v="Canal"/>
    <s v="Samsung Galaxy Note3 (32GB) - 4G"/>
    <s v="Smartphones"/>
    <n v="3"/>
    <x v="1"/>
    <s v="August"/>
    <n v="35802"/>
    <n v="38070"/>
    <n v="2268"/>
  </r>
  <r>
    <d v="2013-08-28T00:00:00"/>
    <s v="Cairo"/>
    <s v="G. Cairo"/>
    <s v="iPhone 5C (16GB)"/>
    <s v="Smartphones"/>
    <n v="24"/>
    <x v="1"/>
    <s v="August"/>
    <n v="24822"/>
    <n v="26460"/>
    <n v="1638"/>
  </r>
  <r>
    <d v="2013-08-29T00:00:00"/>
    <s v="Minia"/>
    <s v="Upper Egypt"/>
    <s v="iPhone 5C (32GB)"/>
    <s v="Smartphones"/>
    <n v="25"/>
    <x v="1"/>
    <s v="August"/>
    <n v="27846"/>
    <n v="29610"/>
    <n v="1764"/>
  </r>
  <r>
    <d v="2013-08-29T00:00:00"/>
    <s v="Minia"/>
    <s v="Upper Egypt"/>
    <s v="Sony Xperia Z"/>
    <s v="Tablets"/>
    <n v="5"/>
    <x v="1"/>
    <s v="August"/>
    <n v="23544"/>
    <n v="25380"/>
    <n v="1836"/>
  </r>
  <r>
    <d v="2013-08-29T00:00:00"/>
    <s v="Ismailia"/>
    <s v="Canal"/>
    <s v="Sony Xperia Z"/>
    <s v="Tablets"/>
    <n v="2"/>
    <x v="1"/>
    <s v="August"/>
    <n v="3924"/>
    <n v="4230"/>
    <n v="306"/>
  </r>
  <r>
    <d v="2013-08-30T00:00:00"/>
    <s v="Alex"/>
    <s v="Alexandria"/>
    <s v="iPhone 5S (32GB)"/>
    <s v="Smartphones"/>
    <n v="14"/>
    <x v="1"/>
    <s v="August"/>
    <n v="61776"/>
    <n v="65880"/>
    <n v="4104"/>
  </r>
  <r>
    <d v="2013-08-30T00:00:00"/>
    <s v="Aswan"/>
    <s v="Upper Egypt"/>
    <s v="iPhone 5S (16GB)"/>
    <s v="Smartphones"/>
    <n v="6"/>
    <x v="1"/>
    <s v="August"/>
    <n v="8964"/>
    <n v="9540"/>
    <n v="576"/>
  </r>
  <r>
    <d v="2013-08-31T00:00:00"/>
    <s v="Portsaied"/>
    <s v="Canal"/>
    <s v="Nokia Lumia  - 4G"/>
    <s v="Smartphones"/>
    <n v="13"/>
    <x v="1"/>
    <s v="August"/>
    <n v="38646"/>
    <n v="41040"/>
    <n v="2394"/>
  </r>
  <r>
    <d v="2013-08-31T00:00:00"/>
    <s v="Minia"/>
    <s v="Upper Egypt"/>
    <s v="Samsung Galaxy S4 (16GB) - 4G"/>
    <s v="Smartphones"/>
    <n v="4"/>
    <x v="1"/>
    <s v="August"/>
    <n v="48672"/>
    <n v="51840"/>
    <n v="3168"/>
  </r>
  <r>
    <d v="2013-08-31T00:00:00"/>
    <s v="Ismailia"/>
    <s v="Canal"/>
    <s v="HTC One - (32GB) - 4G"/>
    <s v="Smartphones"/>
    <n v="21"/>
    <x v="1"/>
    <s v="August"/>
    <n v="57528"/>
    <n v="61200"/>
    <n v="3672"/>
  </r>
  <r>
    <d v="2013-08-31T00:00:00"/>
    <s v="Giza"/>
    <s v="G. Cairo"/>
    <s v="Samsung Galaxy Note3 (32GB) - 4G"/>
    <s v="Smartphones"/>
    <n v="16"/>
    <x v="1"/>
    <s v="August"/>
    <n v="11934"/>
    <n v="12690"/>
    <n v="756"/>
  </r>
  <r>
    <d v="2013-08-31T00:00:00"/>
    <s v="Marasa Matrouh"/>
    <s v="Alexandria"/>
    <s v="HTC One - (32GB) - 4G"/>
    <s v="Smartphones"/>
    <n v="10"/>
    <x v="1"/>
    <s v="August"/>
    <n v="20304"/>
    <n v="21600"/>
    <n v="1296"/>
  </r>
  <r>
    <d v="2013-09-01T00:00:00"/>
    <s v="Aswan"/>
    <s v="Upper Egypt"/>
    <s v="Microsoft Surface Pro 2"/>
    <s v="Tablets"/>
    <n v="3"/>
    <x v="1"/>
    <s v="September"/>
    <n v="22518"/>
    <n v="24300"/>
    <n v="1782"/>
  </r>
  <r>
    <d v="2013-09-01T00:00:00"/>
    <s v="Mansoura"/>
    <s v="Delta"/>
    <s v="iPhone 5S (32GB)"/>
    <s v="Smartphones"/>
    <n v="1"/>
    <x v="1"/>
    <s v="September"/>
    <n v="77220"/>
    <n v="82350"/>
    <n v="5130"/>
  </r>
  <r>
    <d v="2013-09-01T00:00:00"/>
    <s v="Minia"/>
    <s v="Upper Egypt"/>
    <s v="iPhone 5S (16GB)"/>
    <s v="Smartphones"/>
    <n v="13"/>
    <x v="1"/>
    <s v="September"/>
    <n v="89640"/>
    <n v="95400"/>
    <n v="5760"/>
  </r>
  <r>
    <d v="2013-09-01T00:00:00"/>
    <s v="Alex"/>
    <s v="Alexandria"/>
    <s v="iPhone 5C (16GB)"/>
    <s v="Smartphones"/>
    <n v="15"/>
    <x v="1"/>
    <s v="September"/>
    <n v="3546"/>
    <n v="3780"/>
    <n v="234"/>
  </r>
  <r>
    <d v="2013-09-01T00:00:00"/>
    <s v="Marasa Matrouh"/>
    <s v="Alexandria"/>
    <s v="iPhone 5C (32GB)"/>
    <s v="Smartphones"/>
    <n v="5"/>
    <x v="1"/>
    <s v="September"/>
    <n v="23868"/>
    <n v="25380"/>
    <n v="1512"/>
  </r>
  <r>
    <d v="2013-09-02T00:00:00"/>
    <s v="Giza"/>
    <s v="G. Cairo"/>
    <s v="Samsung Galaxy Note3 (32GB) - 4G"/>
    <s v="Smartphones"/>
    <n v="25"/>
    <x v="1"/>
    <s v="September"/>
    <n v="99450"/>
    <n v="105750"/>
    <n v="6300"/>
  </r>
  <r>
    <d v="2013-09-02T00:00:00"/>
    <s v="Zagazig"/>
    <s v="Delta"/>
    <s v="Samsung Galaxy Note3 (32GB) - 3G"/>
    <s v="Smartphones"/>
    <n v="8"/>
    <x v="1"/>
    <s v="September"/>
    <n v="33534"/>
    <n v="35640"/>
    <n v="2106"/>
  </r>
  <r>
    <d v="2013-09-02T00:00:00"/>
    <s v="Giza"/>
    <s v="G. Cairo"/>
    <s v="iPhone 5S (64GB)"/>
    <s v="Smartphones"/>
    <n v="21"/>
    <x v="1"/>
    <s v="September"/>
    <n v="110808"/>
    <n v="117990"/>
    <n v="7182"/>
  </r>
  <r>
    <d v="2013-09-02T00:00:00"/>
    <s v="Mansoura"/>
    <s v="Delta"/>
    <s v="Microsoft Surface Pro 2"/>
    <s v="Tablets"/>
    <n v="16"/>
    <x v="1"/>
    <s v="September"/>
    <n v="180144"/>
    <n v="194400"/>
    <n v="14256"/>
  </r>
  <r>
    <d v="2013-09-02T00:00:00"/>
    <s v="Cairo"/>
    <s v="G. Cairo"/>
    <s v="Samsung Galaxy Note3 (32GB) - 3G"/>
    <s v="Smartphones"/>
    <n v="23"/>
    <x v="1"/>
    <s v="September"/>
    <n v="85698"/>
    <n v="91080"/>
    <n v="5382"/>
  </r>
  <r>
    <d v="2013-09-03T00:00:00"/>
    <s v="Minia"/>
    <s v="Upper Egypt"/>
    <s v="iPhone 5S (64GB)"/>
    <s v="Smartphones"/>
    <n v="22"/>
    <x v="1"/>
    <s v="September"/>
    <n v="34992"/>
    <n v="37260"/>
    <n v="2268"/>
  </r>
  <r>
    <d v="2013-09-03T00:00:00"/>
    <s v="Zagazig"/>
    <s v="Delta"/>
    <s v="Samsung Galaxy Note3 (32GB) - 4G"/>
    <s v="Smartphones"/>
    <n v="13"/>
    <x v="1"/>
    <s v="September"/>
    <n v="27846"/>
    <n v="29610"/>
    <n v="1764"/>
  </r>
  <r>
    <d v="2013-09-03T00:00:00"/>
    <s v="Alex"/>
    <s v="Alexandria"/>
    <s v="HTC One - (32GB) - 4G"/>
    <s v="Smartphones"/>
    <n v="27"/>
    <x v="1"/>
    <s v="September"/>
    <n v="23688"/>
    <n v="25200"/>
    <n v="1512"/>
  </r>
  <r>
    <d v="2013-09-04T00:00:00"/>
    <s v="Mansoura"/>
    <s v="Delta"/>
    <s v="iPhone 5S (32GB)"/>
    <s v="Smartphones"/>
    <n v="27"/>
    <x v="1"/>
    <s v="September"/>
    <n v="25740"/>
    <n v="27450"/>
    <n v="1710"/>
  </r>
  <r>
    <d v="2013-09-04T00:00:00"/>
    <s v="Mansoura"/>
    <s v="Delta"/>
    <s v="iPhone 5C (16GB)"/>
    <s v="Smartphones"/>
    <n v="27"/>
    <x v="1"/>
    <s v="September"/>
    <n v="39006"/>
    <n v="41580"/>
    <n v="2574"/>
  </r>
  <r>
    <d v="2013-09-05T00:00:00"/>
    <s v="Minia"/>
    <s v="Upper Egypt"/>
    <s v="Samsung Galaxy S4 (16GB) - 4G"/>
    <s v="Smartphones"/>
    <n v="27"/>
    <x v="1"/>
    <s v="September"/>
    <n v="6084"/>
    <n v="6480"/>
    <n v="396"/>
  </r>
  <r>
    <d v="2013-09-05T00:00:00"/>
    <s v="Zagazig"/>
    <s v="Delta"/>
    <s v="Nokia Lumia  - 4G"/>
    <s v="Smartphones"/>
    <n v="27"/>
    <x v="1"/>
    <s v="September"/>
    <n v="26442"/>
    <n v="28080"/>
    <n v="1638"/>
  </r>
  <r>
    <d v="2013-09-05T00:00:00"/>
    <s v="Cairo"/>
    <s v="G. Cairo"/>
    <s v="Samsung Galaxy S3 (16GB) - 3G"/>
    <s v="Smartphones"/>
    <n v="27"/>
    <x v="1"/>
    <s v="September"/>
    <n v="54900"/>
    <n v="58500"/>
    <n v="3600"/>
  </r>
  <r>
    <d v="2013-09-05T00:00:00"/>
    <s v="Portsaied"/>
    <s v="Canal"/>
    <s v="Samsung Galaxy S4  (16GB) - 3G"/>
    <s v="Smartphones"/>
    <n v="12"/>
    <x v="1"/>
    <s v="September"/>
    <n v="59040"/>
    <n v="63000"/>
    <n v="3960"/>
  </r>
  <r>
    <d v="2013-09-05T00:00:00"/>
    <s v="Aswan"/>
    <s v="Upper Egypt"/>
    <s v="Samsung Galaxy S4 (16GB) - 4G"/>
    <s v="Smartphones"/>
    <n v="18"/>
    <x v="1"/>
    <s v="September"/>
    <n v="45630"/>
    <n v="48600"/>
    <n v="2970"/>
  </r>
  <r>
    <d v="2013-09-06T00:00:00"/>
    <s v="Marasa Matrouh"/>
    <s v="Alexandria"/>
    <s v="Samsung Galaxy Note 10.1"/>
    <s v="Tablets"/>
    <n v="8"/>
    <x v="1"/>
    <s v="September"/>
    <n v="75222"/>
    <n v="81270"/>
    <n v="6048"/>
  </r>
  <r>
    <d v="2013-09-06T00:00:00"/>
    <s v="Giza"/>
    <s v="G. Cairo"/>
    <s v="Samsung Galaxy S4 Zoom - 3G  "/>
    <s v="Smartphones"/>
    <n v="21"/>
    <x v="1"/>
    <s v="September"/>
    <n v="4212"/>
    <n v="4500"/>
    <n v="288"/>
  </r>
  <r>
    <d v="2013-09-07T00:00:00"/>
    <s v="Ismailia"/>
    <s v="Canal"/>
    <s v="HTC One - (32GB) - 4G"/>
    <s v="Smartphones"/>
    <n v="25"/>
    <x v="1"/>
    <s v="September"/>
    <n v="6768"/>
    <n v="7200"/>
    <n v="432"/>
  </r>
  <r>
    <d v="2013-09-08T00:00:00"/>
    <s v="Aswan"/>
    <s v="Upper Egypt"/>
    <s v="HTC ONE (32GB) Dual Sim - 3G"/>
    <s v="Smartphones"/>
    <n v="12"/>
    <x v="1"/>
    <s v="September"/>
    <n v="49644"/>
    <n v="52920"/>
    <n v="3276"/>
  </r>
  <r>
    <d v="2013-09-08T00:00:00"/>
    <s v="Zagazig"/>
    <s v="Delta"/>
    <s v="Samsung Galaxy S3 (16GB) - 3G"/>
    <s v="Smartphones"/>
    <n v="9"/>
    <x v="1"/>
    <s v="September"/>
    <n v="17568"/>
    <n v="18720"/>
    <n v="1152"/>
  </r>
  <r>
    <d v="2013-09-09T00:00:00"/>
    <s v="Minia"/>
    <s v="Upper Egypt"/>
    <s v="Samsung Galaxy S4 Zoom - 3G  "/>
    <s v="Smartphones"/>
    <n v="23"/>
    <x v="1"/>
    <s v="September"/>
    <n v="21060"/>
    <n v="22500"/>
    <n v="1440"/>
  </r>
  <r>
    <d v="2013-09-09T00:00:00"/>
    <s v="Mansoura"/>
    <s v="Delta"/>
    <s v="HTC ONE (32GB) Dual Sim - 3G"/>
    <s v="Smartphones"/>
    <n v="23"/>
    <x v="1"/>
    <s v="September"/>
    <n v="31914"/>
    <n v="34020"/>
    <n v="2106"/>
  </r>
  <r>
    <d v="2013-09-09T00:00:00"/>
    <s v="Ismailia"/>
    <s v="Canal"/>
    <s v="iPhone 5S (16GB)"/>
    <s v="Smartphones"/>
    <n v="20"/>
    <x v="1"/>
    <s v="September"/>
    <n v="85158"/>
    <n v="90630"/>
    <n v="5472"/>
  </r>
  <r>
    <d v="2013-09-10T00:00:00"/>
    <s v="Cairo"/>
    <s v="G. Cairo"/>
    <s v="Samsung Galaxy Note3 (32GB) - 3G"/>
    <s v="Smartphones"/>
    <n v="25"/>
    <x v="1"/>
    <s v="September"/>
    <n v="89424"/>
    <n v="95040"/>
    <n v="5616"/>
  </r>
  <r>
    <d v="2013-09-10T00:00:00"/>
    <s v="Mansoura"/>
    <s v="Delta"/>
    <s v="Samsung Galaxy S4 Zoom - 3G  "/>
    <s v="Smartphones"/>
    <n v="4"/>
    <x v="1"/>
    <s v="September"/>
    <n v="40014"/>
    <n v="42750"/>
    <n v="2736"/>
  </r>
  <r>
    <d v="2013-09-10T00:00:00"/>
    <s v="Alex"/>
    <s v="Alexandria"/>
    <s v="iPhone 5C (16GB)"/>
    <s v="Smartphones"/>
    <n v="24"/>
    <x v="1"/>
    <s v="September"/>
    <n v="31914"/>
    <n v="34020"/>
    <n v="2106"/>
  </r>
  <r>
    <d v="2013-09-10T00:00:00"/>
    <s v="Portsaied"/>
    <s v="Canal"/>
    <s v="Samsung Galaxy S4  (16GB) - 3G"/>
    <s v="Smartphones"/>
    <n v="24"/>
    <x v="1"/>
    <s v="September"/>
    <n v="8856"/>
    <n v="9450"/>
    <n v="594"/>
  </r>
  <r>
    <d v="2013-09-10T00:00:00"/>
    <s v="Mansoura"/>
    <s v="Delta"/>
    <s v="Samsung Galaxy S4  (16GB) - 3G"/>
    <s v="Smartphones"/>
    <n v="16"/>
    <x v="1"/>
    <s v="September"/>
    <n v="53136"/>
    <n v="56700"/>
    <n v="3564"/>
  </r>
  <r>
    <d v="2013-09-10T00:00:00"/>
    <s v="Marasa Matrouh"/>
    <s v="Alexandria"/>
    <s v="Samsung Galaxy S4  (16GB) - 3G"/>
    <s v="Smartphones"/>
    <n v="6"/>
    <x v="1"/>
    <s v="September"/>
    <n v="64944"/>
    <n v="69300"/>
    <n v="4356"/>
  </r>
  <r>
    <d v="2013-09-11T00:00:00"/>
    <s v="Cairo"/>
    <s v="G. Cairo"/>
    <s v="Sony Xperia Z"/>
    <s v="Tablets"/>
    <n v="4"/>
    <x v="1"/>
    <s v="September"/>
    <n v="98100"/>
    <n v="105750"/>
    <n v="7650"/>
  </r>
  <r>
    <d v="2013-09-12T00:00:00"/>
    <s v="Giza"/>
    <s v="G. Cairo"/>
    <s v="HTC One - (32GB) - 4G"/>
    <s v="Smartphones"/>
    <n v="24"/>
    <x v="1"/>
    <s v="September"/>
    <n v="81216"/>
    <n v="86400"/>
    <n v="5184"/>
  </r>
  <r>
    <d v="2013-09-12T00:00:00"/>
    <s v="Alex"/>
    <s v="Alexandria"/>
    <s v="Samsung Galaxy S4 Zoom - 3G  "/>
    <s v="Smartphones"/>
    <n v="21"/>
    <x v="1"/>
    <s v="September"/>
    <n v="6318"/>
    <n v="6750"/>
    <n v="432"/>
  </r>
  <r>
    <d v="2013-09-13T00:00:00"/>
    <s v="Marasa Matrouh"/>
    <s v="Alexandria"/>
    <s v="Microsoft Surface Pro 2"/>
    <s v="Tablets"/>
    <n v="13"/>
    <x v="1"/>
    <s v="September"/>
    <n v="75060"/>
    <n v="81000"/>
    <n v="5940"/>
  </r>
  <r>
    <d v="2013-09-13T00:00:00"/>
    <s v="Aswan"/>
    <s v="Upper Egypt"/>
    <s v="Samsung Galaxy S3 (16GB) - 3G"/>
    <s v="Smartphones"/>
    <n v="2"/>
    <x v="1"/>
    <s v="September"/>
    <n v="2196"/>
    <n v="2340"/>
    <n v="144"/>
  </r>
  <r>
    <d v="2013-09-14T00:00:00"/>
    <s v="Marasa Matrouh"/>
    <s v="Alexandria"/>
    <s v="iPhone 5C (32GB)"/>
    <s v="Smartphones"/>
    <n v="20"/>
    <x v="1"/>
    <s v="September"/>
    <n v="55692"/>
    <n v="59220"/>
    <n v="3528"/>
  </r>
  <r>
    <d v="2013-09-14T00:00:00"/>
    <s v="Portsaied"/>
    <s v="Canal"/>
    <s v="iPhone 5S (16GB)"/>
    <s v="Smartphones"/>
    <n v="21"/>
    <x v="1"/>
    <s v="September"/>
    <n v="31374"/>
    <n v="33390"/>
    <n v="2016"/>
  </r>
  <r>
    <d v="2013-09-14T00:00:00"/>
    <s v="Minia"/>
    <s v="Upper Egypt"/>
    <s v="Samsung Galaxy S3 (16GB) - 3G"/>
    <s v="Smartphones"/>
    <n v="12"/>
    <x v="1"/>
    <s v="September"/>
    <n v="4392"/>
    <n v="4680"/>
    <n v="288"/>
  </r>
  <r>
    <d v="2013-09-14T00:00:00"/>
    <s v="Ismailia"/>
    <s v="Canal"/>
    <s v="Samsung Galaxy Note 10.1"/>
    <s v="Tablets"/>
    <n v="23"/>
    <x v="1"/>
    <s v="September"/>
    <n v="89550"/>
    <n v="96750"/>
    <n v="7200"/>
  </r>
  <r>
    <d v="2013-09-14T00:00:00"/>
    <s v="Ismailia"/>
    <s v="Canal"/>
    <s v="Microsoft Surface Pro 2"/>
    <s v="Tablets"/>
    <n v="23"/>
    <x v="1"/>
    <s v="September"/>
    <n v="67554"/>
    <n v="72900"/>
    <n v="5346"/>
  </r>
  <r>
    <d v="2013-09-14T00:00:00"/>
    <s v="Marasa Matrouh"/>
    <s v="Alexandria"/>
    <s v="HTC One - (32GB) - 4G"/>
    <s v="Smartphones"/>
    <n v="24"/>
    <x v="1"/>
    <s v="September"/>
    <n v="3384"/>
    <n v="3600"/>
    <n v="216"/>
  </r>
  <r>
    <d v="2013-09-15T00:00:00"/>
    <s v="Zagazig"/>
    <s v="Delta"/>
    <s v="Sony Xperia Z"/>
    <s v="Tablets"/>
    <n v="25"/>
    <x v="1"/>
    <s v="September"/>
    <n v="39240"/>
    <n v="42300"/>
    <n v="3060"/>
  </r>
  <r>
    <d v="2013-09-15T00:00:00"/>
    <s v="Ismailia"/>
    <s v="Canal"/>
    <s v="Samsung Galaxy Note3 (32GB) - 3G"/>
    <s v="Smartphones"/>
    <n v="17"/>
    <x v="1"/>
    <s v="September"/>
    <n v="85698"/>
    <n v="91080"/>
    <n v="5382"/>
  </r>
  <r>
    <d v="2013-09-15T00:00:00"/>
    <s v="Cairo"/>
    <s v="G. Cairo"/>
    <s v="Microsoft Surface Pro 2"/>
    <s v="Tablets"/>
    <n v="21"/>
    <x v="1"/>
    <s v="September"/>
    <n v="142614"/>
    <n v="153900"/>
    <n v="11286"/>
  </r>
  <r>
    <d v="2013-09-15T00:00:00"/>
    <s v="Ismailia"/>
    <s v="Canal"/>
    <s v="iPhone 5S (16GB)"/>
    <s v="Smartphones"/>
    <n v="9"/>
    <x v="1"/>
    <s v="September"/>
    <n v="13446"/>
    <n v="14310"/>
    <n v="864"/>
  </r>
  <r>
    <d v="2013-09-15T00:00:00"/>
    <s v="Portsaied"/>
    <s v="Canal"/>
    <s v="Samsung Galaxy Note3 (32GB) - 4G"/>
    <s v="Smartphones"/>
    <n v="11"/>
    <x v="1"/>
    <s v="September"/>
    <n v="59670"/>
    <n v="63450"/>
    <n v="3780"/>
  </r>
  <r>
    <d v="2013-09-16T00:00:00"/>
    <s v="Marasa Matrouh"/>
    <s v="Alexandria"/>
    <s v="iPhone 5S (64GB)"/>
    <s v="Smartphones"/>
    <n v="4"/>
    <x v="1"/>
    <s v="September"/>
    <n v="75816"/>
    <n v="80730"/>
    <n v="4914"/>
  </r>
  <r>
    <d v="2013-09-16T00:00:00"/>
    <s v="Mansoura"/>
    <s v="Delta"/>
    <s v="iPhone 5C (16GB)"/>
    <s v="Smartphones"/>
    <n v="22"/>
    <x v="1"/>
    <s v="September"/>
    <n v="46098"/>
    <n v="49140"/>
    <n v="3042"/>
  </r>
  <r>
    <d v="2013-09-16T00:00:00"/>
    <s v="Cairo"/>
    <s v="G. Cairo"/>
    <s v="Samsung Galaxy S3 (16GB) - 3G"/>
    <s v="Smartphones"/>
    <n v="15"/>
    <x v="1"/>
    <s v="September"/>
    <n v="13176"/>
    <n v="14040"/>
    <n v="864"/>
  </r>
  <r>
    <d v="2013-09-17T00:00:00"/>
    <s v="Portsaied"/>
    <s v="Canal"/>
    <s v="Samsung Galaxy S4  (16GB) - 3G"/>
    <s v="Smartphones"/>
    <n v="23"/>
    <x v="1"/>
    <s v="September"/>
    <n v="59040"/>
    <n v="63000"/>
    <n v="3960"/>
  </r>
  <r>
    <d v="2013-09-17T00:00:00"/>
    <s v="Marasa Matrouh"/>
    <s v="Alexandria"/>
    <s v="Samsung Galaxy S3 (16GB) - 3G"/>
    <s v="Smartphones"/>
    <n v="9"/>
    <x v="1"/>
    <s v="September"/>
    <n v="6588"/>
    <n v="7020"/>
    <n v="432"/>
  </r>
  <r>
    <d v="2013-09-17T00:00:00"/>
    <s v="Marasa Matrouh"/>
    <s v="Alexandria"/>
    <s v="Samsung Galaxy Note3 (32GB) - 4G"/>
    <s v="Smartphones"/>
    <n v="7"/>
    <x v="1"/>
    <s v="September"/>
    <n v="99450"/>
    <n v="105750"/>
    <n v="6300"/>
  </r>
  <r>
    <d v="2013-09-17T00:00:00"/>
    <s v="Giza"/>
    <s v="G. Cairo"/>
    <s v="Samsung Galaxy S4 (16GB) - 4G"/>
    <s v="Smartphones"/>
    <n v="25"/>
    <x v="1"/>
    <s v="September"/>
    <n v="3042"/>
    <n v="3240"/>
    <n v="198"/>
  </r>
  <r>
    <d v="2013-09-18T00:00:00"/>
    <s v="Giza"/>
    <s v="G. Cairo"/>
    <s v="Samsung Galaxy S3 (16GB) - 3G"/>
    <s v="Smartphones"/>
    <n v="10"/>
    <x v="1"/>
    <s v="September"/>
    <n v="15372"/>
    <n v="16380"/>
    <n v="1008"/>
  </r>
  <r>
    <d v="2013-09-18T00:00:00"/>
    <s v="Minia"/>
    <s v="Upper Egypt"/>
    <s v="HTC ONE (32GB) Dual Sim - 3G"/>
    <s v="Smartphones"/>
    <n v="8"/>
    <x v="1"/>
    <s v="September"/>
    <n v="60282"/>
    <n v="64260"/>
    <n v="3978"/>
  </r>
  <r>
    <d v="2013-09-19T00:00:00"/>
    <s v="Marasa Matrouh"/>
    <s v="Alexandria"/>
    <s v="iPhone 5C (16GB)"/>
    <s v="Smartphones"/>
    <n v="18"/>
    <x v="1"/>
    <s v="September"/>
    <n v="74466"/>
    <n v="79380"/>
    <n v="4914"/>
  </r>
  <r>
    <d v="2013-09-19T00:00:00"/>
    <s v="Aswan"/>
    <s v="Upper Egypt"/>
    <s v="Samsung Galaxy Note 10.1"/>
    <s v="Tablets"/>
    <n v="8"/>
    <x v="1"/>
    <s v="September"/>
    <n v="35820"/>
    <n v="38700"/>
    <n v="2880"/>
  </r>
  <r>
    <d v="2013-09-19T00:00:00"/>
    <s v="Mansoura"/>
    <s v="Delta"/>
    <s v="iPhone 5S (16GB)"/>
    <s v="Smartphones"/>
    <n v="25"/>
    <x v="1"/>
    <s v="September"/>
    <n v="13446"/>
    <n v="14310"/>
    <n v="864"/>
  </r>
  <r>
    <d v="2013-09-19T00:00:00"/>
    <s v="Ismailia"/>
    <s v="Canal"/>
    <s v="Samsung Galaxy S4 Zoom - 3G  "/>
    <s v="Smartphones"/>
    <n v="7"/>
    <x v="1"/>
    <s v="September"/>
    <n v="37908"/>
    <n v="40500"/>
    <n v="2592"/>
  </r>
  <r>
    <d v="2013-09-20T00:00:00"/>
    <s v="Aswan"/>
    <s v="Upper Egypt"/>
    <s v="HTC ONE (32GB) Dual Sim - 3G"/>
    <s v="Smartphones"/>
    <n v="17"/>
    <x v="1"/>
    <s v="September"/>
    <n v="39006"/>
    <n v="41580"/>
    <n v="2574"/>
  </r>
  <r>
    <d v="2013-09-20T00:00:00"/>
    <s v="Aswan"/>
    <s v="Upper Egypt"/>
    <s v="Nokia Lumia  - 4G"/>
    <s v="Smartphones"/>
    <n v="3"/>
    <x v="1"/>
    <s v="September"/>
    <n v="44748"/>
    <n v="47520"/>
    <n v="2772"/>
  </r>
  <r>
    <d v="2013-09-20T00:00:00"/>
    <s v="Ismailia"/>
    <s v="Canal"/>
    <s v="Nokia Lumia  - 4G"/>
    <s v="Smartphones"/>
    <n v="13"/>
    <x v="1"/>
    <s v="September"/>
    <n v="24408"/>
    <n v="25920"/>
    <n v="1512"/>
  </r>
  <r>
    <d v="2013-09-21T00:00:00"/>
    <s v="Minia"/>
    <s v="Upper Egypt"/>
    <s v="Samsung Galaxy S3 (16GB) - 3G"/>
    <s v="Smartphones"/>
    <n v="17"/>
    <x v="1"/>
    <s v="September"/>
    <n v="21960"/>
    <n v="23400"/>
    <n v="1440"/>
  </r>
  <r>
    <d v="2013-09-21T00:00:00"/>
    <s v="Mansoura"/>
    <s v="Delta"/>
    <s v="iPhone 5S (64GB)"/>
    <s v="Smartphones"/>
    <n v="22"/>
    <x v="1"/>
    <s v="September"/>
    <n v="11664"/>
    <n v="12420"/>
    <n v="756"/>
  </r>
  <r>
    <d v="2013-09-21T00:00:00"/>
    <s v="Alex"/>
    <s v="Alexandria"/>
    <s v="Samsung Galaxy S3 (16GB) - 3G"/>
    <s v="Smartphones"/>
    <n v="23"/>
    <x v="1"/>
    <s v="September"/>
    <n v="13176"/>
    <n v="14040"/>
    <n v="864"/>
  </r>
  <r>
    <d v="2013-09-21T00:00:00"/>
    <s v="Alex"/>
    <s v="Alexandria"/>
    <s v="Samsung Galaxy S4  (16GB) - 3G"/>
    <s v="Smartphones"/>
    <n v="1"/>
    <x v="1"/>
    <s v="September"/>
    <n v="5904"/>
    <n v="6300"/>
    <n v="396"/>
  </r>
  <r>
    <d v="2013-09-21T00:00:00"/>
    <s v="Aswan"/>
    <s v="Upper Egypt"/>
    <s v="Samsung Galaxy Note3 (32GB) - 4G"/>
    <s v="Smartphones"/>
    <n v="25"/>
    <x v="1"/>
    <s v="September"/>
    <n v="91494"/>
    <n v="97290"/>
    <n v="5796"/>
  </r>
  <r>
    <d v="2013-09-21T00:00:00"/>
    <s v="Minia"/>
    <s v="Upper Egypt"/>
    <s v="iPhone 5S (16GB)"/>
    <s v="Smartphones"/>
    <n v="22"/>
    <x v="1"/>
    <s v="September"/>
    <n v="89640"/>
    <n v="95400"/>
    <n v="5760"/>
  </r>
  <r>
    <d v="2013-09-21T00:00:00"/>
    <s v="Zagazig"/>
    <s v="Delta"/>
    <s v="iPhone 5S (64GB)"/>
    <s v="Smartphones"/>
    <n v="2"/>
    <x v="1"/>
    <s v="September"/>
    <n v="29160"/>
    <n v="31050"/>
    <n v="1890"/>
  </r>
  <r>
    <d v="2013-09-22T00:00:00"/>
    <s v="Aswan"/>
    <s v="Upper Egypt"/>
    <s v="Samsung Galaxy S4  (16GB) - 3G"/>
    <s v="Smartphones"/>
    <n v="11"/>
    <x v="1"/>
    <s v="September"/>
    <n v="8856"/>
    <n v="9450"/>
    <n v="594"/>
  </r>
  <r>
    <d v="2013-09-22T00:00:00"/>
    <s v="Mansoura"/>
    <s v="Delta"/>
    <s v="iPhone 5S (64GB)"/>
    <s v="Smartphones"/>
    <n v="11"/>
    <x v="1"/>
    <s v="September"/>
    <n v="134136"/>
    <n v="142830"/>
    <n v="8694"/>
  </r>
  <r>
    <d v="2013-09-23T00:00:00"/>
    <s v="Mansoura"/>
    <s v="Delta"/>
    <s v="iPhone 5S (32GB)"/>
    <s v="Smartphones"/>
    <n v="1"/>
    <x v="1"/>
    <s v="September"/>
    <n v="102960"/>
    <n v="109800"/>
    <n v="6840"/>
  </r>
  <r>
    <d v="2013-09-23T00:00:00"/>
    <s v="Marasa Matrouh"/>
    <s v="Alexandria"/>
    <s v="Samsung Galaxy Note3 (32GB) - 4G"/>
    <s v="Smartphones"/>
    <n v="14"/>
    <x v="1"/>
    <s v="September"/>
    <n v="35802"/>
    <n v="38070"/>
    <n v="2268"/>
  </r>
  <r>
    <d v="2013-09-23T00:00:00"/>
    <s v="Portsaied"/>
    <s v="Canal"/>
    <s v="HTC ONE (32GB) Dual Sim - 3G"/>
    <s v="Smartphones"/>
    <n v="11"/>
    <x v="1"/>
    <s v="September"/>
    <n v="42552"/>
    <n v="45360"/>
    <n v="2808"/>
  </r>
  <r>
    <d v="2013-09-23T00:00:00"/>
    <s v="Giza"/>
    <s v="G. Cairo"/>
    <s v="Samsung Galaxy Note 10.1"/>
    <s v="Tablets"/>
    <n v="8"/>
    <x v="1"/>
    <s v="September"/>
    <n v="3582"/>
    <n v="3870"/>
    <n v="288"/>
  </r>
  <r>
    <d v="2013-09-23T00:00:00"/>
    <s v="Cairo"/>
    <s v="G. Cairo"/>
    <s v="Samsung Galaxy S4 (16GB) - 4G"/>
    <s v="Smartphones"/>
    <n v="1"/>
    <x v="1"/>
    <s v="September"/>
    <n v="48672"/>
    <n v="51840"/>
    <n v="3168"/>
  </r>
  <r>
    <d v="2013-09-24T00:00:00"/>
    <s v="Zagazig"/>
    <s v="Delta"/>
    <s v="Samsung Galaxy Note3 (32GB) - 4G"/>
    <s v="Smartphones"/>
    <n v="24"/>
    <x v="1"/>
    <s v="September"/>
    <n v="91494"/>
    <n v="97290"/>
    <n v="5796"/>
  </r>
  <r>
    <d v="2013-09-24T00:00:00"/>
    <s v="Minia"/>
    <s v="Upper Egypt"/>
    <s v="Nokia Lumia  - 4G"/>
    <s v="Smartphones"/>
    <n v="15"/>
    <x v="1"/>
    <s v="September"/>
    <n v="14238"/>
    <n v="15120"/>
    <n v="882"/>
  </r>
  <r>
    <d v="2013-09-24T00:00:00"/>
    <s v="Mansoura"/>
    <s v="Delta"/>
    <s v="Samsung Galaxy Note3 (32GB) - 4G"/>
    <s v="Smartphones"/>
    <n v="20"/>
    <x v="1"/>
    <s v="September"/>
    <n v="15912"/>
    <n v="16920"/>
    <n v="1008"/>
  </r>
  <r>
    <d v="2013-09-24T00:00:00"/>
    <s v="Alex"/>
    <s v="Alexandria"/>
    <s v="Sony Xperia Z"/>
    <s v="Tablets"/>
    <n v="1"/>
    <x v="1"/>
    <s v="September"/>
    <n v="23544"/>
    <n v="25380"/>
    <n v="1836"/>
  </r>
  <r>
    <d v="2013-09-24T00:00:00"/>
    <s v="Zagazig"/>
    <s v="Delta"/>
    <s v="Samsung Galaxy Note3 (32GB) - 3G"/>
    <s v="Smartphones"/>
    <n v="5"/>
    <x v="1"/>
    <s v="September"/>
    <n v="70794"/>
    <n v="75240"/>
    <n v="4446"/>
  </r>
  <r>
    <d v="2013-09-24T00:00:00"/>
    <s v="Alex"/>
    <s v="Alexandria"/>
    <s v="Samsung Galaxy Note3 (32GB) - 4G"/>
    <s v="Smartphones"/>
    <n v="2"/>
    <x v="1"/>
    <s v="September"/>
    <n v="87516"/>
    <n v="93060"/>
    <n v="5544"/>
  </r>
  <r>
    <d v="2013-09-25T00:00:00"/>
    <s v="Ismailia"/>
    <s v="Canal"/>
    <s v="Samsung Galaxy Note 10.1"/>
    <s v="Tablets"/>
    <n v="15"/>
    <x v="1"/>
    <s v="September"/>
    <n v="50148"/>
    <n v="54180"/>
    <n v="4032"/>
  </r>
  <r>
    <d v="2013-09-25T00:00:00"/>
    <s v="Giza"/>
    <s v="G. Cairo"/>
    <s v="iPhone 5C (16GB)"/>
    <s v="Smartphones"/>
    <n v="24"/>
    <x v="1"/>
    <s v="September"/>
    <n v="81558"/>
    <n v="86940"/>
    <n v="5382"/>
  </r>
  <r>
    <d v="2013-09-26T00:00:00"/>
    <s v="Aswan"/>
    <s v="Upper Egypt"/>
    <s v="Samsung Galaxy Note3 (32GB) - 4G"/>
    <s v="Smartphones"/>
    <n v="23"/>
    <x v="1"/>
    <s v="September"/>
    <n v="35802"/>
    <n v="38070"/>
    <n v="2268"/>
  </r>
  <r>
    <d v="2013-09-26T00:00:00"/>
    <s v="Portsaied"/>
    <s v="Canal"/>
    <s v="Samsung Galaxy Note3 (32GB) - 4G"/>
    <s v="Smartphones"/>
    <n v="20"/>
    <x v="1"/>
    <s v="September"/>
    <n v="35802"/>
    <n v="38070"/>
    <n v="2268"/>
  </r>
  <r>
    <d v="2013-09-26T00:00:00"/>
    <s v="Portsaied"/>
    <s v="Canal"/>
    <s v="HTC ONE (32GB) Dual Sim - 3G"/>
    <s v="Smartphones"/>
    <n v="23"/>
    <x v="1"/>
    <s v="September"/>
    <n v="56736"/>
    <n v="60480"/>
    <n v="3744"/>
  </r>
  <r>
    <d v="2013-09-26T00:00:00"/>
    <s v="Marasa Matrouh"/>
    <s v="Alexandria"/>
    <s v="Samsung Galaxy Note3 (32GB) - 4G"/>
    <s v="Smartphones"/>
    <n v="22"/>
    <x v="1"/>
    <s v="September"/>
    <n v="27846"/>
    <n v="29610"/>
    <n v="1764"/>
  </r>
  <r>
    <d v="2013-09-27T00:00:00"/>
    <s v="Giza"/>
    <s v="G. Cairo"/>
    <s v="iPhone 5C (32GB)"/>
    <s v="Smartphones"/>
    <n v="10"/>
    <x v="1"/>
    <s v="September"/>
    <n v="99450"/>
    <n v="105750"/>
    <n v="6300"/>
  </r>
  <r>
    <d v="2013-09-27T00:00:00"/>
    <s v="Cairo"/>
    <s v="G. Cairo"/>
    <s v="iPhone 5S (32GB)"/>
    <s v="Smartphones"/>
    <n v="5"/>
    <x v="1"/>
    <s v="September"/>
    <n v="72072"/>
    <n v="76860"/>
    <n v="4788"/>
  </r>
  <r>
    <d v="2013-09-28T00:00:00"/>
    <s v="Cairo"/>
    <s v="G. Cairo"/>
    <s v="iPhone 5C (16GB)"/>
    <s v="Smartphones"/>
    <n v="12"/>
    <x v="1"/>
    <s v="September"/>
    <n v="49644"/>
    <n v="52920"/>
    <n v="3276"/>
  </r>
  <r>
    <d v="2013-09-28T00:00:00"/>
    <s v="Alex"/>
    <s v="Alexandria"/>
    <s v="Samsung Galaxy S4  (16GB) - 3G"/>
    <s v="Smartphones"/>
    <n v="19"/>
    <x v="1"/>
    <s v="September"/>
    <n v="70848"/>
    <n v="75600"/>
    <n v="4752"/>
  </r>
  <r>
    <d v="2013-09-29T00:00:00"/>
    <s v="Zagazig"/>
    <s v="Delta"/>
    <s v="Samsung Galaxy S3 (16GB) - 3G"/>
    <s v="Smartphones"/>
    <n v="18"/>
    <x v="1"/>
    <s v="September"/>
    <n v="21960"/>
    <n v="23400"/>
    <n v="1440"/>
  </r>
  <r>
    <d v="2013-09-29T00:00:00"/>
    <s v="Alex"/>
    <s v="Alexandria"/>
    <s v="iPhone 5S (32GB)"/>
    <s v="Smartphones"/>
    <n v="1"/>
    <x v="1"/>
    <s v="September"/>
    <n v="20592"/>
    <n v="21960"/>
    <n v="1368"/>
  </r>
  <r>
    <d v="2013-09-29T00:00:00"/>
    <s v="Mansoura"/>
    <s v="Delta"/>
    <s v="Samsung Galaxy S3 (16GB) - 3G"/>
    <s v="Smartphones"/>
    <n v="15"/>
    <x v="1"/>
    <s v="September"/>
    <n v="2196"/>
    <n v="2340"/>
    <n v="144"/>
  </r>
  <r>
    <d v="2013-09-29T00:00:00"/>
    <s v="Mansoura"/>
    <s v="Delta"/>
    <s v="Microsoft Surface Pro 2"/>
    <s v="Tablets"/>
    <n v="4"/>
    <x v="1"/>
    <s v="September"/>
    <n v="187650"/>
    <n v="202500"/>
    <n v="14850"/>
  </r>
  <r>
    <d v="2013-09-29T00:00:00"/>
    <s v="Zagazig"/>
    <s v="Delta"/>
    <s v="Samsung Galaxy S4 Zoom - 3G  "/>
    <s v="Smartphones"/>
    <n v="16"/>
    <x v="1"/>
    <s v="September"/>
    <n v="16848"/>
    <n v="18000"/>
    <n v="1152"/>
  </r>
  <r>
    <d v="2013-09-29T00:00:00"/>
    <s v="Zagazig"/>
    <s v="Delta"/>
    <s v="Samsung Galaxy S4  (16GB) - 3G"/>
    <s v="Smartphones"/>
    <n v="10"/>
    <x v="1"/>
    <s v="September"/>
    <n v="59040"/>
    <n v="63000"/>
    <n v="3960"/>
  </r>
  <r>
    <d v="2013-09-29T00:00:00"/>
    <s v="Zagazig"/>
    <s v="Delta"/>
    <s v="HTC ONE (32GB) Dual Sim - 3G"/>
    <s v="Smartphones"/>
    <n v="21"/>
    <x v="1"/>
    <s v="September"/>
    <n v="24822"/>
    <n v="26460"/>
    <n v="1638"/>
  </r>
  <r>
    <d v="2013-09-29T00:00:00"/>
    <s v="Marasa Matrouh"/>
    <s v="Alexandria"/>
    <s v="Samsung Galaxy Note3 (32GB) - 3G"/>
    <s v="Smartphones"/>
    <n v="7"/>
    <x v="1"/>
    <s v="September"/>
    <n v="78246"/>
    <n v="83160"/>
    <n v="4914"/>
  </r>
  <r>
    <d v="2013-09-29T00:00:00"/>
    <s v="Alex"/>
    <s v="Alexandria"/>
    <s v="Sony Xperia Z"/>
    <s v="Tablets"/>
    <n v="22"/>
    <x v="1"/>
    <s v="September"/>
    <n v="47088"/>
    <n v="50760"/>
    <n v="3672"/>
  </r>
  <r>
    <d v="2013-09-30T00:00:00"/>
    <s v="Mansoura"/>
    <s v="Delta"/>
    <s v="Nokia Lumia  - 4G"/>
    <s v="Smartphones"/>
    <n v="15"/>
    <x v="1"/>
    <s v="September"/>
    <n v="44748"/>
    <n v="47520"/>
    <n v="2772"/>
  </r>
  <r>
    <d v="2013-09-30T00:00:00"/>
    <s v="Giza"/>
    <s v="G. Cairo"/>
    <s v="Samsung Galaxy Note 10.1"/>
    <s v="Tablets"/>
    <n v="7"/>
    <x v="1"/>
    <s v="September"/>
    <n v="28656"/>
    <n v="30960"/>
    <n v="2304"/>
  </r>
  <r>
    <d v="2013-09-30T00:00:00"/>
    <s v="Minia"/>
    <s v="Upper Egypt"/>
    <s v="Samsung Galaxy S4 (16GB) - 4G"/>
    <s v="Smartphones"/>
    <n v="17"/>
    <x v="1"/>
    <s v="September"/>
    <n v="27378"/>
    <n v="29160"/>
    <n v="1782"/>
  </r>
  <r>
    <d v="2013-09-30T00:00:00"/>
    <s v="Mansoura"/>
    <s v="Delta"/>
    <s v="Microsoft Surface Pro 2"/>
    <s v="Tablets"/>
    <n v="20"/>
    <x v="1"/>
    <s v="September"/>
    <n v="135108"/>
    <n v="145800"/>
    <n v="10692"/>
  </r>
  <r>
    <d v="2013-09-30T00:00:00"/>
    <s v="Alex"/>
    <s v="Alexandria"/>
    <s v="iPhone 5C (32GB)"/>
    <s v="Smartphones"/>
    <n v="5"/>
    <x v="1"/>
    <s v="September"/>
    <n v="55692"/>
    <n v="59220"/>
    <n v="3528"/>
  </r>
  <r>
    <d v="2013-10-01T00:00:00"/>
    <s v="Portsaied"/>
    <s v="Canal"/>
    <s v="Samsung Galaxy S4 (16GB) - 4G"/>
    <s v="Smartphones"/>
    <n v="14"/>
    <x v="1"/>
    <s v="October"/>
    <n v="15210"/>
    <n v="16200"/>
    <n v="990"/>
  </r>
  <r>
    <d v="2013-10-01T00:00:00"/>
    <s v="Alex"/>
    <s v="Alexandria"/>
    <s v="Samsung Galaxy S4  (16GB) - 3G"/>
    <s v="Smartphones"/>
    <n v="6"/>
    <x v="1"/>
    <s v="October"/>
    <n v="5904"/>
    <n v="6300"/>
    <n v="396"/>
  </r>
  <r>
    <d v="2013-10-01T00:00:00"/>
    <s v="Aswan"/>
    <s v="Upper Egypt"/>
    <s v="Samsung Galaxy S3 (16GB) - 3G"/>
    <s v="Smartphones"/>
    <n v="22"/>
    <x v="1"/>
    <s v="October"/>
    <n v="17568"/>
    <n v="18720"/>
    <n v="1152"/>
  </r>
  <r>
    <d v="2013-10-01T00:00:00"/>
    <s v="Ismailia"/>
    <s v="Canal"/>
    <s v="Sony Xperia Z"/>
    <s v="Tablets"/>
    <n v="6"/>
    <x v="1"/>
    <s v="October"/>
    <n v="11772"/>
    <n v="12690"/>
    <n v="918"/>
  </r>
  <r>
    <d v="2013-10-02T00:00:00"/>
    <s v="Aswan"/>
    <s v="Upper Egypt"/>
    <s v="Sony Xperia Z"/>
    <s v="Tablets"/>
    <n v="6"/>
    <x v="1"/>
    <s v="October"/>
    <n v="90252"/>
    <n v="97290"/>
    <n v="7038"/>
  </r>
  <r>
    <d v="2013-10-02T00:00:00"/>
    <s v="Mansoura"/>
    <s v="Delta"/>
    <s v="Samsung Galaxy Note 10.1"/>
    <s v="Tablets"/>
    <n v="2"/>
    <x v="1"/>
    <s v="October"/>
    <n v="46566"/>
    <n v="50310"/>
    <n v="3744"/>
  </r>
  <r>
    <d v="2013-10-02T00:00:00"/>
    <s v="Ismailia"/>
    <s v="Canal"/>
    <s v="iPhone 5C (32GB)"/>
    <s v="Smartphones"/>
    <n v="24"/>
    <x v="1"/>
    <s v="October"/>
    <n v="95472"/>
    <n v="101520"/>
    <n v="6048"/>
  </r>
  <r>
    <d v="2013-10-03T00:00:00"/>
    <s v="Marasa Matrouh"/>
    <s v="Alexandria"/>
    <s v="Samsung Galaxy S4 Zoom - 3G  "/>
    <s v="Smartphones"/>
    <n v="11"/>
    <x v="1"/>
    <s v="October"/>
    <n v="10530"/>
    <n v="11250"/>
    <n v="720"/>
  </r>
  <r>
    <d v="2013-10-03T00:00:00"/>
    <s v="Portsaied"/>
    <s v="Canal"/>
    <s v="Samsung Galaxy S4 (16GB) - 4G"/>
    <s v="Smartphones"/>
    <n v="10"/>
    <x v="1"/>
    <s v="October"/>
    <n v="3042"/>
    <n v="3240"/>
    <n v="198"/>
  </r>
  <r>
    <d v="2013-10-04T00:00:00"/>
    <s v="Cairo"/>
    <s v="G. Cairo"/>
    <s v="HTC One - (32GB) - 4G"/>
    <s v="Smartphones"/>
    <n v="7"/>
    <x v="1"/>
    <s v="October"/>
    <n v="6768"/>
    <n v="7200"/>
    <n v="432"/>
  </r>
  <r>
    <d v="2013-10-04T00:00:00"/>
    <s v="Marasa Matrouh"/>
    <s v="Alexandria"/>
    <s v="HTC One - (32GB) - 4G"/>
    <s v="Smartphones"/>
    <n v="22"/>
    <x v="1"/>
    <s v="October"/>
    <n v="81216"/>
    <n v="86400"/>
    <n v="5184"/>
  </r>
  <r>
    <d v="2013-10-04T00:00:00"/>
    <s v="Minia"/>
    <s v="Upper Egypt"/>
    <s v="Samsung Galaxy Note3 (32GB) - 4G"/>
    <s v="Smartphones"/>
    <n v="7"/>
    <x v="1"/>
    <s v="October"/>
    <n v="11934"/>
    <n v="12690"/>
    <n v="756"/>
  </r>
  <r>
    <d v="2013-10-04T00:00:00"/>
    <s v="Alex"/>
    <s v="Alexandria"/>
    <s v="Samsung Galaxy Note3 (32GB) - 3G"/>
    <s v="Smartphones"/>
    <n v="18"/>
    <x v="1"/>
    <s v="October"/>
    <n v="26082"/>
    <n v="27720"/>
    <n v="1638"/>
  </r>
  <r>
    <d v="2013-10-04T00:00:00"/>
    <s v="Aswan"/>
    <s v="Upper Egypt"/>
    <s v="iPhone 5C (32GB)"/>
    <s v="Smartphones"/>
    <n v="12"/>
    <x v="1"/>
    <s v="October"/>
    <n v="27846"/>
    <n v="29610"/>
    <n v="1764"/>
  </r>
  <r>
    <d v="2013-10-05T00:00:00"/>
    <s v="Cairo"/>
    <s v="G. Cairo"/>
    <s v="iPhone 5S (64GB)"/>
    <s v="Smartphones"/>
    <n v="19"/>
    <x v="1"/>
    <s v="October"/>
    <n v="75816"/>
    <n v="80730"/>
    <n v="4914"/>
  </r>
  <r>
    <d v="2013-10-05T00:00:00"/>
    <s v="Minia"/>
    <s v="Upper Egypt"/>
    <s v="Nokia Lumia  - 4G"/>
    <s v="Smartphones"/>
    <n v="23"/>
    <x v="1"/>
    <s v="October"/>
    <n v="14238"/>
    <n v="15120"/>
    <n v="882"/>
  </r>
  <r>
    <d v="2013-10-06T00:00:00"/>
    <s v="Portsaied"/>
    <s v="Canal"/>
    <s v="Nokia Lumia  - 4G"/>
    <s v="Smartphones"/>
    <n v="3"/>
    <x v="1"/>
    <s v="October"/>
    <n v="38646"/>
    <n v="41040"/>
    <n v="2394"/>
  </r>
  <r>
    <d v="2013-10-06T00:00:00"/>
    <s v="Portsaied"/>
    <s v="Canal"/>
    <s v="Samsung Galaxy S4 Zoom - 3G  "/>
    <s v="Smartphones"/>
    <n v="24"/>
    <x v="1"/>
    <s v="October"/>
    <n v="23166"/>
    <n v="24750"/>
    <n v="1584"/>
  </r>
  <r>
    <d v="2013-10-06T00:00:00"/>
    <s v="Minia"/>
    <s v="Upper Egypt"/>
    <s v="Samsung Galaxy Note3 (32GB) - 3G"/>
    <s v="Smartphones"/>
    <n v="25"/>
    <x v="1"/>
    <s v="October"/>
    <n v="18630"/>
    <n v="19800"/>
    <n v="1170"/>
  </r>
  <r>
    <d v="2013-10-07T00:00:00"/>
    <s v="Ismailia"/>
    <s v="Canal"/>
    <s v="Samsung Galaxy S4  (16GB) - 3G"/>
    <s v="Smartphones"/>
    <n v="5"/>
    <x v="1"/>
    <s v="October"/>
    <n v="64944"/>
    <n v="69300"/>
    <n v="4356"/>
  </r>
  <r>
    <d v="2013-10-07T00:00:00"/>
    <s v="Minia"/>
    <s v="Upper Egypt"/>
    <s v="Samsung Galaxy Note3 (32GB) - 3G"/>
    <s v="Smartphones"/>
    <n v="2"/>
    <x v="1"/>
    <s v="October"/>
    <n v="29808"/>
    <n v="31680"/>
    <n v="1872"/>
  </r>
  <r>
    <d v="2013-10-07T00:00:00"/>
    <s v="Portsaied"/>
    <s v="Canal"/>
    <s v="Nokia Lumia  - 4G"/>
    <s v="Smartphones"/>
    <n v="14"/>
    <x v="1"/>
    <s v="October"/>
    <n v="50850"/>
    <n v="54000"/>
    <n v="3150"/>
  </r>
  <r>
    <d v="2013-10-07T00:00:00"/>
    <s v="Aswan"/>
    <s v="Upper Egypt"/>
    <s v="HTC ONE (32GB) Dual Sim - 3G"/>
    <s v="Smartphones"/>
    <n v="6"/>
    <x v="1"/>
    <s v="October"/>
    <n v="14184"/>
    <n v="15120"/>
    <n v="936"/>
  </r>
  <r>
    <d v="2013-10-08T00:00:00"/>
    <s v="Ismailia"/>
    <s v="Canal"/>
    <s v="Samsung Galaxy Note3 (32GB) - 3G"/>
    <s v="Smartphones"/>
    <n v="13"/>
    <x v="1"/>
    <s v="October"/>
    <n v="81972"/>
    <n v="87120"/>
    <n v="5148"/>
  </r>
  <r>
    <d v="2013-10-09T00:00:00"/>
    <s v="Alex"/>
    <s v="Alexandria"/>
    <s v="Samsung Galaxy S4 Zoom - 3G  "/>
    <s v="Smartphones"/>
    <n v="4"/>
    <x v="1"/>
    <s v="October"/>
    <n v="33696"/>
    <n v="36000"/>
    <n v="2304"/>
  </r>
  <r>
    <d v="2013-10-09T00:00:00"/>
    <s v="Cairo"/>
    <s v="G. Cairo"/>
    <s v="Samsung Galaxy S4 Zoom - 3G  "/>
    <s v="Smartphones"/>
    <n v="21"/>
    <x v="1"/>
    <s v="October"/>
    <n v="4212"/>
    <n v="4500"/>
    <n v="288"/>
  </r>
  <r>
    <d v="2013-10-09T00:00:00"/>
    <s v="Cairo"/>
    <s v="G. Cairo"/>
    <s v="iPhone 5S (64GB)"/>
    <s v="Smartphones"/>
    <n v="16"/>
    <x v="1"/>
    <s v="October"/>
    <n v="128304"/>
    <n v="136620"/>
    <n v="8316"/>
  </r>
  <r>
    <d v="2013-10-10T00:00:00"/>
    <s v="Zagazig"/>
    <s v="Delta"/>
    <s v="Samsung Galaxy S4 Zoom - 3G  "/>
    <s v="Smartphones"/>
    <n v="10"/>
    <x v="1"/>
    <s v="October"/>
    <n v="27378"/>
    <n v="29250"/>
    <n v="1872"/>
  </r>
  <r>
    <d v="2013-10-10T00:00:00"/>
    <s v="Minia"/>
    <s v="Upper Egypt"/>
    <s v="Samsung Galaxy S4 Zoom - 3G  "/>
    <s v="Smartphones"/>
    <n v="3"/>
    <x v="1"/>
    <s v="October"/>
    <n v="27378"/>
    <n v="29250"/>
    <n v="1872"/>
  </r>
  <r>
    <d v="2013-10-10T00:00:00"/>
    <s v="Cairo"/>
    <s v="G. Cairo"/>
    <s v="Microsoft Surface Pro 2"/>
    <s v="Tablets"/>
    <n v="1"/>
    <x v="1"/>
    <s v="October"/>
    <n v="120096"/>
    <n v="129600"/>
    <n v="9504"/>
  </r>
  <r>
    <d v="2013-10-11T00:00:00"/>
    <s v="Mansoura"/>
    <s v="Delta"/>
    <s v="Samsung Galaxy Note 10.1"/>
    <s v="Tablets"/>
    <n v="13"/>
    <x v="1"/>
    <s v="October"/>
    <n v="78804"/>
    <n v="85140"/>
    <n v="6336"/>
  </r>
  <r>
    <d v="2013-10-11T00:00:00"/>
    <s v="Portsaied"/>
    <s v="Canal"/>
    <s v="Microsoft Surface Pro 2"/>
    <s v="Tablets"/>
    <n v="15"/>
    <x v="1"/>
    <s v="October"/>
    <n v="150120"/>
    <n v="162000"/>
    <n v="11880"/>
  </r>
  <r>
    <d v="2013-10-11T00:00:00"/>
    <s v="Alex"/>
    <s v="Alexandria"/>
    <s v="Samsung Galaxy S3 (16GB) - 3G"/>
    <s v="Smartphones"/>
    <n v="5"/>
    <x v="1"/>
    <s v="October"/>
    <n v="15372"/>
    <n v="16380"/>
    <n v="1008"/>
  </r>
  <r>
    <d v="2013-10-12T00:00:00"/>
    <s v="Mansoura"/>
    <s v="Delta"/>
    <s v="HTC ONE (32GB) Dual Sim - 3G"/>
    <s v="Smartphones"/>
    <n v="25"/>
    <x v="1"/>
    <s v="October"/>
    <n v="81558"/>
    <n v="86940"/>
    <n v="5382"/>
  </r>
  <r>
    <d v="2013-10-12T00:00:00"/>
    <s v="Portsaied"/>
    <s v="Canal"/>
    <s v="Microsoft Surface Pro 2"/>
    <s v="Tablets"/>
    <n v="23"/>
    <x v="1"/>
    <s v="October"/>
    <n v="67554"/>
    <n v="72900"/>
    <n v="5346"/>
  </r>
  <r>
    <d v="2013-10-12T00:00:00"/>
    <s v="Alex"/>
    <s v="Alexandria"/>
    <s v="Samsung Galaxy Note3 (32GB) - 3G"/>
    <s v="Smartphones"/>
    <n v="23"/>
    <x v="1"/>
    <s v="October"/>
    <n v="67068"/>
    <n v="71280"/>
    <n v="4212"/>
  </r>
  <r>
    <d v="2013-10-12T00:00:00"/>
    <s v="Alex"/>
    <s v="Alexandria"/>
    <s v="HTC One - (32GB) - 4G"/>
    <s v="Smartphones"/>
    <n v="24"/>
    <x v="1"/>
    <s v="October"/>
    <n v="47376"/>
    <n v="50400"/>
    <n v="3024"/>
  </r>
  <r>
    <d v="2013-10-13T00:00:00"/>
    <s v="Aswan"/>
    <s v="Upper Egypt"/>
    <s v="HTC One - (32GB) - 4G"/>
    <s v="Smartphones"/>
    <n v="25"/>
    <x v="1"/>
    <s v="October"/>
    <n v="23688"/>
    <n v="25200"/>
    <n v="1512"/>
  </r>
  <r>
    <d v="2013-10-13T00:00:00"/>
    <s v="Minia"/>
    <s v="Upper Egypt"/>
    <s v="Microsoft Surface Pro 2"/>
    <s v="Tablets"/>
    <n v="17"/>
    <x v="1"/>
    <s v="October"/>
    <n v="135108"/>
    <n v="145800"/>
    <n v="10692"/>
  </r>
  <r>
    <d v="2013-10-14T00:00:00"/>
    <s v="Mansoura"/>
    <s v="Delta"/>
    <s v="iPhone 5S (64GB)"/>
    <s v="Smartphones"/>
    <n v="21"/>
    <x v="1"/>
    <s v="October"/>
    <n v="34992"/>
    <n v="37260"/>
    <n v="2268"/>
  </r>
  <r>
    <d v="2013-10-14T00:00:00"/>
    <s v="Zagazig"/>
    <s v="Delta"/>
    <s v="HTC ONE (32GB) Dual Sim - 3G"/>
    <s v="Smartphones"/>
    <n v="9"/>
    <x v="1"/>
    <s v="October"/>
    <n v="70920"/>
    <n v="75600"/>
    <n v="4680"/>
  </r>
  <r>
    <d v="2013-10-14T00:00:00"/>
    <s v="Aswan"/>
    <s v="Upper Egypt"/>
    <s v="iPhone 5C (32GB)"/>
    <s v="Smartphones"/>
    <n v="11"/>
    <x v="1"/>
    <s v="October"/>
    <n v="63648"/>
    <n v="67680"/>
    <n v="4032"/>
  </r>
  <r>
    <d v="2013-10-17T00:00:00"/>
    <s v="Ismailia"/>
    <s v="Canal"/>
    <s v="Samsung Galaxy S4 Zoom - 3G  "/>
    <s v="Smartphones"/>
    <n v="4"/>
    <x v="1"/>
    <s v="October"/>
    <n v="14742"/>
    <n v="15750"/>
    <n v="1008"/>
  </r>
  <r>
    <d v="2013-10-17T00:00:00"/>
    <s v="Cairo"/>
    <s v="G. Cairo"/>
    <s v="Microsoft Surface Pro 2"/>
    <s v="Tablets"/>
    <n v="22"/>
    <x v="1"/>
    <s v="October"/>
    <n v="135108"/>
    <n v="145800"/>
    <n v="10692"/>
  </r>
  <r>
    <d v="2013-10-17T00:00:00"/>
    <s v="Portsaied"/>
    <s v="Canal"/>
    <s v="iPhone 5S (16GB)"/>
    <s v="Smartphones"/>
    <n v="15"/>
    <x v="1"/>
    <s v="October"/>
    <n v="22410"/>
    <n v="23850"/>
    <n v="1440"/>
  </r>
  <r>
    <d v="2013-10-18T00:00:00"/>
    <s v="Marasa Matrouh"/>
    <s v="Alexandria"/>
    <s v="HTC One - (32GB) - 4G"/>
    <s v="Smartphones"/>
    <n v="23"/>
    <x v="1"/>
    <s v="October"/>
    <n v="71064"/>
    <n v="75600"/>
    <n v="4536"/>
  </r>
  <r>
    <d v="2013-10-18T00:00:00"/>
    <s v="Minia"/>
    <s v="Upper Egypt"/>
    <s v="iPhone 5S (32GB)"/>
    <s v="Smartphones"/>
    <n v="9"/>
    <x v="1"/>
    <s v="October"/>
    <n v="61776"/>
    <n v="65880"/>
    <n v="4104"/>
  </r>
  <r>
    <d v="2013-10-18T00:00:00"/>
    <s v="Minia"/>
    <s v="Upper Egypt"/>
    <s v="Sony Xperia Z"/>
    <s v="Tablets"/>
    <n v="7"/>
    <x v="1"/>
    <s v="October"/>
    <n v="74556"/>
    <n v="80370"/>
    <n v="5814"/>
  </r>
  <r>
    <d v="2013-10-18T00:00:00"/>
    <s v="Zagazig"/>
    <s v="Delta"/>
    <s v="HTC ONE (32GB) Dual Sim - 3G"/>
    <s v="Smartphones"/>
    <n v="25"/>
    <x v="1"/>
    <s v="October"/>
    <n v="74466"/>
    <n v="79380"/>
    <n v="4914"/>
  </r>
  <r>
    <d v="2013-10-18T00:00:00"/>
    <s v="Mansoura"/>
    <s v="Delta"/>
    <s v="Samsung Galaxy Note3 (32GB) - 4G"/>
    <s v="Smartphones"/>
    <n v="10"/>
    <x v="1"/>
    <s v="October"/>
    <n v="67626"/>
    <n v="71910"/>
    <n v="4284"/>
  </r>
  <r>
    <d v="2013-10-19T00:00:00"/>
    <s v="Cairo"/>
    <s v="G. Cairo"/>
    <s v="Samsung Galaxy S4  (16GB) - 3G"/>
    <s v="Smartphones"/>
    <n v="8"/>
    <x v="1"/>
    <s v="October"/>
    <n v="17712"/>
    <n v="18900"/>
    <n v="1188"/>
  </r>
  <r>
    <d v="2013-10-20T00:00:00"/>
    <s v="Cairo"/>
    <s v="G. Cairo"/>
    <s v="Microsoft Surface Pro 2"/>
    <s v="Tablets"/>
    <n v="18"/>
    <x v="1"/>
    <s v="October"/>
    <n v="105084"/>
    <n v="113400"/>
    <n v="8316"/>
  </r>
  <r>
    <d v="2013-10-20T00:00:00"/>
    <s v="Marasa Matrouh"/>
    <s v="Alexandria"/>
    <s v="Samsung Galaxy S4 Zoom - 3G  "/>
    <s v="Smartphones"/>
    <n v="8"/>
    <x v="1"/>
    <s v="October"/>
    <n v="52650"/>
    <n v="56250"/>
    <n v="3600"/>
  </r>
  <r>
    <d v="2013-10-20T00:00:00"/>
    <s v="Giza"/>
    <s v="G. Cairo"/>
    <s v="iPhone 5S (64GB)"/>
    <s v="Smartphones"/>
    <n v="25"/>
    <x v="1"/>
    <s v="October"/>
    <n v="93312"/>
    <n v="99360"/>
    <n v="6048"/>
  </r>
  <r>
    <d v="2013-10-20T00:00:00"/>
    <s v="Zagazig"/>
    <s v="Delta"/>
    <s v="Samsung Galaxy S3 (16GB) - 3G"/>
    <s v="Smartphones"/>
    <n v="7"/>
    <x v="1"/>
    <s v="October"/>
    <n v="19764"/>
    <n v="21060"/>
    <n v="1296"/>
  </r>
  <r>
    <d v="2013-10-21T00:00:00"/>
    <s v="Zagazig"/>
    <s v="Delta"/>
    <s v="Samsung Galaxy S4 (16GB) - 4G"/>
    <s v="Smartphones"/>
    <n v="17"/>
    <x v="1"/>
    <s v="October"/>
    <n v="48672"/>
    <n v="51840"/>
    <n v="3168"/>
  </r>
  <r>
    <d v="2013-10-21T00:00:00"/>
    <s v="Cairo"/>
    <s v="G. Cairo"/>
    <s v="Samsung Galaxy Note3 (32GB) - 3G"/>
    <s v="Smartphones"/>
    <n v="3"/>
    <x v="1"/>
    <s v="October"/>
    <n v="85698"/>
    <n v="91080"/>
    <n v="5382"/>
  </r>
  <r>
    <d v="2013-10-22T00:00:00"/>
    <s v="Cairo"/>
    <s v="G. Cairo"/>
    <s v="Nokia Lumia  - 4G"/>
    <s v="Smartphones"/>
    <n v="13"/>
    <x v="1"/>
    <s v="October"/>
    <n v="14238"/>
    <n v="15120"/>
    <n v="882"/>
  </r>
  <r>
    <d v="2013-10-22T00:00:00"/>
    <s v="Cairo"/>
    <s v="G. Cairo"/>
    <s v="Samsung Galaxy S4 Zoom - 3G  "/>
    <s v="Smartphones"/>
    <n v="17"/>
    <x v="1"/>
    <s v="October"/>
    <n v="12636"/>
    <n v="13500"/>
    <n v="864"/>
  </r>
  <r>
    <d v="2013-10-22T00:00:00"/>
    <s v="Aswan"/>
    <s v="Upper Egypt"/>
    <s v="Samsung Galaxy S4  (16GB) - 3G"/>
    <s v="Smartphones"/>
    <n v="22"/>
    <x v="1"/>
    <s v="October"/>
    <n v="56088"/>
    <n v="59850"/>
    <n v="3762"/>
  </r>
  <r>
    <d v="2013-10-22T00:00:00"/>
    <s v="Aswan"/>
    <s v="Upper Egypt"/>
    <s v="iPhone 5S (16GB)"/>
    <s v="Smartphones"/>
    <n v="23"/>
    <x v="1"/>
    <s v="October"/>
    <n v="80676"/>
    <n v="85860"/>
    <n v="5184"/>
  </r>
  <r>
    <d v="2013-10-22T00:00:00"/>
    <s v="Mansoura"/>
    <s v="Delta"/>
    <s v="Microsoft Surface Pro 2"/>
    <s v="Tablets"/>
    <n v="1"/>
    <x v="1"/>
    <s v="October"/>
    <n v="97578"/>
    <n v="105300"/>
    <n v="7722"/>
  </r>
  <r>
    <d v="2013-10-22T00:00:00"/>
    <s v="Giza"/>
    <s v="G. Cairo"/>
    <s v="Samsung Galaxy S4 Zoom - 3G  "/>
    <s v="Smartphones"/>
    <n v="25"/>
    <x v="1"/>
    <s v="October"/>
    <n v="2106"/>
    <n v="2250"/>
    <n v="144"/>
  </r>
  <r>
    <d v="2013-10-22T00:00:00"/>
    <s v="Giza"/>
    <s v="G. Cairo"/>
    <s v="Samsung Galaxy Note3 (32GB) - 3G"/>
    <s v="Smartphones"/>
    <n v="22"/>
    <x v="1"/>
    <s v="October"/>
    <n v="40986"/>
    <n v="43560"/>
    <n v="2574"/>
  </r>
  <r>
    <d v="2013-10-22T00:00:00"/>
    <s v="Aswan"/>
    <s v="Upper Egypt"/>
    <s v="Nokia Lumia  - 4G"/>
    <s v="Smartphones"/>
    <n v="2"/>
    <x v="1"/>
    <s v="October"/>
    <n v="34578"/>
    <n v="36720"/>
    <n v="2142"/>
  </r>
  <r>
    <d v="2013-10-22T00:00:00"/>
    <s v="Giza"/>
    <s v="G. Cairo"/>
    <s v="iPhone 5S (64GB)"/>
    <s v="Smartphones"/>
    <n v="11"/>
    <x v="1"/>
    <s v="October"/>
    <n v="40824"/>
    <n v="43470"/>
    <n v="2646"/>
  </r>
  <r>
    <d v="2013-10-23T00:00:00"/>
    <s v="Zagazig"/>
    <s v="Delta"/>
    <s v="Samsung Galaxy S3 (16GB) - 3G"/>
    <s v="Smartphones"/>
    <n v="11"/>
    <x v="1"/>
    <s v="October"/>
    <n v="17568"/>
    <n v="18720"/>
    <n v="1152"/>
  </r>
  <r>
    <d v="2013-10-23T00:00:00"/>
    <s v="Marasa Matrouh"/>
    <s v="Alexandria"/>
    <s v="Samsung Galaxy S4  (16GB) - 3G"/>
    <s v="Smartphones"/>
    <n v="1"/>
    <x v="1"/>
    <s v="October"/>
    <n v="38376"/>
    <n v="40950"/>
    <n v="2574"/>
  </r>
  <r>
    <d v="2013-10-23T00:00:00"/>
    <s v="Portsaied"/>
    <s v="Canal"/>
    <s v="Samsung Galaxy Note 10.1"/>
    <s v="Tablets"/>
    <n v="14"/>
    <x v="1"/>
    <s v="October"/>
    <n v="46566"/>
    <n v="50310"/>
    <n v="3744"/>
  </r>
  <r>
    <d v="2013-10-23T00:00:00"/>
    <s v="Mansoura"/>
    <s v="Delta"/>
    <s v="HTC ONE (32GB) Dual Sim - 3G"/>
    <s v="Smartphones"/>
    <n v="11"/>
    <x v="1"/>
    <s v="October"/>
    <n v="7092"/>
    <n v="7560"/>
    <n v="468"/>
  </r>
  <r>
    <d v="2013-10-23T00:00:00"/>
    <s v="Ismailia"/>
    <s v="Canal"/>
    <s v="Samsung Galaxy S4 (16GB) - 4G"/>
    <s v="Smartphones"/>
    <n v="8"/>
    <x v="1"/>
    <s v="October"/>
    <n v="21294"/>
    <n v="22680"/>
    <n v="1386"/>
  </r>
  <r>
    <d v="2013-10-24T00:00:00"/>
    <s v="Zagazig"/>
    <s v="Delta"/>
    <s v="Microsoft Surface Pro 2"/>
    <s v="Tablets"/>
    <n v="1"/>
    <x v="1"/>
    <s v="October"/>
    <n v="135108"/>
    <n v="145800"/>
    <n v="10692"/>
  </r>
  <r>
    <d v="2013-10-25T00:00:00"/>
    <s v="Giza"/>
    <s v="G. Cairo"/>
    <s v="Samsung Galaxy S4  (16GB) - 3G"/>
    <s v="Smartphones"/>
    <n v="24"/>
    <x v="1"/>
    <s v="October"/>
    <n v="20664"/>
    <n v="22050"/>
    <n v="1386"/>
  </r>
  <r>
    <d v="2013-10-25T00:00:00"/>
    <s v="Alex"/>
    <s v="Alexandria"/>
    <s v="Nokia Lumia  - 4G"/>
    <s v="Smartphones"/>
    <n v="15"/>
    <x v="1"/>
    <s v="October"/>
    <n v="22374"/>
    <n v="23760"/>
    <n v="1386"/>
  </r>
  <r>
    <d v="2013-10-25T00:00:00"/>
    <s v="Alex"/>
    <s v="Alexandria"/>
    <s v="Nokia Lumia  - 4G"/>
    <s v="Smartphones"/>
    <n v="20"/>
    <x v="1"/>
    <s v="October"/>
    <n v="44748"/>
    <n v="47520"/>
    <n v="2772"/>
  </r>
  <r>
    <d v="2013-10-26T00:00:00"/>
    <s v="Ismailia"/>
    <s v="Canal"/>
    <s v="iPhone 5S (32GB)"/>
    <s v="Smartphones"/>
    <n v="1"/>
    <x v="1"/>
    <s v="October"/>
    <n v="15444"/>
    <n v="16470"/>
    <n v="1026"/>
  </r>
  <r>
    <d v="2013-10-26T00:00:00"/>
    <s v="Aswan"/>
    <s v="Upper Egypt"/>
    <s v="Sony Xperia Z"/>
    <s v="Tablets"/>
    <n v="5"/>
    <x v="1"/>
    <s v="October"/>
    <n v="3924"/>
    <n v="4230"/>
    <n v="306"/>
  </r>
  <r>
    <d v="2013-10-26T00:00:00"/>
    <s v="Zagazig"/>
    <s v="Delta"/>
    <s v="Samsung Galaxy Note 10.1"/>
    <s v="Tablets"/>
    <n v="2"/>
    <x v="1"/>
    <s v="October"/>
    <n v="25074"/>
    <n v="27090"/>
    <n v="2016"/>
  </r>
  <r>
    <d v="2013-10-26T00:00:00"/>
    <s v="Giza"/>
    <s v="G. Cairo"/>
    <s v="iPhone 5S (64GB)"/>
    <s v="Smartphones"/>
    <n v="15"/>
    <x v="1"/>
    <s v="October"/>
    <n v="58320"/>
    <n v="62100"/>
    <n v="3780"/>
  </r>
  <r>
    <d v="2013-10-27T00:00:00"/>
    <s v="Zagazig"/>
    <s v="Delta"/>
    <s v="iPhone 5S (32GB)"/>
    <s v="Smartphones"/>
    <n v="24"/>
    <x v="1"/>
    <s v="October"/>
    <n v="77220"/>
    <n v="82350"/>
    <n v="5130"/>
  </r>
  <r>
    <d v="2013-10-27T00:00:00"/>
    <s v="Zagazig"/>
    <s v="Delta"/>
    <s v="iPhone 5C (32GB)"/>
    <s v="Smartphones"/>
    <n v="23"/>
    <x v="1"/>
    <s v="October"/>
    <n v="7956"/>
    <n v="8460"/>
    <n v="504"/>
  </r>
  <r>
    <d v="2013-10-27T00:00:00"/>
    <s v="Mansoura"/>
    <s v="Delta"/>
    <s v="HTC ONE (32GB) Dual Sim - 3G"/>
    <s v="Smartphones"/>
    <n v="20"/>
    <x v="1"/>
    <s v="October"/>
    <n v="88650"/>
    <n v="94500"/>
    <n v="5850"/>
  </r>
  <r>
    <d v="2013-10-27T00:00:00"/>
    <s v="Mansoura"/>
    <s v="Delta"/>
    <s v="Samsung Galaxy S4 (16GB) - 4G"/>
    <s v="Smartphones"/>
    <n v="23"/>
    <x v="1"/>
    <s v="October"/>
    <n v="36504"/>
    <n v="38880"/>
    <n v="2376"/>
  </r>
  <r>
    <d v="2013-10-27T00:00:00"/>
    <s v="Aswan"/>
    <s v="Upper Egypt"/>
    <s v="Samsung Galaxy S4  (16GB) - 3G"/>
    <s v="Smartphones"/>
    <n v="22"/>
    <x v="1"/>
    <s v="October"/>
    <n v="23616"/>
    <n v="25200"/>
    <n v="1584"/>
  </r>
  <r>
    <d v="2013-10-28T00:00:00"/>
    <s v="Portsaied"/>
    <s v="Canal"/>
    <s v="Samsung Galaxy S4 Zoom - 3G  "/>
    <s v="Smartphones"/>
    <n v="10"/>
    <x v="1"/>
    <s v="October"/>
    <n v="29484"/>
    <n v="31500"/>
    <n v="2016"/>
  </r>
  <r>
    <d v="2013-10-29T00:00:00"/>
    <s v="Portsaied"/>
    <s v="Canal"/>
    <s v="Samsung Galaxy S4 (16GB) - 4G"/>
    <s v="Smartphones"/>
    <n v="5"/>
    <x v="1"/>
    <s v="October"/>
    <n v="51714"/>
    <n v="55080"/>
    <n v="3366"/>
  </r>
  <r>
    <d v="2013-10-29T00:00:00"/>
    <s v="Aswan"/>
    <s v="Upper Egypt"/>
    <s v="HTC One - (32GB) - 4G"/>
    <s v="Smartphones"/>
    <n v="12"/>
    <x v="1"/>
    <s v="October"/>
    <n v="27072"/>
    <n v="28800"/>
    <n v="1728"/>
  </r>
  <r>
    <d v="2013-10-29T00:00:00"/>
    <s v="Mansoura"/>
    <s v="Delta"/>
    <s v="Samsung Galaxy Note3 (32GB) - 4G"/>
    <s v="Smartphones"/>
    <n v="19"/>
    <x v="1"/>
    <s v="October"/>
    <n v="35802"/>
    <n v="38070"/>
    <n v="2268"/>
  </r>
  <r>
    <d v="2013-10-29T00:00:00"/>
    <s v="Giza"/>
    <s v="G. Cairo"/>
    <s v="iPhone 5S (32GB)"/>
    <s v="Smartphones"/>
    <n v="18"/>
    <x v="1"/>
    <s v="October"/>
    <n v="41184"/>
    <n v="43920"/>
    <n v="2736"/>
  </r>
  <r>
    <d v="2013-10-29T00:00:00"/>
    <s v="Mansoura"/>
    <s v="Delta"/>
    <s v="HTC ONE (32GB) Dual Sim - 3G"/>
    <s v="Smartphones"/>
    <n v="1"/>
    <x v="1"/>
    <s v="October"/>
    <n v="67374"/>
    <n v="71820"/>
    <n v="4446"/>
  </r>
  <r>
    <d v="2013-10-29T00:00:00"/>
    <s v="Marasa Matrouh"/>
    <s v="Alexandria"/>
    <s v="HTC ONE (32GB) Dual Sim - 3G"/>
    <s v="Smartphones"/>
    <n v="15"/>
    <x v="1"/>
    <s v="October"/>
    <n v="81558"/>
    <n v="86940"/>
    <n v="5382"/>
  </r>
  <r>
    <d v="2013-10-29T00:00:00"/>
    <s v="Cairo"/>
    <s v="G. Cairo"/>
    <s v="Samsung Galaxy S4 (16GB) - 4G"/>
    <s v="Smartphones"/>
    <n v="4"/>
    <x v="1"/>
    <s v="October"/>
    <n v="3042"/>
    <n v="3240"/>
    <n v="198"/>
  </r>
  <r>
    <d v="2013-10-29T00:00:00"/>
    <s v="Portsaied"/>
    <s v="Canal"/>
    <s v="Samsung Galaxy Note 10.1"/>
    <s v="Tablets"/>
    <n v="16"/>
    <x v="1"/>
    <s v="October"/>
    <n v="28656"/>
    <n v="30960"/>
    <n v="2304"/>
  </r>
  <r>
    <d v="2013-10-30T00:00:00"/>
    <s v="Ismailia"/>
    <s v="Canal"/>
    <s v="iPhone 5S (16GB)"/>
    <s v="Smartphones"/>
    <n v="10"/>
    <x v="1"/>
    <s v="October"/>
    <n v="31374"/>
    <n v="33390"/>
    <n v="2016"/>
  </r>
  <r>
    <d v="2013-10-30T00:00:00"/>
    <s v="Zagazig"/>
    <s v="Delta"/>
    <s v="Samsung Galaxy S4 (16GB) - 4G"/>
    <s v="Smartphones"/>
    <n v="21"/>
    <x v="1"/>
    <s v="October"/>
    <n v="30420"/>
    <n v="32400"/>
    <n v="1980"/>
  </r>
  <r>
    <d v="2013-10-30T00:00:00"/>
    <s v="Minia"/>
    <s v="Upper Egypt"/>
    <s v="Samsung Galaxy S3 (16GB) - 3G"/>
    <s v="Smartphones"/>
    <n v="7"/>
    <x v="1"/>
    <s v="October"/>
    <n v="2196"/>
    <n v="2340"/>
    <n v="144"/>
  </r>
  <r>
    <d v="2013-10-30T00:00:00"/>
    <s v="Minia"/>
    <s v="Upper Egypt"/>
    <s v="Samsung Galaxy Note3 (32GB) - 4G"/>
    <s v="Smartphones"/>
    <n v="22"/>
    <x v="1"/>
    <s v="October"/>
    <n v="75582"/>
    <n v="80370"/>
    <n v="4788"/>
  </r>
  <r>
    <d v="2013-10-31T00:00:00"/>
    <s v="Cairo"/>
    <s v="G. Cairo"/>
    <s v="HTC ONE (32GB) Dual Sim - 3G"/>
    <s v="Smartphones"/>
    <n v="15"/>
    <x v="1"/>
    <s v="October"/>
    <n v="42552"/>
    <n v="45360"/>
    <n v="2808"/>
  </r>
  <r>
    <d v="2013-10-31T00:00:00"/>
    <s v="Ismailia"/>
    <s v="Canal"/>
    <s v="Sony Xperia Z"/>
    <s v="Tablets"/>
    <n v="7"/>
    <x v="1"/>
    <s v="October"/>
    <n v="74556"/>
    <n v="80370"/>
    <n v="5814"/>
  </r>
  <r>
    <d v="2013-10-31T00:00:00"/>
    <s v="Minia"/>
    <s v="Upper Egypt"/>
    <s v="iPhone 5C (16GB)"/>
    <s v="Smartphones"/>
    <n v="17"/>
    <x v="1"/>
    <s v="October"/>
    <n v="10638"/>
    <n v="11340"/>
    <n v="702"/>
  </r>
  <r>
    <d v="2013-10-31T00:00:00"/>
    <s v="Alex"/>
    <s v="Alexandria"/>
    <s v="Sony Xperia Z"/>
    <s v="Tablets"/>
    <n v="20"/>
    <x v="1"/>
    <s v="October"/>
    <n v="94176"/>
    <n v="101520"/>
    <n v="7344"/>
  </r>
  <r>
    <d v="2013-11-02T00:00:00"/>
    <s v="Portsaied"/>
    <s v="Canal"/>
    <s v="iPhone 5C (16GB)"/>
    <s v="Smartphones"/>
    <n v="5"/>
    <x v="1"/>
    <s v="November"/>
    <n v="21276"/>
    <n v="22680"/>
    <n v="1404"/>
  </r>
  <r>
    <d v="2013-11-03T00:00:00"/>
    <s v="Aswan"/>
    <s v="Upper Egypt"/>
    <s v="Samsung Galaxy Note 10.1"/>
    <s v="Tablets"/>
    <n v="14"/>
    <x v="1"/>
    <s v="November"/>
    <n v="60894"/>
    <n v="65790"/>
    <n v="4896"/>
  </r>
  <r>
    <d v="2013-11-04T00:00:00"/>
    <s v="Aswan"/>
    <s v="Upper Egypt"/>
    <s v="iPhone 5C (16GB)"/>
    <s v="Smartphones"/>
    <n v="6"/>
    <x v="1"/>
    <s v="November"/>
    <n v="17730"/>
    <n v="18900"/>
    <n v="1170"/>
  </r>
  <r>
    <d v="2013-11-04T00:00:00"/>
    <s v="Zagazig"/>
    <s v="Delta"/>
    <s v="Samsung Galaxy S4 (16GB) - 4G"/>
    <s v="Smartphones"/>
    <n v="22"/>
    <x v="1"/>
    <s v="November"/>
    <n v="21294"/>
    <n v="22680"/>
    <n v="1386"/>
  </r>
  <r>
    <d v="2013-11-04T00:00:00"/>
    <s v="Cairo"/>
    <s v="G. Cairo"/>
    <s v="Sony Xperia Z"/>
    <s v="Tablets"/>
    <n v="6"/>
    <x v="1"/>
    <s v="November"/>
    <n v="39240"/>
    <n v="42300"/>
    <n v="3060"/>
  </r>
  <r>
    <d v="2013-11-05T00:00:00"/>
    <s v="Ismailia"/>
    <s v="Canal"/>
    <s v="iPhone 5S (32GB)"/>
    <s v="Smartphones"/>
    <n v="6"/>
    <x v="1"/>
    <s v="November"/>
    <n v="123552"/>
    <n v="131760"/>
    <n v="8208"/>
  </r>
  <r>
    <d v="2013-11-05T00:00:00"/>
    <s v="Portsaied"/>
    <s v="Canal"/>
    <s v="Samsung Galaxy Note3 (32GB) - 4G"/>
    <s v="Smartphones"/>
    <n v="2"/>
    <x v="1"/>
    <s v="November"/>
    <n v="23868"/>
    <n v="25380"/>
    <n v="1512"/>
  </r>
  <r>
    <d v="2013-11-05T00:00:00"/>
    <s v="Cairo"/>
    <s v="G. Cairo"/>
    <s v="Samsung Galaxy S4  (16GB) - 3G"/>
    <s v="Smartphones"/>
    <n v="24"/>
    <x v="1"/>
    <s v="November"/>
    <n v="67896"/>
    <n v="72450"/>
    <n v="4554"/>
  </r>
  <r>
    <d v="2013-11-05T00:00:00"/>
    <s v="Aswan"/>
    <s v="Upper Egypt"/>
    <s v="iPhone 5C (32GB)"/>
    <s v="Smartphones"/>
    <n v="11"/>
    <x v="1"/>
    <s v="November"/>
    <n v="11934"/>
    <n v="12690"/>
    <n v="756"/>
  </r>
  <r>
    <d v="2013-11-06T00:00:00"/>
    <s v="Aswan"/>
    <s v="Upper Egypt"/>
    <s v="Microsoft Surface Pro 2"/>
    <s v="Tablets"/>
    <n v="10"/>
    <x v="1"/>
    <s v="November"/>
    <n v="75060"/>
    <n v="81000"/>
    <n v="5940"/>
  </r>
  <r>
    <d v="2013-11-06T00:00:00"/>
    <s v="Zagazig"/>
    <s v="Delta"/>
    <s v="Samsung Galaxy S4  (16GB) - 3G"/>
    <s v="Smartphones"/>
    <n v="7"/>
    <x v="1"/>
    <s v="November"/>
    <n v="35424"/>
    <n v="37800"/>
    <n v="2376"/>
  </r>
  <r>
    <d v="2013-11-07T00:00:00"/>
    <s v="Ismailia"/>
    <s v="Canal"/>
    <s v="Samsung Galaxy Note3 (32GB) - 4G"/>
    <s v="Smartphones"/>
    <n v="22"/>
    <x v="1"/>
    <s v="November"/>
    <n v="67626"/>
    <n v="71910"/>
    <n v="4284"/>
  </r>
  <r>
    <d v="2013-11-07T00:00:00"/>
    <s v="Aswan"/>
    <s v="Upper Egypt"/>
    <s v="iPhone 5S (64GB)"/>
    <s v="Smartphones"/>
    <n v="7"/>
    <x v="1"/>
    <s v="November"/>
    <n v="34992"/>
    <n v="37260"/>
    <n v="2268"/>
  </r>
  <r>
    <d v="2013-11-07T00:00:00"/>
    <s v="Cairo"/>
    <s v="G. Cairo"/>
    <s v="Samsung Galaxy S3 (16GB) - 3G"/>
    <s v="Smartphones"/>
    <n v="18"/>
    <x v="1"/>
    <s v="November"/>
    <n v="24156"/>
    <n v="25740"/>
    <n v="1584"/>
  </r>
  <r>
    <d v="2013-11-08T00:00:00"/>
    <s v="Aswan"/>
    <s v="Upper Egypt"/>
    <s v="Samsung Galaxy S4 (16GB) - 4G"/>
    <s v="Smartphones"/>
    <n v="12"/>
    <x v="1"/>
    <s v="November"/>
    <n v="63882"/>
    <n v="68040"/>
    <n v="4158"/>
  </r>
  <r>
    <d v="2013-11-08T00:00:00"/>
    <s v="Zagazig"/>
    <s v="Delta"/>
    <s v="iPhone 5C (32GB)"/>
    <s v="Smartphones"/>
    <n v="19"/>
    <x v="1"/>
    <s v="November"/>
    <n v="63648"/>
    <n v="67680"/>
    <n v="4032"/>
  </r>
  <r>
    <d v="2013-11-08T00:00:00"/>
    <s v="Marasa Matrouh"/>
    <s v="Alexandria"/>
    <s v="Samsung Galaxy S4  (16GB) - 3G"/>
    <s v="Smartphones"/>
    <n v="23"/>
    <x v="1"/>
    <s v="November"/>
    <n v="47232"/>
    <n v="50400"/>
    <n v="3168"/>
  </r>
  <r>
    <d v="2013-11-09T00:00:00"/>
    <s v="Aswan"/>
    <s v="Upper Egypt"/>
    <s v="Samsung Galaxy S4  (16GB) - 3G"/>
    <s v="Smartphones"/>
    <n v="3"/>
    <x v="1"/>
    <s v="November"/>
    <n v="29520"/>
    <n v="31500"/>
    <n v="1980"/>
  </r>
  <r>
    <d v="2013-11-09T00:00:00"/>
    <s v="Zagazig"/>
    <s v="Delta"/>
    <s v="iPhone 5S (64GB)"/>
    <s v="Smartphones"/>
    <n v="24"/>
    <x v="1"/>
    <s v="November"/>
    <n v="40824"/>
    <n v="43470"/>
    <n v="2646"/>
  </r>
  <r>
    <d v="2013-11-09T00:00:00"/>
    <s v="Mansoura"/>
    <s v="Delta"/>
    <s v="Samsung Galaxy S4  (16GB) - 3G"/>
    <s v="Smartphones"/>
    <n v="25"/>
    <x v="1"/>
    <s v="November"/>
    <n v="14760"/>
    <n v="15750"/>
    <n v="990"/>
  </r>
  <r>
    <d v="2013-11-09T00:00:00"/>
    <s v="Cairo"/>
    <s v="G. Cairo"/>
    <s v="Sony Xperia Z"/>
    <s v="Tablets"/>
    <n v="5"/>
    <x v="1"/>
    <s v="November"/>
    <n v="51012"/>
    <n v="54990"/>
    <n v="3978"/>
  </r>
  <r>
    <d v="2013-11-09T00:00:00"/>
    <s v="Minia"/>
    <s v="Upper Egypt"/>
    <s v="Samsung Galaxy S3 (16GB) - 3G"/>
    <s v="Smartphones"/>
    <n v="2"/>
    <x v="1"/>
    <s v="November"/>
    <n v="15372"/>
    <n v="16380"/>
    <n v="1008"/>
  </r>
  <r>
    <d v="2013-11-09T00:00:00"/>
    <s v="Cairo"/>
    <s v="G. Cairo"/>
    <s v="Nokia Lumia  - 4G"/>
    <s v="Smartphones"/>
    <n v="14"/>
    <x v="1"/>
    <s v="November"/>
    <n v="4068"/>
    <n v="4320"/>
    <n v="252"/>
  </r>
  <r>
    <d v="2013-11-09T00:00:00"/>
    <s v="Cairo"/>
    <s v="G. Cairo"/>
    <s v="iPhone 5S (32GB)"/>
    <s v="Smartphones"/>
    <n v="6"/>
    <x v="1"/>
    <s v="November"/>
    <n v="92664"/>
    <n v="98820"/>
    <n v="6156"/>
  </r>
  <r>
    <d v="2013-11-10T00:00:00"/>
    <s v="Portsaied"/>
    <s v="Canal"/>
    <s v="Samsung Galaxy S4 Zoom - 3G  "/>
    <s v="Smartphones"/>
    <n v="13"/>
    <x v="1"/>
    <s v="November"/>
    <n v="33696"/>
    <n v="36000"/>
    <n v="2304"/>
  </r>
  <r>
    <d v="2013-11-10T00:00:00"/>
    <s v="Alex"/>
    <s v="Alexandria"/>
    <s v="Samsung Galaxy S4 (16GB) - 4G"/>
    <s v="Smartphones"/>
    <n v="4"/>
    <x v="1"/>
    <s v="November"/>
    <n v="66924"/>
    <n v="71280"/>
    <n v="4356"/>
  </r>
  <r>
    <d v="2013-11-10T00:00:00"/>
    <s v="Minia"/>
    <s v="Upper Egypt"/>
    <s v="Samsung Galaxy Note3 (32GB) - 4G"/>
    <s v="Smartphones"/>
    <n v="21"/>
    <x v="1"/>
    <s v="November"/>
    <n v="35802"/>
    <n v="38070"/>
    <n v="2268"/>
  </r>
  <r>
    <d v="2013-11-11T00:00:00"/>
    <s v="Minia"/>
    <s v="Upper Egypt"/>
    <s v="iPhone 5S (64GB)"/>
    <s v="Smartphones"/>
    <n v="16"/>
    <x v="1"/>
    <s v="November"/>
    <n v="116640"/>
    <n v="124200"/>
    <n v="7560"/>
  </r>
  <r>
    <d v="2013-11-11T00:00:00"/>
    <s v="Portsaied"/>
    <s v="Canal"/>
    <s v="HTC One - (32GB) - 4G"/>
    <s v="Smartphones"/>
    <n v="10"/>
    <x v="1"/>
    <s v="November"/>
    <n v="27072"/>
    <n v="28800"/>
    <n v="1728"/>
  </r>
  <r>
    <d v="2013-11-11T00:00:00"/>
    <s v="Cairo"/>
    <s v="G. Cairo"/>
    <s v="Samsung Galaxy S4 (16GB) - 4G"/>
    <s v="Smartphones"/>
    <n v="3"/>
    <x v="1"/>
    <s v="November"/>
    <n v="24336"/>
    <n v="25920"/>
    <n v="1584"/>
  </r>
  <r>
    <d v="2013-11-11T00:00:00"/>
    <s v="Aswan"/>
    <s v="Upper Egypt"/>
    <s v="iPhone 5C (32GB)"/>
    <s v="Smartphones"/>
    <n v="1"/>
    <x v="1"/>
    <s v="November"/>
    <n v="19890"/>
    <n v="21150"/>
    <n v="1260"/>
  </r>
  <r>
    <d v="2013-11-11T00:00:00"/>
    <s v="Portsaied"/>
    <s v="Canal"/>
    <s v="Microsoft Surface Pro 2"/>
    <s v="Tablets"/>
    <n v="13"/>
    <x v="1"/>
    <s v="November"/>
    <n v="97578"/>
    <n v="105300"/>
    <n v="7722"/>
  </r>
  <r>
    <d v="2013-11-11T00:00:00"/>
    <s v="Mansoura"/>
    <s v="Delta"/>
    <s v="Samsung Galaxy Note 10.1"/>
    <s v="Tablets"/>
    <n v="15"/>
    <x v="1"/>
    <s v="November"/>
    <n v="17910"/>
    <n v="19350"/>
    <n v="1440"/>
  </r>
  <r>
    <d v="2013-11-11T00:00:00"/>
    <s v="Giza"/>
    <s v="G. Cairo"/>
    <s v="Samsung Galaxy Note3 (32GB) - 3G"/>
    <s v="Smartphones"/>
    <n v="5"/>
    <x v="1"/>
    <s v="November"/>
    <n v="29808"/>
    <n v="31680"/>
    <n v="1872"/>
  </r>
  <r>
    <d v="2013-11-12T00:00:00"/>
    <s v="Aswan"/>
    <s v="Upper Egypt"/>
    <s v="HTC ONE (32GB) Dual Sim - 3G"/>
    <s v="Smartphones"/>
    <n v="25"/>
    <x v="1"/>
    <s v="November"/>
    <n v="10638"/>
    <n v="11340"/>
    <n v="702"/>
  </r>
  <r>
    <d v="2013-11-12T00:00:00"/>
    <s v="Minia"/>
    <s v="Upper Egypt"/>
    <s v="Samsung Galaxy S4 Zoom - 3G  "/>
    <s v="Smartphones"/>
    <n v="8"/>
    <x v="1"/>
    <s v="November"/>
    <n v="48438"/>
    <n v="51750"/>
    <n v="3312"/>
  </r>
  <r>
    <d v="2013-11-12T00:00:00"/>
    <s v="Aswan"/>
    <s v="Upper Egypt"/>
    <s v="Samsung Galaxy Note3 (32GB) - 4G"/>
    <s v="Smartphones"/>
    <n v="21"/>
    <x v="1"/>
    <s v="November"/>
    <n v="51714"/>
    <n v="54990"/>
    <n v="3276"/>
  </r>
  <r>
    <d v="2013-11-12T00:00:00"/>
    <s v="Minia"/>
    <s v="Upper Egypt"/>
    <s v="Samsung Galaxy Note3 (32GB) - 4G"/>
    <s v="Smartphones"/>
    <n v="16"/>
    <x v="1"/>
    <s v="November"/>
    <n v="55692"/>
    <n v="59220"/>
    <n v="3528"/>
  </r>
  <r>
    <d v="2013-11-12T00:00:00"/>
    <s v="Portsaied"/>
    <s v="Canal"/>
    <s v="Samsung Galaxy Note3 (32GB) - 4G"/>
    <s v="Smartphones"/>
    <n v="23"/>
    <x v="1"/>
    <s v="November"/>
    <n v="43758"/>
    <n v="46530"/>
    <n v="2772"/>
  </r>
  <r>
    <d v="2013-11-13T00:00:00"/>
    <s v="Alex"/>
    <s v="Alexandria"/>
    <s v="Samsung Galaxy S4 Zoom - 3G  "/>
    <s v="Smartphones"/>
    <n v="22"/>
    <x v="1"/>
    <s v="November"/>
    <n v="44226"/>
    <n v="47250"/>
    <n v="3024"/>
  </r>
  <r>
    <d v="2013-11-14T00:00:00"/>
    <s v="Minia"/>
    <s v="Upper Egypt"/>
    <s v="iPhone 5S (32GB)"/>
    <s v="Smartphones"/>
    <n v="13"/>
    <x v="1"/>
    <s v="November"/>
    <n v="20592"/>
    <n v="21960"/>
    <n v="1368"/>
  </r>
  <r>
    <d v="2013-11-14T00:00:00"/>
    <s v="Aswan"/>
    <s v="Upper Egypt"/>
    <s v="Samsung Galaxy Note3 (32GB) - 4G"/>
    <s v="Smartphones"/>
    <n v="27"/>
    <x v="1"/>
    <s v="November"/>
    <n v="31824"/>
    <n v="33840"/>
    <n v="2016"/>
  </r>
  <r>
    <d v="2013-11-15T00:00:00"/>
    <s v="Zagazig"/>
    <s v="Delta"/>
    <s v="Samsung Galaxy Note3 (32GB) - 3G"/>
    <s v="Smartphones"/>
    <n v="27"/>
    <x v="1"/>
    <s v="November"/>
    <n v="55890"/>
    <n v="59400"/>
    <n v="3510"/>
  </r>
  <r>
    <d v="2013-11-15T00:00:00"/>
    <s v="Ismailia"/>
    <s v="Canal"/>
    <s v="Samsung Galaxy S4 Zoom - 3G  "/>
    <s v="Smartphones"/>
    <n v="27"/>
    <x v="1"/>
    <s v="November"/>
    <n v="2106"/>
    <n v="2250"/>
    <n v="144"/>
  </r>
  <r>
    <d v="2013-11-15T00:00:00"/>
    <s v="Aswan"/>
    <s v="Upper Egypt"/>
    <s v="Samsung Galaxy S4 (16GB) - 4G"/>
    <s v="Smartphones"/>
    <n v="27"/>
    <x v="1"/>
    <s v="November"/>
    <n v="51714"/>
    <n v="55080"/>
    <n v="3366"/>
  </r>
  <r>
    <d v="2013-11-16T00:00:00"/>
    <s v="Aswan"/>
    <s v="Upper Egypt"/>
    <s v="iPhone 5C (16GB)"/>
    <s v="Smartphones"/>
    <n v="27"/>
    <x v="1"/>
    <s v="November"/>
    <n v="49644"/>
    <n v="52920"/>
    <n v="3276"/>
  </r>
  <r>
    <d v="2013-11-16T00:00:00"/>
    <s v="Minia"/>
    <s v="Upper Egypt"/>
    <s v="Samsung Galaxy S4 Zoom - 3G  "/>
    <s v="Smartphones"/>
    <n v="27"/>
    <x v="1"/>
    <s v="November"/>
    <n v="12636"/>
    <n v="13500"/>
    <n v="864"/>
  </r>
  <r>
    <d v="2013-11-17T00:00:00"/>
    <s v="Alex"/>
    <s v="Alexandria"/>
    <s v="Samsung Galaxy Note3 (32GB) - 3G"/>
    <s v="Smartphones"/>
    <n v="12"/>
    <x v="1"/>
    <s v="November"/>
    <n v="7452"/>
    <n v="7920"/>
    <n v="468"/>
  </r>
  <r>
    <d v="2013-11-17T00:00:00"/>
    <s v="Mansoura"/>
    <s v="Delta"/>
    <s v="iPhone 5S (32GB)"/>
    <s v="Smartphones"/>
    <n v="18"/>
    <x v="1"/>
    <s v="November"/>
    <n v="128700"/>
    <n v="137250"/>
    <n v="8550"/>
  </r>
  <r>
    <d v="2013-11-17T00:00:00"/>
    <s v="Minia"/>
    <s v="Upper Egypt"/>
    <s v="iPhone 5C (32GB)"/>
    <s v="Smartphones"/>
    <n v="8"/>
    <x v="1"/>
    <s v="November"/>
    <n v="83538"/>
    <n v="88830"/>
    <n v="5292"/>
  </r>
  <r>
    <d v="2013-11-17T00:00:00"/>
    <s v="Mansoura"/>
    <s v="Delta"/>
    <s v="HTC One - (32GB) - 4G"/>
    <s v="Smartphones"/>
    <n v="21"/>
    <x v="1"/>
    <s v="November"/>
    <n v="60912"/>
    <n v="64800"/>
    <n v="3888"/>
  </r>
  <r>
    <d v="2013-11-17T00:00:00"/>
    <s v="Minia"/>
    <s v="Upper Egypt"/>
    <s v="Samsung Galaxy Note 10.1"/>
    <s v="Tablets"/>
    <n v="25"/>
    <x v="1"/>
    <s v="November"/>
    <n v="78804"/>
    <n v="85140"/>
    <n v="6336"/>
  </r>
  <r>
    <d v="2013-11-18T00:00:00"/>
    <s v="Zagazig"/>
    <s v="Delta"/>
    <s v="iPhone 5S (32GB)"/>
    <s v="Smartphones"/>
    <n v="12"/>
    <x v="1"/>
    <s v="November"/>
    <n v="25740"/>
    <n v="27450"/>
    <n v="1710"/>
  </r>
  <r>
    <d v="2013-11-18T00:00:00"/>
    <s v="Zagazig"/>
    <s v="Delta"/>
    <s v="Samsung Galaxy S4 (16GB) - 4G"/>
    <s v="Smartphones"/>
    <n v="9"/>
    <x v="1"/>
    <s v="November"/>
    <n v="6084"/>
    <n v="6480"/>
    <n v="396"/>
  </r>
  <r>
    <d v="2013-11-18T00:00:00"/>
    <s v="Portsaied"/>
    <s v="Canal"/>
    <s v="iPhone 5S (64GB)"/>
    <s v="Smartphones"/>
    <n v="23"/>
    <x v="1"/>
    <s v="November"/>
    <n v="116640"/>
    <n v="124200"/>
    <n v="7560"/>
  </r>
  <r>
    <d v="2013-11-18T00:00:00"/>
    <s v="Marasa Matrouh"/>
    <s v="Alexandria"/>
    <s v="Nokia Lumia  - 4G"/>
    <s v="Smartphones"/>
    <n v="23"/>
    <x v="1"/>
    <s v="November"/>
    <n v="26442"/>
    <n v="28080"/>
    <n v="1638"/>
  </r>
  <r>
    <d v="2013-11-18T00:00:00"/>
    <s v="Marasa Matrouh"/>
    <s v="Alexandria"/>
    <s v="iPhone 5S (32GB)"/>
    <s v="Smartphones"/>
    <n v="20"/>
    <x v="1"/>
    <s v="November"/>
    <n v="123552"/>
    <n v="131760"/>
    <n v="8208"/>
  </r>
  <r>
    <d v="2013-11-18T00:00:00"/>
    <s v="Minia"/>
    <s v="Upper Egypt"/>
    <s v="iPhone 5S (16GB)"/>
    <s v="Smartphones"/>
    <n v="25"/>
    <x v="1"/>
    <s v="November"/>
    <n v="62748"/>
    <n v="66780"/>
    <n v="4032"/>
  </r>
  <r>
    <d v="2013-11-18T00:00:00"/>
    <s v="Mansoura"/>
    <s v="Delta"/>
    <s v="Microsoft Surface Pro 2"/>
    <s v="Tablets"/>
    <n v="4"/>
    <x v="1"/>
    <s v="November"/>
    <n v="15012"/>
    <n v="16200"/>
    <n v="1188"/>
  </r>
  <r>
    <d v="2013-11-19T00:00:00"/>
    <s v="Minia"/>
    <s v="Upper Egypt"/>
    <s v="iPhone 5S (16GB)"/>
    <s v="Smartphones"/>
    <n v="24"/>
    <x v="1"/>
    <s v="November"/>
    <n v="22410"/>
    <n v="23850"/>
    <n v="1440"/>
  </r>
  <r>
    <d v="2013-11-19T00:00:00"/>
    <s v="Portsaied"/>
    <s v="Canal"/>
    <s v="iPhone 5S (16GB)"/>
    <s v="Smartphones"/>
    <n v="24"/>
    <x v="1"/>
    <s v="November"/>
    <n v="53784"/>
    <n v="57240"/>
    <n v="3456"/>
  </r>
  <r>
    <d v="2013-11-19T00:00:00"/>
    <s v="Mansoura"/>
    <s v="Delta"/>
    <s v="Samsung Galaxy Note3 (32GB) - 4G"/>
    <s v="Smartphones"/>
    <n v="16"/>
    <x v="1"/>
    <s v="November"/>
    <n v="83538"/>
    <n v="88830"/>
    <n v="5292"/>
  </r>
  <r>
    <d v="2013-11-19T00:00:00"/>
    <s v="Portsaied"/>
    <s v="Canal"/>
    <s v="Samsung Galaxy Note 10.1"/>
    <s v="Tablets"/>
    <n v="6"/>
    <x v="1"/>
    <s v="November"/>
    <n v="78804"/>
    <n v="85140"/>
    <n v="6336"/>
  </r>
  <r>
    <d v="2013-11-19T00:00:00"/>
    <s v="Zagazig"/>
    <s v="Delta"/>
    <s v="Samsung Galaxy Note3 (32GB) - 3G"/>
    <s v="Smartphones"/>
    <n v="4"/>
    <x v="1"/>
    <s v="November"/>
    <n v="85698"/>
    <n v="91080"/>
    <n v="5382"/>
  </r>
  <r>
    <d v="2013-11-19T00:00:00"/>
    <s v="Aswan"/>
    <s v="Upper Egypt"/>
    <s v="HTC One - (32GB) - 4G"/>
    <s v="Smartphones"/>
    <n v="24"/>
    <x v="1"/>
    <s v="November"/>
    <n v="20304"/>
    <n v="21600"/>
    <n v="1296"/>
  </r>
  <r>
    <d v="2013-11-20T00:00:00"/>
    <s v="Ismailia"/>
    <s v="Canal"/>
    <s v="Samsung Galaxy S4  (16GB) - 3G"/>
    <s v="Smartphones"/>
    <n v="21"/>
    <x v="1"/>
    <s v="November"/>
    <n v="53136"/>
    <n v="56700"/>
    <n v="3564"/>
  </r>
  <r>
    <d v="2013-11-20T00:00:00"/>
    <s v="Marasa Matrouh"/>
    <s v="Alexandria"/>
    <s v="Samsung Galaxy S4  (16GB) - 3G"/>
    <s v="Smartphones"/>
    <n v="13"/>
    <x v="1"/>
    <s v="November"/>
    <n v="26568"/>
    <n v="28350"/>
    <n v="1782"/>
  </r>
  <r>
    <d v="2013-11-20T00:00:00"/>
    <s v="Ismailia"/>
    <s v="Canal"/>
    <s v="iPhone 5C (16GB)"/>
    <s v="Smartphones"/>
    <n v="2"/>
    <x v="1"/>
    <s v="November"/>
    <n v="78012"/>
    <n v="83160"/>
    <n v="5148"/>
  </r>
  <r>
    <d v="2013-11-20T00:00:00"/>
    <s v="Cairo"/>
    <s v="G. Cairo"/>
    <s v="Samsung Galaxy Note3 (32GB) - 3G"/>
    <s v="Smartphones"/>
    <n v="20"/>
    <x v="1"/>
    <s v="November"/>
    <n v="89424"/>
    <n v="95040"/>
    <n v="5616"/>
  </r>
  <r>
    <d v="2013-11-20T00:00:00"/>
    <s v="Zagazig"/>
    <s v="Delta"/>
    <s v="Sony Xperia Z"/>
    <s v="Tablets"/>
    <n v="21"/>
    <x v="1"/>
    <s v="November"/>
    <n v="47088"/>
    <n v="50760"/>
    <n v="3672"/>
  </r>
  <r>
    <d v="2013-11-21T00:00:00"/>
    <s v="Giza"/>
    <s v="G. Cairo"/>
    <s v="HTC ONE (32GB) Dual Sim - 3G"/>
    <s v="Smartphones"/>
    <n v="12"/>
    <x v="1"/>
    <s v="November"/>
    <n v="63828"/>
    <n v="68040"/>
    <n v="4212"/>
  </r>
  <r>
    <d v="2013-11-21T00:00:00"/>
    <s v="Mansoura"/>
    <s v="Delta"/>
    <s v="Sony Xperia Z"/>
    <s v="Tablets"/>
    <n v="23"/>
    <x v="1"/>
    <s v="November"/>
    <n v="7848"/>
    <n v="8460"/>
    <n v="612"/>
  </r>
  <r>
    <d v="2013-11-21T00:00:00"/>
    <s v="Mansoura"/>
    <s v="Delta"/>
    <s v="HTC One - (32GB) - 4G"/>
    <s v="Smartphones"/>
    <n v="23"/>
    <x v="1"/>
    <s v="November"/>
    <n v="64296"/>
    <n v="68400"/>
    <n v="4104"/>
  </r>
  <r>
    <d v="2013-11-21T00:00:00"/>
    <s v="Aswan"/>
    <s v="Upper Egypt"/>
    <s v="iPhone 5S (64GB)"/>
    <s v="Smartphones"/>
    <n v="24"/>
    <x v="1"/>
    <s v="November"/>
    <n v="139968"/>
    <n v="149040"/>
    <n v="9072"/>
  </r>
  <r>
    <d v="2013-11-21T00:00:00"/>
    <s v="Ismailia"/>
    <s v="Canal"/>
    <s v="HTC One - (32GB) - 4G"/>
    <s v="Smartphones"/>
    <n v="25"/>
    <x v="1"/>
    <s v="November"/>
    <n v="30456"/>
    <n v="32400"/>
    <n v="1944"/>
  </r>
  <r>
    <d v="2013-11-21T00:00:00"/>
    <s v="Aswan"/>
    <s v="Upper Egypt"/>
    <s v="HTC One - (32GB) - 4G"/>
    <s v="Smartphones"/>
    <n v="17"/>
    <x v="1"/>
    <s v="November"/>
    <n v="16920"/>
    <n v="18000"/>
    <n v="1080"/>
  </r>
  <r>
    <d v="2013-11-21T00:00:00"/>
    <s v="Minia"/>
    <s v="Upper Egypt"/>
    <s v="Samsung Galaxy Note 10.1"/>
    <s v="Tablets"/>
    <n v="21"/>
    <x v="1"/>
    <s v="November"/>
    <n v="28656"/>
    <n v="30960"/>
    <n v="2304"/>
  </r>
  <r>
    <d v="2013-11-22T00:00:00"/>
    <s v="Zagazig"/>
    <s v="Delta"/>
    <s v="iPhone 5S (16GB)"/>
    <s v="Smartphones"/>
    <n v="9"/>
    <x v="1"/>
    <s v="November"/>
    <n v="8964"/>
    <n v="9540"/>
    <n v="576"/>
  </r>
  <r>
    <d v="2013-11-22T00:00:00"/>
    <s v="Minia"/>
    <s v="Upper Egypt"/>
    <s v="Samsung Galaxy Note3 (32GB) - 3G"/>
    <s v="Smartphones"/>
    <n v="11"/>
    <x v="1"/>
    <s v="November"/>
    <n v="37260"/>
    <n v="39600"/>
    <n v="2340"/>
  </r>
  <r>
    <d v="2013-11-22T00:00:00"/>
    <s v="Cairo"/>
    <s v="G. Cairo"/>
    <s v="iPhone 5C (32GB)"/>
    <s v="Smartphones"/>
    <n v="4"/>
    <x v="1"/>
    <s v="November"/>
    <n v="75582"/>
    <n v="80370"/>
    <n v="4788"/>
  </r>
  <r>
    <d v="2013-11-23T00:00:00"/>
    <s v="Marasa Matrouh"/>
    <s v="Alexandria"/>
    <s v="Samsung Galaxy Note3 (32GB) - 3G"/>
    <s v="Smartphones"/>
    <n v="22"/>
    <x v="1"/>
    <s v="November"/>
    <n v="48438"/>
    <n v="51480"/>
    <n v="3042"/>
  </r>
  <r>
    <d v="2013-11-23T00:00:00"/>
    <s v="Giza"/>
    <s v="G. Cairo"/>
    <s v="Microsoft Surface Pro 2"/>
    <s v="Tablets"/>
    <n v="15"/>
    <x v="1"/>
    <s v="November"/>
    <n v="180144"/>
    <n v="194400"/>
    <n v="14256"/>
  </r>
  <r>
    <d v="2013-11-23T00:00:00"/>
    <s v="Giza"/>
    <s v="G. Cairo"/>
    <s v="Samsung Galaxy Note 10.1"/>
    <s v="Tablets"/>
    <n v="23"/>
    <x v="1"/>
    <s v="November"/>
    <n v="71640"/>
    <n v="77400"/>
    <n v="5760"/>
  </r>
  <r>
    <d v="2013-11-23T00:00:00"/>
    <s v="Ismailia"/>
    <s v="Canal"/>
    <s v="HTC ONE (32GB) Dual Sim - 3G"/>
    <s v="Smartphones"/>
    <n v="9"/>
    <x v="1"/>
    <s v="November"/>
    <n v="17730"/>
    <n v="18900"/>
    <n v="1170"/>
  </r>
  <r>
    <d v="2013-11-23T00:00:00"/>
    <s v="Aswan"/>
    <s v="Upper Egypt"/>
    <s v="HTC ONE (32GB) Dual Sim - 3G"/>
    <s v="Smartphones"/>
    <n v="7"/>
    <x v="1"/>
    <s v="November"/>
    <n v="10638"/>
    <n v="11340"/>
    <n v="702"/>
  </r>
  <r>
    <d v="2013-11-24T00:00:00"/>
    <s v="Alex"/>
    <s v="Alexandria"/>
    <s v="Samsung Galaxy Note3 (32GB) - 3G"/>
    <s v="Smartphones"/>
    <n v="25"/>
    <x v="1"/>
    <s v="November"/>
    <n v="78246"/>
    <n v="83160"/>
    <n v="4914"/>
  </r>
  <r>
    <d v="2013-11-24T00:00:00"/>
    <s v="Portsaied"/>
    <s v="Canal"/>
    <s v="Samsung Galaxy S4 (16GB) - 4G"/>
    <s v="Smartphones"/>
    <n v="10"/>
    <x v="1"/>
    <s v="November"/>
    <n v="27378"/>
    <n v="29160"/>
    <n v="1782"/>
  </r>
  <r>
    <d v="2013-11-24T00:00:00"/>
    <s v="Ismailia"/>
    <s v="Canal"/>
    <s v="HTC One - (32GB) - 4G"/>
    <s v="Smartphones"/>
    <n v="8"/>
    <x v="1"/>
    <s v="November"/>
    <n v="37224"/>
    <n v="39600"/>
    <n v="2376"/>
  </r>
  <r>
    <d v="2013-11-24T00:00:00"/>
    <s v="Giza"/>
    <s v="G. Cairo"/>
    <s v="Samsung Galaxy S4  (16GB) - 3G"/>
    <s v="Smartphones"/>
    <n v="18"/>
    <x v="1"/>
    <s v="November"/>
    <n v="47232"/>
    <n v="50400"/>
    <n v="3168"/>
  </r>
  <r>
    <d v="2013-11-25T00:00:00"/>
    <s v="Portsaied"/>
    <s v="Canal"/>
    <s v="iPhone 5C (32GB)"/>
    <s v="Smartphones"/>
    <n v="8"/>
    <x v="1"/>
    <s v="November"/>
    <n v="79560"/>
    <n v="84600"/>
    <n v="5040"/>
  </r>
  <r>
    <d v="2013-11-25T00:00:00"/>
    <s v="Cairo"/>
    <s v="G. Cairo"/>
    <s v="Samsung Galaxy S4  (16GB) - 3G"/>
    <s v="Smartphones"/>
    <n v="25"/>
    <x v="1"/>
    <s v="November"/>
    <n v="47232"/>
    <n v="50400"/>
    <n v="3168"/>
  </r>
  <r>
    <d v="2013-11-25T00:00:00"/>
    <s v="Zagazig"/>
    <s v="Delta"/>
    <s v="Samsung Galaxy S4 Zoom - 3G  "/>
    <s v="Smartphones"/>
    <n v="7"/>
    <x v="1"/>
    <s v="November"/>
    <n v="2106"/>
    <n v="2250"/>
    <n v="144"/>
  </r>
  <r>
    <d v="2013-11-25T00:00:00"/>
    <s v="Zagazig"/>
    <s v="Delta"/>
    <s v="iPhone 5S (16GB)"/>
    <s v="Smartphones"/>
    <n v="17"/>
    <x v="1"/>
    <s v="November"/>
    <n v="85158"/>
    <n v="90630"/>
    <n v="5472"/>
  </r>
  <r>
    <d v="2013-11-25T00:00:00"/>
    <s v="Zagazig"/>
    <s v="Delta"/>
    <s v="Sony Xperia Z"/>
    <s v="Tablets"/>
    <n v="3"/>
    <x v="1"/>
    <s v="November"/>
    <n v="94176"/>
    <n v="101520"/>
    <n v="7344"/>
  </r>
  <r>
    <d v="2013-11-26T00:00:00"/>
    <s v="Portsaied"/>
    <s v="Canal"/>
    <s v="HTC One - (32GB) - 4G"/>
    <s v="Smartphones"/>
    <n v="13"/>
    <x v="1"/>
    <s v="November"/>
    <n v="84600"/>
    <n v="90000"/>
    <n v="5400"/>
  </r>
  <r>
    <d v="2013-11-26T00:00:00"/>
    <s v="Mansoura"/>
    <s v="Delta"/>
    <s v="Samsung Galaxy S4  (16GB) - 3G"/>
    <s v="Smartphones"/>
    <n v="17"/>
    <x v="1"/>
    <s v="November"/>
    <n v="11808"/>
    <n v="12600"/>
    <n v="792"/>
  </r>
  <r>
    <d v="2013-11-26T00:00:00"/>
    <s v="Cairo"/>
    <s v="G. Cairo"/>
    <s v="iPhone 5S (64GB)"/>
    <s v="Smartphones"/>
    <n v="22"/>
    <x v="1"/>
    <s v="November"/>
    <n v="11664"/>
    <n v="12420"/>
    <n v="756"/>
  </r>
  <r>
    <d v="2013-11-27T00:00:00"/>
    <s v="Portsaied"/>
    <s v="Canal"/>
    <s v="Samsung Galaxy S4 (16GB) - 4G"/>
    <s v="Smartphones"/>
    <n v="23"/>
    <x v="1"/>
    <s v="November"/>
    <n v="51714"/>
    <n v="55080"/>
    <n v="3366"/>
  </r>
  <r>
    <d v="2013-11-27T00:00:00"/>
    <s v="Marasa Matrouh"/>
    <s v="Alexandria"/>
    <s v="iPhone 5S (32GB)"/>
    <s v="Smartphones"/>
    <n v="1"/>
    <x v="1"/>
    <s v="November"/>
    <n v="51480"/>
    <n v="54900"/>
    <n v="3420"/>
  </r>
  <r>
    <d v="2013-11-27T00:00:00"/>
    <s v="Alex"/>
    <s v="Alexandria"/>
    <s v="Samsung Galaxy S3 (16GB) - 3G"/>
    <s v="Smartphones"/>
    <n v="25"/>
    <x v="1"/>
    <s v="November"/>
    <n v="2196"/>
    <n v="2340"/>
    <n v="144"/>
  </r>
  <r>
    <d v="2013-11-27T00:00:00"/>
    <s v="Aswan"/>
    <s v="Upper Egypt"/>
    <s v="HTC ONE (32GB) Dual Sim - 3G"/>
    <s v="Smartphones"/>
    <n v="22"/>
    <x v="1"/>
    <s v="November"/>
    <n v="42552"/>
    <n v="45360"/>
    <n v="2808"/>
  </r>
  <r>
    <d v="2013-11-28T00:00:00"/>
    <s v="Marasa Matrouh"/>
    <s v="Alexandria"/>
    <s v="iPhone 5S (16GB)"/>
    <s v="Smartphones"/>
    <n v="2"/>
    <x v="1"/>
    <s v="November"/>
    <n v="94122"/>
    <n v="100170"/>
    <n v="6048"/>
  </r>
  <r>
    <d v="2013-11-28T00:00:00"/>
    <s v="Giza"/>
    <s v="G. Cairo"/>
    <s v="Samsung Galaxy Note 10.1"/>
    <s v="Tablets"/>
    <n v="11"/>
    <x v="1"/>
    <s v="November"/>
    <n v="85968"/>
    <n v="92880"/>
    <n v="6912"/>
  </r>
  <r>
    <d v="2013-11-28T00:00:00"/>
    <s v="Minia"/>
    <s v="Upper Egypt"/>
    <s v="Sony Xperia Z"/>
    <s v="Tablets"/>
    <n v="11"/>
    <x v="1"/>
    <s v="November"/>
    <n v="58860"/>
    <n v="63450"/>
    <n v="4590"/>
  </r>
  <r>
    <d v="2013-11-28T00:00:00"/>
    <s v="Mansoura"/>
    <s v="Delta"/>
    <s v="Samsung Galaxy Note3 (32GB) - 3G"/>
    <s v="Smartphones"/>
    <n v="1"/>
    <x v="1"/>
    <s v="November"/>
    <n v="37260"/>
    <n v="39600"/>
    <n v="2340"/>
  </r>
  <r>
    <d v="2013-11-29T00:00:00"/>
    <s v="Marasa Matrouh"/>
    <s v="Alexandria"/>
    <s v="iPhone 5S (64GB)"/>
    <s v="Smartphones"/>
    <n v="14"/>
    <x v="1"/>
    <s v="November"/>
    <n v="23328"/>
    <n v="24840"/>
    <n v="1512"/>
  </r>
  <r>
    <d v="2013-11-29T00:00:00"/>
    <s v="Marasa Matrouh"/>
    <s v="Alexandria"/>
    <s v="Samsung Galaxy S3 (16GB) - 3G"/>
    <s v="Smartphones"/>
    <n v="11"/>
    <x v="1"/>
    <s v="November"/>
    <n v="30744"/>
    <n v="32760"/>
    <n v="2016"/>
  </r>
  <r>
    <d v="2013-11-30T00:00:00"/>
    <s v="Mansoura"/>
    <s v="Delta"/>
    <s v="HTC One - (32GB) - 4G"/>
    <s v="Smartphones"/>
    <n v="8"/>
    <x v="1"/>
    <s v="November"/>
    <n v="71064"/>
    <n v="75600"/>
    <n v="4536"/>
  </r>
  <r>
    <d v="2013-11-30T00:00:00"/>
    <s v="Alex"/>
    <s v="Alexandria"/>
    <s v="iPhone 5C (32GB)"/>
    <s v="Smartphones"/>
    <n v="1"/>
    <x v="1"/>
    <s v="November"/>
    <n v="91494"/>
    <n v="97290"/>
    <n v="5796"/>
  </r>
  <r>
    <d v="2013-11-30T00:00:00"/>
    <s v="Alex"/>
    <s v="Alexandria"/>
    <s v="Samsung Galaxy S4  (16GB) - 3G"/>
    <s v="Smartphones"/>
    <n v="24"/>
    <x v="1"/>
    <s v="November"/>
    <n v="17712"/>
    <n v="18900"/>
    <n v="1188"/>
  </r>
  <r>
    <d v="2013-12-01T00:00:00"/>
    <s v="Mansoura"/>
    <s v="Delta"/>
    <s v="Samsung Galaxy Note 10.1"/>
    <s v="Tablets"/>
    <n v="15"/>
    <x v="1"/>
    <s v="December"/>
    <n v="89550"/>
    <n v="96750"/>
    <n v="7200"/>
  </r>
  <r>
    <d v="2013-12-02T00:00:00"/>
    <s v="Giza"/>
    <s v="G. Cairo"/>
    <s v="HTC One - (32GB) - 4G"/>
    <s v="Smartphones"/>
    <n v="20"/>
    <x v="1"/>
    <s v="December"/>
    <n v="37224"/>
    <n v="39600"/>
    <n v="2376"/>
  </r>
  <r>
    <d v="2013-12-02T00:00:00"/>
    <s v="Minia"/>
    <s v="Upper Egypt"/>
    <s v="Samsung Galaxy Note3 (32GB) - 3G"/>
    <s v="Smartphones"/>
    <n v="1"/>
    <x v="1"/>
    <s v="December"/>
    <n v="3726"/>
    <n v="3960"/>
    <n v="234"/>
  </r>
  <r>
    <d v="2013-12-03T00:00:00"/>
    <s v="Marasa Matrouh"/>
    <s v="Alexandria"/>
    <s v="Microsoft Surface Pro 2"/>
    <s v="Tablets"/>
    <n v="5"/>
    <x v="1"/>
    <s v="December"/>
    <n v="52542"/>
    <n v="56700"/>
    <n v="4158"/>
  </r>
  <r>
    <d v="2013-12-03T00:00:00"/>
    <s v="Cairo"/>
    <s v="G. Cairo"/>
    <s v="Samsung Galaxy Note3 (32GB) - 3G"/>
    <s v="Smartphones"/>
    <n v="2"/>
    <x v="1"/>
    <s v="December"/>
    <n v="85698"/>
    <n v="91080"/>
    <n v="5382"/>
  </r>
  <r>
    <d v="2013-12-04T00:00:00"/>
    <s v="Zagazig"/>
    <s v="Delta"/>
    <s v="Samsung Galaxy Note3 (32GB) - 4G"/>
    <s v="Smartphones"/>
    <n v="15"/>
    <x v="1"/>
    <s v="December"/>
    <n v="47736"/>
    <n v="50760"/>
    <n v="3024"/>
  </r>
  <r>
    <d v="2013-12-04T00:00:00"/>
    <s v="Giza"/>
    <s v="G. Cairo"/>
    <s v="iPhone 5S (32GB)"/>
    <s v="Smartphones"/>
    <n v="24"/>
    <x v="1"/>
    <s v="December"/>
    <n v="97812"/>
    <n v="104310"/>
    <n v="6498"/>
  </r>
  <r>
    <d v="2013-12-05T00:00:00"/>
    <s v="Minia"/>
    <s v="Upper Egypt"/>
    <s v="HTC ONE (32GB) Dual Sim - 3G"/>
    <s v="Smartphones"/>
    <n v="23"/>
    <x v="1"/>
    <s v="December"/>
    <n v="46098"/>
    <n v="49140"/>
    <n v="3042"/>
  </r>
  <r>
    <d v="2013-12-05T00:00:00"/>
    <s v="Portsaied"/>
    <s v="Canal"/>
    <s v="HTC One - (32GB) - 4G"/>
    <s v="Smartphones"/>
    <n v="20"/>
    <x v="1"/>
    <s v="December"/>
    <n v="50760"/>
    <n v="54000"/>
    <n v="3240"/>
  </r>
  <r>
    <d v="2013-12-05T00:00:00"/>
    <s v="Marasa Matrouh"/>
    <s v="Alexandria"/>
    <s v="iPhone 5S (64GB)"/>
    <s v="Smartphones"/>
    <n v="23"/>
    <x v="1"/>
    <s v="December"/>
    <n v="87480"/>
    <n v="93150"/>
    <n v="5670"/>
  </r>
  <r>
    <d v="2013-12-05T00:00:00"/>
    <s v="Mansoura"/>
    <s v="Delta"/>
    <s v="iPhone 5C (32GB)"/>
    <s v="Smartphones"/>
    <n v="22"/>
    <x v="1"/>
    <s v="December"/>
    <n v="15912"/>
    <n v="16920"/>
    <n v="1008"/>
  </r>
  <r>
    <d v="2013-12-05T00:00:00"/>
    <s v="Minia"/>
    <s v="Upper Egypt"/>
    <s v="Microsoft Surface Pro 2"/>
    <s v="Tablets"/>
    <n v="10"/>
    <x v="1"/>
    <s v="December"/>
    <n v="22518"/>
    <n v="24300"/>
    <n v="1782"/>
  </r>
  <r>
    <d v="2013-12-06T00:00:00"/>
    <s v="Marasa Matrouh"/>
    <s v="Alexandria"/>
    <s v="Samsung Galaxy S4 Zoom - 3G  "/>
    <s v="Smartphones"/>
    <n v="5"/>
    <x v="1"/>
    <s v="December"/>
    <n v="50544"/>
    <n v="54000"/>
    <n v="3456"/>
  </r>
  <r>
    <d v="2013-12-06T00:00:00"/>
    <s v="Ismailia"/>
    <s v="Canal"/>
    <s v="iPhone 5C (32GB)"/>
    <s v="Smartphones"/>
    <n v="12"/>
    <x v="1"/>
    <s v="December"/>
    <n v="59670"/>
    <n v="63450"/>
    <n v="3780"/>
  </r>
  <r>
    <d v="2013-12-06T00:00:00"/>
    <s v="Minia"/>
    <s v="Upper Egypt"/>
    <s v="Samsung Galaxy S4 (16GB) - 4G"/>
    <s v="Smartphones"/>
    <n v="19"/>
    <x v="1"/>
    <s v="December"/>
    <n v="30420"/>
    <n v="32400"/>
    <n v="1980"/>
  </r>
  <r>
    <d v="2013-12-06T00:00:00"/>
    <s v="Giza"/>
    <s v="G. Cairo"/>
    <s v="HTC ONE (32GB) Dual Sim - 3G"/>
    <s v="Smartphones"/>
    <n v="18"/>
    <x v="1"/>
    <s v="December"/>
    <n v="14184"/>
    <n v="15120"/>
    <n v="936"/>
  </r>
  <r>
    <d v="2013-12-06T00:00:00"/>
    <s v="Minia"/>
    <s v="Upper Egypt"/>
    <s v="Microsoft Surface Pro 2"/>
    <s v="Tablets"/>
    <n v="1"/>
    <x v="1"/>
    <s v="December"/>
    <n v="37530"/>
    <n v="40500"/>
    <n v="2970"/>
  </r>
  <r>
    <d v="2013-12-07T00:00:00"/>
    <s v="Ismailia"/>
    <s v="Canal"/>
    <s v="Samsung Galaxy S3 (16GB) - 3G"/>
    <s v="Smartphones"/>
    <n v="15"/>
    <x v="1"/>
    <s v="December"/>
    <n v="13176"/>
    <n v="14040"/>
    <n v="864"/>
  </r>
  <r>
    <d v="2013-12-07T00:00:00"/>
    <s v="Zagazig"/>
    <s v="Delta"/>
    <s v="iPhone 5S (16GB)"/>
    <s v="Smartphones"/>
    <n v="4"/>
    <x v="1"/>
    <s v="December"/>
    <n v="89640"/>
    <n v="95400"/>
    <n v="5760"/>
  </r>
  <r>
    <d v="2013-12-07T00:00:00"/>
    <s v="Giza"/>
    <s v="G. Cairo"/>
    <s v="iPhone 5S (16GB)"/>
    <s v="Smartphones"/>
    <n v="16"/>
    <x v="1"/>
    <s v="December"/>
    <n v="80676"/>
    <n v="85860"/>
    <n v="5184"/>
  </r>
  <r>
    <d v="2013-12-07T00:00:00"/>
    <s v="Ismailia"/>
    <s v="Canal"/>
    <s v="Samsung Galaxy S4 (16GB) - 4G"/>
    <s v="Smartphones"/>
    <n v="10"/>
    <x v="1"/>
    <s v="December"/>
    <n v="42588"/>
    <n v="45360"/>
    <n v="2772"/>
  </r>
  <r>
    <d v="2013-12-08T00:00:00"/>
    <s v="Alex"/>
    <s v="Alexandria"/>
    <s v="iPhone 5C (16GB)"/>
    <s v="Smartphones"/>
    <n v="21"/>
    <x v="1"/>
    <s v="December"/>
    <n v="28368"/>
    <n v="30240"/>
    <n v="1872"/>
  </r>
  <r>
    <d v="2013-12-08T00:00:00"/>
    <s v="Aswan"/>
    <s v="Upper Egypt"/>
    <s v="Samsung Galaxy S3 (16GB) - 3G"/>
    <s v="Smartphones"/>
    <n v="7"/>
    <x v="1"/>
    <s v="December"/>
    <n v="24156"/>
    <n v="25740"/>
    <n v="1584"/>
  </r>
  <r>
    <d v="2013-12-08T00:00:00"/>
    <s v="Zagazig"/>
    <s v="Delta"/>
    <s v="iPhone 5S (32GB)"/>
    <s v="Smartphones"/>
    <n v="22"/>
    <x v="1"/>
    <s v="December"/>
    <n v="82368"/>
    <n v="87840"/>
    <n v="5472"/>
  </r>
  <r>
    <d v="2013-12-08T00:00:00"/>
    <s v="Minia"/>
    <s v="Upper Egypt"/>
    <s v="Nokia Lumia  - 4G"/>
    <s v="Smartphones"/>
    <n v="15"/>
    <x v="1"/>
    <s v="December"/>
    <n v="18306"/>
    <n v="19440"/>
    <n v="1134"/>
  </r>
  <r>
    <d v="2013-12-09T00:00:00"/>
    <s v="Portsaied"/>
    <s v="Canal"/>
    <s v="Sony Xperia Z"/>
    <s v="Tablets"/>
    <n v="7"/>
    <x v="1"/>
    <s v="December"/>
    <n v="86328"/>
    <n v="93060"/>
    <n v="6732"/>
  </r>
  <r>
    <d v="2013-12-09T00:00:00"/>
    <s v="Alex"/>
    <s v="Alexandria"/>
    <s v="iPhone 5C (32GB)"/>
    <s v="Smartphones"/>
    <n v="17"/>
    <x v="1"/>
    <s v="December"/>
    <n v="83538"/>
    <n v="88830"/>
    <n v="5292"/>
  </r>
  <r>
    <d v="2013-12-09T00:00:00"/>
    <s v="Portsaied"/>
    <s v="Canal"/>
    <s v="iPhone 5C (16GB)"/>
    <s v="Smartphones"/>
    <n v="20"/>
    <x v="1"/>
    <s v="December"/>
    <n v="60282"/>
    <n v="64260"/>
    <n v="3978"/>
  </r>
  <r>
    <d v="2013-12-09T00:00:00"/>
    <s v="Mansoura"/>
    <s v="Delta"/>
    <s v="iPhone 5S (64GB)"/>
    <s v="Smartphones"/>
    <n v="5"/>
    <x v="1"/>
    <s v="December"/>
    <n v="17496"/>
    <n v="18630"/>
    <n v="1134"/>
  </r>
  <r>
    <d v="2013-12-09T00:00:00"/>
    <s v="Minia"/>
    <s v="Upper Egypt"/>
    <s v="Nokia Lumia  - 4G"/>
    <s v="Smartphones"/>
    <n v="14"/>
    <x v="1"/>
    <s v="December"/>
    <n v="10170"/>
    <n v="10800"/>
    <n v="630"/>
  </r>
  <r>
    <d v="2013-12-10T00:00:00"/>
    <s v="Aswan"/>
    <s v="Upper Egypt"/>
    <s v="Samsung Galaxy Note 10.1"/>
    <s v="Tablets"/>
    <n v="6"/>
    <x v="1"/>
    <s v="December"/>
    <n v="21492"/>
    <n v="23220"/>
    <n v="1728"/>
  </r>
  <r>
    <d v="2013-12-10T00:00:00"/>
    <s v="Portsaied"/>
    <s v="Canal"/>
    <s v="iPhone 5C (16GB)"/>
    <s v="Smartphones"/>
    <n v="22"/>
    <x v="1"/>
    <s v="December"/>
    <n v="28368"/>
    <n v="30240"/>
    <n v="1872"/>
  </r>
  <r>
    <d v="2013-12-10T00:00:00"/>
    <s v="Alex"/>
    <s v="Alexandria"/>
    <s v="Samsung Galaxy Note3 (32GB) - 3G"/>
    <s v="Smartphones"/>
    <n v="6"/>
    <x v="1"/>
    <s v="December"/>
    <n v="74520"/>
    <n v="79200"/>
    <n v="4680"/>
  </r>
  <r>
    <d v="2013-12-10T00:00:00"/>
    <s v="Minia"/>
    <s v="Upper Egypt"/>
    <s v="HTC ONE (32GB) Dual Sim - 3G"/>
    <s v="Smartphones"/>
    <n v="6"/>
    <x v="1"/>
    <s v="December"/>
    <n v="31914"/>
    <n v="34020"/>
    <n v="2106"/>
  </r>
  <r>
    <d v="2013-12-10T00:00:00"/>
    <s v="Zagazig"/>
    <s v="Delta"/>
    <s v="HTC ONE (32GB) Dual Sim - 3G"/>
    <s v="Smartphones"/>
    <n v="2"/>
    <x v="1"/>
    <s v="December"/>
    <n v="39006"/>
    <n v="41580"/>
    <n v="2574"/>
  </r>
  <r>
    <d v="2013-12-10T00:00:00"/>
    <s v="Aswan"/>
    <s v="Upper Egypt"/>
    <s v="Samsung Galaxy Note3 (32GB) - 4G"/>
    <s v="Smartphones"/>
    <n v="24"/>
    <x v="1"/>
    <s v="December"/>
    <n v="59670"/>
    <n v="63450"/>
    <n v="3780"/>
  </r>
  <r>
    <d v="2013-12-11T00:00:00"/>
    <s v="Minia"/>
    <s v="Upper Egypt"/>
    <s v="HTC ONE (32GB) Dual Sim - 3G"/>
    <s v="Smartphones"/>
    <n v="11"/>
    <x v="1"/>
    <s v="December"/>
    <n v="3546"/>
    <n v="3780"/>
    <n v="234"/>
  </r>
  <r>
    <d v="2013-12-12T00:00:00"/>
    <s v="Portsaied"/>
    <s v="Canal"/>
    <s v="Sony Xperia Z"/>
    <s v="Tablets"/>
    <n v="10"/>
    <x v="1"/>
    <s v="December"/>
    <n v="31392"/>
    <n v="33840"/>
    <n v="2448"/>
  </r>
  <r>
    <d v="2013-12-12T00:00:00"/>
    <s v="Portsaied"/>
    <s v="Canal"/>
    <s v="HTC One - (32GB) - 4G"/>
    <s v="Smartphones"/>
    <n v="7"/>
    <x v="1"/>
    <s v="December"/>
    <n v="3384"/>
    <n v="3600"/>
    <n v="216"/>
  </r>
  <r>
    <d v="2013-12-12T00:00:00"/>
    <s v="Giza"/>
    <s v="G. Cairo"/>
    <s v="iPhone 5S (32GB)"/>
    <s v="Smartphones"/>
    <n v="22"/>
    <x v="1"/>
    <s v="December"/>
    <n v="30888"/>
    <n v="32940"/>
    <n v="2052"/>
  </r>
  <r>
    <d v="2013-12-13T00:00:00"/>
    <s v="Zagazig"/>
    <s v="Delta"/>
    <s v="iPhone 5C (16GB)"/>
    <s v="Smartphones"/>
    <n v="7"/>
    <x v="1"/>
    <s v="December"/>
    <n v="49644"/>
    <n v="52920"/>
    <n v="3276"/>
  </r>
  <r>
    <d v="2013-12-13T00:00:00"/>
    <s v="Ismailia"/>
    <s v="Canal"/>
    <s v="iPhone 5S (64GB)"/>
    <s v="Smartphones"/>
    <n v="18"/>
    <x v="1"/>
    <s v="December"/>
    <n v="40824"/>
    <n v="43470"/>
    <n v="2646"/>
  </r>
  <r>
    <d v="2013-12-14T00:00:00"/>
    <s v="Cairo"/>
    <s v="G. Cairo"/>
    <s v="HTC One - (32GB) - 4G"/>
    <s v="Smartphones"/>
    <n v="12"/>
    <x v="1"/>
    <s v="December"/>
    <n v="43992"/>
    <n v="46800"/>
    <n v="2808"/>
  </r>
  <r>
    <d v="2013-12-14T00:00:00"/>
    <s v="Zagazig"/>
    <s v="Delta"/>
    <s v="Samsung Galaxy S3 (16GB) - 3G"/>
    <s v="Smartphones"/>
    <n v="19"/>
    <x v="1"/>
    <s v="December"/>
    <n v="10980"/>
    <n v="11700"/>
    <n v="720"/>
  </r>
  <r>
    <d v="2013-12-15T00:00:00"/>
    <s v="Giza"/>
    <s v="G. Cairo"/>
    <s v="Samsung Galaxy Note3 (32GB) - 4G"/>
    <s v="Smartphones"/>
    <n v="23"/>
    <x v="1"/>
    <s v="December"/>
    <n v="79560"/>
    <n v="84600"/>
    <n v="5040"/>
  </r>
  <r>
    <d v="2013-12-15T00:00:00"/>
    <s v="Cairo"/>
    <s v="G. Cairo"/>
    <s v="iPhone 5S (16GB)"/>
    <s v="Smartphones"/>
    <n v="3"/>
    <x v="1"/>
    <s v="December"/>
    <n v="62748"/>
    <n v="66780"/>
    <n v="4032"/>
  </r>
  <r>
    <d v="2013-12-15T00:00:00"/>
    <s v="Minia"/>
    <s v="Upper Egypt"/>
    <s v="Samsung Galaxy Note3 (32GB) - 4G"/>
    <s v="Smartphones"/>
    <n v="24"/>
    <x v="1"/>
    <s v="December"/>
    <n v="47736"/>
    <n v="50760"/>
    <n v="3024"/>
  </r>
  <r>
    <d v="2013-12-16T00:00:00"/>
    <s v="Alex"/>
    <s v="Alexandria"/>
    <s v="iPhone 5S (32GB)"/>
    <s v="Smartphones"/>
    <n v="25"/>
    <x v="1"/>
    <s v="December"/>
    <n v="51480"/>
    <n v="54900"/>
    <n v="3420"/>
  </r>
  <r>
    <d v="2013-12-16T00:00:00"/>
    <s v="Aswan"/>
    <s v="Upper Egypt"/>
    <s v="Samsung Galaxy S4 (16GB) - 4G"/>
    <s v="Smartphones"/>
    <n v="5"/>
    <x v="1"/>
    <s v="December"/>
    <n v="63882"/>
    <n v="68040"/>
    <n v="4158"/>
  </r>
  <r>
    <d v="2013-12-17T00:00:00"/>
    <s v="Marasa Matrouh"/>
    <s v="Alexandria"/>
    <s v="iPhone 5C (16GB)"/>
    <s v="Smartphones"/>
    <n v="2"/>
    <x v="1"/>
    <s v="December"/>
    <n v="74466"/>
    <n v="79380"/>
    <n v="4914"/>
  </r>
  <r>
    <d v="2013-12-17T00:00:00"/>
    <s v="Aswan"/>
    <s v="Upper Egypt"/>
    <s v="iPhone 5S (64GB)"/>
    <s v="Smartphones"/>
    <n v="14"/>
    <x v="1"/>
    <s v="December"/>
    <n v="58320"/>
    <n v="62100"/>
    <n v="3780"/>
  </r>
  <r>
    <d v="2013-12-17T00:00:00"/>
    <s v="Ismailia"/>
    <s v="Canal"/>
    <s v="iPhone 5S (16GB)"/>
    <s v="Smartphones"/>
    <n v="6"/>
    <x v="1"/>
    <s v="December"/>
    <n v="22410"/>
    <n v="23850"/>
    <n v="1440"/>
  </r>
  <r>
    <d v="2013-12-18T00:00:00"/>
    <s v="Portsaied"/>
    <s v="Canal"/>
    <s v="Nokia Lumia  - 4G"/>
    <s v="Smartphones"/>
    <n v="13"/>
    <x v="1"/>
    <s v="December"/>
    <n v="8136"/>
    <n v="8640"/>
    <n v="504"/>
  </r>
  <r>
    <d v="2013-12-19T00:00:00"/>
    <s v="Mansoura"/>
    <s v="Delta"/>
    <s v="iPhone 5C (16GB)"/>
    <s v="Smartphones"/>
    <n v="4"/>
    <x v="1"/>
    <s v="December"/>
    <n v="78012"/>
    <n v="83160"/>
    <n v="5148"/>
  </r>
  <r>
    <d v="2013-12-19T00:00:00"/>
    <s v="Mansoura"/>
    <s v="Delta"/>
    <s v="Samsung Galaxy Note3 (32GB) - 4G"/>
    <s v="Smartphones"/>
    <n v="21"/>
    <x v="1"/>
    <s v="December"/>
    <n v="67626"/>
    <n v="71910"/>
    <n v="4284"/>
  </r>
  <r>
    <d v="2013-12-19T00:00:00"/>
    <s v="Aswan"/>
    <s v="Upper Egypt"/>
    <s v="Samsung Galaxy S4  (16GB) - 3G"/>
    <s v="Smartphones"/>
    <n v="16"/>
    <x v="1"/>
    <s v="December"/>
    <n v="26568"/>
    <n v="28350"/>
    <n v="1782"/>
  </r>
  <r>
    <d v="2013-12-19T00:00:00"/>
    <s v="Ismailia"/>
    <s v="Canal"/>
    <s v="Samsung Galaxy S4 Zoom - 3G  "/>
    <s v="Smartphones"/>
    <n v="10"/>
    <x v="1"/>
    <s v="December"/>
    <n v="23166"/>
    <n v="24750"/>
    <n v="1584"/>
  </r>
  <r>
    <d v="2013-12-19T00:00:00"/>
    <s v="Zagazig"/>
    <s v="Delta"/>
    <s v="Samsung Galaxy Note 10.1"/>
    <s v="Tablets"/>
    <n v="3"/>
    <x v="1"/>
    <s v="December"/>
    <n v="68058"/>
    <n v="73530"/>
    <n v="5472"/>
  </r>
  <r>
    <d v="2013-12-20T00:00:00"/>
    <s v="Mansoura"/>
    <s v="Delta"/>
    <s v="Samsung Galaxy S4 (16GB) - 4G"/>
    <s v="Smartphones"/>
    <n v="1"/>
    <x v="1"/>
    <s v="December"/>
    <n v="9126"/>
    <n v="9720"/>
    <n v="594"/>
  </r>
  <r>
    <d v="2013-12-20T00:00:00"/>
    <s v="Giza"/>
    <s v="G. Cairo"/>
    <s v="iPhone 5S (16GB)"/>
    <s v="Smartphones"/>
    <n v="13"/>
    <x v="1"/>
    <s v="December"/>
    <n v="76194"/>
    <n v="81090"/>
    <n v="4896"/>
  </r>
  <r>
    <d v="2013-12-20T00:00:00"/>
    <s v="Giza"/>
    <s v="G. Cairo"/>
    <s v="Samsung Galaxy Note3 (32GB) - 3G"/>
    <s v="Smartphones"/>
    <n v="15"/>
    <x v="1"/>
    <s v="December"/>
    <n v="52164"/>
    <n v="55440"/>
    <n v="3276"/>
  </r>
  <r>
    <d v="2013-12-21T00:00:00"/>
    <s v="Portsaied"/>
    <s v="Canal"/>
    <s v="iPhone 5S (16GB)"/>
    <s v="Smartphones"/>
    <n v="5"/>
    <x v="1"/>
    <s v="December"/>
    <n v="17928"/>
    <n v="19080"/>
    <n v="1152"/>
  </r>
  <r>
    <d v="2013-12-21T00:00:00"/>
    <s v="Ismailia"/>
    <s v="Canal"/>
    <s v="HTC One - (32GB) - 4G"/>
    <s v="Smartphones"/>
    <n v="25"/>
    <x v="1"/>
    <s v="December"/>
    <n v="74448"/>
    <n v="79200"/>
    <n v="4752"/>
  </r>
  <r>
    <d v="2013-12-21T00:00:00"/>
    <s v="Zagazig"/>
    <s v="Delta"/>
    <s v="Nokia Lumia  - 4G"/>
    <s v="Smartphones"/>
    <n v="8"/>
    <x v="1"/>
    <s v="December"/>
    <n v="50850"/>
    <n v="54000"/>
    <n v="3150"/>
  </r>
  <r>
    <d v="2013-12-21T00:00:00"/>
    <s v="Marasa Matrouh"/>
    <s v="Alexandria"/>
    <s v="Samsung Galaxy S4 Zoom - 3G  "/>
    <s v="Smartphones"/>
    <n v="21"/>
    <x v="1"/>
    <s v="December"/>
    <n v="16848"/>
    <n v="18000"/>
    <n v="1152"/>
  </r>
  <r>
    <d v="2013-12-22T00:00:00"/>
    <s v="Ismailia"/>
    <s v="Canal"/>
    <s v="Samsung Galaxy S4 (16GB) - 4G"/>
    <s v="Smartphones"/>
    <n v="16"/>
    <x v="1"/>
    <s v="December"/>
    <n v="39546"/>
    <n v="42120"/>
    <n v="2574"/>
  </r>
  <r>
    <d v="2013-12-22T00:00:00"/>
    <s v="Mansoura"/>
    <s v="Delta"/>
    <s v="iPhone 5C (16GB)"/>
    <s v="Smartphones"/>
    <n v="23"/>
    <x v="1"/>
    <s v="December"/>
    <n v="3546"/>
    <n v="3780"/>
    <n v="234"/>
  </r>
  <r>
    <d v="2013-12-23T00:00:00"/>
    <s v="Marasa Matrouh"/>
    <s v="Alexandria"/>
    <s v="Samsung Galaxy Note3 (32GB) - 4G"/>
    <s v="Smartphones"/>
    <n v="22"/>
    <x v="1"/>
    <s v="December"/>
    <n v="83538"/>
    <n v="88830"/>
    <n v="5292"/>
  </r>
  <r>
    <d v="2013-12-23T00:00:00"/>
    <s v="Alex"/>
    <s v="Alexandria"/>
    <s v="iPhone 5S (32GB)"/>
    <s v="Smartphones"/>
    <n v="13"/>
    <x v="1"/>
    <s v="December"/>
    <n v="128700"/>
    <n v="137250"/>
    <n v="8550"/>
  </r>
  <r>
    <d v="2013-12-24T00:00:00"/>
    <s v="Mansoura"/>
    <s v="Delta"/>
    <s v="Samsung Galaxy S3 (16GB) - 3G"/>
    <s v="Smartphones"/>
    <n v="27"/>
    <x v="1"/>
    <s v="December"/>
    <n v="4392"/>
    <n v="4680"/>
    <n v="288"/>
  </r>
  <r>
    <d v="2013-12-24T00:00:00"/>
    <s v="Marasa Matrouh"/>
    <s v="Alexandria"/>
    <s v="Microsoft Surface Pro 2"/>
    <s v="Tablets"/>
    <n v="27"/>
    <x v="1"/>
    <s v="December"/>
    <n v="180144"/>
    <n v="194400"/>
    <n v="14256"/>
  </r>
  <r>
    <d v="2013-12-24T00:00:00"/>
    <s v="Giza"/>
    <s v="G. Cairo"/>
    <s v="iPhone 5C (32GB)"/>
    <s v="Smartphones"/>
    <n v="27"/>
    <x v="1"/>
    <s v="December"/>
    <n v="43758"/>
    <n v="46530"/>
    <n v="2772"/>
  </r>
  <r>
    <d v="2013-12-25T00:00:00"/>
    <s v="Portsaied"/>
    <s v="Canal"/>
    <s v="Samsung Galaxy S4 (16GB) - 4G"/>
    <s v="Smartphones"/>
    <n v="27"/>
    <x v="1"/>
    <s v="December"/>
    <n v="21294"/>
    <n v="22680"/>
    <n v="1386"/>
  </r>
  <r>
    <d v="2013-12-25T00:00:00"/>
    <s v="Ismailia"/>
    <s v="Canal"/>
    <s v="Nokia Lumia  - 4G"/>
    <s v="Smartphones"/>
    <n v="27"/>
    <x v="1"/>
    <s v="December"/>
    <n v="14238"/>
    <n v="15120"/>
    <n v="882"/>
  </r>
  <r>
    <d v="2013-12-26T00:00:00"/>
    <s v="Cairo"/>
    <s v="G. Cairo"/>
    <s v="iPhone 5C (16GB)"/>
    <s v="Smartphones"/>
    <n v="27"/>
    <x v="1"/>
    <s v="December"/>
    <n v="10638"/>
    <n v="11340"/>
    <n v="702"/>
  </r>
  <r>
    <d v="2013-12-26T00:00:00"/>
    <s v="Minia"/>
    <s v="Upper Egypt"/>
    <s v="Samsung Galaxy Note3 (32GB) - 3G"/>
    <s v="Smartphones"/>
    <n v="12"/>
    <x v="1"/>
    <s v="December"/>
    <n v="59616"/>
    <n v="63360"/>
    <n v="3744"/>
  </r>
  <r>
    <d v="2013-12-26T00:00:00"/>
    <s v="Aswan"/>
    <s v="Upper Egypt"/>
    <s v="iPhone 5S (64GB)"/>
    <s v="Smartphones"/>
    <n v="18"/>
    <x v="1"/>
    <s v="December"/>
    <n v="122472"/>
    <n v="130410"/>
    <n v="7938"/>
  </r>
  <r>
    <d v="2013-12-26T00:00:00"/>
    <s v="Portsaied"/>
    <s v="Canal"/>
    <s v="Samsung Galaxy S4  (16GB) - 3G"/>
    <s v="Smartphones"/>
    <n v="8"/>
    <x v="1"/>
    <s v="December"/>
    <n v="50184"/>
    <n v="53550"/>
    <n v="3366"/>
  </r>
  <r>
    <d v="2013-12-26T00:00:00"/>
    <s v="Ismailia"/>
    <s v="Canal"/>
    <s v="Microsoft Surface Pro 2"/>
    <s v="Tablets"/>
    <n v="21"/>
    <x v="1"/>
    <s v="December"/>
    <n v="75060"/>
    <n v="81000"/>
    <n v="5940"/>
  </r>
  <r>
    <d v="2013-12-26T00:00:00"/>
    <s v="Giza"/>
    <s v="G. Cairo"/>
    <s v="iPhone 5S (16GB)"/>
    <s v="Smartphones"/>
    <n v="25"/>
    <x v="1"/>
    <s v="December"/>
    <n v="112050"/>
    <n v="119250"/>
    <n v="7200"/>
  </r>
  <r>
    <d v="2013-12-27T00:00:00"/>
    <s v="Zagazig"/>
    <s v="Delta"/>
    <s v="iPhone 5S (64GB)"/>
    <s v="Smartphones"/>
    <n v="12"/>
    <x v="1"/>
    <s v="December"/>
    <n v="58320"/>
    <n v="62100"/>
    <n v="3780"/>
  </r>
  <r>
    <d v="2013-12-27T00:00:00"/>
    <s v="Giza"/>
    <s v="G. Cairo"/>
    <s v="HTC One - (32GB) - 4G"/>
    <s v="Smartphones"/>
    <n v="9"/>
    <x v="1"/>
    <s v="December"/>
    <n v="84600"/>
    <n v="90000"/>
    <n v="5400"/>
  </r>
  <r>
    <d v="2013-12-27T00:00:00"/>
    <s v="Minia"/>
    <s v="Upper Egypt"/>
    <s v="Samsung Galaxy Note 10.1"/>
    <s v="Tablets"/>
    <n v="23"/>
    <x v="1"/>
    <s v="December"/>
    <n v="35820"/>
    <n v="38700"/>
    <n v="2880"/>
  </r>
  <r>
    <d v="2013-12-27T00:00:00"/>
    <s v="Marasa Matrouh"/>
    <s v="Alexandria"/>
    <s v="Samsung Galaxy S3 (16GB) - 3G"/>
    <s v="Smartphones"/>
    <n v="23"/>
    <x v="1"/>
    <s v="December"/>
    <n v="41724"/>
    <n v="44460"/>
    <n v="2736"/>
  </r>
  <r>
    <d v="2013-12-27T00:00:00"/>
    <s v="Aswan"/>
    <s v="Upper Egypt"/>
    <s v="Samsung Galaxy S4  (16GB) - 3G"/>
    <s v="Smartphones"/>
    <n v="20"/>
    <x v="1"/>
    <s v="December"/>
    <n v="64944"/>
    <n v="69300"/>
    <n v="4356"/>
  </r>
  <r>
    <d v="2013-12-28T00:00:00"/>
    <s v="Ismailia"/>
    <s v="Canal"/>
    <s v="Samsung Galaxy S4  (16GB) - 3G"/>
    <s v="Smartphones"/>
    <n v="25"/>
    <x v="1"/>
    <s v="December"/>
    <n v="17712"/>
    <n v="18900"/>
    <n v="1188"/>
  </r>
  <r>
    <d v="2013-12-28T00:00:00"/>
    <s v="Aswan"/>
    <s v="Upper Egypt"/>
    <s v="Samsung Galaxy S4 (16GB) - 4G"/>
    <s v="Smartphones"/>
    <n v="4"/>
    <x v="1"/>
    <s v="December"/>
    <n v="45630"/>
    <n v="48600"/>
    <n v="2970"/>
  </r>
  <r>
    <d v="2013-12-28T00:00:00"/>
    <s v="Portsaied"/>
    <s v="Canal"/>
    <s v="Samsung Galaxy Note3 (32GB) - 3G"/>
    <s v="Smartphones"/>
    <n v="24"/>
    <x v="1"/>
    <s v="December"/>
    <n v="48438"/>
    <n v="51480"/>
    <n v="3042"/>
  </r>
  <r>
    <d v="2013-12-28T00:00:00"/>
    <s v="Ismailia"/>
    <s v="Canal"/>
    <s v="Microsoft Surface Pro 2"/>
    <s v="Tablets"/>
    <n v="24"/>
    <x v="1"/>
    <s v="December"/>
    <n v="172638"/>
    <n v="186300"/>
    <n v="13662"/>
  </r>
  <r>
    <d v="2013-12-28T00:00:00"/>
    <s v="Mansoura"/>
    <s v="Delta"/>
    <s v="Samsung Galaxy S4  (16GB) - 3G"/>
    <s v="Smartphones"/>
    <n v="16"/>
    <x v="1"/>
    <s v="December"/>
    <n v="23616"/>
    <n v="25200"/>
    <n v="1584"/>
  </r>
  <r>
    <d v="2013-12-28T00:00:00"/>
    <s v="Ismailia"/>
    <s v="Canal"/>
    <s v="Samsung Galaxy S4 (16GB) - 4G"/>
    <s v="Smartphones"/>
    <n v="6"/>
    <x v="1"/>
    <s v="December"/>
    <n v="30420"/>
    <n v="32400"/>
    <n v="1980"/>
  </r>
  <r>
    <d v="2013-12-29T00:00:00"/>
    <s v="Zagazig"/>
    <s v="Delta"/>
    <s v="Microsoft Surface Pro 2"/>
    <s v="Tablets"/>
    <n v="4"/>
    <x v="1"/>
    <s v="December"/>
    <n v="15012"/>
    <n v="16200"/>
    <n v="1188"/>
  </r>
  <r>
    <d v="2013-12-29T00:00:00"/>
    <s v="Zagazig"/>
    <s v="Delta"/>
    <s v="iPhone 5S (16GB)"/>
    <s v="Smartphones"/>
    <n v="24"/>
    <x v="1"/>
    <s v="December"/>
    <n v="53784"/>
    <n v="57240"/>
    <n v="3456"/>
  </r>
  <r>
    <d v="2013-12-30T00:00:00"/>
    <s v="Ismailia"/>
    <s v="Canal"/>
    <s v="HTC ONE (32GB) Dual Sim - 3G"/>
    <s v="Smartphones"/>
    <n v="21"/>
    <x v="1"/>
    <s v="December"/>
    <n v="7092"/>
    <n v="7560"/>
    <n v="468"/>
  </r>
  <r>
    <d v="2013-12-30T00:00:00"/>
    <s v="Giza"/>
    <s v="G. Cairo"/>
    <s v="iPhone 5S (16GB)"/>
    <s v="Smartphones"/>
    <n v="13"/>
    <x v="1"/>
    <s v="December"/>
    <n v="94122"/>
    <n v="100170"/>
    <n v="6048"/>
  </r>
  <r>
    <d v="2013-12-30T00:00:00"/>
    <s v="Aswan"/>
    <s v="Upper Egypt"/>
    <s v="Samsung Galaxy S4  (16GB) - 3G"/>
    <s v="Smartphones"/>
    <n v="2"/>
    <x v="1"/>
    <s v="December"/>
    <n v="20664"/>
    <n v="22050"/>
    <n v="1386"/>
  </r>
  <r>
    <d v="2013-12-30T00:00:00"/>
    <s v="Aswan"/>
    <s v="Upper Egypt"/>
    <s v="Samsung Galaxy Note3 (32GB) - 4G"/>
    <s v="Smartphones"/>
    <n v="20"/>
    <x v="1"/>
    <s v="December"/>
    <n v="19890"/>
    <n v="21150"/>
    <n v="1260"/>
  </r>
  <r>
    <d v="2013-12-30T00:00:00"/>
    <s v="Alex"/>
    <s v="Alexandria"/>
    <s v="Samsung Galaxy Note 10.1"/>
    <s v="Tablets"/>
    <n v="21"/>
    <x v="1"/>
    <s v="December"/>
    <n v="57312"/>
    <n v="61920"/>
    <n v="4608"/>
  </r>
  <r>
    <d v="2013-12-31T00:00:00"/>
    <s v="Ismailia"/>
    <s v="Canal"/>
    <s v="iPhone 5S (16GB)"/>
    <s v="Smartphones"/>
    <n v="12"/>
    <x v="1"/>
    <s v="December"/>
    <n v="35856"/>
    <n v="38160"/>
    <n v="2304"/>
  </r>
  <r>
    <d v="2013-12-31T00:00:00"/>
    <s v="Mansoura"/>
    <s v="Delta"/>
    <s v="Samsung Galaxy Note3 (32GB) - 3G"/>
    <s v="Smartphones"/>
    <n v="23"/>
    <x v="1"/>
    <s v="December"/>
    <n v="18630"/>
    <n v="19800"/>
    <n v="1170"/>
  </r>
  <r>
    <d v="2013-12-31T00:00:00"/>
    <s v="Alex"/>
    <s v="Alexandria"/>
    <s v="Samsung Galaxy Note3 (32GB) - 4G"/>
    <s v="Smartphones"/>
    <n v="23"/>
    <x v="1"/>
    <s v="December"/>
    <n v="75582"/>
    <n v="80370"/>
    <n v="4788"/>
  </r>
  <r>
    <d v="2014-01-01T00:00:00"/>
    <s v="Zagazig"/>
    <s v="Delta"/>
    <s v="Samsung Galaxy Note 10.1"/>
    <s v="Tablets"/>
    <n v="24"/>
    <x v="2"/>
    <s v="January"/>
    <n v="46566"/>
    <n v="50310"/>
    <n v="3744"/>
  </r>
  <r>
    <d v="2014-01-01T00:00:00"/>
    <s v="Portsaied"/>
    <s v="Canal"/>
    <s v="Microsoft Surface Pro 2"/>
    <s v="Tablets"/>
    <n v="25"/>
    <x v="2"/>
    <s v="January"/>
    <n v="112590"/>
    <n v="121500"/>
    <n v="8910"/>
  </r>
  <r>
    <d v="2014-01-01T00:00:00"/>
    <s v="Zagazig"/>
    <s v="Delta"/>
    <s v="Samsung Galaxy S4 Zoom - 3G  "/>
    <s v="Smartphones"/>
    <n v="17"/>
    <x v="2"/>
    <s v="January"/>
    <n v="52650"/>
    <n v="56250"/>
    <n v="3600"/>
  </r>
  <r>
    <d v="2014-01-01T00:00:00"/>
    <s v="Mansoura"/>
    <s v="Delta"/>
    <s v="Samsung Galaxy Note3 (32GB) - 3G"/>
    <s v="Smartphones"/>
    <n v="21"/>
    <x v="2"/>
    <s v="January"/>
    <n v="70794"/>
    <n v="75240"/>
    <n v="4446"/>
  </r>
  <r>
    <d v="2014-01-01T00:00:00"/>
    <s v="Aswan"/>
    <s v="Upper Egypt"/>
    <s v="Samsung Galaxy S4  (16GB) - 3G"/>
    <s v="Smartphones"/>
    <n v="9"/>
    <x v="2"/>
    <s v="January"/>
    <n v="38376"/>
    <n v="40950"/>
    <n v="2574"/>
  </r>
  <r>
    <d v="2014-01-01T00:00:00"/>
    <s v="Alex"/>
    <s v="Alexandria"/>
    <s v="Nokia Lumia  - 4G"/>
    <s v="Smartphones"/>
    <n v="11"/>
    <x v="2"/>
    <s v="January"/>
    <n v="36612"/>
    <n v="38880"/>
    <n v="2268"/>
  </r>
  <r>
    <d v="2014-01-01T00:00:00"/>
    <s v="Portsaied"/>
    <s v="Canal"/>
    <s v="Samsung Galaxy S4 (16GB) - 4G"/>
    <s v="Smartphones"/>
    <n v="4"/>
    <x v="2"/>
    <s v="January"/>
    <n v="76050"/>
    <n v="81000"/>
    <n v="4950"/>
  </r>
  <r>
    <d v="2014-01-01T00:00:00"/>
    <s v="Aswan"/>
    <s v="Upper Egypt"/>
    <s v="Samsung Galaxy S4 Zoom - 3G  "/>
    <s v="Smartphones"/>
    <n v="22"/>
    <x v="2"/>
    <s v="January"/>
    <n v="50544"/>
    <n v="54000"/>
    <n v="3456"/>
  </r>
  <r>
    <d v="2014-01-02T00:00:00"/>
    <s v="Minia"/>
    <s v="Upper Egypt"/>
    <s v="iPhone 5S (32GB)"/>
    <s v="Smartphones"/>
    <n v="15"/>
    <x v="2"/>
    <s v="January"/>
    <n v="41184"/>
    <n v="43920"/>
    <n v="2736"/>
  </r>
  <r>
    <d v="2014-01-02T00:00:00"/>
    <s v="Ismailia"/>
    <s v="Canal"/>
    <s v="iPhone 5S (32GB)"/>
    <s v="Smartphones"/>
    <n v="23"/>
    <x v="2"/>
    <s v="January"/>
    <n v="36036"/>
    <n v="38430"/>
    <n v="2394"/>
  </r>
  <r>
    <d v="2014-01-03T00:00:00"/>
    <s v="Zagazig"/>
    <s v="Delta"/>
    <s v="iPhone 5C (32GB)"/>
    <s v="Smartphones"/>
    <n v="9"/>
    <x v="2"/>
    <s v="January"/>
    <n v="43758"/>
    <n v="46530"/>
    <n v="2772"/>
  </r>
  <r>
    <d v="2014-01-03T00:00:00"/>
    <s v="Mansoura"/>
    <s v="Delta"/>
    <s v="Samsung Galaxy S4 (16GB) - 4G"/>
    <s v="Smartphones"/>
    <n v="7"/>
    <x v="2"/>
    <s v="January"/>
    <n v="24336"/>
    <n v="25920"/>
    <n v="1584"/>
  </r>
  <r>
    <d v="2014-01-03T00:00:00"/>
    <s v="Portsaied"/>
    <s v="Canal"/>
    <s v="Samsung Galaxy S4  (16GB) - 3G"/>
    <s v="Smartphones"/>
    <n v="25"/>
    <x v="2"/>
    <s v="January"/>
    <n v="2952"/>
    <n v="3150"/>
    <n v="198"/>
  </r>
  <r>
    <d v="2014-01-04T00:00:00"/>
    <s v="Mansoura"/>
    <s v="Delta"/>
    <s v="Sony Xperia Z"/>
    <s v="Tablets"/>
    <n v="10"/>
    <x v="2"/>
    <s v="January"/>
    <n v="23544"/>
    <n v="25380"/>
    <n v="1836"/>
  </r>
  <r>
    <d v="2014-01-05T00:00:00"/>
    <s v="Marasa Matrouh"/>
    <s v="Alexandria"/>
    <s v="HTC ONE (32GB) Dual Sim - 3G"/>
    <s v="Smartphones"/>
    <n v="8"/>
    <x v="2"/>
    <s v="January"/>
    <n v="49644"/>
    <n v="52920"/>
    <n v="3276"/>
  </r>
  <r>
    <d v="2014-01-05T00:00:00"/>
    <s v="Mansoura"/>
    <s v="Delta"/>
    <s v="Nokia Lumia  - 4G"/>
    <s v="Smartphones"/>
    <n v="18"/>
    <x v="2"/>
    <s v="January"/>
    <n v="36612"/>
    <n v="38880"/>
    <n v="2268"/>
  </r>
  <r>
    <d v="2014-01-05T00:00:00"/>
    <s v="Mansoura"/>
    <s v="Delta"/>
    <s v="Samsung Galaxy S4  (16GB) - 3G"/>
    <s v="Smartphones"/>
    <n v="8"/>
    <x v="2"/>
    <s v="January"/>
    <n v="70848"/>
    <n v="75600"/>
    <n v="4752"/>
  </r>
  <r>
    <d v="2014-01-05T00:00:00"/>
    <s v="Portsaied"/>
    <s v="Canal"/>
    <s v="Samsung Galaxy Note3 (32GB) - 4G"/>
    <s v="Smartphones"/>
    <n v="25"/>
    <x v="2"/>
    <s v="January"/>
    <n v="79560"/>
    <n v="84600"/>
    <n v="5040"/>
  </r>
  <r>
    <d v="2014-01-06T00:00:00"/>
    <s v="Marasa Matrouh"/>
    <s v="Alexandria"/>
    <s v="iPhone 5S (32GB)"/>
    <s v="Smartphones"/>
    <n v="7"/>
    <x v="2"/>
    <s v="January"/>
    <n v="61776"/>
    <n v="65880"/>
    <n v="4104"/>
  </r>
  <r>
    <d v="2014-01-06T00:00:00"/>
    <s v="Minia"/>
    <s v="Upper Egypt"/>
    <s v="Microsoft Surface Pro 2"/>
    <s v="Tablets"/>
    <n v="17"/>
    <x v="2"/>
    <s v="January"/>
    <n v="90072"/>
    <n v="97200"/>
    <n v="7128"/>
  </r>
  <r>
    <d v="2014-01-07T00:00:00"/>
    <s v="Zagazig"/>
    <s v="Delta"/>
    <s v="Samsung Galaxy S4 (16GB) - 4G"/>
    <s v="Smartphones"/>
    <n v="3"/>
    <x v="2"/>
    <s v="January"/>
    <n v="12168"/>
    <n v="12960"/>
    <n v="792"/>
  </r>
  <r>
    <d v="2014-01-07T00:00:00"/>
    <s v="Aswan"/>
    <s v="Upper Egypt"/>
    <s v="Samsung Galaxy S4  (16GB) - 3G"/>
    <s v="Smartphones"/>
    <n v="13"/>
    <x v="2"/>
    <s v="January"/>
    <n v="67896"/>
    <n v="72450"/>
    <n v="4554"/>
  </r>
  <r>
    <d v="2014-01-07T00:00:00"/>
    <s v="Giza"/>
    <s v="G. Cairo"/>
    <s v="Microsoft Surface Pro 2"/>
    <s v="Tablets"/>
    <n v="17"/>
    <x v="2"/>
    <s v="January"/>
    <n v="135108"/>
    <n v="145800"/>
    <n v="10692"/>
  </r>
  <r>
    <d v="2014-01-08T00:00:00"/>
    <s v="Zagazig"/>
    <s v="Delta"/>
    <s v="Nokia Lumia  - 4G"/>
    <s v="Smartphones"/>
    <n v="22"/>
    <x v="2"/>
    <s v="January"/>
    <n v="14238"/>
    <n v="15120"/>
    <n v="882"/>
  </r>
  <r>
    <d v="2014-01-08T00:00:00"/>
    <s v="Ismailia"/>
    <s v="Canal"/>
    <s v="iPhone 5S (32GB)"/>
    <s v="Smartphones"/>
    <n v="23"/>
    <x v="2"/>
    <s v="January"/>
    <n v="66924"/>
    <n v="71370"/>
    <n v="4446"/>
  </r>
  <r>
    <d v="2014-01-09T00:00:00"/>
    <s v="Ismailia"/>
    <s v="Canal"/>
    <s v="Samsung Galaxy Note 10.1"/>
    <s v="Tablets"/>
    <n v="1"/>
    <x v="2"/>
    <s v="January"/>
    <n v="78804"/>
    <n v="85140"/>
    <n v="6336"/>
  </r>
  <r>
    <d v="2014-01-09T00:00:00"/>
    <s v="Mansoura"/>
    <s v="Delta"/>
    <s v="HTC One - (32GB) - 4G"/>
    <s v="Smartphones"/>
    <n v="25"/>
    <x v="2"/>
    <s v="January"/>
    <n v="30456"/>
    <n v="32400"/>
    <n v="1944"/>
  </r>
  <r>
    <d v="2014-01-09T00:00:00"/>
    <s v="Aswan"/>
    <s v="Upper Egypt"/>
    <s v="iPhone 5S (32GB)"/>
    <s v="Smartphones"/>
    <n v="22"/>
    <x v="2"/>
    <s v="January"/>
    <n v="5148"/>
    <n v="5490"/>
    <n v="342"/>
  </r>
  <r>
    <d v="2014-01-10T00:00:00"/>
    <s v="Giza"/>
    <s v="G. Cairo"/>
    <s v="Sony Xperia Z"/>
    <s v="Tablets"/>
    <n v="2"/>
    <x v="2"/>
    <s v="January"/>
    <n v="82404"/>
    <n v="88830"/>
    <n v="6426"/>
  </r>
  <r>
    <d v="2014-01-10T00:00:00"/>
    <s v="Cairo"/>
    <s v="G. Cairo"/>
    <s v="HTC ONE (32GB) Dual Sim - 3G"/>
    <s v="Smartphones"/>
    <n v="11"/>
    <x v="2"/>
    <s v="January"/>
    <n v="70920"/>
    <n v="75600"/>
    <n v="4680"/>
  </r>
  <r>
    <d v="2014-01-10T00:00:00"/>
    <s v="Alex"/>
    <s v="Alexandria"/>
    <s v="iPhone 5S (64GB)"/>
    <s v="Smartphones"/>
    <n v="11"/>
    <x v="2"/>
    <s v="January"/>
    <n v="110808"/>
    <n v="117990"/>
    <n v="7182"/>
  </r>
  <r>
    <d v="2014-01-11T00:00:00"/>
    <s v="Minia"/>
    <s v="Upper Egypt"/>
    <s v="Microsoft Surface Pro 2"/>
    <s v="Tablets"/>
    <n v="1"/>
    <x v="2"/>
    <s v="January"/>
    <n v="75060"/>
    <n v="81000"/>
    <n v="5940"/>
  </r>
  <r>
    <d v="2014-01-11T00:00:00"/>
    <s v="Alex"/>
    <s v="Alexandria"/>
    <s v="iPhone 5S (64GB)"/>
    <s v="Smartphones"/>
    <n v="14"/>
    <x v="2"/>
    <s v="January"/>
    <n v="116640"/>
    <n v="124200"/>
    <n v="7560"/>
  </r>
  <r>
    <d v="2014-01-11T00:00:00"/>
    <s v="Zagazig"/>
    <s v="Delta"/>
    <s v="Sony Xperia Z"/>
    <s v="Tablets"/>
    <n v="11"/>
    <x v="2"/>
    <s v="January"/>
    <n v="19620"/>
    <n v="21150"/>
    <n v="1530"/>
  </r>
  <r>
    <d v="2014-01-11T00:00:00"/>
    <s v="Cairo"/>
    <s v="G. Cairo"/>
    <s v="Samsung Galaxy S4  (16GB) - 3G"/>
    <s v="Smartphones"/>
    <n v="8"/>
    <x v="2"/>
    <s v="January"/>
    <n v="38376"/>
    <n v="40950"/>
    <n v="2574"/>
  </r>
  <r>
    <d v="2014-01-12T00:00:00"/>
    <s v="Portsaied"/>
    <s v="Canal"/>
    <s v="Nokia Lumia  - 4G"/>
    <s v="Smartphones"/>
    <n v="1"/>
    <x v="2"/>
    <s v="January"/>
    <n v="50850"/>
    <n v="54000"/>
    <n v="3150"/>
  </r>
  <r>
    <d v="2014-01-12T00:00:00"/>
    <s v="Zagazig"/>
    <s v="Delta"/>
    <s v="Sony Xperia Z"/>
    <s v="Tablets"/>
    <n v="24"/>
    <x v="2"/>
    <s v="January"/>
    <n v="11772"/>
    <n v="12690"/>
    <n v="918"/>
  </r>
  <r>
    <d v="2014-01-13T00:00:00"/>
    <s v="Mansoura"/>
    <s v="Delta"/>
    <s v="HTC ONE (32GB) Dual Sim - 3G"/>
    <s v="Smartphones"/>
    <n v="15"/>
    <x v="2"/>
    <s v="January"/>
    <n v="70920"/>
    <n v="75600"/>
    <n v="4680"/>
  </r>
  <r>
    <d v="2014-01-14T00:00:00"/>
    <s v="Cairo"/>
    <s v="G. Cairo"/>
    <s v="iPhone 5C (16GB)"/>
    <s v="Smartphones"/>
    <n v="20"/>
    <x v="2"/>
    <s v="January"/>
    <n v="10638"/>
    <n v="11340"/>
    <n v="702"/>
  </r>
  <r>
    <d v="2014-01-15T00:00:00"/>
    <s v="Minia"/>
    <s v="Upper Egypt"/>
    <s v="iPhone 5C (32GB)"/>
    <s v="Smartphones"/>
    <n v="1"/>
    <x v="2"/>
    <s v="January"/>
    <n v="51714"/>
    <n v="54990"/>
    <n v="3276"/>
  </r>
  <r>
    <d v="2014-01-15T00:00:00"/>
    <s v="Ismailia"/>
    <s v="Canal"/>
    <s v="Samsung Galaxy Note3 (32GB) - 4G"/>
    <s v="Smartphones"/>
    <n v="5"/>
    <x v="2"/>
    <s v="January"/>
    <n v="59670"/>
    <n v="63450"/>
    <n v="3780"/>
  </r>
  <r>
    <d v="2014-01-15T00:00:00"/>
    <s v="Giza"/>
    <s v="G. Cairo"/>
    <s v="iPhone 5C (32GB)"/>
    <s v="Smartphones"/>
    <n v="2"/>
    <x v="2"/>
    <s v="January"/>
    <n v="75582"/>
    <n v="80370"/>
    <n v="4788"/>
  </r>
  <r>
    <d v="2014-01-16T00:00:00"/>
    <s v="Alex"/>
    <s v="Alexandria"/>
    <s v="HTC One - (32GB) - 4G"/>
    <s v="Smartphones"/>
    <n v="15"/>
    <x v="2"/>
    <s v="January"/>
    <n v="43992"/>
    <n v="46800"/>
    <n v="2808"/>
  </r>
  <r>
    <d v="2014-01-16T00:00:00"/>
    <s v="Alex"/>
    <s v="Alexandria"/>
    <s v="Nokia Lumia  - 4G"/>
    <s v="Smartphones"/>
    <n v="24"/>
    <x v="2"/>
    <s v="January"/>
    <n v="12204"/>
    <n v="12960"/>
    <n v="756"/>
  </r>
  <r>
    <d v="2014-01-16T00:00:00"/>
    <s v="Minia"/>
    <s v="Upper Egypt"/>
    <s v="Samsung Galaxy S4  (16GB) - 3G"/>
    <s v="Smartphones"/>
    <n v="23"/>
    <x v="2"/>
    <s v="January"/>
    <n v="17712"/>
    <n v="18900"/>
    <n v="1188"/>
  </r>
  <r>
    <d v="2014-01-16T00:00:00"/>
    <s v="Aswan"/>
    <s v="Upper Egypt"/>
    <s v="Samsung Galaxy S4 (16GB) - 4G"/>
    <s v="Smartphones"/>
    <n v="20"/>
    <x v="2"/>
    <s v="January"/>
    <n v="51714"/>
    <n v="55080"/>
    <n v="3366"/>
  </r>
  <r>
    <d v="2014-01-17T00:00:00"/>
    <s v="Alex"/>
    <s v="Alexandria"/>
    <s v="Samsung Galaxy S3 (16GB) - 3G"/>
    <s v="Smartphones"/>
    <n v="23"/>
    <x v="2"/>
    <s v="January"/>
    <n v="32940"/>
    <n v="35100"/>
    <n v="2160"/>
  </r>
  <r>
    <d v="2014-01-17T00:00:00"/>
    <s v="Portsaied"/>
    <s v="Canal"/>
    <s v="HTC One - (32GB) - 4G"/>
    <s v="Smartphones"/>
    <n v="22"/>
    <x v="2"/>
    <s v="January"/>
    <n v="33840"/>
    <n v="36000"/>
    <n v="2160"/>
  </r>
  <r>
    <d v="2014-01-17T00:00:00"/>
    <s v="Ismailia"/>
    <s v="Canal"/>
    <s v="Microsoft Surface Pro 2"/>
    <s v="Tablets"/>
    <n v="10"/>
    <x v="2"/>
    <s v="January"/>
    <n v="150120"/>
    <n v="162000"/>
    <n v="11880"/>
  </r>
  <r>
    <d v="2014-01-17T00:00:00"/>
    <s v="Marasa Matrouh"/>
    <s v="Alexandria"/>
    <s v="iPhone 5C (16GB)"/>
    <s v="Smartphones"/>
    <n v="5"/>
    <x v="2"/>
    <s v="January"/>
    <n v="70920"/>
    <n v="75600"/>
    <n v="4680"/>
  </r>
  <r>
    <d v="2014-01-18T00:00:00"/>
    <s v="Zagazig"/>
    <s v="Delta"/>
    <s v="iPhone 5S (16GB)"/>
    <s v="Smartphones"/>
    <n v="12"/>
    <x v="2"/>
    <s v="January"/>
    <n v="4482"/>
    <n v="4770"/>
    <n v="288"/>
  </r>
  <r>
    <d v="2014-01-19T00:00:00"/>
    <s v="Marasa Matrouh"/>
    <s v="Alexandria"/>
    <s v="iPhone 5S (64GB)"/>
    <s v="Smartphones"/>
    <n v="19"/>
    <x v="2"/>
    <s v="January"/>
    <n v="139968"/>
    <n v="149040"/>
    <n v="9072"/>
  </r>
  <r>
    <d v="2014-01-19T00:00:00"/>
    <s v="Portsaied"/>
    <s v="Canal"/>
    <s v="Samsung Galaxy S4 (16GB) - 4G"/>
    <s v="Smartphones"/>
    <n v="18"/>
    <x v="2"/>
    <s v="January"/>
    <n v="6084"/>
    <n v="6480"/>
    <n v="396"/>
  </r>
  <r>
    <d v="2014-01-19T00:00:00"/>
    <s v="Alex"/>
    <s v="Alexandria"/>
    <s v="iPhone 5S (16GB)"/>
    <s v="Smartphones"/>
    <n v="1"/>
    <x v="2"/>
    <s v="January"/>
    <n v="44820"/>
    <n v="47700"/>
    <n v="2880"/>
  </r>
  <r>
    <d v="2014-01-19T00:00:00"/>
    <s v="Portsaied"/>
    <s v="Canal"/>
    <s v="Samsung Galaxy Note3 (32GB) - 3G"/>
    <s v="Smartphones"/>
    <n v="15"/>
    <x v="2"/>
    <s v="January"/>
    <n v="52164"/>
    <n v="55440"/>
    <n v="3276"/>
  </r>
  <r>
    <d v="2014-01-19T00:00:00"/>
    <s v="Cairo"/>
    <s v="G. Cairo"/>
    <s v="iPhone 5C (32GB)"/>
    <s v="Smartphones"/>
    <n v="4"/>
    <x v="2"/>
    <s v="January"/>
    <n v="31824"/>
    <n v="33840"/>
    <n v="2016"/>
  </r>
  <r>
    <d v="2014-01-19T00:00:00"/>
    <s v="Marasa Matrouh"/>
    <s v="Alexandria"/>
    <s v="Sony Xperia Z"/>
    <s v="Tablets"/>
    <n v="16"/>
    <x v="2"/>
    <s v="January"/>
    <n v="35316"/>
    <n v="38070"/>
    <n v="2754"/>
  </r>
  <r>
    <d v="2014-01-19T00:00:00"/>
    <s v="Minia"/>
    <s v="Upper Egypt"/>
    <s v="iPhone 5C (16GB)"/>
    <s v="Smartphones"/>
    <n v="10"/>
    <x v="2"/>
    <s v="January"/>
    <n v="10638"/>
    <n v="11340"/>
    <n v="702"/>
  </r>
  <r>
    <d v="2014-01-19T00:00:00"/>
    <s v="Cairo"/>
    <s v="G. Cairo"/>
    <s v="Samsung Galaxy S4  (16GB) - 3G"/>
    <s v="Smartphones"/>
    <n v="21"/>
    <x v="2"/>
    <s v="January"/>
    <n v="14760"/>
    <n v="15750"/>
    <n v="990"/>
  </r>
  <r>
    <d v="2014-01-20T00:00:00"/>
    <s v="Mansoura"/>
    <s v="Delta"/>
    <s v="iPhone 5C (16GB)"/>
    <s v="Smartphones"/>
    <n v="7"/>
    <x v="2"/>
    <s v="January"/>
    <n v="70920"/>
    <n v="75600"/>
    <n v="4680"/>
  </r>
  <r>
    <d v="2014-01-20T00:00:00"/>
    <s v="Minia"/>
    <s v="Upper Egypt"/>
    <s v="HTC ONE (32GB) Dual Sim - 3G"/>
    <s v="Smartphones"/>
    <n v="22"/>
    <x v="2"/>
    <s v="January"/>
    <n v="31914"/>
    <n v="34020"/>
    <n v="2106"/>
  </r>
  <r>
    <d v="2014-01-21T00:00:00"/>
    <s v="Zagazig"/>
    <s v="Delta"/>
    <s v="Samsung Galaxy Note3 (32GB) - 3G"/>
    <s v="Smartphones"/>
    <n v="15"/>
    <x v="2"/>
    <s v="January"/>
    <n v="70794"/>
    <n v="75240"/>
    <n v="4446"/>
  </r>
  <r>
    <d v="2014-01-21T00:00:00"/>
    <s v="Ismailia"/>
    <s v="Canal"/>
    <s v="iPhone 5S (16GB)"/>
    <s v="Smartphones"/>
    <n v="7"/>
    <x v="2"/>
    <s v="January"/>
    <n v="85158"/>
    <n v="90630"/>
    <n v="5472"/>
  </r>
  <r>
    <d v="2014-01-21T00:00:00"/>
    <s v="Alex"/>
    <s v="Alexandria"/>
    <s v="Sony Xperia Z"/>
    <s v="Tablets"/>
    <n v="17"/>
    <x v="2"/>
    <s v="January"/>
    <n v="86328"/>
    <n v="93060"/>
    <n v="6732"/>
  </r>
  <r>
    <d v="2014-01-21T00:00:00"/>
    <s v="Portsaied"/>
    <s v="Canal"/>
    <s v="HTC ONE (32GB) Dual Sim - 3G"/>
    <s v="Smartphones"/>
    <n v="20"/>
    <x v="2"/>
    <s v="January"/>
    <n v="7092"/>
    <n v="7560"/>
    <n v="468"/>
  </r>
  <r>
    <d v="2014-01-22T00:00:00"/>
    <s v="Giza"/>
    <s v="G. Cairo"/>
    <s v="iPhone 5S (32GB)"/>
    <s v="Smartphones"/>
    <n v="5"/>
    <x v="2"/>
    <s v="January"/>
    <n v="41184"/>
    <n v="43920"/>
    <n v="2736"/>
  </r>
  <r>
    <d v="2014-01-22T00:00:00"/>
    <s v="Ismailia"/>
    <s v="Canal"/>
    <s v="iPhone 5S (16GB)"/>
    <s v="Smartphones"/>
    <n v="14"/>
    <x v="2"/>
    <s v="January"/>
    <n v="85158"/>
    <n v="90630"/>
    <n v="5472"/>
  </r>
  <r>
    <d v="2014-01-23T00:00:00"/>
    <s v="Zagazig"/>
    <s v="Delta"/>
    <s v="HTC One - (32GB) - 4G"/>
    <s v="Smartphones"/>
    <n v="6"/>
    <x v="2"/>
    <s v="January"/>
    <n v="27072"/>
    <n v="28800"/>
    <n v="1728"/>
  </r>
  <r>
    <d v="2014-01-23T00:00:00"/>
    <s v="Portsaied"/>
    <s v="Canal"/>
    <s v="Nokia Lumia  - 4G"/>
    <s v="Smartphones"/>
    <n v="22"/>
    <x v="2"/>
    <s v="January"/>
    <n v="34578"/>
    <n v="36720"/>
    <n v="2142"/>
  </r>
  <r>
    <d v="2014-01-23T00:00:00"/>
    <s v="Marasa Matrouh"/>
    <s v="Alexandria"/>
    <s v="iPhone 5C (32GB)"/>
    <s v="Smartphones"/>
    <n v="6"/>
    <x v="2"/>
    <s v="January"/>
    <n v="67626"/>
    <n v="71910"/>
    <n v="4284"/>
  </r>
  <r>
    <d v="2014-01-23T00:00:00"/>
    <s v="Mansoura"/>
    <s v="Delta"/>
    <s v="Samsung Galaxy S4  (16GB) - 3G"/>
    <s v="Smartphones"/>
    <n v="6"/>
    <x v="2"/>
    <s v="January"/>
    <n v="44280"/>
    <n v="47250"/>
    <n v="2970"/>
  </r>
  <r>
    <d v="2014-01-23T00:00:00"/>
    <s v="Zagazig"/>
    <s v="Delta"/>
    <s v="Samsung Galaxy Note3 (32GB) - 4G"/>
    <s v="Smartphones"/>
    <n v="2"/>
    <x v="2"/>
    <s v="January"/>
    <n v="47736"/>
    <n v="50760"/>
    <n v="3024"/>
  </r>
  <r>
    <d v="2014-01-23T00:00:00"/>
    <s v="Aswan"/>
    <s v="Upper Egypt"/>
    <s v="Samsung Galaxy S4 (16GB) - 4G"/>
    <s v="Smartphones"/>
    <n v="24"/>
    <x v="2"/>
    <s v="January"/>
    <n v="54756"/>
    <n v="58320"/>
    <n v="3564"/>
  </r>
  <r>
    <d v="2014-01-23T00:00:00"/>
    <s v="Giza"/>
    <s v="G. Cairo"/>
    <s v="Samsung Galaxy Note3 (32GB) - 3G"/>
    <s v="Smartphones"/>
    <n v="11"/>
    <x v="2"/>
    <s v="January"/>
    <n v="18630"/>
    <n v="19800"/>
    <n v="1170"/>
  </r>
  <r>
    <d v="2014-01-24T00:00:00"/>
    <s v="Mansoura"/>
    <s v="Delta"/>
    <s v="HTC ONE (32GB) Dual Sim - 3G"/>
    <s v="Smartphones"/>
    <n v="10"/>
    <x v="2"/>
    <s v="January"/>
    <n v="63828"/>
    <n v="68040"/>
    <n v="4212"/>
  </r>
  <r>
    <d v="2014-01-25T00:00:00"/>
    <s v="Aswan"/>
    <s v="Upper Egypt"/>
    <s v="Sony Xperia Z"/>
    <s v="Tablets"/>
    <n v="7"/>
    <x v="2"/>
    <s v="January"/>
    <n v="62784"/>
    <n v="67680"/>
    <n v="4896"/>
  </r>
  <r>
    <d v="2014-01-26T00:00:00"/>
    <s v="Giza"/>
    <s v="G. Cairo"/>
    <s v="iPhone 5C (32GB)"/>
    <s v="Smartphones"/>
    <n v="22"/>
    <x v="2"/>
    <s v="January"/>
    <n v="27846"/>
    <n v="29610"/>
    <n v="1764"/>
  </r>
  <r>
    <d v="2014-01-27T00:00:00"/>
    <s v="Minia"/>
    <s v="Upper Egypt"/>
    <s v="Samsung Galaxy S4 Zoom - 3G  "/>
    <s v="Smartphones"/>
    <n v="7"/>
    <x v="2"/>
    <s v="January"/>
    <n v="6318"/>
    <n v="6750"/>
    <n v="432"/>
  </r>
  <r>
    <d v="2014-01-28T00:00:00"/>
    <s v="Alex"/>
    <s v="Alexandria"/>
    <s v="Samsung Galaxy Note3 (32GB) - 4G"/>
    <s v="Smartphones"/>
    <n v="18"/>
    <x v="2"/>
    <s v="January"/>
    <n v="11934"/>
    <n v="12690"/>
    <n v="756"/>
  </r>
  <r>
    <d v="2014-01-28T00:00:00"/>
    <s v="Ismailia"/>
    <s v="Canal"/>
    <s v="Microsoft Surface Pro 2"/>
    <s v="Tablets"/>
    <n v="12"/>
    <x v="2"/>
    <s v="January"/>
    <n v="22518"/>
    <n v="24300"/>
    <n v="1782"/>
  </r>
  <r>
    <d v="2014-01-29T00:00:00"/>
    <s v="Alex"/>
    <s v="Alexandria"/>
    <s v="Sony Xperia Z"/>
    <s v="Tablets"/>
    <n v="19"/>
    <x v="2"/>
    <s v="January"/>
    <n v="94176"/>
    <n v="101520"/>
    <n v="7344"/>
  </r>
  <r>
    <d v="2014-01-29T00:00:00"/>
    <s v="Ismailia"/>
    <s v="Canal"/>
    <s v="Samsung Galaxy S4 (16GB) - 4G"/>
    <s v="Smartphones"/>
    <n v="23"/>
    <x v="2"/>
    <s v="January"/>
    <n v="63882"/>
    <n v="68040"/>
    <n v="4158"/>
  </r>
  <r>
    <d v="2014-01-29T00:00:00"/>
    <s v="Portsaied"/>
    <s v="Canal"/>
    <s v="Samsung Galaxy Note3 (32GB) - 4G"/>
    <s v="Smartphones"/>
    <n v="3"/>
    <x v="2"/>
    <s v="January"/>
    <n v="39780"/>
    <n v="42300"/>
    <n v="2520"/>
  </r>
  <r>
    <d v="2014-01-29T00:00:00"/>
    <s v="Zagazig"/>
    <s v="Delta"/>
    <s v="Samsung Galaxy S4 Zoom - 3G  "/>
    <s v="Smartphones"/>
    <n v="24"/>
    <x v="2"/>
    <s v="January"/>
    <n v="40014"/>
    <n v="42750"/>
    <n v="2736"/>
  </r>
  <r>
    <d v="2014-01-30T00:00:00"/>
    <s v="Portsaied"/>
    <s v="Canal"/>
    <s v="Samsung Galaxy S4 Zoom - 3G  "/>
    <s v="Smartphones"/>
    <n v="25"/>
    <x v="2"/>
    <s v="January"/>
    <n v="25272"/>
    <n v="27000"/>
    <n v="1728"/>
  </r>
  <r>
    <d v="2014-01-30T00:00:00"/>
    <s v="Alex"/>
    <s v="Alexandria"/>
    <s v="Samsung Galaxy Note3 (32GB) - 3G"/>
    <s v="Smartphones"/>
    <n v="5"/>
    <x v="2"/>
    <s v="January"/>
    <n v="93150"/>
    <n v="99000"/>
    <n v="5850"/>
  </r>
  <r>
    <d v="2014-01-30T00:00:00"/>
    <s v="Mansoura"/>
    <s v="Delta"/>
    <s v="HTC ONE (32GB) Dual Sim - 3G"/>
    <s v="Smartphones"/>
    <n v="2"/>
    <x v="2"/>
    <s v="January"/>
    <n v="42552"/>
    <n v="45360"/>
    <n v="2808"/>
  </r>
  <r>
    <d v="2014-01-30T00:00:00"/>
    <s v="Cairo"/>
    <s v="G. Cairo"/>
    <s v="HTC One - (32GB) - 4G"/>
    <s v="Smartphones"/>
    <n v="14"/>
    <x v="2"/>
    <s v="January"/>
    <n v="20304"/>
    <n v="21600"/>
    <n v="1296"/>
  </r>
  <r>
    <d v="2014-01-31T00:00:00"/>
    <s v="Mansoura"/>
    <s v="Delta"/>
    <s v="Samsung Galaxy S4 Zoom - 3G  "/>
    <s v="Smartphones"/>
    <n v="6"/>
    <x v="2"/>
    <s v="January"/>
    <n v="4212"/>
    <n v="4500"/>
    <n v="288"/>
  </r>
  <r>
    <d v="2014-01-31T00:00:00"/>
    <s v="Marasa Matrouh"/>
    <s v="Alexandria"/>
    <s v="Samsung Galaxy S3 (16GB) - 3G"/>
    <s v="Smartphones"/>
    <n v="13"/>
    <x v="2"/>
    <s v="January"/>
    <n v="24156"/>
    <n v="25740"/>
    <n v="1584"/>
  </r>
  <r>
    <d v="2014-01-31T00:00:00"/>
    <s v="Minia"/>
    <s v="Upper Egypt"/>
    <s v="iPhone 5S (32GB)"/>
    <s v="Smartphones"/>
    <n v="4"/>
    <x v="2"/>
    <s v="January"/>
    <n v="30888"/>
    <n v="32940"/>
    <n v="2052"/>
  </r>
  <r>
    <d v="2014-01-31T00:00:00"/>
    <s v="Ismailia"/>
    <s v="Canal"/>
    <s v="Samsung Galaxy Note3 (32GB) - 4G"/>
    <s v="Smartphones"/>
    <n v="21"/>
    <x v="2"/>
    <s v="January"/>
    <n v="75582"/>
    <n v="80370"/>
    <n v="4788"/>
  </r>
  <r>
    <d v="2014-02-01T00:00:00"/>
    <s v="Alex"/>
    <s v="Alexandria"/>
    <s v="Nokia Lumia  - 4G"/>
    <s v="Smartphones"/>
    <n v="16"/>
    <x v="2"/>
    <s v="February"/>
    <n v="18306"/>
    <n v="19440"/>
    <n v="1134"/>
  </r>
  <r>
    <d v="2014-02-01T00:00:00"/>
    <s v="Aswan"/>
    <s v="Upper Egypt"/>
    <s v="Nokia Lumia  - 4G"/>
    <s v="Smartphones"/>
    <n v="10"/>
    <x v="2"/>
    <s v="February"/>
    <n v="12204"/>
    <n v="12960"/>
    <n v="756"/>
  </r>
  <r>
    <d v="2014-02-02T00:00:00"/>
    <s v="Alex"/>
    <s v="Alexandria"/>
    <s v="Samsung Galaxy S4  (16GB) - 3G"/>
    <s v="Smartphones"/>
    <n v="3"/>
    <x v="2"/>
    <s v="February"/>
    <n v="41328"/>
    <n v="44100"/>
    <n v="2772"/>
  </r>
  <r>
    <d v="2014-02-02T00:00:00"/>
    <s v="Mansoura"/>
    <s v="Delta"/>
    <s v="Samsung Galaxy S4  (16GB) - 3G"/>
    <s v="Smartphones"/>
    <n v="1"/>
    <x v="2"/>
    <s v="February"/>
    <n v="35424"/>
    <n v="37800"/>
    <n v="2376"/>
  </r>
  <r>
    <d v="2014-02-02T00:00:00"/>
    <s v="Cairo"/>
    <s v="G. Cairo"/>
    <s v="Samsung Galaxy Note3 (32GB) - 3G"/>
    <s v="Smartphones"/>
    <n v="13"/>
    <x v="2"/>
    <s v="February"/>
    <n v="93150"/>
    <n v="99000"/>
    <n v="5850"/>
  </r>
  <r>
    <d v="2014-02-02T00:00:00"/>
    <s v="Alex"/>
    <s v="Alexandria"/>
    <s v="Samsung Galaxy S4 (16GB) - 4G"/>
    <s v="Smartphones"/>
    <n v="15"/>
    <x v="2"/>
    <s v="February"/>
    <n v="45630"/>
    <n v="48600"/>
    <n v="2970"/>
  </r>
  <r>
    <d v="2014-02-03T00:00:00"/>
    <s v="Minia"/>
    <s v="Upper Egypt"/>
    <s v="iPhone 5S (64GB)"/>
    <s v="Smartphones"/>
    <n v="5"/>
    <x v="2"/>
    <s v="February"/>
    <n v="134136"/>
    <n v="142830"/>
    <n v="8694"/>
  </r>
  <r>
    <d v="2014-02-03T00:00:00"/>
    <s v="Aswan"/>
    <s v="Upper Egypt"/>
    <s v="iPhone 5S (64GB)"/>
    <s v="Smartphones"/>
    <n v="25"/>
    <x v="2"/>
    <s v="February"/>
    <n v="93312"/>
    <n v="99360"/>
    <n v="6048"/>
  </r>
  <r>
    <d v="2014-02-03T00:00:00"/>
    <s v="Aswan"/>
    <s v="Upper Egypt"/>
    <s v="HTC ONE (32GB) Dual Sim - 3G"/>
    <s v="Smartphones"/>
    <n v="23"/>
    <x v="2"/>
    <s v="February"/>
    <n v="14184"/>
    <n v="15120"/>
    <n v="936"/>
  </r>
  <r>
    <d v="2014-02-04T00:00:00"/>
    <s v="Portsaied"/>
    <s v="Canal"/>
    <s v="iPhone 5C (32GB)"/>
    <s v="Smartphones"/>
    <n v="23"/>
    <x v="2"/>
    <s v="February"/>
    <n v="27846"/>
    <n v="29610"/>
    <n v="1764"/>
  </r>
  <r>
    <d v="2014-02-04T00:00:00"/>
    <s v="Ismailia"/>
    <s v="Canal"/>
    <s v="Sony Xperia Z"/>
    <s v="Tablets"/>
    <n v="24"/>
    <x v="2"/>
    <s v="February"/>
    <n v="7848"/>
    <n v="8460"/>
    <n v="612"/>
  </r>
  <r>
    <d v="2014-02-05T00:00:00"/>
    <s v="Portsaied"/>
    <s v="Canal"/>
    <s v="Nokia Lumia  - 4G"/>
    <s v="Smartphones"/>
    <n v="25"/>
    <x v="2"/>
    <s v="February"/>
    <n v="32544"/>
    <n v="34560"/>
    <n v="2016"/>
  </r>
  <r>
    <d v="2014-02-05T00:00:00"/>
    <s v="Alex"/>
    <s v="Alexandria"/>
    <s v="HTC One - (32GB) - 4G"/>
    <s v="Smartphones"/>
    <n v="17"/>
    <x v="2"/>
    <s v="February"/>
    <n v="13536"/>
    <n v="14400"/>
    <n v="864"/>
  </r>
  <r>
    <d v="2014-02-05T00:00:00"/>
    <s v="Zagazig"/>
    <s v="Delta"/>
    <s v="Samsung Galaxy S4 Zoom - 3G  "/>
    <s v="Smartphones"/>
    <n v="21"/>
    <x v="2"/>
    <s v="February"/>
    <n v="29484"/>
    <n v="31500"/>
    <n v="2016"/>
  </r>
  <r>
    <d v="2014-02-06T00:00:00"/>
    <s v="Marasa Matrouh"/>
    <s v="Alexandria"/>
    <s v="iPhone 5S (16GB)"/>
    <s v="Smartphones"/>
    <n v="9"/>
    <x v="2"/>
    <s v="February"/>
    <n v="103086"/>
    <n v="109710"/>
    <n v="6624"/>
  </r>
  <r>
    <d v="2014-02-06T00:00:00"/>
    <s v="Aswan"/>
    <s v="Upper Egypt"/>
    <s v="Samsung Galaxy Note3 (32GB) - 3G"/>
    <s v="Smartphones"/>
    <n v="11"/>
    <x v="2"/>
    <s v="February"/>
    <n v="78246"/>
    <n v="83160"/>
    <n v="4914"/>
  </r>
  <r>
    <d v="2014-02-06T00:00:00"/>
    <s v="Marasa Matrouh"/>
    <s v="Alexandria"/>
    <s v="iPhone 5C (32GB)"/>
    <s v="Smartphones"/>
    <n v="4"/>
    <x v="2"/>
    <s v="February"/>
    <n v="23868"/>
    <n v="25380"/>
    <n v="1512"/>
  </r>
  <r>
    <d v="2014-02-07T00:00:00"/>
    <s v="Ismailia"/>
    <s v="Canal"/>
    <s v="iPhone 5S (16GB)"/>
    <s v="Smartphones"/>
    <n v="22"/>
    <x v="2"/>
    <s v="February"/>
    <n v="98604"/>
    <n v="104940"/>
    <n v="6336"/>
  </r>
  <r>
    <d v="2014-02-07T00:00:00"/>
    <s v="Aswan"/>
    <s v="Upper Egypt"/>
    <s v="Samsung Galaxy S3 (16GB) - 3G"/>
    <s v="Smartphones"/>
    <n v="15"/>
    <x v="2"/>
    <s v="February"/>
    <n v="32940"/>
    <n v="35100"/>
    <n v="2160"/>
  </r>
  <r>
    <d v="2014-02-07T00:00:00"/>
    <s v="Portsaied"/>
    <s v="Canal"/>
    <s v="Sony Xperia Z"/>
    <s v="Tablets"/>
    <n v="23"/>
    <x v="2"/>
    <s v="February"/>
    <n v="62784"/>
    <n v="67680"/>
    <n v="4896"/>
  </r>
  <r>
    <d v="2014-02-07T00:00:00"/>
    <s v="Minia"/>
    <s v="Upper Egypt"/>
    <s v="Microsoft Surface Pro 2"/>
    <s v="Tablets"/>
    <n v="9"/>
    <x v="2"/>
    <s v="February"/>
    <n v="120096"/>
    <n v="129600"/>
    <n v="9504"/>
  </r>
  <r>
    <d v="2014-02-07T00:00:00"/>
    <s v="Marasa Matrouh"/>
    <s v="Alexandria"/>
    <s v="Samsung Galaxy Note 10.1"/>
    <s v="Tablets"/>
    <n v="7"/>
    <x v="2"/>
    <s v="February"/>
    <n v="42984"/>
    <n v="46440"/>
    <n v="3456"/>
  </r>
  <r>
    <d v="2014-02-08T00:00:00"/>
    <s v="Portsaied"/>
    <s v="Canal"/>
    <s v="Samsung Galaxy Note 10.1"/>
    <s v="Tablets"/>
    <n v="25"/>
    <x v="2"/>
    <s v="February"/>
    <n v="78804"/>
    <n v="85140"/>
    <n v="6336"/>
  </r>
  <r>
    <d v="2014-02-08T00:00:00"/>
    <s v="Giza"/>
    <s v="G. Cairo"/>
    <s v="Samsung Galaxy Note3 (32GB) - 3G"/>
    <s v="Smartphones"/>
    <n v="10"/>
    <x v="2"/>
    <s v="February"/>
    <n v="29808"/>
    <n v="31680"/>
    <n v="1872"/>
  </r>
  <r>
    <d v="2014-02-08T00:00:00"/>
    <s v="Cairo"/>
    <s v="G. Cairo"/>
    <s v="Samsung Galaxy S4 (16GB) - 4G"/>
    <s v="Smartphones"/>
    <n v="8"/>
    <x v="2"/>
    <s v="February"/>
    <n v="45630"/>
    <n v="48600"/>
    <n v="2970"/>
  </r>
  <r>
    <d v="2014-02-08T00:00:00"/>
    <s v="Portsaied"/>
    <s v="Canal"/>
    <s v="Nokia Lumia  - 4G"/>
    <s v="Smartphones"/>
    <n v="18"/>
    <x v="2"/>
    <s v="February"/>
    <n v="40680"/>
    <n v="43200"/>
    <n v="2520"/>
  </r>
  <r>
    <d v="2014-02-08T00:00:00"/>
    <s v="Alex"/>
    <s v="Alexandria"/>
    <s v="Samsung Galaxy S4 Zoom - 3G  "/>
    <s v="Smartphones"/>
    <n v="8"/>
    <x v="2"/>
    <s v="February"/>
    <n v="48438"/>
    <n v="51750"/>
    <n v="3312"/>
  </r>
  <r>
    <d v="2014-02-09T00:00:00"/>
    <s v="Minia"/>
    <s v="Upper Egypt"/>
    <s v="Nokia Lumia  - 4G"/>
    <s v="Smartphones"/>
    <n v="25"/>
    <x v="2"/>
    <s v="February"/>
    <n v="44748"/>
    <n v="47520"/>
    <n v="2772"/>
  </r>
  <r>
    <d v="2014-02-09T00:00:00"/>
    <s v="Mansoura"/>
    <s v="Delta"/>
    <s v="Samsung Galaxy Note3 (32GB) - 3G"/>
    <s v="Smartphones"/>
    <n v="7"/>
    <x v="2"/>
    <s v="February"/>
    <n v="7452"/>
    <n v="7920"/>
    <n v="468"/>
  </r>
  <r>
    <d v="2014-02-09T00:00:00"/>
    <s v="Giza"/>
    <s v="G. Cairo"/>
    <s v="Samsung Galaxy S4 Zoom - 3G  "/>
    <s v="Smartphones"/>
    <n v="17"/>
    <x v="2"/>
    <s v="February"/>
    <n v="31590"/>
    <n v="33750"/>
    <n v="2160"/>
  </r>
  <r>
    <d v="2014-02-10T00:00:00"/>
    <s v="Marasa Matrouh"/>
    <s v="Alexandria"/>
    <s v="Samsung Galaxy Note3 (32GB) - 3G"/>
    <s v="Smartphones"/>
    <n v="3"/>
    <x v="2"/>
    <s v="February"/>
    <n v="93150"/>
    <n v="99000"/>
    <n v="5850"/>
  </r>
  <r>
    <d v="2014-02-10T00:00:00"/>
    <s v="Portsaied"/>
    <s v="Canal"/>
    <s v="Sony Xperia Z"/>
    <s v="Tablets"/>
    <n v="13"/>
    <x v="2"/>
    <s v="February"/>
    <n v="51012"/>
    <n v="54990"/>
    <n v="3978"/>
  </r>
  <r>
    <d v="2014-02-11T00:00:00"/>
    <s v="Alex"/>
    <s v="Alexandria"/>
    <s v="Samsung Galaxy S4  (16GB) - 3G"/>
    <s v="Smartphones"/>
    <n v="17"/>
    <x v="2"/>
    <s v="February"/>
    <n v="17712"/>
    <n v="18900"/>
    <n v="1188"/>
  </r>
  <r>
    <d v="2014-02-11T00:00:00"/>
    <s v="Alex"/>
    <s v="Alexandria"/>
    <s v="Samsung Galaxy Note 10.1"/>
    <s v="Tablets"/>
    <n v="22"/>
    <x v="2"/>
    <s v="February"/>
    <n v="50148"/>
    <n v="54180"/>
    <n v="4032"/>
  </r>
  <r>
    <d v="2014-02-11T00:00:00"/>
    <s v="Alex"/>
    <s v="Alexandria"/>
    <s v="Nokia Lumia  - 4G"/>
    <s v="Smartphones"/>
    <n v="23"/>
    <x v="2"/>
    <s v="February"/>
    <n v="30510"/>
    <n v="32400"/>
    <n v="1890"/>
  </r>
  <r>
    <d v="2014-02-12T00:00:00"/>
    <s v="Cairo"/>
    <s v="G. Cairo"/>
    <s v="iPhone 5S (32GB)"/>
    <s v="Smartphones"/>
    <n v="1"/>
    <x v="2"/>
    <s v="February"/>
    <n v="56628"/>
    <n v="60390"/>
    <n v="3762"/>
  </r>
  <r>
    <d v="2014-02-12T00:00:00"/>
    <s v="Marasa Matrouh"/>
    <s v="Alexandria"/>
    <s v="Microsoft Surface Pro 2"/>
    <s v="Tablets"/>
    <n v="25"/>
    <x v="2"/>
    <s v="February"/>
    <n v="7506"/>
    <n v="8100"/>
    <n v="594"/>
  </r>
  <r>
    <d v="2014-02-12T00:00:00"/>
    <s v="Cairo"/>
    <s v="G. Cairo"/>
    <s v="Samsung Galaxy S4 (16GB) - 4G"/>
    <s v="Smartphones"/>
    <n v="22"/>
    <x v="2"/>
    <s v="February"/>
    <n v="3042"/>
    <n v="3240"/>
    <n v="198"/>
  </r>
  <r>
    <d v="2014-02-12T00:00:00"/>
    <s v="Mansoura"/>
    <s v="Delta"/>
    <s v="Samsung Galaxy Note 10.1"/>
    <s v="Tablets"/>
    <n v="2"/>
    <x v="2"/>
    <s v="February"/>
    <n v="85968"/>
    <n v="92880"/>
    <n v="6912"/>
  </r>
  <r>
    <d v="2014-02-13T00:00:00"/>
    <s v="Alex"/>
    <s v="Alexandria"/>
    <s v="Sony Xperia Z"/>
    <s v="Tablets"/>
    <n v="11"/>
    <x v="2"/>
    <s v="February"/>
    <n v="7848"/>
    <n v="8460"/>
    <n v="612"/>
  </r>
  <r>
    <d v="2014-02-13T00:00:00"/>
    <s v="Ismailia"/>
    <s v="Canal"/>
    <s v="iPhone 5S (32GB)"/>
    <s v="Smartphones"/>
    <n v="11"/>
    <x v="2"/>
    <s v="February"/>
    <n v="51480"/>
    <n v="54900"/>
    <n v="3420"/>
  </r>
  <r>
    <d v="2014-02-13T00:00:00"/>
    <s v="Mansoura"/>
    <s v="Delta"/>
    <s v="Samsung Galaxy Note 10.1"/>
    <s v="Tablets"/>
    <n v="1"/>
    <x v="2"/>
    <s v="February"/>
    <n v="28656"/>
    <n v="30960"/>
    <n v="2304"/>
  </r>
  <r>
    <d v="2014-02-13T00:00:00"/>
    <s v="Marasa Matrouh"/>
    <s v="Alexandria"/>
    <s v="iPhone 5C (16GB)"/>
    <s v="Smartphones"/>
    <n v="14"/>
    <x v="2"/>
    <s v="February"/>
    <n v="24822"/>
    <n v="26460"/>
    <n v="1638"/>
  </r>
  <r>
    <d v="2014-02-14T00:00:00"/>
    <s v="Zagazig"/>
    <s v="Delta"/>
    <s v="Samsung Galaxy S4  (16GB) - 3G"/>
    <s v="Smartphones"/>
    <n v="11"/>
    <x v="2"/>
    <s v="February"/>
    <n v="5904"/>
    <n v="6300"/>
    <n v="396"/>
  </r>
  <r>
    <d v="2014-02-14T00:00:00"/>
    <s v="Ismailia"/>
    <s v="Canal"/>
    <s v="HTC ONE (32GB) Dual Sim - 3G"/>
    <s v="Smartphones"/>
    <n v="8"/>
    <x v="2"/>
    <s v="February"/>
    <n v="67374"/>
    <n v="71820"/>
    <n v="4446"/>
  </r>
  <r>
    <d v="2014-02-14T00:00:00"/>
    <s v="Giza"/>
    <s v="G. Cairo"/>
    <s v="Sony Xperia Z"/>
    <s v="Tablets"/>
    <n v="1"/>
    <x v="2"/>
    <s v="February"/>
    <n v="66708"/>
    <n v="71910"/>
    <n v="5202"/>
  </r>
  <r>
    <d v="2014-02-15T00:00:00"/>
    <s v="Giza"/>
    <s v="G. Cairo"/>
    <s v="Samsung Galaxy Note3 (32GB) - 3G"/>
    <s v="Smartphones"/>
    <n v="24"/>
    <x v="2"/>
    <s v="February"/>
    <n v="26082"/>
    <n v="27720"/>
    <n v="1638"/>
  </r>
  <r>
    <d v="2014-02-16T00:00:00"/>
    <s v="Cairo"/>
    <s v="G. Cairo"/>
    <s v="iPhone 5C (16GB)"/>
    <s v="Smartphones"/>
    <n v="15"/>
    <x v="2"/>
    <s v="February"/>
    <n v="21276"/>
    <n v="22680"/>
    <n v="1404"/>
  </r>
  <r>
    <d v="2014-02-16T00:00:00"/>
    <s v="Portsaied"/>
    <s v="Canal"/>
    <s v="Samsung Galaxy Note3 (32GB) - 3G"/>
    <s v="Smartphones"/>
    <n v="20"/>
    <x v="2"/>
    <s v="February"/>
    <n v="70794"/>
    <n v="75240"/>
    <n v="4446"/>
  </r>
  <r>
    <d v="2014-02-17T00:00:00"/>
    <s v="Portsaied"/>
    <s v="Canal"/>
    <s v="Samsung Galaxy S3 (16GB) - 3G"/>
    <s v="Smartphones"/>
    <n v="1"/>
    <x v="2"/>
    <s v="February"/>
    <n v="46116"/>
    <n v="49140"/>
    <n v="3024"/>
  </r>
  <r>
    <d v="2014-02-17T00:00:00"/>
    <s v="Aswan"/>
    <s v="Upper Egypt"/>
    <s v="Microsoft Surface Pro 2"/>
    <s v="Tablets"/>
    <n v="5"/>
    <x v="2"/>
    <s v="February"/>
    <n v="22518"/>
    <n v="24300"/>
    <n v="1782"/>
  </r>
  <r>
    <d v="2014-02-17T00:00:00"/>
    <s v="Cairo"/>
    <s v="G. Cairo"/>
    <s v="HTC ONE (32GB) Dual Sim - 3G"/>
    <s v="Smartphones"/>
    <n v="2"/>
    <x v="2"/>
    <s v="February"/>
    <n v="46098"/>
    <n v="49140"/>
    <n v="3042"/>
  </r>
  <r>
    <d v="2014-02-17T00:00:00"/>
    <s v="Aswan"/>
    <s v="Upper Egypt"/>
    <s v="HTC One - (32GB) - 4G"/>
    <s v="Smartphones"/>
    <n v="15"/>
    <x v="2"/>
    <s v="February"/>
    <n v="74448"/>
    <n v="79200"/>
    <n v="4752"/>
  </r>
  <r>
    <d v="2014-02-18T00:00:00"/>
    <s v="Aswan"/>
    <s v="Upper Egypt"/>
    <s v="iPhone 5S (16GB)"/>
    <s v="Smartphones"/>
    <n v="24"/>
    <x v="2"/>
    <s v="February"/>
    <n v="89640"/>
    <n v="95400"/>
    <n v="5760"/>
  </r>
  <r>
    <d v="2014-02-18T00:00:00"/>
    <s v="Cairo"/>
    <s v="G. Cairo"/>
    <s v="iPhone 5C (16GB)"/>
    <s v="Smartphones"/>
    <n v="23"/>
    <x v="2"/>
    <s v="February"/>
    <n v="81558"/>
    <n v="86940"/>
    <n v="5382"/>
  </r>
  <r>
    <d v="2014-02-19T00:00:00"/>
    <s v="Minia"/>
    <s v="Upper Egypt"/>
    <s v="Samsung Galaxy S4  (16GB) - 3G"/>
    <s v="Smartphones"/>
    <n v="20"/>
    <x v="2"/>
    <s v="February"/>
    <n v="73800"/>
    <n v="78750"/>
    <n v="4950"/>
  </r>
  <r>
    <d v="2014-02-19T00:00:00"/>
    <s v="Mansoura"/>
    <s v="Delta"/>
    <s v="iPhone 5S (32GB)"/>
    <s v="Smartphones"/>
    <n v="23"/>
    <x v="2"/>
    <s v="February"/>
    <n v="113256"/>
    <n v="120780"/>
    <n v="7524"/>
  </r>
  <r>
    <d v="2014-02-20T00:00:00"/>
    <s v="Mansoura"/>
    <s v="Delta"/>
    <s v="HTC One - (32GB) - 4G"/>
    <s v="Smartphones"/>
    <n v="22"/>
    <x v="2"/>
    <s v="February"/>
    <n v="47376"/>
    <n v="50400"/>
    <n v="3024"/>
  </r>
  <r>
    <d v="2014-02-20T00:00:00"/>
    <s v="Marasa Matrouh"/>
    <s v="Alexandria"/>
    <s v="Nokia Lumia  - 4G"/>
    <s v="Smartphones"/>
    <n v="10"/>
    <x v="2"/>
    <s v="February"/>
    <n v="42714"/>
    <n v="45360"/>
    <n v="2646"/>
  </r>
  <r>
    <d v="2014-02-21T00:00:00"/>
    <s v="Alex"/>
    <s v="Alexandria"/>
    <s v="Nokia Lumia  - 4G"/>
    <s v="Smartphones"/>
    <n v="5"/>
    <x v="2"/>
    <s v="February"/>
    <n v="34578"/>
    <n v="36720"/>
    <n v="2142"/>
  </r>
  <r>
    <d v="2014-02-21T00:00:00"/>
    <s v="Marasa Matrouh"/>
    <s v="Alexandria"/>
    <s v="iPhone 5C (16GB)"/>
    <s v="Smartphones"/>
    <n v="12"/>
    <x v="2"/>
    <s v="February"/>
    <n v="28368"/>
    <n v="30240"/>
    <n v="1872"/>
  </r>
  <r>
    <d v="2014-02-21T00:00:00"/>
    <s v="Marasa Matrouh"/>
    <s v="Alexandria"/>
    <s v="Samsung Galaxy Note3 (32GB) - 4G"/>
    <s v="Smartphones"/>
    <n v="19"/>
    <x v="2"/>
    <s v="February"/>
    <n v="15912"/>
    <n v="16920"/>
    <n v="1008"/>
  </r>
  <r>
    <d v="2014-02-22T00:00:00"/>
    <s v="Minia"/>
    <s v="Upper Egypt"/>
    <s v="Samsung Galaxy Note3 (32GB) - 4G"/>
    <s v="Smartphones"/>
    <n v="18"/>
    <x v="2"/>
    <s v="February"/>
    <n v="15912"/>
    <n v="16920"/>
    <n v="1008"/>
  </r>
  <r>
    <d v="2014-02-22T00:00:00"/>
    <s v="Portsaied"/>
    <s v="Canal"/>
    <s v="Samsung Galaxy S4 (16GB) - 4G"/>
    <s v="Smartphones"/>
    <n v="1"/>
    <x v="2"/>
    <s v="February"/>
    <n v="45630"/>
    <n v="48600"/>
    <n v="2970"/>
  </r>
  <r>
    <d v="2014-02-22T00:00:00"/>
    <s v="Mansoura"/>
    <s v="Delta"/>
    <s v="Nokia Lumia  - 4G"/>
    <s v="Smartphones"/>
    <n v="15"/>
    <x v="2"/>
    <s v="February"/>
    <n v="38646"/>
    <n v="41040"/>
    <n v="2394"/>
  </r>
  <r>
    <d v="2014-02-23T00:00:00"/>
    <s v="Portsaied"/>
    <s v="Canal"/>
    <s v="HTC One - (32GB) - 4G"/>
    <s v="Smartphones"/>
    <n v="4"/>
    <x v="2"/>
    <s v="February"/>
    <n v="40608"/>
    <n v="43200"/>
    <n v="2592"/>
  </r>
  <r>
    <d v="2014-02-23T00:00:00"/>
    <s v="Cairo"/>
    <s v="G. Cairo"/>
    <s v="Samsung Galaxy S3 (16GB) - 3G"/>
    <s v="Smartphones"/>
    <n v="16"/>
    <x v="2"/>
    <s v="February"/>
    <n v="32940"/>
    <n v="35100"/>
    <n v="2160"/>
  </r>
  <r>
    <d v="2014-02-23T00:00:00"/>
    <s v="Cairo"/>
    <s v="G. Cairo"/>
    <s v="Samsung Galaxy Note 10.1"/>
    <s v="Tablets"/>
    <n v="10"/>
    <x v="2"/>
    <s v="February"/>
    <n v="78804"/>
    <n v="85140"/>
    <n v="6336"/>
  </r>
  <r>
    <d v="2014-02-23T00:00:00"/>
    <s v="Ismailia"/>
    <s v="Canal"/>
    <s v="Sony Xperia Z"/>
    <s v="Tablets"/>
    <n v="21"/>
    <x v="2"/>
    <s v="February"/>
    <n v="39240"/>
    <n v="42300"/>
    <n v="3060"/>
  </r>
  <r>
    <d v="2014-02-23T00:00:00"/>
    <s v="Portsaied"/>
    <s v="Canal"/>
    <s v="Samsung Galaxy S3 (16GB) - 3G"/>
    <s v="Smartphones"/>
    <n v="7"/>
    <x v="2"/>
    <s v="February"/>
    <n v="15372"/>
    <n v="16380"/>
    <n v="1008"/>
  </r>
  <r>
    <d v="2014-02-24T00:00:00"/>
    <s v="Aswan"/>
    <s v="Upper Egypt"/>
    <s v="Samsung Galaxy Note3 (32GB) - 3G"/>
    <s v="Smartphones"/>
    <n v="22"/>
    <x v="2"/>
    <s v="February"/>
    <n v="70794"/>
    <n v="75240"/>
    <n v="4446"/>
  </r>
  <r>
    <d v="2014-02-25T00:00:00"/>
    <s v="Marasa Matrouh"/>
    <s v="Alexandria"/>
    <s v="Samsung Galaxy Note3 (32GB) - 3G"/>
    <s v="Smartphones"/>
    <n v="15"/>
    <x v="2"/>
    <s v="February"/>
    <n v="11178"/>
    <n v="11880"/>
    <n v="702"/>
  </r>
  <r>
    <d v="2014-02-25T00:00:00"/>
    <s v="Giza"/>
    <s v="G. Cairo"/>
    <s v="Microsoft Surface Pro 2"/>
    <s v="Tablets"/>
    <n v="7"/>
    <x v="2"/>
    <s v="February"/>
    <n v="30024"/>
    <n v="32400"/>
    <n v="2376"/>
  </r>
  <r>
    <d v="2014-02-25T00:00:00"/>
    <s v="Giza"/>
    <s v="G. Cairo"/>
    <s v="iPhone 5S (64GB)"/>
    <s v="Smartphones"/>
    <n v="17"/>
    <x v="2"/>
    <s v="February"/>
    <n v="58320"/>
    <n v="62100"/>
    <n v="3780"/>
  </r>
  <r>
    <d v="2014-02-26T00:00:00"/>
    <s v="Mansoura"/>
    <s v="Delta"/>
    <s v="Nokia Lumia  - 4G"/>
    <s v="Smartphones"/>
    <n v="20"/>
    <x v="2"/>
    <s v="February"/>
    <n v="28476"/>
    <n v="30240"/>
    <n v="1764"/>
  </r>
  <r>
    <d v="2014-02-26T00:00:00"/>
    <s v="Minia"/>
    <s v="Upper Egypt"/>
    <s v="HTC One - (32GB) - 4G"/>
    <s v="Smartphones"/>
    <n v="5"/>
    <x v="2"/>
    <s v="February"/>
    <n v="77832"/>
    <n v="82800"/>
    <n v="4968"/>
  </r>
  <r>
    <d v="2014-02-26T00:00:00"/>
    <s v="Alex"/>
    <s v="Alexandria"/>
    <s v="iPhone 5C (16GB)"/>
    <s v="Smartphones"/>
    <n v="14"/>
    <x v="2"/>
    <s v="February"/>
    <n v="17730"/>
    <n v="18900"/>
    <n v="1170"/>
  </r>
  <r>
    <d v="2014-02-26T00:00:00"/>
    <s v="Alex"/>
    <s v="Alexandria"/>
    <s v="Samsung Galaxy S4 Zoom - 3G  "/>
    <s v="Smartphones"/>
    <n v="6"/>
    <x v="2"/>
    <s v="February"/>
    <n v="50544"/>
    <n v="54000"/>
    <n v="3456"/>
  </r>
  <r>
    <d v="2014-02-27T00:00:00"/>
    <s v="Alex"/>
    <s v="Alexandria"/>
    <s v="Samsung Galaxy Note 10.1"/>
    <s v="Tablets"/>
    <n v="22"/>
    <x v="2"/>
    <s v="February"/>
    <n v="89550"/>
    <n v="96750"/>
    <n v="7200"/>
  </r>
  <r>
    <d v="2014-02-27T00:00:00"/>
    <s v="Minia"/>
    <s v="Upper Egypt"/>
    <s v="Samsung Galaxy S4 (16GB) - 4G"/>
    <s v="Smartphones"/>
    <n v="6"/>
    <x v="2"/>
    <s v="February"/>
    <n v="9126"/>
    <n v="9720"/>
    <n v="594"/>
  </r>
  <r>
    <d v="2014-02-27T00:00:00"/>
    <s v="Mansoura"/>
    <s v="Delta"/>
    <s v="iPhone 5S (16GB)"/>
    <s v="Smartphones"/>
    <n v="6"/>
    <x v="2"/>
    <s v="February"/>
    <n v="31374"/>
    <n v="33390"/>
    <n v="2016"/>
  </r>
  <r>
    <d v="2014-02-27T00:00:00"/>
    <s v="Giza"/>
    <s v="G. Cairo"/>
    <s v="iPhone 5S (32GB)"/>
    <s v="Smartphones"/>
    <n v="2"/>
    <x v="2"/>
    <s v="February"/>
    <n v="51480"/>
    <n v="54900"/>
    <n v="3420"/>
  </r>
  <r>
    <d v="2014-02-27T00:00:00"/>
    <s v="Zagazig"/>
    <s v="Delta"/>
    <s v="Samsung Galaxy S4  (16GB) - 3G"/>
    <s v="Smartphones"/>
    <n v="24"/>
    <x v="2"/>
    <s v="February"/>
    <n v="59040"/>
    <n v="63000"/>
    <n v="3960"/>
  </r>
  <r>
    <d v="2014-02-27T00:00:00"/>
    <s v="Giza"/>
    <s v="G. Cairo"/>
    <s v="iPhone 5C (32GB)"/>
    <s v="Smartphones"/>
    <n v="11"/>
    <x v="2"/>
    <s v="February"/>
    <n v="59670"/>
    <n v="63450"/>
    <n v="3780"/>
  </r>
  <r>
    <d v="2014-02-28T00:00:00"/>
    <s v="Zagazig"/>
    <s v="Delta"/>
    <s v="iPhone 5S (16GB)"/>
    <s v="Smartphones"/>
    <n v="10"/>
    <x v="2"/>
    <s v="February"/>
    <n v="80676"/>
    <n v="85860"/>
    <n v="5184"/>
  </r>
  <r>
    <d v="2014-02-28T00:00:00"/>
    <s v="Ismailia"/>
    <s v="Canal"/>
    <s v="Samsung Galaxy Note 10.1"/>
    <s v="Tablets"/>
    <n v="7"/>
    <x v="2"/>
    <s v="February"/>
    <n v="46566"/>
    <n v="50310"/>
    <n v="3744"/>
  </r>
  <r>
    <d v="2014-02-28T00:00:00"/>
    <s v="Mansoura"/>
    <s v="Delta"/>
    <s v="HTC ONE (32GB) Dual Sim - 3G"/>
    <s v="Smartphones"/>
    <n v="22"/>
    <x v="2"/>
    <s v="February"/>
    <n v="7092"/>
    <n v="7560"/>
    <n v="468"/>
  </r>
  <r>
    <d v="2014-03-01T00:00:00"/>
    <s v="Giza"/>
    <s v="G. Cairo"/>
    <s v="Samsung Galaxy Note 10.1"/>
    <s v="Tablets"/>
    <n v="7"/>
    <x v="2"/>
    <s v="March"/>
    <n v="75222"/>
    <n v="81270"/>
    <n v="6048"/>
  </r>
  <r>
    <d v="2014-03-01T00:00:00"/>
    <s v="Aswan"/>
    <s v="Upper Egypt"/>
    <s v="Samsung Galaxy Note3 (32GB) - 4G"/>
    <s v="Smartphones"/>
    <n v="18"/>
    <x v="2"/>
    <s v="March"/>
    <n v="83538"/>
    <n v="88830"/>
    <n v="5292"/>
  </r>
  <r>
    <d v="2014-03-01T00:00:00"/>
    <s v="Minia"/>
    <s v="Upper Egypt"/>
    <s v="iPhone 5C (32GB)"/>
    <s v="Smartphones"/>
    <n v="12"/>
    <x v="2"/>
    <s v="March"/>
    <n v="91494"/>
    <n v="97290"/>
    <n v="5796"/>
  </r>
  <r>
    <d v="2014-03-01T00:00:00"/>
    <s v="Portsaied"/>
    <s v="Canal"/>
    <s v="Nokia Lumia  - 4G"/>
    <s v="Smartphones"/>
    <n v="19"/>
    <x v="2"/>
    <s v="March"/>
    <n v="10170"/>
    <n v="10800"/>
    <n v="630"/>
  </r>
  <r>
    <d v="2014-03-01T00:00:00"/>
    <s v="Mansoura"/>
    <s v="Delta"/>
    <s v="iPhone 5C (32GB)"/>
    <s v="Smartphones"/>
    <n v="23"/>
    <x v="2"/>
    <s v="March"/>
    <n v="31824"/>
    <n v="33840"/>
    <n v="2016"/>
  </r>
  <r>
    <d v="2014-03-01T00:00:00"/>
    <s v="Marasa Matrouh"/>
    <s v="Alexandria"/>
    <s v="Nokia Lumia  - 4G"/>
    <s v="Smartphones"/>
    <n v="3"/>
    <x v="2"/>
    <s v="March"/>
    <n v="6102"/>
    <n v="6480"/>
    <n v="378"/>
  </r>
  <r>
    <d v="2014-03-01T00:00:00"/>
    <s v="Giza"/>
    <s v="G. Cairo"/>
    <s v="Nokia Lumia  - 4G"/>
    <s v="Smartphones"/>
    <n v="24"/>
    <x v="2"/>
    <s v="March"/>
    <n v="42714"/>
    <n v="45360"/>
    <n v="2646"/>
  </r>
  <r>
    <d v="2014-03-02T00:00:00"/>
    <s v="Alex"/>
    <s v="Alexandria"/>
    <s v="iPhone 5S (32GB)"/>
    <s v="Smartphones"/>
    <n v="25"/>
    <x v="2"/>
    <s v="March"/>
    <n v="92664"/>
    <n v="98820"/>
    <n v="6156"/>
  </r>
  <r>
    <d v="2014-03-03T00:00:00"/>
    <s v="Minia"/>
    <s v="Upper Egypt"/>
    <s v="iPhone 5C (32GB)"/>
    <s v="Smartphones"/>
    <n v="5"/>
    <x v="2"/>
    <s v="March"/>
    <n v="43758"/>
    <n v="46530"/>
    <n v="2772"/>
  </r>
  <r>
    <d v="2014-03-04T00:00:00"/>
    <s v="Alex"/>
    <s v="Alexandria"/>
    <s v="iPhone 5C (16GB)"/>
    <s v="Smartphones"/>
    <n v="2"/>
    <x v="2"/>
    <s v="March"/>
    <n v="17730"/>
    <n v="18900"/>
    <n v="1170"/>
  </r>
  <r>
    <d v="2014-03-04T00:00:00"/>
    <s v="Alex"/>
    <s v="Alexandria"/>
    <s v="iPhone 5S (32GB)"/>
    <s v="Smartphones"/>
    <n v="14"/>
    <x v="2"/>
    <s v="March"/>
    <n v="25740"/>
    <n v="27450"/>
    <n v="1710"/>
  </r>
  <r>
    <d v="2014-03-05T00:00:00"/>
    <s v="Cairo"/>
    <s v="G. Cairo"/>
    <s v="Samsung Galaxy Note 10.1"/>
    <s v="Tablets"/>
    <n v="6"/>
    <x v="2"/>
    <s v="March"/>
    <n v="68058"/>
    <n v="73530"/>
    <n v="5472"/>
  </r>
  <r>
    <d v="2014-03-05T00:00:00"/>
    <s v="Portsaied"/>
    <s v="Canal"/>
    <s v="Samsung Galaxy Note3 (32GB) - 3G"/>
    <s v="Smartphones"/>
    <n v="13"/>
    <x v="2"/>
    <s v="March"/>
    <n v="26082"/>
    <n v="27720"/>
    <n v="1638"/>
  </r>
  <r>
    <d v="2014-03-06T00:00:00"/>
    <s v="Giza"/>
    <s v="G. Cairo"/>
    <s v="Samsung Galaxy Note3 (32GB) - 4G"/>
    <s v="Smartphones"/>
    <n v="4"/>
    <x v="2"/>
    <s v="March"/>
    <n v="87516"/>
    <n v="93060"/>
    <n v="5544"/>
  </r>
  <r>
    <d v="2014-03-07T00:00:00"/>
    <s v="Minia"/>
    <s v="Upper Egypt"/>
    <s v="Samsung Galaxy Note3 (32GB) - 4G"/>
    <s v="Smartphones"/>
    <n v="21"/>
    <x v="2"/>
    <s v="March"/>
    <n v="7956"/>
    <n v="8460"/>
    <n v="504"/>
  </r>
  <r>
    <d v="2014-03-07T00:00:00"/>
    <s v="Giza"/>
    <s v="G. Cairo"/>
    <s v="Samsung Galaxy S4 Zoom - 3G  "/>
    <s v="Smartphones"/>
    <n v="16"/>
    <x v="2"/>
    <s v="March"/>
    <n v="18954"/>
    <n v="20250"/>
    <n v="1296"/>
  </r>
  <r>
    <d v="2014-03-07T00:00:00"/>
    <s v="Zagazig"/>
    <s v="Delta"/>
    <s v="iPhone 5C (32GB)"/>
    <s v="Smartphones"/>
    <n v="10"/>
    <x v="2"/>
    <s v="March"/>
    <n v="59670"/>
    <n v="63450"/>
    <n v="3780"/>
  </r>
  <r>
    <d v="2014-03-09T00:00:00"/>
    <s v="Mansoura"/>
    <s v="Delta"/>
    <s v="Samsung Galaxy S3 (16GB) - 3G"/>
    <s v="Smartphones"/>
    <n v="3"/>
    <x v="2"/>
    <s v="March"/>
    <n v="26352"/>
    <n v="28080"/>
    <n v="1728"/>
  </r>
  <r>
    <d v="2014-03-09T00:00:00"/>
    <s v="Minia"/>
    <s v="Upper Egypt"/>
    <s v="Samsung Galaxy S4 (16GB) - 4G"/>
    <s v="Smartphones"/>
    <n v="1"/>
    <x v="2"/>
    <s v="March"/>
    <n v="18252"/>
    <n v="19440"/>
    <n v="1188"/>
  </r>
  <r>
    <d v="2014-03-09T00:00:00"/>
    <s v="Zagazig"/>
    <s v="Delta"/>
    <s v="Samsung Galaxy S3 (16GB) - 3G"/>
    <s v="Smartphones"/>
    <n v="13"/>
    <x v="2"/>
    <s v="March"/>
    <n v="48312"/>
    <n v="51480"/>
    <n v="3168"/>
  </r>
  <r>
    <d v="2014-03-10T00:00:00"/>
    <s v="Mansoura"/>
    <s v="Delta"/>
    <s v="Samsung Galaxy Note3 (32GB) - 3G"/>
    <s v="Smartphones"/>
    <n v="15"/>
    <x v="2"/>
    <s v="March"/>
    <n v="78246"/>
    <n v="83160"/>
    <n v="4914"/>
  </r>
  <r>
    <d v="2014-03-10T00:00:00"/>
    <s v="Ismailia"/>
    <s v="Canal"/>
    <s v="HTC One - (32GB) - 4G"/>
    <s v="Smartphones"/>
    <n v="5"/>
    <x v="2"/>
    <s v="March"/>
    <n v="81216"/>
    <n v="86400"/>
    <n v="5184"/>
  </r>
  <r>
    <d v="2014-03-10T00:00:00"/>
    <s v="Minia"/>
    <s v="Upper Egypt"/>
    <s v="Samsung Galaxy S4 (16GB) - 4G"/>
    <s v="Smartphones"/>
    <n v="25"/>
    <x v="2"/>
    <s v="March"/>
    <n v="12168"/>
    <n v="12960"/>
    <n v="792"/>
  </r>
  <r>
    <d v="2014-03-10T00:00:00"/>
    <s v="Zagazig"/>
    <s v="Delta"/>
    <s v="Nokia Lumia  - 4G"/>
    <s v="Smartphones"/>
    <n v="8"/>
    <x v="2"/>
    <s v="March"/>
    <n v="32544"/>
    <n v="34560"/>
    <n v="2016"/>
  </r>
  <r>
    <d v="2014-03-10T00:00:00"/>
    <s v="Giza"/>
    <s v="G. Cairo"/>
    <s v="iPhone 5C (16GB)"/>
    <s v="Smartphones"/>
    <n v="21"/>
    <x v="2"/>
    <s v="March"/>
    <n v="3546"/>
    <n v="3780"/>
    <n v="234"/>
  </r>
  <r>
    <d v="2014-03-11T00:00:00"/>
    <s v="Marasa Matrouh"/>
    <s v="Alexandria"/>
    <s v="Samsung Galaxy Note3 (32GB) - 4G"/>
    <s v="Smartphones"/>
    <n v="16"/>
    <x v="2"/>
    <s v="March"/>
    <n v="27846"/>
    <n v="29610"/>
    <n v="1764"/>
  </r>
  <r>
    <d v="2014-03-12T00:00:00"/>
    <s v="Zagazig"/>
    <s v="Delta"/>
    <s v="Sony Xperia Z"/>
    <s v="Tablets"/>
    <n v="23"/>
    <x v="2"/>
    <s v="March"/>
    <n v="70632"/>
    <n v="76140"/>
    <n v="5508"/>
  </r>
  <r>
    <d v="2014-03-12T00:00:00"/>
    <s v="Giza"/>
    <s v="G. Cairo"/>
    <s v="HTC One - (32GB) - 4G"/>
    <s v="Smartphones"/>
    <n v="22"/>
    <x v="2"/>
    <s v="March"/>
    <n v="16920"/>
    <n v="18000"/>
    <n v="1080"/>
  </r>
  <r>
    <d v="2014-03-12T00:00:00"/>
    <s v="Cairo"/>
    <s v="G. Cairo"/>
    <s v="iPhone 5S (32GB)"/>
    <s v="Smartphones"/>
    <n v="13"/>
    <x v="2"/>
    <s v="March"/>
    <n v="61776"/>
    <n v="65880"/>
    <n v="4104"/>
  </r>
  <r>
    <d v="2014-03-13T00:00:00"/>
    <s v="Zagazig"/>
    <s v="Delta"/>
    <s v="iPhone 5S (64GB)"/>
    <s v="Smartphones"/>
    <n v="27"/>
    <x v="2"/>
    <s v="March"/>
    <n v="99144"/>
    <n v="105570"/>
    <n v="6426"/>
  </r>
  <r>
    <d v="2014-03-13T00:00:00"/>
    <s v="Minia"/>
    <s v="Upper Egypt"/>
    <s v="iPhone 5C (16GB)"/>
    <s v="Smartphones"/>
    <n v="27"/>
    <x v="2"/>
    <s v="March"/>
    <n v="35460"/>
    <n v="37800"/>
    <n v="2340"/>
  </r>
  <r>
    <d v="2014-03-13T00:00:00"/>
    <s v="Marasa Matrouh"/>
    <s v="Alexandria"/>
    <s v="Nokia Lumia  - 4G"/>
    <s v="Smartphones"/>
    <n v="27"/>
    <x v="2"/>
    <s v="March"/>
    <n v="32544"/>
    <n v="34560"/>
    <n v="2016"/>
  </r>
  <r>
    <d v="2014-03-13T00:00:00"/>
    <s v="Portsaied"/>
    <s v="Canal"/>
    <s v="iPhone 5C (32GB)"/>
    <s v="Smartphones"/>
    <n v="27"/>
    <x v="2"/>
    <s v="March"/>
    <n v="35802"/>
    <n v="38070"/>
    <n v="2268"/>
  </r>
  <r>
    <d v="2014-03-13T00:00:00"/>
    <s v="Cairo"/>
    <s v="G. Cairo"/>
    <s v="Samsung Galaxy S4 (16GB) - 4G"/>
    <s v="Smartphones"/>
    <n v="27"/>
    <x v="2"/>
    <s v="March"/>
    <n v="27378"/>
    <n v="29160"/>
    <n v="1782"/>
  </r>
  <r>
    <d v="2014-03-14T00:00:00"/>
    <s v="Mansoura"/>
    <s v="Delta"/>
    <s v="iPhone 5C (32GB)"/>
    <s v="Smartphones"/>
    <n v="27"/>
    <x v="2"/>
    <s v="March"/>
    <n v="59670"/>
    <n v="63450"/>
    <n v="3780"/>
  </r>
  <r>
    <d v="2014-03-14T00:00:00"/>
    <s v="Marasa Matrouh"/>
    <s v="Alexandria"/>
    <s v="Nokia Lumia  - 4G"/>
    <s v="Smartphones"/>
    <n v="12"/>
    <x v="2"/>
    <s v="March"/>
    <n v="2034"/>
    <n v="2160"/>
    <n v="126"/>
  </r>
  <r>
    <d v="2014-03-14T00:00:00"/>
    <s v="Alex"/>
    <s v="Alexandria"/>
    <s v="iPhone 5S (64GB)"/>
    <s v="Smartphones"/>
    <n v="18"/>
    <x v="2"/>
    <s v="March"/>
    <n v="64152"/>
    <n v="68310"/>
    <n v="4158"/>
  </r>
  <r>
    <d v="2014-03-14T00:00:00"/>
    <s v="Portsaied"/>
    <s v="Canal"/>
    <s v="iPhone 5C (16GB)"/>
    <s v="Smartphones"/>
    <n v="8"/>
    <x v="2"/>
    <s v="March"/>
    <n v="88650"/>
    <n v="94500"/>
    <n v="5850"/>
  </r>
  <r>
    <d v="2014-03-15T00:00:00"/>
    <s v="Minia"/>
    <s v="Upper Egypt"/>
    <s v="Samsung Galaxy Note3 (32GB) - 4G"/>
    <s v="Smartphones"/>
    <n v="21"/>
    <x v="2"/>
    <s v="March"/>
    <n v="79560"/>
    <n v="84600"/>
    <n v="5040"/>
  </r>
  <r>
    <d v="2014-03-16T00:00:00"/>
    <s v="Mansoura"/>
    <s v="Delta"/>
    <s v="Samsung Galaxy S3 (16GB) - 3G"/>
    <s v="Smartphones"/>
    <n v="25"/>
    <x v="2"/>
    <s v="March"/>
    <n v="2196"/>
    <n v="2340"/>
    <n v="144"/>
  </r>
  <r>
    <d v="2014-03-16T00:00:00"/>
    <s v="Portsaied"/>
    <s v="Canal"/>
    <s v="Samsung Galaxy S4  (16GB) - 3G"/>
    <s v="Smartphones"/>
    <n v="12"/>
    <x v="2"/>
    <s v="March"/>
    <n v="67896"/>
    <n v="72450"/>
    <n v="4554"/>
  </r>
  <r>
    <d v="2014-03-16T00:00:00"/>
    <s v="Marasa Matrouh"/>
    <s v="Alexandria"/>
    <s v="iPhone 5C (16GB)"/>
    <s v="Smartphones"/>
    <n v="9"/>
    <x v="2"/>
    <s v="March"/>
    <n v="88650"/>
    <n v="94500"/>
    <n v="5850"/>
  </r>
  <r>
    <d v="2014-03-17T00:00:00"/>
    <s v="Minia"/>
    <s v="Upper Egypt"/>
    <s v="iPhone 5S (16GB)"/>
    <s v="Smartphones"/>
    <n v="23"/>
    <x v="2"/>
    <s v="March"/>
    <n v="107568"/>
    <n v="114480"/>
    <n v="6912"/>
  </r>
  <r>
    <d v="2014-03-17T00:00:00"/>
    <s v="Marasa Matrouh"/>
    <s v="Alexandria"/>
    <s v="iPhone 5S (16GB)"/>
    <s v="Smartphones"/>
    <n v="23"/>
    <x v="2"/>
    <s v="March"/>
    <n v="35856"/>
    <n v="38160"/>
    <n v="2304"/>
  </r>
  <r>
    <d v="2014-03-17T00:00:00"/>
    <s v="Cairo"/>
    <s v="G. Cairo"/>
    <s v="Sony Xperia Z"/>
    <s v="Tablets"/>
    <n v="20"/>
    <x v="2"/>
    <s v="March"/>
    <n v="47088"/>
    <n v="50760"/>
    <n v="3672"/>
  </r>
  <r>
    <d v="2014-03-17T00:00:00"/>
    <s v="Zagazig"/>
    <s v="Delta"/>
    <s v="Samsung Galaxy S4  (16GB) - 3G"/>
    <s v="Smartphones"/>
    <n v="25"/>
    <x v="2"/>
    <s v="March"/>
    <n v="67896"/>
    <n v="72450"/>
    <n v="4554"/>
  </r>
  <r>
    <d v="2014-03-18T00:00:00"/>
    <s v="Alex"/>
    <s v="Alexandria"/>
    <s v="Samsung Galaxy Note 10.1"/>
    <s v="Tablets"/>
    <n v="4"/>
    <x v="2"/>
    <s v="March"/>
    <n v="78804"/>
    <n v="85140"/>
    <n v="6336"/>
  </r>
  <r>
    <d v="2014-03-18T00:00:00"/>
    <s v="Ismailia"/>
    <s v="Canal"/>
    <s v="iPhone 5S (32GB)"/>
    <s v="Smartphones"/>
    <n v="24"/>
    <x v="2"/>
    <s v="March"/>
    <n v="128700"/>
    <n v="137250"/>
    <n v="8550"/>
  </r>
  <r>
    <d v="2014-03-19T00:00:00"/>
    <s v="Giza"/>
    <s v="G. Cairo"/>
    <s v="Microsoft Surface Pro 2"/>
    <s v="Tablets"/>
    <n v="24"/>
    <x v="2"/>
    <s v="March"/>
    <n v="67554"/>
    <n v="72900"/>
    <n v="5346"/>
  </r>
  <r>
    <d v="2014-03-19T00:00:00"/>
    <s v="Cairo"/>
    <s v="G. Cairo"/>
    <s v="Microsoft Surface Pro 2"/>
    <s v="Tablets"/>
    <n v="16"/>
    <x v="2"/>
    <s v="March"/>
    <n v="22518"/>
    <n v="24300"/>
    <n v="1782"/>
  </r>
  <r>
    <d v="2014-03-20T00:00:00"/>
    <s v="Alex"/>
    <s v="Alexandria"/>
    <s v="Samsung Galaxy S4  (16GB) - 3G"/>
    <s v="Smartphones"/>
    <n v="6"/>
    <x v="2"/>
    <s v="March"/>
    <n v="35424"/>
    <n v="37800"/>
    <n v="2376"/>
  </r>
  <r>
    <d v="2014-03-20T00:00:00"/>
    <s v="Giza"/>
    <s v="G. Cairo"/>
    <s v="iPhone 5C (16GB)"/>
    <s v="Smartphones"/>
    <n v="4"/>
    <x v="2"/>
    <s v="March"/>
    <n v="49644"/>
    <n v="52920"/>
    <n v="3276"/>
  </r>
  <r>
    <d v="2014-03-21T00:00:00"/>
    <s v="Marasa Matrouh"/>
    <s v="Alexandria"/>
    <s v="HTC ONE (32GB) Dual Sim - 3G"/>
    <s v="Smartphones"/>
    <n v="24"/>
    <x v="2"/>
    <s v="March"/>
    <n v="63828"/>
    <n v="68040"/>
    <n v="4212"/>
  </r>
  <r>
    <d v="2014-03-21T00:00:00"/>
    <s v="Alex"/>
    <s v="Alexandria"/>
    <s v="HTC ONE (32GB) Dual Sim - 3G"/>
    <s v="Smartphones"/>
    <n v="21"/>
    <x v="2"/>
    <s v="March"/>
    <n v="7092"/>
    <n v="7560"/>
    <n v="468"/>
  </r>
  <r>
    <d v="2014-03-21T00:00:00"/>
    <s v="Cairo"/>
    <s v="G. Cairo"/>
    <s v="iPhone 5C (16GB)"/>
    <s v="Smartphones"/>
    <n v="13"/>
    <x v="2"/>
    <s v="March"/>
    <n v="85104"/>
    <n v="90720"/>
    <n v="5616"/>
  </r>
  <r>
    <d v="2014-03-22T00:00:00"/>
    <s v="Zagazig"/>
    <s v="Delta"/>
    <s v="HTC ONE (32GB) Dual Sim - 3G"/>
    <s v="Smartphones"/>
    <n v="2"/>
    <x v="2"/>
    <s v="March"/>
    <n v="7092"/>
    <n v="7560"/>
    <n v="468"/>
  </r>
  <r>
    <d v="2014-03-22T00:00:00"/>
    <s v="Aswan"/>
    <s v="Upper Egypt"/>
    <s v="HTC ONE (32GB) Dual Sim - 3G"/>
    <s v="Smartphones"/>
    <n v="20"/>
    <x v="2"/>
    <s v="March"/>
    <n v="53190"/>
    <n v="56700"/>
    <n v="3510"/>
  </r>
  <r>
    <d v="2014-03-23T00:00:00"/>
    <s v="Zagazig"/>
    <s v="Delta"/>
    <s v="Samsung Galaxy S3 (16GB) - 3G"/>
    <s v="Smartphones"/>
    <n v="21"/>
    <x v="2"/>
    <s v="March"/>
    <n v="50508"/>
    <n v="53820"/>
    <n v="3312"/>
  </r>
  <r>
    <d v="2014-03-24T00:00:00"/>
    <s v="Giza"/>
    <s v="G. Cairo"/>
    <s v="Samsung Galaxy Note3 (32GB) - 3G"/>
    <s v="Smartphones"/>
    <n v="12"/>
    <x v="2"/>
    <s v="March"/>
    <n v="7452"/>
    <n v="7920"/>
    <n v="468"/>
  </r>
  <r>
    <d v="2014-03-24T00:00:00"/>
    <s v="Giza"/>
    <s v="G. Cairo"/>
    <s v="Microsoft Surface Pro 2"/>
    <s v="Tablets"/>
    <n v="23"/>
    <x v="2"/>
    <s v="March"/>
    <n v="112590"/>
    <n v="121500"/>
    <n v="8910"/>
  </r>
  <r>
    <d v="2014-03-24T00:00:00"/>
    <s v="Zagazig"/>
    <s v="Delta"/>
    <s v="Samsung Galaxy Note 10.1"/>
    <s v="Tablets"/>
    <n v="23"/>
    <x v="2"/>
    <s v="March"/>
    <n v="89550"/>
    <n v="96750"/>
    <n v="7200"/>
  </r>
  <r>
    <d v="2014-03-25T00:00:00"/>
    <s v="Zagazig"/>
    <s v="Delta"/>
    <s v="Samsung Galaxy S4  (16GB) - 3G"/>
    <s v="Smartphones"/>
    <n v="24"/>
    <x v="2"/>
    <s v="March"/>
    <n v="61992"/>
    <n v="66150"/>
    <n v="4158"/>
  </r>
  <r>
    <d v="2014-03-25T00:00:00"/>
    <s v="Giza"/>
    <s v="G. Cairo"/>
    <s v="Samsung Galaxy S3 (16GB) - 3G"/>
    <s v="Smartphones"/>
    <n v="25"/>
    <x v="2"/>
    <s v="March"/>
    <n v="35136"/>
    <n v="37440"/>
    <n v="2304"/>
  </r>
  <r>
    <d v="2014-03-25T00:00:00"/>
    <s v="Marasa Matrouh"/>
    <s v="Alexandria"/>
    <s v="Microsoft Surface Pro 2"/>
    <s v="Tablets"/>
    <n v="17"/>
    <x v="2"/>
    <s v="March"/>
    <n v="172638"/>
    <n v="186300"/>
    <n v="13662"/>
  </r>
  <r>
    <d v="2014-03-26T00:00:00"/>
    <s v="Giza"/>
    <s v="G. Cairo"/>
    <s v="iPhone 5S (32GB)"/>
    <s v="Smartphones"/>
    <n v="21"/>
    <x v="2"/>
    <s v="March"/>
    <n v="66924"/>
    <n v="71370"/>
    <n v="4446"/>
  </r>
  <r>
    <d v="2014-03-26T00:00:00"/>
    <s v="Zagazig"/>
    <s v="Delta"/>
    <s v="Sony Xperia Z"/>
    <s v="Tablets"/>
    <n v="9"/>
    <x v="2"/>
    <s v="March"/>
    <n v="78480"/>
    <n v="84600"/>
    <n v="6120"/>
  </r>
  <r>
    <d v="2014-03-26T00:00:00"/>
    <s v="Aswan"/>
    <s v="Upper Egypt"/>
    <s v="HTC ONE (32GB) Dual Sim - 3G"/>
    <s v="Smartphones"/>
    <n v="11"/>
    <x v="2"/>
    <s v="March"/>
    <n v="31914"/>
    <n v="34020"/>
    <n v="2106"/>
  </r>
  <r>
    <d v="2014-03-27T00:00:00"/>
    <s v="Portsaied"/>
    <s v="Canal"/>
    <s v="Samsung Galaxy Note3 (32GB) - 4G"/>
    <s v="Smartphones"/>
    <n v="4"/>
    <x v="2"/>
    <s v="March"/>
    <n v="87516"/>
    <n v="93060"/>
    <n v="5544"/>
  </r>
  <r>
    <d v="2014-03-28T00:00:00"/>
    <s v="Minia"/>
    <s v="Upper Egypt"/>
    <s v="Samsung Galaxy Note3 (32GB) - 3G"/>
    <s v="Smartphones"/>
    <n v="22"/>
    <x v="2"/>
    <s v="March"/>
    <n v="33534"/>
    <n v="35640"/>
    <n v="2106"/>
  </r>
  <r>
    <d v="2014-03-28T00:00:00"/>
    <s v="Cairo"/>
    <s v="G. Cairo"/>
    <s v="iPhone 5C (32GB)"/>
    <s v="Smartphones"/>
    <n v="15"/>
    <x v="2"/>
    <s v="March"/>
    <n v="75582"/>
    <n v="80370"/>
    <n v="4788"/>
  </r>
  <r>
    <d v="2014-03-28T00:00:00"/>
    <s v="Alex"/>
    <s v="Alexandria"/>
    <s v="Nokia Lumia  - 4G"/>
    <s v="Smartphones"/>
    <n v="23"/>
    <x v="2"/>
    <s v="March"/>
    <n v="50850"/>
    <n v="54000"/>
    <n v="3150"/>
  </r>
  <r>
    <d v="2014-03-28T00:00:00"/>
    <s v="Cairo"/>
    <s v="G. Cairo"/>
    <s v="Samsung Galaxy S4  (16GB) - 3G"/>
    <s v="Smartphones"/>
    <n v="9"/>
    <x v="2"/>
    <s v="March"/>
    <n v="50184"/>
    <n v="53550"/>
    <n v="3366"/>
  </r>
  <r>
    <d v="2014-03-28T00:00:00"/>
    <s v="Marasa Matrouh"/>
    <s v="Alexandria"/>
    <s v="iPhone 5S (64GB)"/>
    <s v="Smartphones"/>
    <n v="7"/>
    <x v="2"/>
    <s v="March"/>
    <n v="69984"/>
    <n v="74520"/>
    <n v="4536"/>
  </r>
  <r>
    <d v="2014-03-28T00:00:00"/>
    <s v="Zagazig"/>
    <s v="Delta"/>
    <s v="iPhone 5S (64GB)"/>
    <s v="Smartphones"/>
    <n v="25"/>
    <x v="2"/>
    <s v="March"/>
    <n v="58320"/>
    <n v="62100"/>
    <n v="3780"/>
  </r>
  <r>
    <d v="2014-03-29T00:00:00"/>
    <s v="Aswan"/>
    <s v="Upper Egypt"/>
    <s v="HTC ONE (32GB) Dual Sim - 3G"/>
    <s v="Smartphones"/>
    <n v="10"/>
    <x v="2"/>
    <s v="March"/>
    <n v="63828"/>
    <n v="68040"/>
    <n v="4212"/>
  </r>
  <r>
    <d v="2014-03-30T00:00:00"/>
    <s v="Mansoura"/>
    <s v="Delta"/>
    <s v="Microsoft Surface Pro 2"/>
    <s v="Tablets"/>
    <n v="8"/>
    <x v="2"/>
    <s v="March"/>
    <n v="82566"/>
    <n v="89100"/>
    <n v="6534"/>
  </r>
  <r>
    <d v="2014-03-30T00:00:00"/>
    <s v="Minia"/>
    <s v="Upper Egypt"/>
    <s v="Samsung Galaxy Note 10.1"/>
    <s v="Tablets"/>
    <n v="18"/>
    <x v="2"/>
    <s v="March"/>
    <n v="17910"/>
    <n v="19350"/>
    <n v="1440"/>
  </r>
  <r>
    <d v="2014-03-30T00:00:00"/>
    <s v="Ismailia"/>
    <s v="Canal"/>
    <s v="HTC One - (32GB) - 4G"/>
    <s v="Smartphones"/>
    <n v="8"/>
    <x v="2"/>
    <s v="March"/>
    <n v="54144"/>
    <n v="57600"/>
    <n v="3456"/>
  </r>
  <r>
    <d v="2014-03-30T00:00:00"/>
    <s v="Portsaied"/>
    <s v="Canal"/>
    <s v="iPhone 5S (32GB)"/>
    <s v="Smartphones"/>
    <n v="25"/>
    <x v="2"/>
    <s v="March"/>
    <n v="118404"/>
    <n v="126270"/>
    <n v="7866"/>
  </r>
  <r>
    <d v="2014-03-30T00:00:00"/>
    <s v="Marasa Matrouh"/>
    <s v="Alexandria"/>
    <s v="Samsung Galaxy S4  (16GB) - 3G"/>
    <s v="Smartphones"/>
    <n v="7"/>
    <x v="2"/>
    <s v="March"/>
    <n v="53136"/>
    <n v="56700"/>
    <n v="3564"/>
  </r>
  <r>
    <d v="2014-03-31T00:00:00"/>
    <s v="Giza"/>
    <s v="G. Cairo"/>
    <s v="Samsung Galaxy Note3 (32GB) - 3G"/>
    <s v="Smartphones"/>
    <n v="17"/>
    <x v="2"/>
    <s v="March"/>
    <n v="3726"/>
    <n v="3960"/>
    <n v="234"/>
  </r>
  <r>
    <d v="2014-04-01T00:00:00"/>
    <s v="Portsaied"/>
    <s v="Canal"/>
    <s v="Samsung Galaxy Note3 (32GB) - 4G"/>
    <s v="Smartphones"/>
    <n v="3"/>
    <x v="2"/>
    <s v="April"/>
    <n v="11934"/>
    <n v="12690"/>
    <n v="756"/>
  </r>
  <r>
    <d v="2014-04-02T00:00:00"/>
    <s v="Minia"/>
    <s v="Upper Egypt"/>
    <s v="Samsung Galaxy Note3 (32GB) - 4G"/>
    <s v="Smartphones"/>
    <n v="13"/>
    <x v="2"/>
    <s v="April"/>
    <n v="63648"/>
    <n v="67680"/>
    <n v="4032"/>
  </r>
  <r>
    <d v="2014-04-02T00:00:00"/>
    <s v="Ismailia"/>
    <s v="Canal"/>
    <s v="Samsung Galaxy S4 Zoom - 3G  "/>
    <s v="Smartphones"/>
    <n v="17"/>
    <x v="2"/>
    <s v="April"/>
    <n v="29484"/>
    <n v="31500"/>
    <n v="2016"/>
  </r>
  <r>
    <d v="2014-04-02T00:00:00"/>
    <s v="Ismailia"/>
    <s v="Canal"/>
    <s v="HTC One - (32GB) - 4G"/>
    <s v="Smartphones"/>
    <n v="22"/>
    <x v="2"/>
    <s v="April"/>
    <n v="57528"/>
    <n v="61200"/>
    <n v="3672"/>
  </r>
  <r>
    <d v="2014-04-03T00:00:00"/>
    <s v="Zagazig"/>
    <s v="Delta"/>
    <s v="iPhone 5S (16GB)"/>
    <s v="Smartphones"/>
    <n v="23"/>
    <x v="2"/>
    <s v="April"/>
    <n v="4482"/>
    <n v="4770"/>
    <n v="288"/>
  </r>
  <r>
    <d v="2014-04-03T00:00:00"/>
    <s v="Marasa Matrouh"/>
    <s v="Alexandria"/>
    <s v="Samsung Galaxy Note 10.1"/>
    <s v="Tablets"/>
    <n v="1"/>
    <x v="2"/>
    <s v="April"/>
    <n v="75222"/>
    <n v="81270"/>
    <n v="6048"/>
  </r>
  <r>
    <d v="2014-04-03T00:00:00"/>
    <s v="Zagazig"/>
    <s v="Delta"/>
    <s v="HTC ONE (32GB) Dual Sim - 3G"/>
    <s v="Smartphones"/>
    <n v="25"/>
    <x v="2"/>
    <s v="April"/>
    <n v="24822"/>
    <n v="26460"/>
    <n v="1638"/>
  </r>
  <r>
    <d v="2014-04-03T00:00:00"/>
    <s v="Giza"/>
    <s v="G. Cairo"/>
    <s v="iPhone 5S (32GB)"/>
    <s v="Smartphones"/>
    <n v="22"/>
    <x v="2"/>
    <s v="April"/>
    <n v="46332"/>
    <n v="49410"/>
    <n v="3078"/>
  </r>
  <r>
    <d v="2014-04-03T00:00:00"/>
    <s v="Mansoura"/>
    <s v="Delta"/>
    <s v="iPhone 5C (32GB)"/>
    <s v="Smartphones"/>
    <n v="2"/>
    <x v="2"/>
    <s v="April"/>
    <n v="43758"/>
    <n v="46530"/>
    <n v="2772"/>
  </r>
  <r>
    <d v="2014-04-04T00:00:00"/>
    <s v="Aswan"/>
    <s v="Upper Egypt"/>
    <s v="Samsung Galaxy Note 10.1"/>
    <s v="Tablets"/>
    <n v="11"/>
    <x v="2"/>
    <s v="April"/>
    <n v="32238"/>
    <n v="34830"/>
    <n v="2592"/>
  </r>
  <r>
    <d v="2014-04-04T00:00:00"/>
    <s v="Alex"/>
    <s v="Alexandria"/>
    <s v="Samsung Galaxy S4  (16GB) - 3G"/>
    <s v="Smartphones"/>
    <n v="11"/>
    <x v="2"/>
    <s v="April"/>
    <n v="44280"/>
    <n v="47250"/>
    <n v="2970"/>
  </r>
  <r>
    <d v="2014-04-04T00:00:00"/>
    <s v="Marasa Matrouh"/>
    <s v="Alexandria"/>
    <s v="iPhone 5S (16GB)"/>
    <s v="Smartphones"/>
    <n v="1"/>
    <x v="2"/>
    <s v="April"/>
    <n v="35856"/>
    <n v="38160"/>
    <n v="2304"/>
  </r>
  <r>
    <d v="2014-04-04T00:00:00"/>
    <s v="Zagazig"/>
    <s v="Delta"/>
    <s v="Samsung Galaxy Note3 (32GB) - 3G"/>
    <s v="Smartphones"/>
    <n v="14"/>
    <x v="2"/>
    <s v="April"/>
    <n v="7452"/>
    <n v="7920"/>
    <n v="468"/>
  </r>
  <r>
    <d v="2014-04-05T00:00:00"/>
    <s v="Portsaied"/>
    <s v="Canal"/>
    <s v="Microsoft Surface Pro 2"/>
    <s v="Tablets"/>
    <n v="11"/>
    <x v="2"/>
    <s v="April"/>
    <n v="187650"/>
    <n v="202500"/>
    <n v="14850"/>
  </r>
  <r>
    <d v="2014-04-05T00:00:00"/>
    <s v="Marasa Matrouh"/>
    <s v="Alexandria"/>
    <s v="Microsoft Surface Pro 2"/>
    <s v="Tablets"/>
    <n v="8"/>
    <x v="2"/>
    <s v="April"/>
    <n v="90072"/>
    <n v="97200"/>
    <n v="7128"/>
  </r>
  <r>
    <d v="2014-04-05T00:00:00"/>
    <s v="Minia"/>
    <s v="Upper Egypt"/>
    <s v="Samsung Galaxy S3 (16GB) - 3G"/>
    <s v="Smartphones"/>
    <n v="1"/>
    <x v="2"/>
    <s v="April"/>
    <n v="43920"/>
    <n v="46800"/>
    <n v="2880"/>
  </r>
  <r>
    <d v="2014-04-06T00:00:00"/>
    <s v="Aswan"/>
    <s v="Upper Egypt"/>
    <s v="Samsung Galaxy S4 (16GB) - 4G"/>
    <s v="Smartphones"/>
    <n v="24"/>
    <x v="2"/>
    <s v="April"/>
    <n v="73008"/>
    <n v="77760"/>
    <n v="4752"/>
  </r>
  <r>
    <d v="2014-04-07T00:00:00"/>
    <s v="Marasa Matrouh"/>
    <s v="Alexandria"/>
    <s v="Samsung Galaxy Note 10.1"/>
    <s v="Tablets"/>
    <n v="15"/>
    <x v="2"/>
    <s v="April"/>
    <n v="21492"/>
    <n v="23220"/>
    <n v="1728"/>
  </r>
  <r>
    <d v="2014-04-07T00:00:00"/>
    <s v="Minia"/>
    <s v="Upper Egypt"/>
    <s v="Samsung Galaxy Note3 (32GB) - 3G"/>
    <s v="Smartphones"/>
    <n v="20"/>
    <x v="2"/>
    <s v="April"/>
    <n v="3726"/>
    <n v="3960"/>
    <n v="234"/>
  </r>
  <r>
    <d v="2014-04-08T00:00:00"/>
    <s v="Marasa Matrouh"/>
    <s v="Alexandria"/>
    <s v="Microsoft Surface Pro 2"/>
    <s v="Tablets"/>
    <n v="1"/>
    <x v="2"/>
    <s v="April"/>
    <n v="142614"/>
    <n v="153900"/>
    <n v="11286"/>
  </r>
  <r>
    <d v="2014-04-08T00:00:00"/>
    <s v="Zagazig"/>
    <s v="Delta"/>
    <s v="Microsoft Surface Pro 2"/>
    <s v="Tablets"/>
    <n v="5"/>
    <x v="2"/>
    <s v="April"/>
    <n v="150120"/>
    <n v="162000"/>
    <n v="11880"/>
  </r>
  <r>
    <d v="2014-04-08T00:00:00"/>
    <s v="Portsaied"/>
    <s v="Canal"/>
    <s v="Samsung Galaxy S4 (16GB) - 4G"/>
    <s v="Smartphones"/>
    <n v="2"/>
    <x v="2"/>
    <s v="April"/>
    <n v="48672"/>
    <n v="51840"/>
    <n v="3168"/>
  </r>
  <r>
    <d v="2014-04-08T00:00:00"/>
    <s v="Alex"/>
    <s v="Alexandria"/>
    <s v="iPhone 5C (16GB)"/>
    <s v="Smartphones"/>
    <n v="15"/>
    <x v="2"/>
    <s v="April"/>
    <n v="35460"/>
    <n v="37800"/>
    <n v="2340"/>
  </r>
  <r>
    <d v="2014-04-09T00:00:00"/>
    <s v="Minia"/>
    <s v="Upper Egypt"/>
    <s v="Nokia Lumia  - 4G"/>
    <s v="Smartphones"/>
    <n v="24"/>
    <x v="2"/>
    <s v="April"/>
    <n v="2034"/>
    <n v="2160"/>
    <n v="126"/>
  </r>
  <r>
    <d v="2014-04-09T00:00:00"/>
    <s v="Zagazig"/>
    <s v="Delta"/>
    <s v="Samsung Galaxy S4  (16GB) - 3G"/>
    <s v="Smartphones"/>
    <n v="23"/>
    <x v="2"/>
    <s v="April"/>
    <n v="26568"/>
    <n v="28350"/>
    <n v="1782"/>
  </r>
  <r>
    <d v="2014-04-09T00:00:00"/>
    <s v="Mansoura"/>
    <s v="Delta"/>
    <s v="Samsung Galaxy S4 (16GB) - 4G"/>
    <s v="Smartphones"/>
    <n v="20"/>
    <x v="2"/>
    <s v="April"/>
    <n v="36504"/>
    <n v="38880"/>
    <n v="2376"/>
  </r>
  <r>
    <d v="2014-04-09T00:00:00"/>
    <s v="Portsaied"/>
    <s v="Canal"/>
    <s v="Samsung Galaxy S4 (16GB) - 4G"/>
    <s v="Smartphones"/>
    <n v="23"/>
    <x v="2"/>
    <s v="April"/>
    <n v="36504"/>
    <n v="38880"/>
    <n v="2376"/>
  </r>
  <r>
    <d v="2014-04-09T00:00:00"/>
    <s v="Mansoura"/>
    <s v="Delta"/>
    <s v="iPhone 5S (32GB)"/>
    <s v="Smartphones"/>
    <n v="22"/>
    <x v="2"/>
    <s v="April"/>
    <n v="56628"/>
    <n v="60390"/>
    <n v="3762"/>
  </r>
  <r>
    <d v="2014-04-09T00:00:00"/>
    <s v="Giza"/>
    <s v="G. Cairo"/>
    <s v="iPhone 5S (32GB)"/>
    <s v="Smartphones"/>
    <n v="10"/>
    <x v="2"/>
    <s v="April"/>
    <n v="72072"/>
    <n v="76860"/>
    <n v="4788"/>
  </r>
  <r>
    <d v="2014-04-10T00:00:00"/>
    <s v="Minia"/>
    <s v="Upper Egypt"/>
    <s v="Samsung Galaxy Note 10.1"/>
    <s v="Tablets"/>
    <n v="5"/>
    <x v="2"/>
    <s v="April"/>
    <n v="78804"/>
    <n v="85140"/>
    <n v="6336"/>
  </r>
  <r>
    <d v="2014-04-10T00:00:00"/>
    <s v="Alex"/>
    <s v="Alexandria"/>
    <s v="Samsung Galaxy Note3 (32GB) - 3G"/>
    <s v="Smartphones"/>
    <n v="12"/>
    <x v="2"/>
    <s v="April"/>
    <n v="59616"/>
    <n v="63360"/>
    <n v="3744"/>
  </r>
  <r>
    <d v="2014-04-11T00:00:00"/>
    <s v="Aswan"/>
    <s v="Upper Egypt"/>
    <s v="iPhone 5S (64GB)"/>
    <s v="Smartphones"/>
    <n v="19"/>
    <x v="2"/>
    <s v="April"/>
    <n v="29160"/>
    <n v="31050"/>
    <n v="1890"/>
  </r>
  <r>
    <d v="2014-04-11T00:00:00"/>
    <s v="Cairo"/>
    <s v="G. Cairo"/>
    <s v="Samsung Galaxy Note3 (32GB) - 3G"/>
    <s v="Smartphones"/>
    <n v="18"/>
    <x v="2"/>
    <s v="April"/>
    <n v="40986"/>
    <n v="43560"/>
    <n v="2574"/>
  </r>
  <r>
    <d v="2014-04-12T00:00:00"/>
    <s v="Ismailia"/>
    <s v="Canal"/>
    <s v="Samsung Galaxy Note 10.1"/>
    <s v="Tablets"/>
    <n v="1"/>
    <x v="2"/>
    <s v="April"/>
    <n v="32238"/>
    <n v="34830"/>
    <n v="2592"/>
  </r>
  <r>
    <d v="2014-04-12T00:00:00"/>
    <s v="Zagazig"/>
    <s v="Delta"/>
    <s v="HTC One - (32GB) - 4G"/>
    <s v="Smartphones"/>
    <n v="15"/>
    <x v="2"/>
    <s v="April"/>
    <n v="74448"/>
    <n v="79200"/>
    <n v="4752"/>
  </r>
  <r>
    <d v="2014-04-12T00:00:00"/>
    <s v="Mansoura"/>
    <s v="Delta"/>
    <s v="Microsoft Surface Pro 2"/>
    <s v="Tablets"/>
    <n v="4"/>
    <x v="2"/>
    <s v="April"/>
    <n v="15012"/>
    <n v="16200"/>
    <n v="1188"/>
  </r>
  <r>
    <d v="2014-04-12T00:00:00"/>
    <s v="Ismailia"/>
    <s v="Canal"/>
    <s v="iPhone 5C (32GB)"/>
    <s v="Smartphones"/>
    <n v="16"/>
    <x v="2"/>
    <s v="April"/>
    <n v="11934"/>
    <n v="12690"/>
    <n v="756"/>
  </r>
  <r>
    <d v="2014-04-12T00:00:00"/>
    <s v="Minia"/>
    <s v="Upper Egypt"/>
    <s v="Samsung Galaxy S4  (16GB) - 3G"/>
    <s v="Smartphones"/>
    <n v="10"/>
    <x v="2"/>
    <s v="April"/>
    <n v="2952"/>
    <n v="3150"/>
    <n v="198"/>
  </r>
  <r>
    <d v="2014-04-12T00:00:00"/>
    <s v="Cairo"/>
    <s v="G. Cairo"/>
    <s v="iPhone 5C (16GB)"/>
    <s v="Smartphones"/>
    <n v="21"/>
    <x v="2"/>
    <s v="April"/>
    <n v="31914"/>
    <n v="34020"/>
    <n v="2106"/>
  </r>
  <r>
    <d v="2014-04-12T00:00:00"/>
    <s v="Cairo"/>
    <s v="G. Cairo"/>
    <s v="HTC ONE (32GB) Dual Sim - 3G"/>
    <s v="Smartphones"/>
    <n v="7"/>
    <x v="2"/>
    <s v="April"/>
    <n v="21276"/>
    <n v="22680"/>
    <n v="1404"/>
  </r>
  <r>
    <d v="2014-04-12T00:00:00"/>
    <s v="Marasa Matrouh"/>
    <s v="Alexandria"/>
    <s v="Samsung Galaxy S4 Zoom - 3G  "/>
    <s v="Smartphones"/>
    <n v="22"/>
    <x v="2"/>
    <s v="April"/>
    <n v="23166"/>
    <n v="24750"/>
    <n v="1584"/>
  </r>
  <r>
    <d v="2014-04-12T00:00:00"/>
    <s v="Portsaied"/>
    <s v="Canal"/>
    <s v="iPhone 5S (32GB)"/>
    <s v="Smartphones"/>
    <n v="15"/>
    <x v="2"/>
    <s v="April"/>
    <n v="30888"/>
    <n v="32940"/>
    <n v="2052"/>
  </r>
  <r>
    <d v="2014-04-13T00:00:00"/>
    <s v="Giza"/>
    <s v="G. Cairo"/>
    <s v="Samsung Galaxy S4 (16GB) - 4G"/>
    <s v="Smartphones"/>
    <n v="7"/>
    <x v="2"/>
    <s v="April"/>
    <n v="6084"/>
    <n v="6480"/>
    <n v="396"/>
  </r>
  <r>
    <d v="2014-04-14T00:00:00"/>
    <s v="Marasa Matrouh"/>
    <s v="Alexandria"/>
    <s v="Nokia Lumia  - 4G"/>
    <s v="Smartphones"/>
    <n v="17"/>
    <x v="2"/>
    <s v="April"/>
    <n v="46782"/>
    <n v="49680"/>
    <n v="2898"/>
  </r>
  <r>
    <d v="2014-04-14T00:00:00"/>
    <s v="Giza"/>
    <s v="G. Cairo"/>
    <s v="iPhone 5C (32GB)"/>
    <s v="Smartphones"/>
    <n v="20"/>
    <x v="2"/>
    <s v="April"/>
    <n v="23868"/>
    <n v="25380"/>
    <n v="1512"/>
  </r>
  <r>
    <d v="2014-04-14T00:00:00"/>
    <s v="Zagazig"/>
    <s v="Delta"/>
    <s v="iPhone 5S (64GB)"/>
    <s v="Smartphones"/>
    <n v="5"/>
    <x v="2"/>
    <s v="April"/>
    <n v="128304"/>
    <n v="136620"/>
    <n v="8316"/>
  </r>
  <r>
    <d v="2014-04-14T00:00:00"/>
    <s v="Cairo"/>
    <s v="G. Cairo"/>
    <s v="Nokia Lumia  - 4G"/>
    <s v="Smartphones"/>
    <n v="14"/>
    <x v="2"/>
    <s v="April"/>
    <n v="30510"/>
    <n v="32400"/>
    <n v="1890"/>
  </r>
  <r>
    <d v="2014-04-14T00:00:00"/>
    <s v="Cairo"/>
    <s v="G. Cairo"/>
    <s v="iPhone 5S (16GB)"/>
    <s v="Smartphones"/>
    <n v="6"/>
    <x v="2"/>
    <s v="April"/>
    <n v="80676"/>
    <n v="85860"/>
    <n v="5184"/>
  </r>
  <r>
    <d v="2014-04-14T00:00:00"/>
    <s v="Giza"/>
    <s v="G. Cairo"/>
    <s v="Samsung Galaxy S4 Zoom - 3G  "/>
    <s v="Smartphones"/>
    <n v="22"/>
    <x v="2"/>
    <s v="April"/>
    <n v="8424"/>
    <n v="9000"/>
    <n v="576"/>
  </r>
  <r>
    <d v="2014-04-14T00:00:00"/>
    <s v="Cairo"/>
    <s v="G. Cairo"/>
    <s v="Sony Xperia Z"/>
    <s v="Tablets"/>
    <n v="6"/>
    <x v="2"/>
    <s v="April"/>
    <n v="39240"/>
    <n v="42300"/>
    <n v="3060"/>
  </r>
  <r>
    <d v="2014-04-15T00:00:00"/>
    <s v="Zagazig"/>
    <s v="Delta"/>
    <s v="Samsung Galaxy S4  (16GB) - 3G"/>
    <s v="Smartphones"/>
    <n v="6"/>
    <x v="2"/>
    <s v="April"/>
    <n v="5904"/>
    <n v="6300"/>
    <n v="396"/>
  </r>
  <r>
    <d v="2014-04-15T00:00:00"/>
    <s v="Giza"/>
    <s v="G. Cairo"/>
    <s v="Nokia Lumia  - 4G"/>
    <s v="Smartphones"/>
    <n v="2"/>
    <x v="2"/>
    <s v="April"/>
    <n v="6102"/>
    <n v="6480"/>
    <n v="378"/>
  </r>
  <r>
    <d v="2014-04-15T00:00:00"/>
    <s v="Marasa Matrouh"/>
    <s v="Alexandria"/>
    <s v="Samsung Galaxy S4  (16GB) - 3G"/>
    <s v="Smartphones"/>
    <n v="24"/>
    <x v="2"/>
    <s v="April"/>
    <n v="47232"/>
    <n v="50400"/>
    <n v="3168"/>
  </r>
  <r>
    <d v="2014-04-15T00:00:00"/>
    <s v="Minia"/>
    <s v="Upper Egypt"/>
    <s v="iPhone 5C (16GB)"/>
    <s v="Smartphones"/>
    <n v="11"/>
    <x v="2"/>
    <s v="April"/>
    <n v="3546"/>
    <n v="3780"/>
    <n v="234"/>
  </r>
  <r>
    <d v="2014-04-15T00:00:00"/>
    <s v="Alex"/>
    <s v="Alexandria"/>
    <s v="iPhone 5S (32GB)"/>
    <s v="Smartphones"/>
    <n v="10"/>
    <x v="2"/>
    <s v="April"/>
    <n v="123552"/>
    <n v="131760"/>
    <n v="8208"/>
  </r>
  <r>
    <d v="2014-04-16T00:00:00"/>
    <s v="Giza"/>
    <s v="G. Cairo"/>
    <s v="iPhone 5C (32GB)"/>
    <s v="Smartphones"/>
    <n v="7"/>
    <x v="2"/>
    <s v="April"/>
    <n v="19890"/>
    <n v="21150"/>
    <n v="1260"/>
  </r>
  <r>
    <d v="2014-04-16T00:00:00"/>
    <s v="Marasa Matrouh"/>
    <s v="Alexandria"/>
    <s v="Sony Xperia Z"/>
    <s v="Tablets"/>
    <n v="22"/>
    <x v="2"/>
    <s v="April"/>
    <n v="47088"/>
    <n v="50760"/>
    <n v="3672"/>
  </r>
  <r>
    <d v="2014-04-16T00:00:00"/>
    <s v="Mansoura"/>
    <s v="Delta"/>
    <s v="Samsung Galaxy Note 10.1"/>
    <s v="Tablets"/>
    <n v="7"/>
    <x v="2"/>
    <s v="April"/>
    <n v="10746"/>
    <n v="11610"/>
    <n v="864"/>
  </r>
  <r>
    <d v="2014-04-17T00:00:00"/>
    <s v="Alex"/>
    <s v="Alexandria"/>
    <s v="Samsung Galaxy S4  (16GB) - 3G"/>
    <s v="Smartphones"/>
    <n v="18"/>
    <x v="2"/>
    <s v="April"/>
    <n v="32472"/>
    <n v="34650"/>
    <n v="2178"/>
  </r>
  <r>
    <d v="2014-04-18T00:00:00"/>
    <s v="Cairo"/>
    <s v="G. Cairo"/>
    <s v="Samsung Galaxy S4  (16GB) - 3G"/>
    <s v="Smartphones"/>
    <n v="12"/>
    <x v="2"/>
    <s v="April"/>
    <n v="67896"/>
    <n v="72450"/>
    <n v="4554"/>
  </r>
  <r>
    <d v="2014-04-18T00:00:00"/>
    <s v="Alex"/>
    <s v="Alexandria"/>
    <s v="iPhone 5C (32GB)"/>
    <s v="Smartphones"/>
    <n v="19"/>
    <x v="2"/>
    <s v="April"/>
    <n v="83538"/>
    <n v="88830"/>
    <n v="5292"/>
  </r>
  <r>
    <d v="2014-04-18T00:00:00"/>
    <s v="Marasa Matrouh"/>
    <s v="Alexandria"/>
    <s v="HTC ONE (32GB) Dual Sim - 3G"/>
    <s v="Smartphones"/>
    <n v="23"/>
    <x v="2"/>
    <s v="April"/>
    <n v="10638"/>
    <n v="11340"/>
    <n v="702"/>
  </r>
  <r>
    <d v="2014-04-18T00:00:00"/>
    <s v="Alex"/>
    <s v="Alexandria"/>
    <s v="Sony Xperia Z"/>
    <s v="Tablets"/>
    <n v="3"/>
    <x v="2"/>
    <s v="April"/>
    <n v="11772"/>
    <n v="12690"/>
    <n v="918"/>
  </r>
  <r>
    <d v="2014-04-18T00:00:00"/>
    <s v="Ismailia"/>
    <s v="Canal"/>
    <s v="Nokia Lumia  - 4G"/>
    <s v="Smartphones"/>
    <n v="24"/>
    <x v="2"/>
    <s v="April"/>
    <n v="30510"/>
    <n v="32400"/>
    <n v="1890"/>
  </r>
  <r>
    <d v="2014-04-19T00:00:00"/>
    <s v="Giza"/>
    <s v="G. Cairo"/>
    <s v="Samsung Galaxy S4 Zoom - 3G  "/>
    <s v="Smartphones"/>
    <n v="25"/>
    <x v="2"/>
    <s v="April"/>
    <n v="14742"/>
    <n v="15750"/>
    <n v="1008"/>
  </r>
  <r>
    <d v="2014-04-19T00:00:00"/>
    <s v="Portsaied"/>
    <s v="Canal"/>
    <s v="iPhone 5S (16GB)"/>
    <s v="Smartphones"/>
    <n v="5"/>
    <x v="2"/>
    <s v="April"/>
    <n v="107568"/>
    <n v="114480"/>
    <n v="6912"/>
  </r>
  <r>
    <d v="2014-04-19T00:00:00"/>
    <s v="Minia"/>
    <s v="Upper Egypt"/>
    <s v="Sony Xperia Z"/>
    <s v="Tablets"/>
    <n v="2"/>
    <x v="2"/>
    <s v="April"/>
    <n v="90252"/>
    <n v="97290"/>
    <n v="7038"/>
  </r>
  <r>
    <d v="2014-04-19T00:00:00"/>
    <s v="Mansoura"/>
    <s v="Delta"/>
    <s v="Samsung Galaxy Note 10.1"/>
    <s v="Tablets"/>
    <n v="14"/>
    <x v="2"/>
    <s v="April"/>
    <n v="53730"/>
    <n v="58050"/>
    <n v="4320"/>
  </r>
  <r>
    <d v="2014-04-19T00:00:00"/>
    <s v="Aswan"/>
    <s v="Upper Egypt"/>
    <s v="Microsoft Surface Pro 2"/>
    <s v="Tablets"/>
    <n v="6"/>
    <x v="2"/>
    <s v="April"/>
    <n v="52542"/>
    <n v="56700"/>
    <n v="4158"/>
  </r>
  <r>
    <d v="2014-04-19T00:00:00"/>
    <s v="Mansoura"/>
    <s v="Delta"/>
    <s v="Sony Xperia Z"/>
    <s v="Tablets"/>
    <n v="13"/>
    <x v="2"/>
    <s v="April"/>
    <n v="90252"/>
    <n v="97290"/>
    <n v="7038"/>
  </r>
  <r>
    <d v="2014-04-20T00:00:00"/>
    <s v="Zagazig"/>
    <s v="Delta"/>
    <s v="Samsung Galaxy Note3 (32GB) - 4G"/>
    <s v="Smartphones"/>
    <n v="4"/>
    <x v="2"/>
    <s v="April"/>
    <n v="51714"/>
    <n v="54990"/>
    <n v="3276"/>
  </r>
  <r>
    <d v="2014-04-20T00:00:00"/>
    <s v="Alex"/>
    <s v="Alexandria"/>
    <s v="Samsung Galaxy Note 10.1"/>
    <s v="Tablets"/>
    <n v="21"/>
    <x v="2"/>
    <s v="April"/>
    <n v="17910"/>
    <n v="19350"/>
    <n v="1440"/>
  </r>
  <r>
    <d v="2014-04-20T00:00:00"/>
    <s v="Marasa Matrouh"/>
    <s v="Alexandria"/>
    <s v="iPhone 5S (64GB)"/>
    <s v="Smartphones"/>
    <n v="16"/>
    <x v="2"/>
    <s v="April"/>
    <n v="40824"/>
    <n v="43470"/>
    <n v="2646"/>
  </r>
  <r>
    <d v="2014-04-21T00:00:00"/>
    <s v="Alex"/>
    <s v="Alexandria"/>
    <s v="Sony Xperia Z"/>
    <s v="Tablets"/>
    <n v="10"/>
    <x v="2"/>
    <s v="April"/>
    <n v="74556"/>
    <n v="80370"/>
    <n v="5814"/>
  </r>
  <r>
    <d v="2014-04-21T00:00:00"/>
    <s v="Giza"/>
    <s v="G. Cairo"/>
    <s v="iPhone 5S (32GB)"/>
    <s v="Smartphones"/>
    <n v="3"/>
    <x v="2"/>
    <s v="April"/>
    <n v="56628"/>
    <n v="60390"/>
    <n v="3762"/>
  </r>
  <r>
    <d v="2014-04-21T00:00:00"/>
    <s v="Minia"/>
    <s v="Upper Egypt"/>
    <s v="iPhone 5S (32GB)"/>
    <s v="Smartphones"/>
    <n v="1"/>
    <x v="2"/>
    <s v="April"/>
    <n v="30888"/>
    <n v="32940"/>
    <n v="2052"/>
  </r>
  <r>
    <d v="2014-04-22T00:00:00"/>
    <s v="Aswan"/>
    <s v="Upper Egypt"/>
    <s v="iPhone 5S (64GB)"/>
    <s v="Smartphones"/>
    <n v="13"/>
    <x v="2"/>
    <s v="April"/>
    <n v="128304"/>
    <n v="136620"/>
    <n v="8316"/>
  </r>
  <r>
    <d v="2014-04-22T00:00:00"/>
    <s v="Cairo"/>
    <s v="G. Cairo"/>
    <s v="Sony Xperia Z"/>
    <s v="Tablets"/>
    <n v="15"/>
    <x v="2"/>
    <s v="April"/>
    <n v="58860"/>
    <n v="63450"/>
    <n v="4590"/>
  </r>
  <r>
    <d v="2014-04-23T00:00:00"/>
    <s v="Cairo"/>
    <s v="G. Cairo"/>
    <s v="Sony Xperia Z"/>
    <s v="Tablets"/>
    <n v="5"/>
    <x v="2"/>
    <s v="April"/>
    <n v="54936"/>
    <n v="59220"/>
    <n v="4284"/>
  </r>
  <r>
    <d v="2014-04-23T00:00:00"/>
    <s v="Marasa Matrouh"/>
    <s v="Alexandria"/>
    <s v="HTC One - (32GB) - 4G"/>
    <s v="Smartphones"/>
    <n v="25"/>
    <x v="2"/>
    <s v="April"/>
    <n v="16920"/>
    <n v="18000"/>
    <n v="1080"/>
  </r>
  <r>
    <d v="2014-04-24T00:00:00"/>
    <s v="Alex"/>
    <s v="Alexandria"/>
    <s v="Samsung Galaxy Note 10.1"/>
    <s v="Tablets"/>
    <n v="8"/>
    <x v="2"/>
    <s v="April"/>
    <n v="46566"/>
    <n v="50310"/>
    <n v="3744"/>
  </r>
  <r>
    <d v="2014-04-24T00:00:00"/>
    <s v="Mansoura"/>
    <s v="Delta"/>
    <s v="iPhone 5S (32GB)"/>
    <s v="Smartphones"/>
    <n v="21"/>
    <x v="2"/>
    <s v="April"/>
    <n v="102960"/>
    <n v="109800"/>
    <n v="6840"/>
  </r>
  <r>
    <d v="2014-04-24T00:00:00"/>
    <s v="Zagazig"/>
    <s v="Delta"/>
    <s v="HTC ONE (32GB) Dual Sim - 3G"/>
    <s v="Smartphones"/>
    <n v="16"/>
    <x v="2"/>
    <s v="April"/>
    <n v="81558"/>
    <n v="86940"/>
    <n v="5382"/>
  </r>
  <r>
    <d v="2014-04-24T00:00:00"/>
    <s v="Portsaied"/>
    <s v="Canal"/>
    <s v="iPhone 5C (16GB)"/>
    <s v="Smartphones"/>
    <n v="23"/>
    <x v="2"/>
    <s v="April"/>
    <n v="49644"/>
    <n v="52920"/>
    <n v="3276"/>
  </r>
  <r>
    <d v="2014-04-25T00:00:00"/>
    <s v="Portsaied"/>
    <s v="Canal"/>
    <s v="Samsung Galaxy S4 Zoom - 3G  "/>
    <s v="Smartphones"/>
    <n v="22"/>
    <x v="2"/>
    <s v="April"/>
    <n v="50544"/>
    <n v="54000"/>
    <n v="3456"/>
  </r>
  <r>
    <d v="2014-04-25T00:00:00"/>
    <s v="Portsaied"/>
    <s v="Canal"/>
    <s v="iPhone 5S (64GB)"/>
    <s v="Smartphones"/>
    <n v="13"/>
    <x v="2"/>
    <s v="April"/>
    <n v="34992"/>
    <n v="37260"/>
    <n v="2268"/>
  </r>
  <r>
    <d v="2014-04-25T00:00:00"/>
    <s v="Zagazig"/>
    <s v="Delta"/>
    <s v="Samsung Galaxy S3 (16GB) - 3G"/>
    <s v="Smartphones"/>
    <n v="27"/>
    <x v="2"/>
    <s v="April"/>
    <n v="43920"/>
    <n v="46800"/>
    <n v="2880"/>
  </r>
  <r>
    <d v="2014-04-25T00:00:00"/>
    <s v="Zagazig"/>
    <s v="Delta"/>
    <s v="HTC One - (32GB) - 4G"/>
    <s v="Smartphones"/>
    <n v="27"/>
    <x v="2"/>
    <s v="April"/>
    <n v="60912"/>
    <n v="64800"/>
    <n v="3888"/>
  </r>
  <r>
    <d v="2014-04-25T00:00:00"/>
    <s v="Marasa Matrouh"/>
    <s v="Alexandria"/>
    <s v="Samsung Galaxy S4 (16GB) - 4G"/>
    <s v="Smartphones"/>
    <n v="27"/>
    <x v="2"/>
    <s v="April"/>
    <n v="30420"/>
    <n v="32400"/>
    <n v="1980"/>
  </r>
  <r>
    <d v="2014-04-25T00:00:00"/>
    <s v="Marasa Matrouh"/>
    <s v="Alexandria"/>
    <s v="Samsung Galaxy Note 10.1"/>
    <s v="Tablets"/>
    <n v="27"/>
    <x v="2"/>
    <s v="April"/>
    <n v="32238"/>
    <n v="34830"/>
    <n v="2592"/>
  </r>
  <r>
    <d v="2014-04-26T00:00:00"/>
    <s v="Marasa Matrouh"/>
    <s v="Alexandria"/>
    <s v="HTC One - (32GB) - 4G"/>
    <s v="Smartphones"/>
    <n v="27"/>
    <x v="2"/>
    <s v="April"/>
    <n v="71064"/>
    <n v="75600"/>
    <n v="4536"/>
  </r>
  <r>
    <d v="2014-04-26T00:00:00"/>
    <s v="Ismailia"/>
    <s v="Canal"/>
    <s v="Microsoft Surface Pro 2"/>
    <s v="Tablets"/>
    <n v="27"/>
    <x v="2"/>
    <s v="April"/>
    <n v="30024"/>
    <n v="32400"/>
    <n v="2376"/>
  </r>
  <r>
    <d v="2014-04-26T00:00:00"/>
    <s v="Aswan"/>
    <s v="Upper Egypt"/>
    <s v="HTC ONE (32GB) Dual Sim - 3G"/>
    <s v="Smartphones"/>
    <n v="12"/>
    <x v="2"/>
    <s v="April"/>
    <n v="35460"/>
    <n v="37800"/>
    <n v="2340"/>
  </r>
  <r>
    <d v="2014-04-26T00:00:00"/>
    <s v="Alex"/>
    <s v="Alexandria"/>
    <s v="iPhone 5S (16GB)"/>
    <s v="Smartphones"/>
    <n v="18"/>
    <x v="2"/>
    <s v="April"/>
    <n v="98604"/>
    <n v="104940"/>
    <n v="6336"/>
  </r>
  <r>
    <d v="2014-04-27T00:00:00"/>
    <s v="Alex"/>
    <s v="Alexandria"/>
    <s v="Samsung Galaxy Note3 (32GB) - 3G"/>
    <s v="Smartphones"/>
    <n v="8"/>
    <x v="2"/>
    <s v="April"/>
    <n v="3726"/>
    <n v="3960"/>
    <n v="234"/>
  </r>
  <r>
    <d v="2014-04-27T00:00:00"/>
    <s v="Giza"/>
    <s v="G. Cairo"/>
    <s v="iPhone 5S (32GB)"/>
    <s v="Smartphones"/>
    <n v="21"/>
    <x v="2"/>
    <s v="April"/>
    <n v="5148"/>
    <n v="5490"/>
    <n v="342"/>
  </r>
  <r>
    <d v="2014-04-27T00:00:00"/>
    <s v="Alex"/>
    <s v="Alexandria"/>
    <s v="iPhone 5S (32GB)"/>
    <s v="Smartphones"/>
    <n v="25"/>
    <x v="2"/>
    <s v="April"/>
    <n v="113256"/>
    <n v="120780"/>
    <n v="7524"/>
  </r>
  <r>
    <d v="2014-04-28T00:00:00"/>
    <s v="Giza"/>
    <s v="G. Cairo"/>
    <s v="iPhone 5S (64GB)"/>
    <s v="Smartphones"/>
    <n v="12"/>
    <x v="2"/>
    <s v="April"/>
    <n v="52488"/>
    <n v="55890"/>
    <n v="3402"/>
  </r>
  <r>
    <d v="2014-04-28T00:00:00"/>
    <s v="Ismailia"/>
    <s v="Canal"/>
    <s v="iPhone 5C (16GB)"/>
    <s v="Smartphones"/>
    <n v="9"/>
    <x v="2"/>
    <s v="April"/>
    <n v="14184"/>
    <n v="15120"/>
    <n v="936"/>
  </r>
  <r>
    <d v="2014-04-28T00:00:00"/>
    <s v="Minia"/>
    <s v="Upper Egypt"/>
    <s v="Samsung Galaxy S3 (16GB) - 3G"/>
    <s v="Smartphones"/>
    <n v="23"/>
    <x v="2"/>
    <s v="April"/>
    <n v="39528"/>
    <n v="42120"/>
    <n v="2592"/>
  </r>
  <r>
    <d v="2014-04-28T00:00:00"/>
    <s v="Giza"/>
    <s v="G. Cairo"/>
    <s v="Samsung Galaxy S3 (16GB) - 3G"/>
    <s v="Smartphones"/>
    <n v="23"/>
    <x v="2"/>
    <s v="April"/>
    <n v="28548"/>
    <n v="30420"/>
    <n v="1872"/>
  </r>
  <r>
    <d v="2014-04-29T00:00:00"/>
    <s v="Alex"/>
    <s v="Alexandria"/>
    <s v="Samsung Galaxy S4 Zoom - 3G  "/>
    <s v="Smartphones"/>
    <n v="20"/>
    <x v="2"/>
    <s v="April"/>
    <n v="12636"/>
    <n v="13500"/>
    <n v="864"/>
  </r>
  <r>
    <d v="2014-04-29T00:00:00"/>
    <s v="Ismailia"/>
    <s v="Canal"/>
    <s v="Samsung Galaxy Note3 (32GB) - 3G"/>
    <s v="Smartphones"/>
    <n v="25"/>
    <x v="2"/>
    <s v="April"/>
    <n v="14904"/>
    <n v="15840"/>
    <n v="936"/>
  </r>
  <r>
    <d v="2014-04-29T00:00:00"/>
    <s v="Cairo"/>
    <s v="G. Cairo"/>
    <s v="iPhone 5S (32GB)"/>
    <s v="Smartphones"/>
    <n v="4"/>
    <x v="2"/>
    <s v="April"/>
    <n v="56628"/>
    <n v="60390"/>
    <n v="3762"/>
  </r>
  <r>
    <d v="2014-04-30T00:00:00"/>
    <s v="Alex"/>
    <s v="Alexandria"/>
    <s v="Nokia Lumia  - 4G"/>
    <s v="Smartphones"/>
    <n v="24"/>
    <x v="2"/>
    <s v="April"/>
    <n v="36612"/>
    <n v="38880"/>
    <n v="2268"/>
  </r>
  <r>
    <d v="2014-04-30T00:00:00"/>
    <s v="Minia"/>
    <s v="Upper Egypt"/>
    <s v="HTC One - (32GB) - 4G"/>
    <s v="Smartphones"/>
    <n v="24"/>
    <x v="2"/>
    <s v="April"/>
    <n v="71064"/>
    <n v="75600"/>
    <n v="4536"/>
  </r>
  <r>
    <d v="2014-05-01T00:00:00"/>
    <s v="Zagazig"/>
    <s v="Delta"/>
    <s v="HTC One - (32GB) - 4G"/>
    <s v="Smartphones"/>
    <n v="16"/>
    <x v="2"/>
    <s v="May"/>
    <n v="60912"/>
    <n v="64800"/>
    <n v="3888"/>
  </r>
  <r>
    <d v="2014-05-01T00:00:00"/>
    <s v="Alex"/>
    <s v="Alexandria"/>
    <s v="Samsung Galaxy S4 (16GB) - 4G"/>
    <s v="Smartphones"/>
    <n v="6"/>
    <x v="2"/>
    <s v="May"/>
    <n v="60840"/>
    <n v="64800"/>
    <n v="3960"/>
  </r>
  <r>
    <d v="2014-05-01T00:00:00"/>
    <s v="Marasa Matrouh"/>
    <s v="Alexandria"/>
    <s v="Samsung Galaxy Note3 (32GB) - 3G"/>
    <s v="Smartphones"/>
    <n v="4"/>
    <x v="2"/>
    <s v="May"/>
    <n v="29808"/>
    <n v="31680"/>
    <n v="1872"/>
  </r>
  <r>
    <d v="2014-05-01T00:00:00"/>
    <s v="Aswan"/>
    <s v="Upper Egypt"/>
    <s v="iPhone 5S (16GB)"/>
    <s v="Smartphones"/>
    <n v="24"/>
    <x v="2"/>
    <s v="May"/>
    <n v="94122"/>
    <n v="100170"/>
    <n v="6048"/>
  </r>
  <r>
    <d v="2014-05-01T00:00:00"/>
    <s v="Aswan"/>
    <s v="Upper Egypt"/>
    <s v="Samsung Galaxy S4  (16GB) - 3G"/>
    <s v="Smartphones"/>
    <n v="21"/>
    <x v="2"/>
    <s v="May"/>
    <n v="17712"/>
    <n v="18900"/>
    <n v="1188"/>
  </r>
  <r>
    <d v="2014-05-01T00:00:00"/>
    <s v="Ismailia"/>
    <s v="Canal"/>
    <s v="Nokia Lumia  - 4G"/>
    <s v="Smartphones"/>
    <n v="13"/>
    <x v="2"/>
    <s v="May"/>
    <n v="42714"/>
    <n v="45360"/>
    <n v="2646"/>
  </r>
  <r>
    <d v="2014-05-02T00:00:00"/>
    <s v="Portsaied"/>
    <s v="Canal"/>
    <s v="Microsoft Surface Pro 2"/>
    <s v="Tablets"/>
    <n v="2"/>
    <x v="2"/>
    <s v="May"/>
    <n v="127602"/>
    <n v="137700"/>
    <n v="10098"/>
  </r>
  <r>
    <d v="2014-05-02T00:00:00"/>
    <s v="Minia"/>
    <s v="Upper Egypt"/>
    <s v="iPhone 5S (32GB)"/>
    <s v="Smartphones"/>
    <n v="20"/>
    <x v="2"/>
    <s v="May"/>
    <n v="123552"/>
    <n v="131760"/>
    <n v="8208"/>
  </r>
  <r>
    <d v="2014-05-03T00:00:00"/>
    <s v="Cairo"/>
    <s v="G. Cairo"/>
    <s v="Samsung Galaxy S3 (16GB) - 3G"/>
    <s v="Smartphones"/>
    <n v="21"/>
    <x v="2"/>
    <s v="May"/>
    <n v="10980"/>
    <n v="11700"/>
    <n v="720"/>
  </r>
  <r>
    <d v="2014-05-04T00:00:00"/>
    <s v="Minia"/>
    <s v="Upper Egypt"/>
    <s v="iPhone 5C (32GB)"/>
    <s v="Smartphones"/>
    <n v="12"/>
    <x v="2"/>
    <s v="May"/>
    <n v="99450"/>
    <n v="105750"/>
    <n v="6300"/>
  </r>
  <r>
    <d v="2014-05-04T00:00:00"/>
    <s v="Ismailia"/>
    <s v="Canal"/>
    <s v="Samsung Galaxy Note3 (32GB) - 4G"/>
    <s v="Smartphones"/>
    <n v="23"/>
    <x v="2"/>
    <s v="May"/>
    <n v="95472"/>
    <n v="101520"/>
    <n v="6048"/>
  </r>
  <r>
    <d v="2014-05-04T00:00:00"/>
    <s v="Zagazig"/>
    <s v="Delta"/>
    <s v="HTC ONE (32GB) Dual Sim - 3G"/>
    <s v="Smartphones"/>
    <n v="23"/>
    <x v="2"/>
    <s v="May"/>
    <n v="67374"/>
    <n v="71820"/>
    <n v="4446"/>
  </r>
  <r>
    <d v="2014-05-05T00:00:00"/>
    <s v="Zagazig"/>
    <s v="Delta"/>
    <s v="Samsung Galaxy Note3 (32GB) - 3G"/>
    <s v="Smartphones"/>
    <n v="24"/>
    <x v="2"/>
    <s v="May"/>
    <n v="85698"/>
    <n v="91080"/>
    <n v="5382"/>
  </r>
  <r>
    <d v="2014-05-05T00:00:00"/>
    <s v="Marasa Matrouh"/>
    <s v="Alexandria"/>
    <s v="iPhone 5S (32GB)"/>
    <s v="Smartphones"/>
    <n v="25"/>
    <x v="2"/>
    <s v="May"/>
    <n v="123552"/>
    <n v="131760"/>
    <n v="8208"/>
  </r>
  <r>
    <d v="2014-05-06T00:00:00"/>
    <s v="Marasa Matrouh"/>
    <s v="Alexandria"/>
    <s v="Samsung Galaxy S4  (16GB) - 3G"/>
    <s v="Smartphones"/>
    <n v="17"/>
    <x v="2"/>
    <s v="May"/>
    <n v="47232"/>
    <n v="50400"/>
    <n v="3168"/>
  </r>
  <r>
    <d v="2014-05-06T00:00:00"/>
    <s v="Aswan"/>
    <s v="Upper Egypt"/>
    <s v="iPhone 5S (32GB)"/>
    <s v="Smartphones"/>
    <n v="21"/>
    <x v="2"/>
    <s v="May"/>
    <n v="97812"/>
    <n v="104310"/>
    <n v="6498"/>
  </r>
  <r>
    <d v="2014-05-06T00:00:00"/>
    <s v="Ismailia"/>
    <s v="Canal"/>
    <s v="Samsung Galaxy S4  (16GB) - 3G"/>
    <s v="Smartphones"/>
    <n v="9"/>
    <x v="2"/>
    <s v="May"/>
    <n v="47232"/>
    <n v="50400"/>
    <n v="3168"/>
  </r>
  <r>
    <d v="2014-05-06T00:00:00"/>
    <s v="Zagazig"/>
    <s v="Delta"/>
    <s v="HTC One - (32GB) - 4G"/>
    <s v="Smartphones"/>
    <n v="11"/>
    <x v="2"/>
    <s v="May"/>
    <n v="47376"/>
    <n v="50400"/>
    <n v="3024"/>
  </r>
  <r>
    <d v="2014-05-07T00:00:00"/>
    <s v="Alex"/>
    <s v="Alexandria"/>
    <s v="iPhone 5C (32GB)"/>
    <s v="Smartphones"/>
    <n v="4"/>
    <x v="2"/>
    <s v="May"/>
    <n v="91494"/>
    <n v="97290"/>
    <n v="5796"/>
  </r>
  <r>
    <d v="2014-05-07T00:00:00"/>
    <s v="Portsaied"/>
    <s v="Canal"/>
    <s v="iPhone 5S (64GB)"/>
    <s v="Smartphones"/>
    <n v="22"/>
    <x v="2"/>
    <s v="May"/>
    <n v="40824"/>
    <n v="43470"/>
    <n v="2646"/>
  </r>
  <r>
    <d v="2014-05-07T00:00:00"/>
    <s v="Aswan"/>
    <s v="Upper Egypt"/>
    <s v="Samsung Galaxy Note3 (32GB) - 4G"/>
    <s v="Smartphones"/>
    <n v="15"/>
    <x v="2"/>
    <s v="May"/>
    <n v="71604"/>
    <n v="76140"/>
    <n v="4536"/>
  </r>
  <r>
    <d v="2014-05-08T00:00:00"/>
    <s v="Zagazig"/>
    <s v="Delta"/>
    <s v="Samsung Galaxy S3 (16GB) - 3G"/>
    <s v="Smartphones"/>
    <n v="23"/>
    <x v="2"/>
    <s v="May"/>
    <n v="4392"/>
    <n v="4680"/>
    <n v="288"/>
  </r>
  <r>
    <d v="2014-05-08T00:00:00"/>
    <s v="Giza"/>
    <s v="G. Cairo"/>
    <s v="HTC One - (32GB) - 4G"/>
    <s v="Smartphones"/>
    <n v="9"/>
    <x v="2"/>
    <s v="May"/>
    <n v="81216"/>
    <n v="86400"/>
    <n v="5184"/>
  </r>
  <r>
    <d v="2014-05-08T00:00:00"/>
    <s v="Mansoura"/>
    <s v="Delta"/>
    <s v="Samsung Galaxy S4 Zoom - 3G  "/>
    <s v="Smartphones"/>
    <n v="7"/>
    <x v="2"/>
    <s v="May"/>
    <n v="23166"/>
    <n v="24750"/>
    <n v="1584"/>
  </r>
  <r>
    <d v="2014-05-08T00:00:00"/>
    <s v="Ismailia"/>
    <s v="Canal"/>
    <s v="Nokia Lumia  - 4G"/>
    <s v="Smartphones"/>
    <n v="25"/>
    <x v="2"/>
    <s v="May"/>
    <n v="32544"/>
    <n v="34560"/>
    <n v="2016"/>
  </r>
  <r>
    <d v="2014-05-08T00:00:00"/>
    <s v="Portsaied"/>
    <s v="Canal"/>
    <s v="Samsung Galaxy Note 10.1"/>
    <s v="Tablets"/>
    <n v="10"/>
    <x v="2"/>
    <s v="May"/>
    <n v="14328"/>
    <n v="15480"/>
    <n v="1152"/>
  </r>
  <r>
    <d v="2014-05-08T00:00:00"/>
    <s v="Aswan"/>
    <s v="Upper Egypt"/>
    <s v="Samsung Galaxy Note 10.1"/>
    <s v="Tablets"/>
    <n v="8"/>
    <x v="2"/>
    <s v="May"/>
    <n v="60894"/>
    <n v="65790"/>
    <n v="4896"/>
  </r>
  <r>
    <d v="2014-05-09T00:00:00"/>
    <s v="Mansoura"/>
    <s v="Delta"/>
    <s v="iPhone 5C (32GB)"/>
    <s v="Smartphones"/>
    <n v="18"/>
    <x v="2"/>
    <s v="May"/>
    <n v="63648"/>
    <n v="67680"/>
    <n v="4032"/>
  </r>
  <r>
    <d v="2014-05-09T00:00:00"/>
    <s v="Zagazig"/>
    <s v="Delta"/>
    <s v="Sony Xperia Z"/>
    <s v="Tablets"/>
    <n v="8"/>
    <x v="2"/>
    <s v="May"/>
    <n v="39240"/>
    <n v="42300"/>
    <n v="3060"/>
  </r>
  <r>
    <d v="2014-05-10T00:00:00"/>
    <s v="Aswan"/>
    <s v="Upper Egypt"/>
    <s v="Samsung Galaxy Note3 (32GB) - 3G"/>
    <s v="Smartphones"/>
    <n v="25"/>
    <x v="2"/>
    <s v="May"/>
    <n v="59616"/>
    <n v="63360"/>
    <n v="3744"/>
  </r>
  <r>
    <d v="2014-05-10T00:00:00"/>
    <s v="Giza"/>
    <s v="G. Cairo"/>
    <s v="Sony Xperia Z"/>
    <s v="Tablets"/>
    <n v="7"/>
    <x v="2"/>
    <s v="May"/>
    <n v="39240"/>
    <n v="42300"/>
    <n v="3060"/>
  </r>
  <r>
    <d v="2014-05-10T00:00:00"/>
    <s v="Marasa Matrouh"/>
    <s v="Alexandria"/>
    <s v="HTC ONE (32GB) Dual Sim - 3G"/>
    <s v="Smartphones"/>
    <n v="17"/>
    <x v="2"/>
    <s v="May"/>
    <n v="14184"/>
    <n v="15120"/>
    <n v="936"/>
  </r>
  <r>
    <d v="2014-05-11T00:00:00"/>
    <s v="Minia"/>
    <s v="Upper Egypt"/>
    <s v="iPhone 5S (32GB)"/>
    <s v="Smartphones"/>
    <n v="3"/>
    <x v="2"/>
    <s v="May"/>
    <n v="10296"/>
    <n v="10980"/>
    <n v="684"/>
  </r>
  <r>
    <d v="2014-05-11T00:00:00"/>
    <s v="Alex"/>
    <s v="Alexandria"/>
    <s v="Samsung Galaxy Note3 (32GB) - 3G"/>
    <s v="Smartphones"/>
    <n v="13"/>
    <x v="2"/>
    <s v="May"/>
    <n v="52164"/>
    <n v="55440"/>
    <n v="3276"/>
  </r>
  <r>
    <d v="2014-05-11T00:00:00"/>
    <s v="Cairo"/>
    <s v="G. Cairo"/>
    <s v="Samsung Galaxy Note3 (32GB) - 3G"/>
    <s v="Smartphones"/>
    <n v="17"/>
    <x v="2"/>
    <s v="May"/>
    <n v="7452"/>
    <n v="7920"/>
    <n v="468"/>
  </r>
  <r>
    <d v="2014-05-11T00:00:00"/>
    <s v="Portsaied"/>
    <s v="Canal"/>
    <s v="iPhone 5S (64GB)"/>
    <s v="Smartphones"/>
    <n v="22"/>
    <x v="2"/>
    <s v="May"/>
    <n v="139968"/>
    <n v="149040"/>
    <n v="9072"/>
  </r>
  <r>
    <d v="2014-05-12T00:00:00"/>
    <s v="Portsaied"/>
    <s v="Canal"/>
    <s v="Samsung Galaxy Note3 (32GB) - 3G"/>
    <s v="Smartphones"/>
    <n v="23"/>
    <x v="2"/>
    <s v="May"/>
    <n v="81972"/>
    <n v="87120"/>
    <n v="5148"/>
  </r>
  <r>
    <d v="2014-05-12T00:00:00"/>
    <s v="Aswan"/>
    <s v="Upper Egypt"/>
    <s v="HTC One - (32GB) - 4G"/>
    <s v="Smartphones"/>
    <n v="1"/>
    <x v="2"/>
    <s v="May"/>
    <n v="60912"/>
    <n v="64800"/>
    <n v="3888"/>
  </r>
  <r>
    <d v="2014-05-12T00:00:00"/>
    <s v="Ismailia"/>
    <s v="Canal"/>
    <s v="Samsung Galaxy S4  (16GB) - 3G"/>
    <s v="Smartphones"/>
    <n v="25"/>
    <x v="2"/>
    <s v="May"/>
    <n v="35424"/>
    <n v="37800"/>
    <n v="2376"/>
  </r>
  <r>
    <d v="2014-05-12T00:00:00"/>
    <s v="Zagazig"/>
    <s v="Delta"/>
    <s v="HTC One - (32GB) - 4G"/>
    <s v="Smartphones"/>
    <n v="22"/>
    <x v="2"/>
    <s v="May"/>
    <n v="84600"/>
    <n v="90000"/>
    <n v="5400"/>
  </r>
  <r>
    <d v="2014-05-13T00:00:00"/>
    <s v="Portsaied"/>
    <s v="Canal"/>
    <s v="Samsung Galaxy S3 (16GB) - 3G"/>
    <s v="Smartphones"/>
    <n v="2"/>
    <x v="2"/>
    <s v="May"/>
    <n v="6588"/>
    <n v="7020"/>
    <n v="432"/>
  </r>
  <r>
    <d v="2014-05-15T00:00:00"/>
    <s v="Cairo"/>
    <s v="G. Cairo"/>
    <s v="Samsung Galaxy S3 (16GB) - 3G"/>
    <s v="Smartphones"/>
    <n v="11"/>
    <x v="2"/>
    <s v="May"/>
    <n v="43920"/>
    <n v="46800"/>
    <n v="2880"/>
  </r>
  <r>
    <d v="2014-05-15T00:00:00"/>
    <s v="Marasa Matrouh"/>
    <s v="Alexandria"/>
    <s v="Samsung Galaxy Note3 (32GB) - 3G"/>
    <s v="Smartphones"/>
    <n v="11"/>
    <x v="2"/>
    <s v="May"/>
    <n v="93150"/>
    <n v="99000"/>
    <n v="5850"/>
  </r>
  <r>
    <d v="2014-05-15T00:00:00"/>
    <s v="Mansoura"/>
    <s v="Delta"/>
    <s v="Samsung Galaxy S4 Zoom - 3G  "/>
    <s v="Smartphones"/>
    <n v="1"/>
    <x v="2"/>
    <s v="May"/>
    <n v="21060"/>
    <n v="22500"/>
    <n v="1440"/>
  </r>
  <r>
    <d v="2014-05-15T00:00:00"/>
    <s v="Aswan"/>
    <s v="Upper Egypt"/>
    <s v="HTC One - (32GB) - 4G"/>
    <s v="Smartphones"/>
    <n v="14"/>
    <x v="2"/>
    <s v="May"/>
    <n v="13536"/>
    <n v="14400"/>
    <n v="864"/>
  </r>
  <r>
    <d v="2014-05-16T00:00:00"/>
    <s v="Portsaied"/>
    <s v="Canal"/>
    <s v="iPhone 5S (32GB)"/>
    <s v="Smartphones"/>
    <n v="11"/>
    <x v="2"/>
    <s v="May"/>
    <n v="46332"/>
    <n v="49410"/>
    <n v="3078"/>
  </r>
  <r>
    <d v="2014-05-16T00:00:00"/>
    <s v="Portsaied"/>
    <s v="Canal"/>
    <s v="iPhone 5C (16GB)"/>
    <s v="Smartphones"/>
    <n v="8"/>
    <x v="2"/>
    <s v="May"/>
    <n v="74466"/>
    <n v="79380"/>
    <n v="4914"/>
  </r>
  <r>
    <d v="2014-05-16T00:00:00"/>
    <s v="Mansoura"/>
    <s v="Delta"/>
    <s v="Microsoft Surface Pro 2"/>
    <s v="Tablets"/>
    <n v="1"/>
    <x v="2"/>
    <s v="May"/>
    <n v="172638"/>
    <n v="186300"/>
    <n v="13662"/>
  </r>
  <r>
    <d v="2014-05-17T00:00:00"/>
    <s v="Giza"/>
    <s v="G. Cairo"/>
    <s v="Samsung Galaxy Note3 (32GB) - 3G"/>
    <s v="Smartphones"/>
    <n v="24"/>
    <x v="2"/>
    <s v="May"/>
    <n v="3726"/>
    <n v="3960"/>
    <n v="234"/>
  </r>
  <r>
    <d v="2014-05-17T00:00:00"/>
    <s v="Aswan"/>
    <s v="Upper Egypt"/>
    <s v="HTC ONE (32GB) Dual Sim - 3G"/>
    <s v="Smartphones"/>
    <n v="15"/>
    <x v="2"/>
    <s v="May"/>
    <n v="31914"/>
    <n v="34020"/>
    <n v="2106"/>
  </r>
  <r>
    <d v="2014-05-17T00:00:00"/>
    <s v="Portsaied"/>
    <s v="Canal"/>
    <s v="Sony Xperia Z"/>
    <s v="Tablets"/>
    <n v="20"/>
    <x v="2"/>
    <s v="May"/>
    <n v="35316"/>
    <n v="38070"/>
    <n v="2754"/>
  </r>
  <r>
    <d v="2014-05-17T00:00:00"/>
    <s v="Alex"/>
    <s v="Alexandria"/>
    <s v="Samsung Galaxy Note3 (32GB) - 3G"/>
    <s v="Smartphones"/>
    <n v="1"/>
    <x v="2"/>
    <s v="May"/>
    <n v="81972"/>
    <n v="87120"/>
    <n v="5148"/>
  </r>
  <r>
    <d v="2014-05-18T00:00:00"/>
    <s v="Zagazig"/>
    <s v="Delta"/>
    <s v="HTC One - (32GB) - 4G"/>
    <s v="Smartphones"/>
    <n v="5"/>
    <x v="2"/>
    <s v="May"/>
    <n v="27072"/>
    <n v="28800"/>
    <n v="1728"/>
  </r>
  <r>
    <d v="2014-05-19T00:00:00"/>
    <s v="Mansoura"/>
    <s v="Delta"/>
    <s v="iPhone 5C (32GB)"/>
    <s v="Smartphones"/>
    <n v="2"/>
    <x v="2"/>
    <s v="May"/>
    <n v="19890"/>
    <n v="21150"/>
    <n v="1260"/>
  </r>
  <r>
    <d v="2014-05-19T00:00:00"/>
    <s v="Alex"/>
    <s v="Alexandria"/>
    <s v="HTC ONE (32GB) Dual Sim - 3G"/>
    <s v="Smartphones"/>
    <n v="15"/>
    <x v="2"/>
    <s v="May"/>
    <n v="60282"/>
    <n v="64260"/>
    <n v="3978"/>
  </r>
  <r>
    <d v="2014-05-19T00:00:00"/>
    <s v="Cairo"/>
    <s v="G. Cairo"/>
    <s v="Microsoft Surface Pro 2"/>
    <s v="Tablets"/>
    <n v="24"/>
    <x v="2"/>
    <s v="May"/>
    <n v="157626"/>
    <n v="170100"/>
    <n v="12474"/>
  </r>
  <r>
    <d v="2014-05-20T00:00:00"/>
    <s v="Cairo"/>
    <s v="G. Cairo"/>
    <s v="iPhone 5C (32GB)"/>
    <s v="Smartphones"/>
    <n v="23"/>
    <x v="2"/>
    <s v="May"/>
    <n v="19890"/>
    <n v="21150"/>
    <n v="1260"/>
  </r>
  <r>
    <d v="2014-05-20T00:00:00"/>
    <s v="Portsaied"/>
    <s v="Canal"/>
    <s v="Samsung Galaxy S3 (16GB) - 3G"/>
    <s v="Smartphones"/>
    <n v="20"/>
    <x v="2"/>
    <s v="May"/>
    <n v="4392"/>
    <n v="4680"/>
    <n v="288"/>
  </r>
  <r>
    <d v="2014-05-20T00:00:00"/>
    <s v="Giza"/>
    <s v="G. Cairo"/>
    <s v="Samsung Galaxy S4  (16GB) - 3G"/>
    <s v="Smartphones"/>
    <n v="23"/>
    <x v="2"/>
    <s v="May"/>
    <n v="44280"/>
    <n v="47250"/>
    <n v="2970"/>
  </r>
  <r>
    <d v="2014-05-20T00:00:00"/>
    <s v="Zagazig"/>
    <s v="Delta"/>
    <s v="Sony Xperia Z"/>
    <s v="Tablets"/>
    <n v="22"/>
    <x v="2"/>
    <s v="May"/>
    <n v="82404"/>
    <n v="88830"/>
    <n v="6426"/>
  </r>
  <r>
    <d v="2014-05-20T00:00:00"/>
    <s v="Marasa Matrouh"/>
    <s v="Alexandria"/>
    <s v="Samsung Galaxy Note3 (32GB) - 4G"/>
    <s v="Smartphones"/>
    <n v="10"/>
    <x v="2"/>
    <s v="May"/>
    <n v="95472"/>
    <n v="101520"/>
    <n v="6048"/>
  </r>
  <r>
    <d v="2014-05-20T00:00:00"/>
    <s v="Mansoura"/>
    <s v="Delta"/>
    <s v="Sony Xperia Z"/>
    <s v="Tablets"/>
    <n v="5"/>
    <x v="2"/>
    <s v="May"/>
    <n v="58860"/>
    <n v="63450"/>
    <n v="4590"/>
  </r>
  <r>
    <d v="2014-05-21T00:00:00"/>
    <s v="Portsaied"/>
    <s v="Canal"/>
    <s v="Samsung Galaxy S4 (16GB) - 4G"/>
    <s v="Smartphones"/>
    <n v="12"/>
    <x v="2"/>
    <s v="May"/>
    <n v="48672"/>
    <n v="51840"/>
    <n v="3168"/>
  </r>
  <r>
    <d v="2014-05-21T00:00:00"/>
    <s v="Cairo"/>
    <s v="G. Cairo"/>
    <s v="iPhone 5C (16GB)"/>
    <s v="Smartphones"/>
    <n v="19"/>
    <x v="2"/>
    <s v="May"/>
    <n v="60282"/>
    <n v="64260"/>
    <n v="3978"/>
  </r>
  <r>
    <d v="2014-05-22T00:00:00"/>
    <s v="Cairo"/>
    <s v="G. Cairo"/>
    <s v="Nokia Lumia  - 4G"/>
    <s v="Smartphones"/>
    <n v="18"/>
    <x v="2"/>
    <s v="May"/>
    <n v="42714"/>
    <n v="45360"/>
    <n v="2646"/>
  </r>
  <r>
    <d v="2014-05-22T00:00:00"/>
    <s v="Minia"/>
    <s v="Upper Egypt"/>
    <s v="iPhone 5C (32GB)"/>
    <s v="Smartphones"/>
    <n v="1"/>
    <x v="2"/>
    <s v="May"/>
    <n v="35802"/>
    <n v="38070"/>
    <n v="2268"/>
  </r>
  <r>
    <d v="2014-05-22T00:00:00"/>
    <s v="Giza"/>
    <s v="G. Cairo"/>
    <s v="Samsung Galaxy S3 (16GB) - 3G"/>
    <s v="Smartphones"/>
    <n v="15"/>
    <x v="2"/>
    <s v="May"/>
    <n v="26352"/>
    <n v="28080"/>
    <n v="1728"/>
  </r>
  <r>
    <d v="2014-05-23T00:00:00"/>
    <s v="Mansoura"/>
    <s v="Delta"/>
    <s v="Samsung Galaxy S4  (16GB) - 3G"/>
    <s v="Smartphones"/>
    <n v="4"/>
    <x v="2"/>
    <s v="May"/>
    <n v="38376"/>
    <n v="40950"/>
    <n v="2574"/>
  </r>
  <r>
    <d v="2014-05-23T00:00:00"/>
    <s v="Zagazig"/>
    <s v="Delta"/>
    <s v="Samsung Galaxy Note 10.1"/>
    <s v="Tablets"/>
    <n v="16"/>
    <x v="2"/>
    <s v="May"/>
    <n v="82386"/>
    <n v="89010"/>
    <n v="6624"/>
  </r>
  <r>
    <d v="2014-05-24T00:00:00"/>
    <s v="Minia"/>
    <s v="Upper Egypt"/>
    <s v="Nokia Lumia  - 4G"/>
    <s v="Smartphones"/>
    <n v="10"/>
    <x v="2"/>
    <s v="May"/>
    <n v="14238"/>
    <n v="15120"/>
    <n v="882"/>
  </r>
  <r>
    <d v="2014-05-24T00:00:00"/>
    <s v="Marasa Matrouh"/>
    <s v="Alexandria"/>
    <s v="Samsung Galaxy S4  (16GB) - 3G"/>
    <s v="Smartphones"/>
    <n v="21"/>
    <x v="2"/>
    <s v="May"/>
    <n v="23616"/>
    <n v="25200"/>
    <n v="1584"/>
  </r>
  <r>
    <d v="2014-05-24T00:00:00"/>
    <s v="Giza"/>
    <s v="G. Cairo"/>
    <s v="iPhone 5C (16GB)"/>
    <s v="Smartphones"/>
    <n v="7"/>
    <x v="2"/>
    <s v="May"/>
    <n v="70920"/>
    <n v="75600"/>
    <n v="4680"/>
  </r>
  <r>
    <d v="2014-05-24T00:00:00"/>
    <s v="Giza"/>
    <s v="G. Cairo"/>
    <s v="iPhone 5S (16GB)"/>
    <s v="Smartphones"/>
    <n v="22"/>
    <x v="2"/>
    <s v="May"/>
    <n v="53784"/>
    <n v="57240"/>
    <n v="3456"/>
  </r>
  <r>
    <d v="2014-05-24T00:00:00"/>
    <s v="Cairo"/>
    <s v="G. Cairo"/>
    <s v="Nokia Lumia  - 4G"/>
    <s v="Smartphones"/>
    <n v="15"/>
    <x v="2"/>
    <s v="May"/>
    <n v="6102"/>
    <n v="6480"/>
    <n v="378"/>
  </r>
  <r>
    <d v="2014-05-24T00:00:00"/>
    <s v="Portsaied"/>
    <s v="Canal"/>
    <s v="iPhone 5S (16GB)"/>
    <s v="Smartphones"/>
    <n v="7"/>
    <x v="2"/>
    <s v="May"/>
    <n v="71712"/>
    <n v="76320"/>
    <n v="4608"/>
  </r>
  <r>
    <d v="2014-05-24T00:00:00"/>
    <s v="Minia"/>
    <s v="Upper Egypt"/>
    <s v="Samsung Galaxy S4  (16GB) - 3G"/>
    <s v="Smartphones"/>
    <n v="17"/>
    <x v="2"/>
    <s v="May"/>
    <n v="35424"/>
    <n v="37800"/>
    <n v="2376"/>
  </r>
  <r>
    <d v="2014-05-25T00:00:00"/>
    <s v="Minia"/>
    <s v="Upper Egypt"/>
    <s v="Nokia Lumia  - 4G"/>
    <s v="Smartphones"/>
    <n v="20"/>
    <x v="2"/>
    <s v="May"/>
    <n v="8136"/>
    <n v="8640"/>
    <n v="504"/>
  </r>
  <r>
    <d v="2014-05-25T00:00:00"/>
    <s v="Ismailia"/>
    <s v="Canal"/>
    <s v="HTC One - (32GB) - 4G"/>
    <s v="Smartphones"/>
    <n v="5"/>
    <x v="2"/>
    <s v="May"/>
    <n v="33840"/>
    <n v="36000"/>
    <n v="2160"/>
  </r>
  <r>
    <d v="2014-05-25T00:00:00"/>
    <s v="Portsaied"/>
    <s v="Canal"/>
    <s v="Samsung Galaxy S4 (16GB) - 4G"/>
    <s v="Smartphones"/>
    <n v="14"/>
    <x v="2"/>
    <s v="May"/>
    <n v="42588"/>
    <n v="45360"/>
    <n v="2772"/>
  </r>
  <r>
    <d v="2014-05-27T00:00:00"/>
    <s v="Cairo"/>
    <s v="G. Cairo"/>
    <s v="Samsung Galaxy S4 (16GB) - 4G"/>
    <s v="Smartphones"/>
    <n v="6"/>
    <x v="2"/>
    <s v="May"/>
    <n v="36504"/>
    <n v="38880"/>
    <n v="2376"/>
  </r>
  <r>
    <d v="2014-05-27T00:00:00"/>
    <s v="Giza"/>
    <s v="G. Cairo"/>
    <s v="Samsung Galaxy Note3 (32GB) - 3G"/>
    <s v="Smartphones"/>
    <n v="22"/>
    <x v="2"/>
    <s v="May"/>
    <n v="85698"/>
    <n v="91080"/>
    <n v="5382"/>
  </r>
  <r>
    <d v="2014-05-27T00:00:00"/>
    <s v="Alex"/>
    <s v="Alexandria"/>
    <s v="iPhone 5S (16GB)"/>
    <s v="Smartphones"/>
    <n v="6"/>
    <x v="2"/>
    <s v="May"/>
    <n v="107568"/>
    <n v="114480"/>
    <n v="6912"/>
  </r>
  <r>
    <d v="2014-05-27T00:00:00"/>
    <s v="Zagazig"/>
    <s v="Delta"/>
    <s v="Samsung Galaxy S4 (16GB) - 4G"/>
    <s v="Smartphones"/>
    <n v="6"/>
    <x v="2"/>
    <s v="May"/>
    <n v="66924"/>
    <n v="71280"/>
    <n v="4356"/>
  </r>
  <r>
    <d v="2014-05-27T00:00:00"/>
    <s v="Aswan"/>
    <s v="Upper Egypt"/>
    <s v="Microsoft Surface Pro 2"/>
    <s v="Tablets"/>
    <n v="2"/>
    <x v="2"/>
    <s v="May"/>
    <n v="142614"/>
    <n v="153900"/>
    <n v="11286"/>
  </r>
  <r>
    <d v="2014-05-28T00:00:00"/>
    <s v="Alex"/>
    <s v="Alexandria"/>
    <s v="Nokia Lumia  - 4G"/>
    <s v="Smartphones"/>
    <n v="24"/>
    <x v="2"/>
    <s v="May"/>
    <n v="20340"/>
    <n v="21600"/>
    <n v="1260"/>
  </r>
  <r>
    <d v="2014-05-28T00:00:00"/>
    <s v="Zagazig"/>
    <s v="Delta"/>
    <s v="Samsung Galaxy Note 10.1"/>
    <s v="Tablets"/>
    <n v="11"/>
    <x v="2"/>
    <s v="May"/>
    <n v="28656"/>
    <n v="30960"/>
    <n v="2304"/>
  </r>
  <r>
    <d v="2014-05-28T00:00:00"/>
    <s v="Alex"/>
    <s v="Alexandria"/>
    <s v="Microsoft Surface Pro 2"/>
    <s v="Tablets"/>
    <n v="10"/>
    <x v="2"/>
    <s v="May"/>
    <n v="37530"/>
    <n v="40500"/>
    <n v="2970"/>
  </r>
  <r>
    <d v="2014-05-28T00:00:00"/>
    <s v="Cairo"/>
    <s v="G. Cairo"/>
    <s v="Samsung Galaxy S4  (16GB) - 3G"/>
    <s v="Smartphones"/>
    <n v="7"/>
    <x v="2"/>
    <s v="May"/>
    <n v="50184"/>
    <n v="53550"/>
    <n v="3366"/>
  </r>
  <r>
    <d v="2014-05-29T00:00:00"/>
    <s v="Cairo"/>
    <s v="G. Cairo"/>
    <s v="Sony Xperia Z"/>
    <s v="Tablets"/>
    <n v="22"/>
    <x v="2"/>
    <s v="May"/>
    <n v="98100"/>
    <n v="105750"/>
    <n v="7650"/>
  </r>
  <r>
    <d v="2014-05-30T00:00:00"/>
    <s v="Mansoura"/>
    <s v="Delta"/>
    <s v="iPhone 5S (64GB)"/>
    <s v="Smartphones"/>
    <n v="7"/>
    <x v="2"/>
    <s v="May"/>
    <n v="5832"/>
    <n v="6210"/>
    <n v="378"/>
  </r>
  <r>
    <d v="2014-05-31T00:00:00"/>
    <s v="Cairo"/>
    <s v="G. Cairo"/>
    <s v="iPhone 5S (64GB)"/>
    <s v="Smartphones"/>
    <n v="18"/>
    <x v="2"/>
    <s v="May"/>
    <n v="104976"/>
    <n v="111780"/>
    <n v="6804"/>
  </r>
  <r>
    <d v="2014-05-31T00:00:00"/>
    <s v="Marasa Matrouh"/>
    <s v="Alexandria"/>
    <s v="Microsoft Surface Pro 2"/>
    <s v="Tablets"/>
    <n v="12"/>
    <x v="2"/>
    <s v="May"/>
    <n v="22518"/>
    <n v="24300"/>
    <n v="1782"/>
  </r>
  <r>
    <d v="2014-06-01T00:00:00"/>
    <s v="Cairo"/>
    <s v="G. Cairo"/>
    <s v="HTC ONE (32GB) Dual Sim - 3G"/>
    <s v="Smartphones"/>
    <n v="19"/>
    <x v="2"/>
    <s v="June"/>
    <n v="46098"/>
    <n v="49140"/>
    <n v="3042"/>
  </r>
  <r>
    <d v="2014-06-01T00:00:00"/>
    <s v="Giza"/>
    <s v="G. Cairo"/>
    <s v="Samsung Galaxy S4 Zoom - 3G  "/>
    <s v="Smartphones"/>
    <n v="23"/>
    <x v="2"/>
    <s v="June"/>
    <n v="52650"/>
    <n v="56250"/>
    <n v="3600"/>
  </r>
  <r>
    <d v="2014-06-01T00:00:00"/>
    <s v="Cairo"/>
    <s v="G. Cairo"/>
    <s v="Microsoft Surface Pro 2"/>
    <s v="Tablets"/>
    <n v="3"/>
    <x v="2"/>
    <s v="June"/>
    <n v="82566"/>
    <n v="89100"/>
    <n v="6534"/>
  </r>
  <r>
    <d v="2014-06-02T00:00:00"/>
    <s v="Giza"/>
    <s v="G. Cairo"/>
    <s v="Samsung Galaxy S4 Zoom - 3G  "/>
    <s v="Smartphones"/>
    <n v="24"/>
    <x v="2"/>
    <s v="June"/>
    <n v="52650"/>
    <n v="56250"/>
    <n v="3600"/>
  </r>
  <r>
    <d v="2014-06-03T00:00:00"/>
    <s v="Alex"/>
    <s v="Alexandria"/>
    <s v="iPhone 5C (16GB)"/>
    <s v="Smartphones"/>
    <n v="25"/>
    <x v="2"/>
    <s v="June"/>
    <n v="24822"/>
    <n v="26460"/>
    <n v="1638"/>
  </r>
  <r>
    <d v="2014-06-03T00:00:00"/>
    <s v="Marasa Matrouh"/>
    <s v="Alexandria"/>
    <s v="iPhone 5S (64GB)"/>
    <s v="Smartphones"/>
    <n v="5"/>
    <x v="2"/>
    <s v="June"/>
    <n v="116640"/>
    <n v="124200"/>
    <n v="7560"/>
  </r>
  <r>
    <d v="2014-06-03T00:00:00"/>
    <s v="Zagazig"/>
    <s v="Delta"/>
    <s v="Samsung Galaxy S4  (16GB) - 3G"/>
    <s v="Smartphones"/>
    <n v="2"/>
    <x v="2"/>
    <s v="June"/>
    <n v="38376"/>
    <n v="40950"/>
    <n v="2574"/>
  </r>
  <r>
    <d v="2014-06-04T00:00:00"/>
    <s v="Aswan"/>
    <s v="Upper Egypt"/>
    <s v="Samsung Galaxy Note3 (32GB) - 3G"/>
    <s v="Smartphones"/>
    <n v="14"/>
    <x v="2"/>
    <s v="June"/>
    <n v="74520"/>
    <n v="79200"/>
    <n v="4680"/>
  </r>
  <r>
    <d v="2014-06-04T00:00:00"/>
    <s v="Zagazig"/>
    <s v="Delta"/>
    <s v="Samsung Galaxy Note 10.1"/>
    <s v="Tablets"/>
    <n v="6"/>
    <x v="2"/>
    <s v="June"/>
    <n v="25074"/>
    <n v="27090"/>
    <n v="2016"/>
  </r>
  <r>
    <d v="2014-06-04T00:00:00"/>
    <s v="Portsaied"/>
    <s v="Canal"/>
    <s v="iPhone 5S (16GB)"/>
    <s v="Smartphones"/>
    <n v="13"/>
    <x v="2"/>
    <s v="June"/>
    <n v="58266"/>
    <n v="62010"/>
    <n v="3744"/>
  </r>
  <r>
    <d v="2014-06-04T00:00:00"/>
    <s v="Portsaied"/>
    <s v="Canal"/>
    <s v="Samsung Galaxy S4 Zoom - 3G  "/>
    <s v="Smartphones"/>
    <n v="4"/>
    <x v="2"/>
    <s v="June"/>
    <n v="52650"/>
    <n v="56250"/>
    <n v="3600"/>
  </r>
  <r>
    <d v="2014-06-06T00:00:00"/>
    <s v="Mansoura"/>
    <s v="Delta"/>
    <s v="Microsoft Surface Pro 2"/>
    <s v="Tablets"/>
    <n v="21"/>
    <x v="2"/>
    <s v="June"/>
    <n v="120096"/>
    <n v="129600"/>
    <n v="9504"/>
  </r>
  <r>
    <d v="2014-06-06T00:00:00"/>
    <s v="Zagazig"/>
    <s v="Delta"/>
    <s v="Samsung Galaxy S3 (16GB) - 3G"/>
    <s v="Smartphones"/>
    <n v="16"/>
    <x v="2"/>
    <s v="June"/>
    <n v="54900"/>
    <n v="58500"/>
    <n v="3600"/>
  </r>
  <r>
    <d v="2014-06-06T00:00:00"/>
    <s v="Ismailia"/>
    <s v="Canal"/>
    <s v="Nokia Lumia  - 4G"/>
    <s v="Smartphones"/>
    <n v="10"/>
    <x v="2"/>
    <s v="June"/>
    <n v="34578"/>
    <n v="36720"/>
    <n v="2142"/>
  </r>
  <r>
    <d v="2014-06-07T00:00:00"/>
    <s v="Giza"/>
    <s v="G. Cairo"/>
    <s v="Samsung Galaxy Note3 (32GB) - 4G"/>
    <s v="Smartphones"/>
    <n v="3"/>
    <x v="2"/>
    <s v="June"/>
    <n v="55692"/>
    <n v="59220"/>
    <n v="3528"/>
  </r>
  <r>
    <d v="2014-06-07T00:00:00"/>
    <s v="Cairo"/>
    <s v="G. Cairo"/>
    <s v="iPhone 5C (32GB)"/>
    <s v="Smartphones"/>
    <n v="1"/>
    <x v="2"/>
    <s v="June"/>
    <n v="31824"/>
    <n v="33840"/>
    <n v="2016"/>
  </r>
  <r>
    <d v="2014-06-07T00:00:00"/>
    <s v="Ismailia"/>
    <s v="Canal"/>
    <s v="Samsung Galaxy Note 10.1"/>
    <s v="Tablets"/>
    <n v="13"/>
    <x v="2"/>
    <s v="June"/>
    <n v="78804"/>
    <n v="85140"/>
    <n v="6336"/>
  </r>
  <r>
    <d v="2014-06-07T00:00:00"/>
    <s v="Portsaied"/>
    <s v="Canal"/>
    <s v="Samsung Galaxy S4 (16GB) - 4G"/>
    <s v="Smartphones"/>
    <n v="15"/>
    <x v="2"/>
    <s v="June"/>
    <n v="76050"/>
    <n v="81000"/>
    <n v="4950"/>
  </r>
  <r>
    <d v="2014-06-08T00:00:00"/>
    <s v="Zagazig"/>
    <s v="Delta"/>
    <s v="iPhone 5S (16GB)"/>
    <s v="Smartphones"/>
    <n v="5"/>
    <x v="2"/>
    <s v="June"/>
    <n v="112050"/>
    <n v="119250"/>
    <n v="7200"/>
  </r>
  <r>
    <d v="2014-06-08T00:00:00"/>
    <s v="Alex"/>
    <s v="Alexandria"/>
    <s v="Samsung Galaxy Note3 (32GB) - 3G"/>
    <s v="Smartphones"/>
    <n v="25"/>
    <x v="2"/>
    <s v="June"/>
    <n v="33534"/>
    <n v="35640"/>
    <n v="2106"/>
  </r>
  <r>
    <d v="2014-06-11T00:00:00"/>
    <s v="Zagazig"/>
    <s v="Delta"/>
    <s v="Samsung Galaxy S4 Zoom - 3G  "/>
    <s v="Smartphones"/>
    <n v="14"/>
    <x v="2"/>
    <s v="June"/>
    <n v="2106"/>
    <n v="2250"/>
    <n v="144"/>
  </r>
  <r>
    <d v="2014-06-11T00:00:00"/>
    <s v="Ismailia"/>
    <s v="Canal"/>
    <s v="HTC One - (32GB) - 4G"/>
    <s v="Smartphones"/>
    <n v="11"/>
    <x v="2"/>
    <s v="June"/>
    <n v="77832"/>
    <n v="82800"/>
    <n v="4968"/>
  </r>
  <r>
    <d v="2014-06-12T00:00:00"/>
    <s v="Aswan"/>
    <s v="Upper Egypt"/>
    <s v="Sony Xperia Z"/>
    <s v="Tablets"/>
    <n v="8"/>
    <x v="2"/>
    <s v="June"/>
    <n v="62784"/>
    <n v="67680"/>
    <n v="4896"/>
  </r>
  <r>
    <d v="2014-06-12T00:00:00"/>
    <s v="Giza"/>
    <s v="G. Cairo"/>
    <s v="Microsoft Surface Pro 2"/>
    <s v="Tablets"/>
    <n v="1"/>
    <x v="2"/>
    <s v="June"/>
    <n v="60048"/>
    <n v="64800"/>
    <n v="4752"/>
  </r>
  <r>
    <d v="2014-06-12T00:00:00"/>
    <s v="Alex"/>
    <s v="Alexandria"/>
    <s v="Sony Xperia Z"/>
    <s v="Tablets"/>
    <n v="24"/>
    <x v="2"/>
    <s v="June"/>
    <n v="74556"/>
    <n v="80370"/>
    <n v="5814"/>
  </r>
  <r>
    <d v="2014-06-13T00:00:00"/>
    <s v="Giza"/>
    <s v="G. Cairo"/>
    <s v="Samsung Galaxy S4  (16GB) - 3G"/>
    <s v="Smartphones"/>
    <n v="15"/>
    <x v="2"/>
    <s v="June"/>
    <n v="2952"/>
    <n v="3150"/>
    <n v="198"/>
  </r>
  <r>
    <d v="2014-06-13T00:00:00"/>
    <s v="Mansoura"/>
    <s v="Delta"/>
    <s v="iPhone 5S (64GB)"/>
    <s v="Smartphones"/>
    <n v="20"/>
    <x v="2"/>
    <s v="June"/>
    <n v="145800"/>
    <n v="155250"/>
    <n v="9450"/>
  </r>
  <r>
    <d v="2014-06-14T00:00:00"/>
    <s v="Aswan"/>
    <s v="Upper Egypt"/>
    <s v="HTC One - (32GB) - 4G"/>
    <s v="Smartphones"/>
    <n v="1"/>
    <x v="2"/>
    <s v="June"/>
    <n v="71064"/>
    <n v="75600"/>
    <n v="4536"/>
  </r>
  <r>
    <d v="2014-06-15T00:00:00"/>
    <s v="Mansoura"/>
    <s v="Delta"/>
    <s v="iPhone 5S (16GB)"/>
    <s v="Smartphones"/>
    <n v="5"/>
    <x v="2"/>
    <s v="June"/>
    <n v="67230"/>
    <n v="71550"/>
    <n v="4320"/>
  </r>
  <r>
    <d v="2014-06-15T00:00:00"/>
    <s v="Zagazig"/>
    <s v="Delta"/>
    <s v="Samsung Galaxy Note3 (32GB) - 4G"/>
    <s v="Smartphones"/>
    <n v="2"/>
    <x v="2"/>
    <s v="June"/>
    <n v="67626"/>
    <n v="71910"/>
    <n v="4284"/>
  </r>
  <r>
    <d v="2014-06-15T00:00:00"/>
    <s v="Zagazig"/>
    <s v="Delta"/>
    <s v="Samsung Galaxy Note3 (32GB) - 4G"/>
    <s v="Smartphones"/>
    <n v="15"/>
    <x v="2"/>
    <s v="June"/>
    <n v="99450"/>
    <n v="105750"/>
    <n v="6300"/>
  </r>
  <r>
    <d v="2014-06-15T00:00:00"/>
    <s v="Zagazig"/>
    <s v="Delta"/>
    <s v="Microsoft Surface Pro 2"/>
    <s v="Tablets"/>
    <n v="24"/>
    <x v="2"/>
    <s v="June"/>
    <n v="7506"/>
    <n v="8100"/>
    <n v="594"/>
  </r>
  <r>
    <d v="2014-06-15T00:00:00"/>
    <s v="Portsaied"/>
    <s v="Canal"/>
    <s v="Samsung Galaxy Note 10.1"/>
    <s v="Tablets"/>
    <n v="23"/>
    <x v="2"/>
    <s v="June"/>
    <n v="53730"/>
    <n v="58050"/>
    <n v="4320"/>
  </r>
  <r>
    <d v="2014-06-16T00:00:00"/>
    <s v="Portsaied"/>
    <s v="Canal"/>
    <s v="iPhone 5S (32GB)"/>
    <s v="Smartphones"/>
    <n v="20"/>
    <x v="2"/>
    <s v="June"/>
    <n v="61776"/>
    <n v="65880"/>
    <n v="4104"/>
  </r>
  <r>
    <d v="2014-06-16T00:00:00"/>
    <s v="Aswan"/>
    <s v="Upper Egypt"/>
    <s v="Nokia Lumia  - 4G"/>
    <s v="Smartphones"/>
    <n v="23"/>
    <x v="2"/>
    <s v="June"/>
    <n v="18306"/>
    <n v="19440"/>
    <n v="1134"/>
  </r>
  <r>
    <d v="2014-06-16T00:00:00"/>
    <s v="Giza"/>
    <s v="G. Cairo"/>
    <s v="Samsung Galaxy S3 (16GB) - 3G"/>
    <s v="Smartphones"/>
    <n v="22"/>
    <x v="2"/>
    <s v="June"/>
    <n v="21960"/>
    <n v="23400"/>
    <n v="1440"/>
  </r>
  <r>
    <d v="2014-06-16T00:00:00"/>
    <s v="Minia"/>
    <s v="Upper Egypt"/>
    <s v="iPhone 5S (32GB)"/>
    <s v="Smartphones"/>
    <n v="10"/>
    <x v="2"/>
    <s v="June"/>
    <n v="108108"/>
    <n v="115290"/>
    <n v="7182"/>
  </r>
  <r>
    <d v="2014-06-16T00:00:00"/>
    <s v="Zagazig"/>
    <s v="Delta"/>
    <s v="Samsung Galaxy S4 (16GB) - 4G"/>
    <s v="Smartphones"/>
    <n v="5"/>
    <x v="2"/>
    <s v="June"/>
    <n v="18252"/>
    <n v="19440"/>
    <n v="1188"/>
  </r>
  <r>
    <d v="2014-06-16T00:00:00"/>
    <s v="Mansoura"/>
    <s v="Delta"/>
    <s v="Sony Xperia Z"/>
    <s v="Tablets"/>
    <n v="12"/>
    <x v="2"/>
    <s v="June"/>
    <n v="35316"/>
    <n v="38070"/>
    <n v="2754"/>
  </r>
  <r>
    <d v="2014-06-16T00:00:00"/>
    <s v="Mansoura"/>
    <s v="Delta"/>
    <s v="Nokia Lumia  - 4G"/>
    <s v="Smartphones"/>
    <n v="19"/>
    <x v="2"/>
    <s v="June"/>
    <n v="46782"/>
    <n v="49680"/>
    <n v="2898"/>
  </r>
  <r>
    <d v="2014-06-16T00:00:00"/>
    <s v="Marasa Matrouh"/>
    <s v="Alexandria"/>
    <s v="iPhone 5S (64GB)"/>
    <s v="Smartphones"/>
    <n v="18"/>
    <x v="2"/>
    <s v="June"/>
    <n v="17496"/>
    <n v="18630"/>
    <n v="1134"/>
  </r>
  <r>
    <d v="2014-06-16T00:00:00"/>
    <s v="Cairo"/>
    <s v="G. Cairo"/>
    <s v="Samsung Galaxy S4 Zoom - 3G  "/>
    <s v="Smartphones"/>
    <n v="1"/>
    <x v="2"/>
    <s v="June"/>
    <n v="25272"/>
    <n v="27000"/>
    <n v="1728"/>
  </r>
  <r>
    <d v="2014-06-16T00:00:00"/>
    <s v="Giza"/>
    <s v="G. Cairo"/>
    <s v="HTC One - (32GB) - 4G"/>
    <s v="Smartphones"/>
    <n v="15"/>
    <x v="2"/>
    <s v="June"/>
    <n v="40608"/>
    <n v="43200"/>
    <n v="2592"/>
  </r>
  <r>
    <d v="2014-06-17T00:00:00"/>
    <s v="Alex"/>
    <s v="Alexandria"/>
    <s v="iPhone 5C (16GB)"/>
    <s v="Smartphones"/>
    <n v="4"/>
    <x v="2"/>
    <s v="June"/>
    <n v="56736"/>
    <n v="60480"/>
    <n v="3744"/>
  </r>
  <r>
    <d v="2014-06-17T00:00:00"/>
    <s v="Zagazig"/>
    <s v="Delta"/>
    <s v="Samsung Galaxy Note3 (32GB) - 4G"/>
    <s v="Smartphones"/>
    <n v="16"/>
    <x v="2"/>
    <s v="June"/>
    <n v="75582"/>
    <n v="80370"/>
    <n v="4788"/>
  </r>
  <r>
    <d v="2014-06-18T00:00:00"/>
    <s v="Ismailia"/>
    <s v="Canal"/>
    <s v="Samsung Galaxy S4  (16GB) - 3G"/>
    <s v="Smartphones"/>
    <n v="10"/>
    <x v="2"/>
    <s v="June"/>
    <n v="41328"/>
    <n v="44100"/>
    <n v="2772"/>
  </r>
  <r>
    <d v="2014-06-18T00:00:00"/>
    <s v="Portsaied"/>
    <s v="Canal"/>
    <s v="Samsung Galaxy Note 10.1"/>
    <s v="Tablets"/>
    <n v="21"/>
    <x v="2"/>
    <s v="June"/>
    <n v="60894"/>
    <n v="65790"/>
    <n v="4896"/>
  </r>
  <r>
    <d v="2014-06-18T00:00:00"/>
    <s v="Giza"/>
    <s v="G. Cairo"/>
    <s v="HTC One - (32GB) - 4G"/>
    <s v="Smartphones"/>
    <n v="7"/>
    <x v="2"/>
    <s v="June"/>
    <n v="71064"/>
    <n v="75600"/>
    <n v="4536"/>
  </r>
  <r>
    <d v="2014-06-18T00:00:00"/>
    <s v="Minia"/>
    <s v="Upper Egypt"/>
    <s v="Samsung Galaxy S3 (16GB) - 3G"/>
    <s v="Smartphones"/>
    <n v="22"/>
    <x v="2"/>
    <s v="June"/>
    <n v="37332"/>
    <n v="39780"/>
    <n v="2448"/>
  </r>
  <r>
    <d v="2014-06-19T00:00:00"/>
    <s v="Alex"/>
    <s v="Alexandria"/>
    <s v="Samsung Galaxy S4 (16GB) - 4G"/>
    <s v="Smartphones"/>
    <n v="15"/>
    <x v="2"/>
    <s v="June"/>
    <n v="42588"/>
    <n v="45360"/>
    <n v="2772"/>
  </r>
  <r>
    <d v="2014-06-19T00:00:00"/>
    <s v="Portsaied"/>
    <s v="Canal"/>
    <s v="iPhone 5C (32GB)"/>
    <s v="Smartphones"/>
    <n v="7"/>
    <x v="2"/>
    <s v="June"/>
    <n v="87516"/>
    <n v="93060"/>
    <n v="5544"/>
  </r>
  <r>
    <d v="2014-06-19T00:00:00"/>
    <s v="Marasa Matrouh"/>
    <s v="Alexandria"/>
    <s v="HTC ONE (32GB) Dual Sim - 3G"/>
    <s v="Smartphones"/>
    <n v="17"/>
    <x v="2"/>
    <s v="June"/>
    <n v="70920"/>
    <n v="75600"/>
    <n v="4680"/>
  </r>
  <r>
    <d v="2014-06-19T00:00:00"/>
    <s v="Alex"/>
    <s v="Alexandria"/>
    <s v="Samsung Galaxy Note 10.1"/>
    <s v="Tablets"/>
    <n v="20"/>
    <x v="2"/>
    <s v="June"/>
    <n v="53730"/>
    <n v="58050"/>
    <n v="4320"/>
  </r>
  <r>
    <d v="2014-06-19T00:00:00"/>
    <s v="Portsaied"/>
    <s v="Canal"/>
    <s v="Samsung Galaxy S4  (16GB) - 3G"/>
    <s v="Smartphones"/>
    <n v="5"/>
    <x v="2"/>
    <s v="June"/>
    <n v="8856"/>
    <n v="9450"/>
    <n v="594"/>
  </r>
  <r>
    <d v="2014-06-20T00:00:00"/>
    <s v="Mansoura"/>
    <s v="Delta"/>
    <s v="iPhone 5S (64GB)"/>
    <s v="Smartphones"/>
    <n v="14"/>
    <x v="2"/>
    <s v="June"/>
    <n v="52488"/>
    <n v="55890"/>
    <n v="3402"/>
  </r>
  <r>
    <d v="2014-06-20T00:00:00"/>
    <s v="Alex"/>
    <s v="Alexandria"/>
    <s v="Microsoft Surface Pro 2"/>
    <s v="Tablets"/>
    <n v="6"/>
    <x v="2"/>
    <s v="June"/>
    <n v="112590"/>
    <n v="121500"/>
    <n v="8910"/>
  </r>
  <r>
    <d v="2014-06-20T00:00:00"/>
    <s v="Giza"/>
    <s v="G. Cairo"/>
    <s v="Samsung Galaxy S4 (16GB) - 4G"/>
    <s v="Smartphones"/>
    <n v="22"/>
    <x v="2"/>
    <s v="June"/>
    <n v="60840"/>
    <n v="64800"/>
    <n v="3960"/>
  </r>
  <r>
    <d v="2014-06-21T00:00:00"/>
    <s v="Giza"/>
    <s v="G. Cairo"/>
    <s v="Samsung Galaxy Note3 (32GB) - 3G"/>
    <s v="Smartphones"/>
    <n v="6"/>
    <x v="2"/>
    <s v="June"/>
    <n v="44712"/>
    <n v="47520"/>
    <n v="2808"/>
  </r>
  <r>
    <d v="2014-06-21T00:00:00"/>
    <s v="Mansoura"/>
    <s v="Delta"/>
    <s v="Microsoft Surface Pro 2"/>
    <s v="Tablets"/>
    <n v="6"/>
    <x v="2"/>
    <s v="June"/>
    <n v="97578"/>
    <n v="105300"/>
    <n v="7722"/>
  </r>
  <r>
    <d v="2014-06-22T00:00:00"/>
    <s v="Alex"/>
    <s v="Alexandria"/>
    <s v="iPhone 5S (32GB)"/>
    <s v="Smartphones"/>
    <n v="2"/>
    <x v="2"/>
    <s v="June"/>
    <n v="66924"/>
    <n v="71370"/>
    <n v="4446"/>
  </r>
  <r>
    <d v="2014-06-22T00:00:00"/>
    <s v="Aswan"/>
    <s v="Upper Egypt"/>
    <s v="HTC ONE (32GB) Dual Sim - 3G"/>
    <s v="Smartphones"/>
    <n v="24"/>
    <x v="2"/>
    <s v="June"/>
    <n v="17730"/>
    <n v="18900"/>
    <n v="1170"/>
  </r>
  <r>
    <d v="2014-06-22T00:00:00"/>
    <s v="Ismailia"/>
    <s v="Canal"/>
    <s v="Samsung Galaxy Note 10.1"/>
    <s v="Tablets"/>
    <n v="11"/>
    <x v="2"/>
    <s v="June"/>
    <n v="21492"/>
    <n v="23220"/>
    <n v="1728"/>
  </r>
  <r>
    <d v="2014-06-22T00:00:00"/>
    <s v="Ismailia"/>
    <s v="Canal"/>
    <s v="iPhone 5S (64GB)"/>
    <s v="Smartphones"/>
    <n v="10"/>
    <x v="2"/>
    <s v="June"/>
    <n v="5832"/>
    <n v="6210"/>
    <n v="378"/>
  </r>
  <r>
    <d v="2014-06-22T00:00:00"/>
    <s v="Zagazig"/>
    <s v="Delta"/>
    <s v="iPhone 5C (32GB)"/>
    <s v="Smartphones"/>
    <n v="7"/>
    <x v="2"/>
    <s v="June"/>
    <n v="27846"/>
    <n v="29610"/>
    <n v="1764"/>
  </r>
  <r>
    <d v="2014-06-22T00:00:00"/>
    <s v="Alex"/>
    <s v="Alexandria"/>
    <s v="Sony Xperia Z"/>
    <s v="Tablets"/>
    <n v="22"/>
    <x v="2"/>
    <s v="June"/>
    <n v="7848"/>
    <n v="8460"/>
    <n v="612"/>
  </r>
  <r>
    <d v="2014-06-24T00:00:00"/>
    <s v="Minia"/>
    <s v="Upper Egypt"/>
    <s v="iPhone 5S (16GB)"/>
    <s v="Smartphones"/>
    <n v="7"/>
    <x v="2"/>
    <s v="June"/>
    <n v="22410"/>
    <n v="23850"/>
    <n v="1440"/>
  </r>
  <r>
    <d v="2014-06-24T00:00:00"/>
    <s v="Alex"/>
    <s v="Alexandria"/>
    <s v="HTC One - (32GB) - 4G"/>
    <s v="Smartphones"/>
    <n v="18"/>
    <x v="2"/>
    <s v="June"/>
    <n v="71064"/>
    <n v="75600"/>
    <n v="4536"/>
  </r>
  <r>
    <d v="2014-06-25T00:00:00"/>
    <s v="Marasa Matrouh"/>
    <s v="Alexandria"/>
    <s v="Samsung Galaxy S4 (16GB) - 4G"/>
    <s v="Smartphones"/>
    <n v="12"/>
    <x v="2"/>
    <s v="June"/>
    <n v="24336"/>
    <n v="25920"/>
    <n v="1584"/>
  </r>
  <r>
    <d v="2014-06-25T00:00:00"/>
    <s v="Ismailia"/>
    <s v="Canal"/>
    <s v="HTC ONE (32GB) Dual Sim - 3G"/>
    <s v="Smartphones"/>
    <n v="19"/>
    <x v="2"/>
    <s v="June"/>
    <n v="74466"/>
    <n v="79380"/>
    <n v="4914"/>
  </r>
  <r>
    <d v="2014-06-25T00:00:00"/>
    <s v="Ismailia"/>
    <s v="Canal"/>
    <s v="Microsoft Surface Pro 2"/>
    <s v="Tablets"/>
    <n v="23"/>
    <x v="2"/>
    <s v="June"/>
    <n v="172638"/>
    <n v="186300"/>
    <n v="13662"/>
  </r>
  <r>
    <d v="2014-06-25T00:00:00"/>
    <s v="Mansoura"/>
    <s v="Delta"/>
    <s v="iPhone 5S (64GB)"/>
    <s v="Smartphones"/>
    <n v="3"/>
    <x v="2"/>
    <s v="June"/>
    <n v="81648"/>
    <n v="86940"/>
    <n v="5292"/>
  </r>
  <r>
    <d v="2014-06-25T00:00:00"/>
    <s v="Aswan"/>
    <s v="Upper Egypt"/>
    <s v="iPhone 5C (16GB)"/>
    <s v="Smartphones"/>
    <n v="24"/>
    <x v="2"/>
    <s v="June"/>
    <n v="35460"/>
    <n v="37800"/>
    <n v="2340"/>
  </r>
  <r>
    <d v="2014-06-25T00:00:00"/>
    <s v="Portsaied"/>
    <s v="Canal"/>
    <s v="Nokia Lumia  - 4G"/>
    <s v="Smartphones"/>
    <n v="25"/>
    <x v="2"/>
    <s v="June"/>
    <n v="40680"/>
    <n v="43200"/>
    <n v="2520"/>
  </r>
  <r>
    <d v="2014-06-26T00:00:00"/>
    <s v="Portsaied"/>
    <s v="Canal"/>
    <s v="iPhone 5S (32GB)"/>
    <s v="Smartphones"/>
    <n v="5"/>
    <x v="2"/>
    <s v="June"/>
    <n v="82368"/>
    <n v="87840"/>
    <n v="5472"/>
  </r>
  <r>
    <d v="2014-06-27T00:00:00"/>
    <s v="Minia"/>
    <s v="Upper Egypt"/>
    <s v="Nokia Lumia  - 4G"/>
    <s v="Smartphones"/>
    <n v="2"/>
    <x v="2"/>
    <s v="June"/>
    <n v="18306"/>
    <n v="19440"/>
    <n v="1134"/>
  </r>
  <r>
    <d v="2014-06-27T00:00:00"/>
    <s v="Minia"/>
    <s v="Upper Egypt"/>
    <s v="iPhone 5S (16GB)"/>
    <s v="Smartphones"/>
    <n v="14"/>
    <x v="2"/>
    <s v="June"/>
    <n v="40338"/>
    <n v="42930"/>
    <n v="2592"/>
  </r>
  <r>
    <d v="2014-06-27T00:00:00"/>
    <s v="Alex"/>
    <s v="Alexandria"/>
    <s v="iPhone 5S (64GB)"/>
    <s v="Smartphones"/>
    <n v="6"/>
    <x v="2"/>
    <s v="June"/>
    <n v="139968"/>
    <n v="149040"/>
    <n v="9072"/>
  </r>
  <r>
    <d v="2014-06-28T00:00:00"/>
    <s v="Cairo"/>
    <s v="G. Cairo"/>
    <s v="HTC ONE (32GB) Dual Sim - 3G"/>
    <s v="Smartphones"/>
    <n v="13"/>
    <x v="2"/>
    <s v="June"/>
    <n v="81558"/>
    <n v="86940"/>
    <n v="5382"/>
  </r>
  <r>
    <d v="2014-06-28T00:00:00"/>
    <s v="Alex"/>
    <s v="Alexandria"/>
    <s v="Samsung Galaxy S4  (16GB) - 3G"/>
    <s v="Smartphones"/>
    <n v="4"/>
    <x v="2"/>
    <s v="June"/>
    <n v="2952"/>
    <n v="3150"/>
    <n v="198"/>
  </r>
  <r>
    <d v="2014-06-28T00:00:00"/>
    <s v="Zagazig"/>
    <s v="Delta"/>
    <s v="Sony Xperia Z"/>
    <s v="Tablets"/>
    <n v="21"/>
    <x v="2"/>
    <s v="June"/>
    <n v="90252"/>
    <n v="97290"/>
    <n v="7038"/>
  </r>
  <r>
    <d v="2014-06-28T00:00:00"/>
    <s v="Portsaied"/>
    <s v="Canal"/>
    <s v="HTC One - (32GB) - 4G"/>
    <s v="Smartphones"/>
    <n v="16"/>
    <x v="2"/>
    <s v="June"/>
    <n v="77832"/>
    <n v="82800"/>
    <n v="4968"/>
  </r>
  <r>
    <d v="2014-06-28T00:00:00"/>
    <s v="Aswan"/>
    <s v="Upper Egypt"/>
    <s v="iPhone 5S (16GB)"/>
    <s v="Smartphones"/>
    <n v="10"/>
    <x v="2"/>
    <s v="June"/>
    <n v="62748"/>
    <n v="66780"/>
    <n v="4032"/>
  </r>
  <r>
    <d v="2014-06-29T00:00:00"/>
    <s v="Cairo"/>
    <s v="G. Cairo"/>
    <s v="Samsung Galaxy S4  (16GB) - 3G"/>
    <s v="Smartphones"/>
    <n v="3"/>
    <x v="2"/>
    <s v="June"/>
    <n v="32472"/>
    <n v="34650"/>
    <n v="2178"/>
  </r>
  <r>
    <d v="2014-06-29T00:00:00"/>
    <s v="Alex"/>
    <s v="Alexandria"/>
    <s v="iPhone 5S (32GB)"/>
    <s v="Smartphones"/>
    <n v="1"/>
    <x v="2"/>
    <s v="June"/>
    <n v="10296"/>
    <n v="10980"/>
    <n v="684"/>
  </r>
  <r>
    <d v="2014-06-29T00:00:00"/>
    <s v="Alex"/>
    <s v="Alexandria"/>
    <s v="iPhone 5S (16GB)"/>
    <s v="Smartphones"/>
    <n v="13"/>
    <x v="2"/>
    <s v="June"/>
    <n v="26892"/>
    <n v="28620"/>
    <n v="1728"/>
  </r>
  <r>
    <d v="2014-06-29T00:00:00"/>
    <s v="Cairo"/>
    <s v="G. Cairo"/>
    <s v="Samsung Galaxy Note 10.1"/>
    <s v="Tablets"/>
    <n v="15"/>
    <x v="2"/>
    <s v="June"/>
    <n v="32238"/>
    <n v="34830"/>
    <n v="2592"/>
  </r>
  <r>
    <d v="2014-06-29T00:00:00"/>
    <s v="Aswan"/>
    <s v="Upper Egypt"/>
    <s v="iPhone 5C (16GB)"/>
    <s v="Smartphones"/>
    <n v="5"/>
    <x v="2"/>
    <s v="June"/>
    <n v="74466"/>
    <n v="79380"/>
    <n v="4914"/>
  </r>
  <r>
    <d v="2014-06-30T00:00:00"/>
    <s v="Marasa Matrouh"/>
    <s v="Alexandria"/>
    <s v="Samsung Galaxy S4 (16GB) - 4G"/>
    <s v="Smartphones"/>
    <n v="25"/>
    <x v="2"/>
    <s v="June"/>
    <n v="15210"/>
    <n v="16200"/>
    <n v="990"/>
  </r>
  <r>
    <d v="2014-06-30T00:00:00"/>
    <s v="Zagazig"/>
    <s v="Delta"/>
    <s v="Samsung Galaxy Note 10.1"/>
    <s v="Tablets"/>
    <n v="8"/>
    <x v="2"/>
    <s v="June"/>
    <n v="46566"/>
    <n v="50310"/>
    <n v="3744"/>
  </r>
  <r>
    <d v="2014-06-30T00:00:00"/>
    <s v="Ismailia"/>
    <s v="Canal"/>
    <s v="HTC One - (32GB) - 4G"/>
    <s v="Smartphones"/>
    <n v="21"/>
    <x v="2"/>
    <s v="June"/>
    <n v="43992"/>
    <n v="46800"/>
    <n v="2808"/>
  </r>
  <r>
    <d v="2014-07-01T00:00:00"/>
    <s v="Zagazig"/>
    <s v="Delta"/>
    <s v="Samsung Galaxy S4  (16GB) - 3G"/>
    <s v="Smartphones"/>
    <n v="16"/>
    <x v="2"/>
    <s v="July"/>
    <n v="8856"/>
    <n v="9450"/>
    <n v="594"/>
  </r>
  <r>
    <d v="2014-07-01T00:00:00"/>
    <s v="Minia"/>
    <s v="Upper Egypt"/>
    <s v="Samsung Galaxy S4 (16GB) - 4G"/>
    <s v="Smartphones"/>
    <n v="23"/>
    <x v="2"/>
    <s v="July"/>
    <n v="60840"/>
    <n v="64800"/>
    <n v="3960"/>
  </r>
  <r>
    <d v="2014-07-01T00:00:00"/>
    <s v="Alex"/>
    <s v="Alexandria"/>
    <s v="Samsung Galaxy S3 (16GB) - 3G"/>
    <s v="Smartphones"/>
    <n v="22"/>
    <x v="2"/>
    <s v="July"/>
    <n v="41724"/>
    <n v="44460"/>
    <n v="2736"/>
  </r>
  <r>
    <d v="2014-07-01T00:00:00"/>
    <s v="Minia"/>
    <s v="Upper Egypt"/>
    <s v="Samsung Galaxy Note3 (32GB) - 4G"/>
    <s v="Smartphones"/>
    <n v="13"/>
    <x v="2"/>
    <s v="July"/>
    <n v="11934"/>
    <n v="12690"/>
    <n v="756"/>
  </r>
  <r>
    <d v="2014-07-01T00:00:00"/>
    <s v="Alex"/>
    <s v="Alexandria"/>
    <s v="HTC ONE (32GB) Dual Sim - 3G"/>
    <s v="Smartphones"/>
    <n v="27"/>
    <x v="2"/>
    <s v="July"/>
    <n v="78012"/>
    <n v="83160"/>
    <n v="5148"/>
  </r>
  <r>
    <d v="2014-07-02T00:00:00"/>
    <s v="Marasa Matrouh"/>
    <s v="Alexandria"/>
    <s v="Samsung Galaxy S3 (16GB) - 3G"/>
    <s v="Smartphones"/>
    <n v="27"/>
    <x v="2"/>
    <s v="July"/>
    <n v="2196"/>
    <n v="2340"/>
    <n v="144"/>
  </r>
  <r>
    <d v="2014-07-02T00:00:00"/>
    <s v="Ismailia"/>
    <s v="Canal"/>
    <s v="HTC ONE (32GB) Dual Sim - 3G"/>
    <s v="Smartphones"/>
    <n v="27"/>
    <x v="2"/>
    <s v="July"/>
    <n v="63828"/>
    <n v="68040"/>
    <n v="4212"/>
  </r>
  <r>
    <d v="2014-07-02T00:00:00"/>
    <s v="Giza"/>
    <s v="G. Cairo"/>
    <s v="Samsung Galaxy Note 10.1"/>
    <s v="Tablets"/>
    <n v="27"/>
    <x v="2"/>
    <s v="July"/>
    <n v="32238"/>
    <n v="34830"/>
    <n v="2592"/>
  </r>
  <r>
    <d v="2014-07-02T00:00:00"/>
    <s v="Zagazig"/>
    <s v="Delta"/>
    <s v="Microsoft Surface Pro 2"/>
    <s v="Tablets"/>
    <n v="27"/>
    <x v="2"/>
    <s v="July"/>
    <n v="15012"/>
    <n v="16200"/>
    <n v="1188"/>
  </r>
  <r>
    <d v="2014-07-02T00:00:00"/>
    <s v="Minia"/>
    <s v="Upper Egypt"/>
    <s v="Samsung Galaxy S4  (16GB) - 3G"/>
    <s v="Smartphones"/>
    <n v="27"/>
    <x v="2"/>
    <s v="July"/>
    <n v="50184"/>
    <n v="53550"/>
    <n v="3366"/>
  </r>
  <r>
    <d v="2014-07-03T00:00:00"/>
    <s v="Giza"/>
    <s v="G. Cairo"/>
    <s v="iPhone 5S (64GB)"/>
    <s v="Smartphones"/>
    <n v="12"/>
    <x v="2"/>
    <s v="July"/>
    <n v="64152"/>
    <n v="68310"/>
    <n v="4158"/>
  </r>
  <r>
    <d v="2014-07-03T00:00:00"/>
    <s v="Minia"/>
    <s v="Upper Egypt"/>
    <s v="iPhone 5C (32GB)"/>
    <s v="Smartphones"/>
    <n v="18"/>
    <x v="2"/>
    <s v="July"/>
    <n v="67626"/>
    <n v="71910"/>
    <n v="4284"/>
  </r>
  <r>
    <d v="2014-07-03T00:00:00"/>
    <s v="Ismailia"/>
    <s v="Canal"/>
    <s v="HTC ONE (32GB) Dual Sim - 3G"/>
    <s v="Smartphones"/>
    <n v="8"/>
    <x v="2"/>
    <s v="July"/>
    <n v="78012"/>
    <n v="83160"/>
    <n v="5148"/>
  </r>
  <r>
    <d v="2014-07-04T00:00:00"/>
    <s v="Giza"/>
    <s v="G. Cairo"/>
    <s v="iPhone 5C (16GB)"/>
    <s v="Smartphones"/>
    <n v="21"/>
    <x v="2"/>
    <s v="July"/>
    <n v="31914"/>
    <n v="34020"/>
    <n v="2106"/>
  </r>
  <r>
    <d v="2014-07-04T00:00:00"/>
    <s v="Giza"/>
    <s v="G. Cairo"/>
    <s v="iPhone 5S (32GB)"/>
    <s v="Smartphones"/>
    <n v="25"/>
    <x v="2"/>
    <s v="July"/>
    <n v="41184"/>
    <n v="43920"/>
    <n v="2736"/>
  </r>
  <r>
    <d v="2014-07-04T00:00:00"/>
    <s v="Aswan"/>
    <s v="Upper Egypt"/>
    <s v="Samsung Galaxy S4 (16GB) - 4G"/>
    <s v="Smartphones"/>
    <n v="12"/>
    <x v="2"/>
    <s v="July"/>
    <n v="3042"/>
    <n v="3240"/>
    <n v="198"/>
  </r>
  <r>
    <d v="2014-07-04T00:00:00"/>
    <s v="Marasa Matrouh"/>
    <s v="Alexandria"/>
    <s v="Sony Xperia Z"/>
    <s v="Tablets"/>
    <n v="9"/>
    <x v="2"/>
    <s v="July"/>
    <n v="90252"/>
    <n v="97290"/>
    <n v="7038"/>
  </r>
  <r>
    <d v="2014-07-05T00:00:00"/>
    <s v="Cairo"/>
    <s v="G. Cairo"/>
    <s v="Nokia Lumia  - 4G"/>
    <s v="Smartphones"/>
    <n v="23"/>
    <x v="2"/>
    <s v="July"/>
    <n v="24408"/>
    <n v="25920"/>
    <n v="1512"/>
  </r>
  <r>
    <d v="2014-07-05T00:00:00"/>
    <s v="Cairo"/>
    <s v="G. Cairo"/>
    <s v="HTC ONE (32GB) Dual Sim - 3G"/>
    <s v="Smartphones"/>
    <n v="23"/>
    <x v="2"/>
    <s v="July"/>
    <n v="24822"/>
    <n v="26460"/>
    <n v="1638"/>
  </r>
  <r>
    <d v="2014-07-05T00:00:00"/>
    <s v="Ismailia"/>
    <s v="Canal"/>
    <s v="Nokia Lumia  - 4G"/>
    <s v="Smartphones"/>
    <n v="20"/>
    <x v="2"/>
    <s v="July"/>
    <n v="40680"/>
    <n v="43200"/>
    <n v="2520"/>
  </r>
  <r>
    <d v="2014-07-06T00:00:00"/>
    <s v="Cairo"/>
    <s v="G. Cairo"/>
    <s v="HTC ONE (32GB) Dual Sim - 3G"/>
    <s v="Smartphones"/>
    <n v="25"/>
    <x v="2"/>
    <s v="July"/>
    <n v="21276"/>
    <n v="22680"/>
    <n v="1404"/>
  </r>
  <r>
    <d v="2014-07-08T00:00:00"/>
    <s v="Portsaied"/>
    <s v="Canal"/>
    <s v="Nokia Lumia  - 4G"/>
    <s v="Smartphones"/>
    <n v="4"/>
    <x v="2"/>
    <s v="July"/>
    <n v="10170"/>
    <n v="10800"/>
    <n v="630"/>
  </r>
  <r>
    <d v="2014-07-08T00:00:00"/>
    <s v="Aswan"/>
    <s v="Upper Egypt"/>
    <s v="Samsung Galaxy S4 Zoom - 3G  "/>
    <s v="Smartphones"/>
    <n v="24"/>
    <x v="2"/>
    <s v="July"/>
    <n v="4212"/>
    <n v="4500"/>
    <n v="288"/>
  </r>
  <r>
    <d v="2014-07-08T00:00:00"/>
    <s v="Zagazig"/>
    <s v="Delta"/>
    <s v="Microsoft Surface Pro 2"/>
    <s v="Tablets"/>
    <n v="24"/>
    <x v="2"/>
    <s v="July"/>
    <n v="60048"/>
    <n v="64800"/>
    <n v="4752"/>
  </r>
  <r>
    <d v="2014-07-09T00:00:00"/>
    <s v="Aswan"/>
    <s v="Upper Egypt"/>
    <s v="iPhone 5C (32GB)"/>
    <s v="Smartphones"/>
    <n v="16"/>
    <x v="2"/>
    <s v="July"/>
    <n v="71604"/>
    <n v="76140"/>
    <n v="4536"/>
  </r>
  <r>
    <d v="2014-07-10T00:00:00"/>
    <s v="Mansoura"/>
    <s v="Delta"/>
    <s v="Samsung Galaxy S4 Zoom - 3G  "/>
    <s v="Smartphones"/>
    <n v="6"/>
    <x v="2"/>
    <s v="July"/>
    <n v="4212"/>
    <n v="4500"/>
    <n v="288"/>
  </r>
  <r>
    <d v="2014-07-10T00:00:00"/>
    <s v="Cairo"/>
    <s v="G. Cairo"/>
    <s v="Samsung Galaxy S4  (16GB) - 3G"/>
    <s v="Smartphones"/>
    <n v="4"/>
    <x v="2"/>
    <s v="July"/>
    <n v="67896"/>
    <n v="72450"/>
    <n v="4554"/>
  </r>
  <r>
    <d v="2014-07-11T00:00:00"/>
    <s v="Minia"/>
    <s v="Upper Egypt"/>
    <s v="Microsoft Surface Pro 2"/>
    <s v="Tablets"/>
    <n v="24"/>
    <x v="2"/>
    <s v="July"/>
    <n v="60048"/>
    <n v="64800"/>
    <n v="4752"/>
  </r>
  <r>
    <d v="2014-07-12T00:00:00"/>
    <s v="Cairo"/>
    <s v="G. Cairo"/>
    <s v="Nokia Lumia  - 4G"/>
    <s v="Smartphones"/>
    <n v="21"/>
    <x v="2"/>
    <s v="July"/>
    <n v="46782"/>
    <n v="49680"/>
    <n v="2898"/>
  </r>
  <r>
    <d v="2014-07-12T00:00:00"/>
    <s v="Giza"/>
    <s v="G. Cairo"/>
    <s v="HTC One - (32GB) - 4G"/>
    <s v="Smartphones"/>
    <n v="13"/>
    <x v="2"/>
    <s v="July"/>
    <n v="81216"/>
    <n v="86400"/>
    <n v="5184"/>
  </r>
  <r>
    <d v="2014-07-13T00:00:00"/>
    <s v="Ismailia"/>
    <s v="Canal"/>
    <s v="Samsung Galaxy S4 (16GB) - 4G"/>
    <s v="Smartphones"/>
    <n v="2"/>
    <x v="2"/>
    <s v="July"/>
    <n v="36504"/>
    <n v="38880"/>
    <n v="2376"/>
  </r>
  <r>
    <d v="2014-07-13T00:00:00"/>
    <s v="Aswan"/>
    <s v="Upper Egypt"/>
    <s v="Samsung Galaxy Note 10.1"/>
    <s v="Tablets"/>
    <n v="20"/>
    <x v="2"/>
    <s v="July"/>
    <n v="46566"/>
    <n v="50310"/>
    <n v="3744"/>
  </r>
  <r>
    <d v="2014-07-14T00:00:00"/>
    <s v="Zagazig"/>
    <s v="Delta"/>
    <s v="iPhone 5S (32GB)"/>
    <s v="Smartphones"/>
    <n v="21"/>
    <x v="2"/>
    <s v="July"/>
    <n v="20592"/>
    <n v="21960"/>
    <n v="1368"/>
  </r>
  <r>
    <d v="2014-07-14T00:00:00"/>
    <s v="Portsaied"/>
    <s v="Canal"/>
    <s v="Samsung Galaxy Note 10.1"/>
    <s v="Tablets"/>
    <n v="12"/>
    <x v="2"/>
    <s v="July"/>
    <n v="21492"/>
    <n v="23220"/>
    <n v="1728"/>
  </r>
  <r>
    <d v="2014-07-14T00:00:00"/>
    <s v="Mansoura"/>
    <s v="Delta"/>
    <s v="Samsung Galaxy Note 10.1"/>
    <s v="Tablets"/>
    <n v="23"/>
    <x v="2"/>
    <s v="July"/>
    <n v="75222"/>
    <n v="81270"/>
    <n v="6048"/>
  </r>
  <r>
    <d v="2014-07-15T00:00:00"/>
    <s v="Marasa Matrouh"/>
    <s v="Alexandria"/>
    <s v="Samsung Galaxy Note 10.1"/>
    <s v="Tablets"/>
    <n v="23"/>
    <x v="2"/>
    <s v="July"/>
    <n v="42984"/>
    <n v="46440"/>
    <n v="3456"/>
  </r>
  <r>
    <d v="2014-07-16T00:00:00"/>
    <s v="Cairo"/>
    <s v="G. Cairo"/>
    <s v="Samsung Galaxy S4 (16GB) - 4G"/>
    <s v="Smartphones"/>
    <n v="24"/>
    <x v="2"/>
    <s v="July"/>
    <n v="33462"/>
    <n v="35640"/>
    <n v="2178"/>
  </r>
  <r>
    <d v="2014-07-16T00:00:00"/>
    <s v="Alex"/>
    <s v="Alexandria"/>
    <s v="Sony Xperia Z"/>
    <s v="Tablets"/>
    <n v="25"/>
    <x v="2"/>
    <s v="July"/>
    <n v="19620"/>
    <n v="21150"/>
    <n v="1530"/>
  </r>
  <r>
    <d v="2014-07-16T00:00:00"/>
    <s v="Mansoura"/>
    <s v="Delta"/>
    <s v="Samsung Galaxy Note3 (32GB) - 3G"/>
    <s v="Smartphones"/>
    <n v="17"/>
    <x v="2"/>
    <s v="July"/>
    <n v="14904"/>
    <n v="15840"/>
    <n v="936"/>
  </r>
  <r>
    <d v="2014-07-16T00:00:00"/>
    <s v="Ismailia"/>
    <s v="Canal"/>
    <s v="Samsung Galaxy S4 Zoom - 3G  "/>
    <s v="Smartphones"/>
    <n v="21"/>
    <x v="2"/>
    <s v="July"/>
    <n v="2106"/>
    <n v="2250"/>
    <n v="144"/>
  </r>
  <r>
    <d v="2014-07-17T00:00:00"/>
    <s v="Giza"/>
    <s v="G. Cairo"/>
    <s v="iPhone 5C (16GB)"/>
    <s v="Smartphones"/>
    <n v="9"/>
    <x v="2"/>
    <s v="July"/>
    <n v="49644"/>
    <n v="52920"/>
    <n v="3276"/>
  </r>
  <r>
    <d v="2014-07-17T00:00:00"/>
    <s v="Marasa Matrouh"/>
    <s v="Alexandria"/>
    <s v="Samsung Galaxy S4 Zoom - 3G  "/>
    <s v="Smartphones"/>
    <n v="11"/>
    <x v="2"/>
    <s v="July"/>
    <n v="2106"/>
    <n v="2250"/>
    <n v="144"/>
  </r>
  <r>
    <d v="2014-07-18T00:00:00"/>
    <s v="Portsaied"/>
    <s v="Canal"/>
    <s v="iPhone 5S (16GB)"/>
    <s v="Smartphones"/>
    <n v="4"/>
    <x v="2"/>
    <s v="July"/>
    <n v="4482"/>
    <n v="4770"/>
    <n v="288"/>
  </r>
  <r>
    <d v="2014-07-19T00:00:00"/>
    <s v="Zagazig"/>
    <s v="Delta"/>
    <s v="iPhone 5S (32GB)"/>
    <s v="Smartphones"/>
    <n v="22"/>
    <x v="2"/>
    <s v="July"/>
    <n v="30888"/>
    <n v="32940"/>
    <n v="2052"/>
  </r>
  <r>
    <d v="2014-07-19T00:00:00"/>
    <s v="Aswan"/>
    <s v="Upper Egypt"/>
    <s v="iPhone 5S (32GB)"/>
    <s v="Smartphones"/>
    <n v="15"/>
    <x v="2"/>
    <s v="July"/>
    <n v="72072"/>
    <n v="76860"/>
    <n v="4788"/>
  </r>
  <r>
    <d v="2014-07-19T00:00:00"/>
    <s v="Aswan"/>
    <s v="Upper Egypt"/>
    <s v="Nokia Lumia  - 4G"/>
    <s v="Smartphones"/>
    <n v="23"/>
    <x v="2"/>
    <s v="July"/>
    <n v="40680"/>
    <n v="43200"/>
    <n v="2520"/>
  </r>
  <r>
    <d v="2014-07-19T00:00:00"/>
    <s v="Ismailia"/>
    <s v="Canal"/>
    <s v="iPhone 5S (32GB)"/>
    <s v="Smartphones"/>
    <n v="9"/>
    <x v="2"/>
    <s v="July"/>
    <n v="15444"/>
    <n v="16470"/>
    <n v="1026"/>
  </r>
  <r>
    <d v="2014-07-20T00:00:00"/>
    <s v="Zagazig"/>
    <s v="Delta"/>
    <s v="iPhone 5C (32GB)"/>
    <s v="Smartphones"/>
    <n v="7"/>
    <x v="2"/>
    <s v="July"/>
    <n v="39780"/>
    <n v="42300"/>
    <n v="2520"/>
  </r>
  <r>
    <d v="2014-07-20T00:00:00"/>
    <s v="Giza"/>
    <s v="G. Cairo"/>
    <s v="Samsung Galaxy S4  (16GB) - 3G"/>
    <s v="Smartphones"/>
    <n v="25"/>
    <x v="2"/>
    <s v="July"/>
    <n v="56088"/>
    <n v="59850"/>
    <n v="3762"/>
  </r>
  <r>
    <d v="2014-07-21T00:00:00"/>
    <s v="Ismailia"/>
    <s v="Canal"/>
    <s v="Samsung Galaxy S3 (16GB) - 3G"/>
    <s v="Smartphones"/>
    <n v="10"/>
    <x v="2"/>
    <s v="July"/>
    <n v="13176"/>
    <n v="14040"/>
    <n v="864"/>
  </r>
  <r>
    <d v="2014-07-23T00:00:00"/>
    <s v="Minia"/>
    <s v="Upper Egypt"/>
    <s v="Microsoft Surface Pro 2"/>
    <s v="Tablets"/>
    <n v="8"/>
    <x v="2"/>
    <s v="July"/>
    <n v="120096"/>
    <n v="129600"/>
    <n v="9504"/>
  </r>
  <r>
    <d v="2014-07-24T00:00:00"/>
    <s v="Minia"/>
    <s v="Upper Egypt"/>
    <s v="iPhone 5S (32GB)"/>
    <s v="Smartphones"/>
    <n v="18"/>
    <x v="2"/>
    <s v="July"/>
    <n v="108108"/>
    <n v="115290"/>
    <n v="7182"/>
  </r>
  <r>
    <d v="2014-07-24T00:00:00"/>
    <s v="Zagazig"/>
    <s v="Delta"/>
    <s v="Samsung Galaxy Note3 (32GB) - 3G"/>
    <s v="Smartphones"/>
    <n v="8"/>
    <x v="2"/>
    <s v="July"/>
    <n v="93150"/>
    <n v="99000"/>
    <n v="5850"/>
  </r>
  <r>
    <d v="2014-07-24T00:00:00"/>
    <s v="Alex"/>
    <s v="Alexandria"/>
    <s v="Samsung Galaxy Note 10.1"/>
    <s v="Tablets"/>
    <n v="25"/>
    <x v="2"/>
    <s v="July"/>
    <n v="64476"/>
    <n v="69660"/>
    <n v="5184"/>
  </r>
  <r>
    <d v="2014-07-25T00:00:00"/>
    <s v="Cairo"/>
    <s v="G. Cairo"/>
    <s v="Samsung Galaxy Note3 (32GB) - 4G"/>
    <s v="Smartphones"/>
    <n v="7"/>
    <x v="2"/>
    <s v="July"/>
    <n v="11934"/>
    <n v="12690"/>
    <n v="756"/>
  </r>
  <r>
    <d v="2014-07-25T00:00:00"/>
    <s v="Zagazig"/>
    <s v="Delta"/>
    <s v="Nokia Lumia  - 4G"/>
    <s v="Smartphones"/>
    <n v="17"/>
    <x v="2"/>
    <s v="July"/>
    <n v="16272"/>
    <n v="17280"/>
    <n v="1008"/>
  </r>
  <r>
    <d v="2014-07-25T00:00:00"/>
    <s v="Cairo"/>
    <s v="G. Cairo"/>
    <s v="iPhone 5C (32GB)"/>
    <s v="Smartphones"/>
    <n v="3"/>
    <x v="2"/>
    <s v="July"/>
    <n v="95472"/>
    <n v="101520"/>
    <n v="6048"/>
  </r>
  <r>
    <d v="2014-07-26T00:00:00"/>
    <s v="Alex"/>
    <s v="Alexandria"/>
    <s v="Samsung Galaxy S4 (16GB) - 4G"/>
    <s v="Smartphones"/>
    <n v="13"/>
    <x v="2"/>
    <s v="July"/>
    <n v="76050"/>
    <n v="81000"/>
    <n v="4950"/>
  </r>
  <r>
    <d v="2014-07-26T00:00:00"/>
    <s v="Mansoura"/>
    <s v="Delta"/>
    <s v="Samsung Galaxy S4 Zoom - 3G  "/>
    <s v="Smartphones"/>
    <n v="17"/>
    <x v="2"/>
    <s v="July"/>
    <n v="18954"/>
    <n v="20250"/>
    <n v="1296"/>
  </r>
  <r>
    <d v="2014-07-26T00:00:00"/>
    <s v="Cairo"/>
    <s v="G. Cairo"/>
    <s v="iPhone 5C (16GB)"/>
    <s v="Smartphones"/>
    <n v="22"/>
    <x v="2"/>
    <s v="July"/>
    <n v="60282"/>
    <n v="64260"/>
    <n v="3978"/>
  </r>
  <r>
    <d v="2014-07-26T00:00:00"/>
    <s v="Marasa Matrouh"/>
    <s v="Alexandria"/>
    <s v="HTC One - (32GB) - 4G"/>
    <s v="Smartphones"/>
    <n v="23"/>
    <x v="2"/>
    <s v="July"/>
    <n v="13536"/>
    <n v="14400"/>
    <n v="864"/>
  </r>
  <r>
    <d v="2014-07-26T00:00:00"/>
    <s v="Mansoura"/>
    <s v="Delta"/>
    <s v="Samsung Galaxy S4 Zoom - 3G  "/>
    <s v="Smartphones"/>
    <n v="1"/>
    <x v="2"/>
    <s v="July"/>
    <n v="52650"/>
    <n v="56250"/>
    <n v="3600"/>
  </r>
  <r>
    <d v="2014-07-26T00:00:00"/>
    <s v="Giza"/>
    <s v="G. Cairo"/>
    <s v="iPhone 5S (32GB)"/>
    <s v="Smartphones"/>
    <n v="25"/>
    <x v="2"/>
    <s v="July"/>
    <n v="97812"/>
    <n v="104310"/>
    <n v="6498"/>
  </r>
  <r>
    <d v="2014-07-26T00:00:00"/>
    <s v="Minia"/>
    <s v="Upper Egypt"/>
    <s v="Samsung Galaxy S4 (16GB) - 4G"/>
    <s v="Smartphones"/>
    <n v="22"/>
    <x v="2"/>
    <s v="July"/>
    <n v="42588"/>
    <n v="45360"/>
    <n v="2772"/>
  </r>
  <r>
    <d v="2014-07-26T00:00:00"/>
    <s v="Minia"/>
    <s v="Upper Egypt"/>
    <s v="Samsung Galaxy S4  (16GB) - 3G"/>
    <s v="Smartphones"/>
    <n v="2"/>
    <x v="2"/>
    <s v="July"/>
    <n v="8856"/>
    <n v="9450"/>
    <n v="594"/>
  </r>
  <r>
    <d v="2014-07-27T00:00:00"/>
    <s v="Cairo"/>
    <s v="G. Cairo"/>
    <s v="iPhone 5C (32GB)"/>
    <s v="Smartphones"/>
    <n v="11"/>
    <x v="2"/>
    <s v="July"/>
    <n v="83538"/>
    <n v="88830"/>
    <n v="5292"/>
  </r>
  <r>
    <d v="2014-07-27T00:00:00"/>
    <s v="Cairo"/>
    <s v="G. Cairo"/>
    <s v="Nokia Lumia  - 4G"/>
    <s v="Smartphones"/>
    <n v="11"/>
    <x v="2"/>
    <s v="July"/>
    <n v="30510"/>
    <n v="32400"/>
    <n v="1890"/>
  </r>
  <r>
    <d v="2014-07-27T00:00:00"/>
    <s v="Portsaied"/>
    <s v="Canal"/>
    <s v="Samsung Galaxy Note3 (32GB) - 3G"/>
    <s v="Smartphones"/>
    <n v="1"/>
    <x v="2"/>
    <s v="July"/>
    <n v="78246"/>
    <n v="83160"/>
    <n v="4914"/>
  </r>
  <r>
    <d v="2014-07-28T00:00:00"/>
    <s v="Aswan"/>
    <s v="Upper Egypt"/>
    <s v="iPhone 5C (32GB)"/>
    <s v="Smartphones"/>
    <n v="14"/>
    <x v="2"/>
    <s v="July"/>
    <n v="71604"/>
    <n v="76140"/>
    <n v="4536"/>
  </r>
  <r>
    <d v="2014-07-28T00:00:00"/>
    <s v="Portsaied"/>
    <s v="Canal"/>
    <s v="iPhone 5S (16GB)"/>
    <s v="Smartphones"/>
    <n v="11"/>
    <x v="2"/>
    <s v="July"/>
    <n v="94122"/>
    <n v="100170"/>
    <n v="6048"/>
  </r>
  <r>
    <d v="2014-07-28T00:00:00"/>
    <s v="Alex"/>
    <s v="Alexandria"/>
    <s v="Nokia Lumia  - 4G"/>
    <s v="Smartphones"/>
    <n v="8"/>
    <x v="2"/>
    <s v="July"/>
    <n v="14238"/>
    <n v="15120"/>
    <n v="882"/>
  </r>
  <r>
    <d v="2014-07-29T00:00:00"/>
    <s v="Alex"/>
    <s v="Alexandria"/>
    <s v="Microsoft Surface Pro 2"/>
    <s v="Tablets"/>
    <n v="1"/>
    <x v="2"/>
    <s v="July"/>
    <n v="60048"/>
    <n v="64800"/>
    <n v="4752"/>
  </r>
  <r>
    <d v="2014-07-30T00:00:00"/>
    <s v="Giza"/>
    <s v="G. Cairo"/>
    <s v="Samsung Galaxy Note3 (32GB) - 4G"/>
    <s v="Smartphones"/>
    <n v="24"/>
    <x v="2"/>
    <s v="July"/>
    <n v="7956"/>
    <n v="8460"/>
    <n v="504"/>
  </r>
  <r>
    <d v="2014-07-30T00:00:00"/>
    <s v="Giza"/>
    <s v="G. Cairo"/>
    <s v="iPhone 5C (32GB)"/>
    <s v="Smartphones"/>
    <n v="15"/>
    <x v="2"/>
    <s v="July"/>
    <n v="55692"/>
    <n v="59220"/>
    <n v="3528"/>
  </r>
  <r>
    <d v="2014-07-31T00:00:00"/>
    <s v="Minia"/>
    <s v="Upper Egypt"/>
    <s v="Nokia Lumia  - 4G"/>
    <s v="Smartphones"/>
    <n v="20"/>
    <x v="2"/>
    <s v="July"/>
    <n v="26442"/>
    <n v="28080"/>
    <n v="1638"/>
  </r>
  <r>
    <d v="2014-07-31T00:00:00"/>
    <s v="Marasa Matrouh"/>
    <s v="Alexandria"/>
    <s v="Samsung Galaxy Note3 (32GB) - 4G"/>
    <s v="Smartphones"/>
    <n v="1"/>
    <x v="2"/>
    <s v="July"/>
    <n v="83538"/>
    <n v="88830"/>
    <n v="5292"/>
  </r>
  <r>
    <d v="2014-08-01T00:00:00"/>
    <s v="Portsaied"/>
    <s v="Canal"/>
    <s v="Sony Xperia Z"/>
    <s v="Tablets"/>
    <n v="5"/>
    <x v="2"/>
    <s v="August"/>
    <n v="74556"/>
    <n v="80370"/>
    <n v="5814"/>
  </r>
  <r>
    <d v="2014-08-01T00:00:00"/>
    <s v="Mansoura"/>
    <s v="Delta"/>
    <s v="Samsung Galaxy Note3 (32GB) - 4G"/>
    <s v="Smartphones"/>
    <n v="2"/>
    <x v="2"/>
    <s v="August"/>
    <n v="43758"/>
    <n v="46530"/>
    <n v="2772"/>
  </r>
  <r>
    <d v="2014-08-03T00:00:00"/>
    <s v="Alex"/>
    <s v="Alexandria"/>
    <s v="HTC One - (32GB) - 4G"/>
    <s v="Smartphones"/>
    <n v="15"/>
    <x v="2"/>
    <s v="August"/>
    <n v="47376"/>
    <n v="50400"/>
    <n v="3024"/>
  </r>
  <r>
    <d v="2014-08-03T00:00:00"/>
    <s v="Cairo"/>
    <s v="G. Cairo"/>
    <s v="Samsung Galaxy S3 (16GB) - 3G"/>
    <s v="Smartphones"/>
    <n v="24"/>
    <x v="2"/>
    <s v="August"/>
    <n v="35136"/>
    <n v="37440"/>
    <n v="2304"/>
  </r>
  <r>
    <d v="2014-08-03T00:00:00"/>
    <s v="Portsaied"/>
    <s v="Canal"/>
    <s v="Samsung Galaxy S3 (16GB) - 3G"/>
    <s v="Smartphones"/>
    <n v="23"/>
    <x v="2"/>
    <s v="August"/>
    <n v="35136"/>
    <n v="37440"/>
    <n v="2304"/>
  </r>
  <r>
    <d v="2014-08-03T00:00:00"/>
    <s v="Portsaied"/>
    <s v="Canal"/>
    <s v="HTC ONE (32GB) Dual Sim - 3G"/>
    <s v="Smartphones"/>
    <n v="20"/>
    <x v="2"/>
    <s v="August"/>
    <n v="7092"/>
    <n v="7560"/>
    <n v="468"/>
  </r>
  <r>
    <d v="2014-08-04T00:00:00"/>
    <s v="Giza"/>
    <s v="G. Cairo"/>
    <s v="Samsung Galaxy S4 (16GB) - 4G"/>
    <s v="Smartphones"/>
    <n v="23"/>
    <x v="2"/>
    <s v="August"/>
    <n v="24336"/>
    <n v="25920"/>
    <n v="1584"/>
  </r>
  <r>
    <d v="2014-08-04T00:00:00"/>
    <s v="Aswan"/>
    <s v="Upper Egypt"/>
    <s v="Microsoft Surface Pro 2"/>
    <s v="Tablets"/>
    <n v="22"/>
    <x v="2"/>
    <s v="August"/>
    <n v="165132"/>
    <n v="178200"/>
    <n v="13068"/>
  </r>
  <r>
    <d v="2014-08-04T00:00:00"/>
    <s v="Giza"/>
    <s v="G. Cairo"/>
    <s v="Samsung Galaxy S4 Zoom - 3G  "/>
    <s v="Smartphones"/>
    <n v="10"/>
    <x v="2"/>
    <s v="August"/>
    <n v="23166"/>
    <n v="24750"/>
    <n v="1584"/>
  </r>
  <r>
    <d v="2014-08-04T00:00:00"/>
    <s v="Marasa Matrouh"/>
    <s v="Alexandria"/>
    <s v="Samsung Galaxy S3 (16GB) - 3G"/>
    <s v="Smartphones"/>
    <n v="5"/>
    <x v="2"/>
    <s v="August"/>
    <n v="35136"/>
    <n v="37440"/>
    <n v="2304"/>
  </r>
  <r>
    <d v="2014-08-05T00:00:00"/>
    <s v="Cairo"/>
    <s v="G. Cairo"/>
    <s v="Microsoft Surface Pro 2"/>
    <s v="Tablets"/>
    <n v="12"/>
    <x v="2"/>
    <s v="August"/>
    <n v="15012"/>
    <n v="16200"/>
    <n v="1188"/>
  </r>
  <r>
    <d v="2014-08-05T00:00:00"/>
    <s v="Alex"/>
    <s v="Alexandria"/>
    <s v="Samsung Galaxy Note3 (32GB) - 3G"/>
    <s v="Smartphones"/>
    <n v="19"/>
    <x v="2"/>
    <s v="August"/>
    <n v="44712"/>
    <n v="47520"/>
    <n v="2808"/>
  </r>
  <r>
    <d v="2014-08-05T00:00:00"/>
    <s v="Giza"/>
    <s v="G. Cairo"/>
    <s v="iPhone 5S (32GB)"/>
    <s v="Smartphones"/>
    <n v="18"/>
    <x v="2"/>
    <s v="August"/>
    <n v="128700"/>
    <n v="137250"/>
    <n v="8550"/>
  </r>
  <r>
    <d v="2014-08-05T00:00:00"/>
    <s v="Minia"/>
    <s v="Upper Egypt"/>
    <s v="Microsoft Surface Pro 2"/>
    <s v="Tablets"/>
    <n v="1"/>
    <x v="2"/>
    <s v="August"/>
    <n v="127602"/>
    <n v="137700"/>
    <n v="10098"/>
  </r>
  <r>
    <d v="2014-08-06T00:00:00"/>
    <s v="Alex"/>
    <s v="Alexandria"/>
    <s v="Microsoft Surface Pro 2"/>
    <s v="Tablets"/>
    <n v="15"/>
    <x v="2"/>
    <s v="August"/>
    <n v="97578"/>
    <n v="105300"/>
    <n v="7722"/>
  </r>
  <r>
    <d v="2014-08-06T00:00:00"/>
    <s v="Ismailia"/>
    <s v="Canal"/>
    <s v="Sony Xperia Z"/>
    <s v="Tablets"/>
    <n v="4"/>
    <x v="2"/>
    <s v="August"/>
    <n v="98100"/>
    <n v="105750"/>
    <n v="7650"/>
  </r>
  <r>
    <d v="2014-08-06T00:00:00"/>
    <s v="Ismailia"/>
    <s v="Canal"/>
    <s v="iPhone 5C (32GB)"/>
    <s v="Smartphones"/>
    <n v="16"/>
    <x v="2"/>
    <s v="August"/>
    <n v="47736"/>
    <n v="50760"/>
    <n v="3024"/>
  </r>
  <r>
    <d v="2014-08-06T00:00:00"/>
    <s v="Ismailia"/>
    <s v="Canal"/>
    <s v="iPhone 5S (16GB)"/>
    <s v="Smartphones"/>
    <n v="10"/>
    <x v="2"/>
    <s v="August"/>
    <n v="107568"/>
    <n v="114480"/>
    <n v="6912"/>
  </r>
  <r>
    <d v="2014-08-07T00:00:00"/>
    <s v="Mansoura"/>
    <s v="Delta"/>
    <s v="Sony Xperia Z"/>
    <s v="Tablets"/>
    <n v="21"/>
    <x v="2"/>
    <s v="August"/>
    <n v="74556"/>
    <n v="80370"/>
    <n v="5814"/>
  </r>
  <r>
    <d v="2014-08-07T00:00:00"/>
    <s v="Ismailia"/>
    <s v="Canal"/>
    <s v="HTC ONE (32GB) Dual Sim - 3G"/>
    <s v="Smartphones"/>
    <n v="7"/>
    <x v="2"/>
    <s v="August"/>
    <n v="81558"/>
    <n v="86940"/>
    <n v="5382"/>
  </r>
  <r>
    <d v="2014-08-08T00:00:00"/>
    <s v="Cairo"/>
    <s v="G. Cairo"/>
    <s v="Samsung Galaxy S4 Zoom - 3G  "/>
    <s v="Smartphones"/>
    <n v="22"/>
    <x v="2"/>
    <s v="August"/>
    <n v="44226"/>
    <n v="47250"/>
    <n v="3024"/>
  </r>
  <r>
    <d v="2014-08-08T00:00:00"/>
    <s v="Zagazig"/>
    <s v="Delta"/>
    <s v="iPhone 5S (32GB)"/>
    <s v="Smartphones"/>
    <n v="15"/>
    <x v="2"/>
    <s v="August"/>
    <n v="10296"/>
    <n v="10980"/>
    <n v="684"/>
  </r>
  <r>
    <d v="2014-08-08T00:00:00"/>
    <s v="Marasa Matrouh"/>
    <s v="Alexandria"/>
    <s v="iPhone 5S (64GB)"/>
    <s v="Smartphones"/>
    <n v="7"/>
    <x v="2"/>
    <s v="August"/>
    <n v="139968"/>
    <n v="149040"/>
    <n v="9072"/>
  </r>
  <r>
    <d v="2014-08-09T00:00:00"/>
    <s v="Ismailia"/>
    <s v="Canal"/>
    <s v="Nokia Lumia  - 4G"/>
    <s v="Smartphones"/>
    <n v="17"/>
    <x v="2"/>
    <s v="August"/>
    <n v="4068"/>
    <n v="4320"/>
    <n v="252"/>
  </r>
  <r>
    <d v="2014-08-09T00:00:00"/>
    <s v="Ismailia"/>
    <s v="Canal"/>
    <s v="HTC ONE (32GB) Dual Sim - 3G"/>
    <s v="Smartphones"/>
    <n v="20"/>
    <x v="2"/>
    <s v="August"/>
    <n v="3546"/>
    <n v="3780"/>
    <n v="234"/>
  </r>
  <r>
    <d v="2014-08-09T00:00:00"/>
    <s v="Cairo"/>
    <s v="G. Cairo"/>
    <s v="Samsung Galaxy S3 (16GB) - 3G"/>
    <s v="Smartphones"/>
    <n v="5"/>
    <x v="2"/>
    <s v="August"/>
    <n v="35136"/>
    <n v="37440"/>
    <n v="2304"/>
  </r>
  <r>
    <d v="2014-08-09T00:00:00"/>
    <s v="Alex"/>
    <s v="Alexandria"/>
    <s v="Nokia Lumia  - 4G"/>
    <s v="Smartphones"/>
    <n v="14"/>
    <x v="2"/>
    <s v="August"/>
    <n v="42714"/>
    <n v="45360"/>
    <n v="2646"/>
  </r>
  <r>
    <d v="2014-08-09T00:00:00"/>
    <s v="Zagazig"/>
    <s v="Delta"/>
    <s v="HTC One - (32GB) - 4G"/>
    <s v="Smartphones"/>
    <n v="6"/>
    <x v="2"/>
    <s v="August"/>
    <n v="43992"/>
    <n v="46800"/>
    <n v="2808"/>
  </r>
  <r>
    <d v="2014-08-09T00:00:00"/>
    <s v="Portsaied"/>
    <s v="Canal"/>
    <s v="iPhone 5C (32GB)"/>
    <s v="Smartphones"/>
    <n v="22"/>
    <x v="2"/>
    <s v="August"/>
    <n v="7956"/>
    <n v="8460"/>
    <n v="504"/>
  </r>
  <r>
    <d v="2014-08-10T00:00:00"/>
    <s v="Mansoura"/>
    <s v="Delta"/>
    <s v="Samsung Galaxy S4 Zoom - 3G  "/>
    <s v="Smartphones"/>
    <n v="6"/>
    <x v="2"/>
    <s v="August"/>
    <n v="25272"/>
    <n v="27000"/>
    <n v="1728"/>
  </r>
  <r>
    <d v="2014-08-10T00:00:00"/>
    <s v="Marasa Matrouh"/>
    <s v="Alexandria"/>
    <s v="iPhone 5C (32GB)"/>
    <s v="Smartphones"/>
    <n v="6"/>
    <x v="2"/>
    <s v="August"/>
    <n v="75582"/>
    <n v="80370"/>
    <n v="4788"/>
  </r>
  <r>
    <d v="2014-08-10T00:00:00"/>
    <s v="Minia"/>
    <s v="Upper Egypt"/>
    <s v="iPhone 5S (16GB)"/>
    <s v="Smartphones"/>
    <n v="2"/>
    <x v="2"/>
    <s v="August"/>
    <n v="58266"/>
    <n v="62010"/>
    <n v="3744"/>
  </r>
  <r>
    <d v="2014-08-11T00:00:00"/>
    <s v="Portsaied"/>
    <s v="Canal"/>
    <s v="Samsung Galaxy Note3 (32GB) - 3G"/>
    <s v="Smartphones"/>
    <n v="24"/>
    <x v="2"/>
    <s v="August"/>
    <n v="78246"/>
    <n v="83160"/>
    <n v="4914"/>
  </r>
  <r>
    <d v="2014-08-12T00:00:00"/>
    <s v="Portsaied"/>
    <s v="Canal"/>
    <s v="iPhone 5S (16GB)"/>
    <s v="Smartphones"/>
    <n v="11"/>
    <x v="2"/>
    <s v="August"/>
    <n v="8964"/>
    <n v="9540"/>
    <n v="576"/>
  </r>
  <r>
    <d v="2014-08-12T00:00:00"/>
    <s v="Zagazig"/>
    <s v="Delta"/>
    <s v="Samsung Galaxy S3 (16GB) - 3G"/>
    <s v="Smartphones"/>
    <n v="10"/>
    <x v="2"/>
    <s v="August"/>
    <n v="24156"/>
    <n v="25740"/>
    <n v="1584"/>
  </r>
  <r>
    <d v="2014-08-13T00:00:00"/>
    <s v="Mansoura"/>
    <s v="Delta"/>
    <s v="iPhone 5S (64GB)"/>
    <s v="Smartphones"/>
    <n v="7"/>
    <x v="2"/>
    <s v="August"/>
    <n v="110808"/>
    <n v="117990"/>
    <n v="7182"/>
  </r>
  <r>
    <d v="2014-08-13T00:00:00"/>
    <s v="Ismailia"/>
    <s v="Canal"/>
    <s v="iPhone 5S (32GB)"/>
    <s v="Smartphones"/>
    <n v="22"/>
    <x v="2"/>
    <s v="August"/>
    <n v="15444"/>
    <n v="16470"/>
    <n v="1026"/>
  </r>
  <r>
    <d v="2014-08-13T00:00:00"/>
    <s v="Portsaied"/>
    <s v="Canal"/>
    <s v="Samsung Galaxy Note 10.1"/>
    <s v="Tablets"/>
    <n v="7"/>
    <x v="2"/>
    <s v="August"/>
    <n v="28656"/>
    <n v="30960"/>
    <n v="2304"/>
  </r>
  <r>
    <d v="2014-08-13T00:00:00"/>
    <s v="Portsaied"/>
    <s v="Canal"/>
    <s v="Samsung Galaxy Note 10.1"/>
    <s v="Tablets"/>
    <n v="18"/>
    <x v="2"/>
    <s v="August"/>
    <n v="85968"/>
    <n v="92880"/>
    <n v="6912"/>
  </r>
  <r>
    <d v="2014-08-15T00:00:00"/>
    <s v="Minia"/>
    <s v="Upper Egypt"/>
    <s v="iPhone 5S (16GB)"/>
    <s v="Smartphones"/>
    <n v="12"/>
    <x v="2"/>
    <s v="August"/>
    <n v="71712"/>
    <n v="76320"/>
    <n v="4608"/>
  </r>
  <r>
    <d v="2014-08-16T00:00:00"/>
    <s v="Marasa Matrouh"/>
    <s v="Alexandria"/>
    <s v="Samsung Galaxy S4 Zoom - 3G  "/>
    <s v="Smartphones"/>
    <n v="19"/>
    <x v="2"/>
    <s v="August"/>
    <n v="8424"/>
    <n v="9000"/>
    <n v="576"/>
  </r>
  <r>
    <d v="2014-08-16T00:00:00"/>
    <s v="Minia"/>
    <s v="Upper Egypt"/>
    <s v="HTC One - (32GB) - 4G"/>
    <s v="Smartphones"/>
    <n v="23"/>
    <x v="2"/>
    <s v="August"/>
    <n v="54144"/>
    <n v="57600"/>
    <n v="3456"/>
  </r>
  <r>
    <d v="2014-08-16T00:00:00"/>
    <s v="Giza"/>
    <s v="G. Cairo"/>
    <s v="Samsung Galaxy S4 (16GB) - 4G"/>
    <s v="Smartphones"/>
    <n v="3"/>
    <x v="2"/>
    <s v="August"/>
    <n v="9126"/>
    <n v="9720"/>
    <n v="594"/>
  </r>
  <r>
    <d v="2014-08-17T00:00:00"/>
    <s v="Portsaied"/>
    <s v="Canal"/>
    <s v="Samsung Galaxy Note3 (32GB) - 4G"/>
    <s v="Smartphones"/>
    <n v="24"/>
    <x v="2"/>
    <s v="August"/>
    <n v="11934"/>
    <n v="12690"/>
    <n v="756"/>
  </r>
  <r>
    <d v="2014-08-17T00:00:00"/>
    <s v="Alex"/>
    <s v="Alexandria"/>
    <s v="Sony Xperia Z"/>
    <s v="Tablets"/>
    <n v="25"/>
    <x v="2"/>
    <s v="August"/>
    <n v="19620"/>
    <n v="21150"/>
    <n v="1530"/>
  </r>
  <r>
    <d v="2014-08-19T00:00:00"/>
    <s v="Aswan"/>
    <s v="Upper Egypt"/>
    <s v="iPhone 5C (16GB)"/>
    <s v="Smartphones"/>
    <n v="5"/>
    <x v="2"/>
    <s v="August"/>
    <n v="24822"/>
    <n v="26460"/>
    <n v="1638"/>
  </r>
  <r>
    <d v="2014-08-19T00:00:00"/>
    <s v="Zagazig"/>
    <s v="Delta"/>
    <s v="HTC ONE (32GB) Dual Sim - 3G"/>
    <s v="Smartphones"/>
    <n v="2"/>
    <x v="2"/>
    <s v="August"/>
    <n v="7092"/>
    <n v="7560"/>
    <n v="468"/>
  </r>
  <r>
    <d v="2014-08-19T00:00:00"/>
    <s v="Mansoura"/>
    <s v="Delta"/>
    <s v="Sony Xperia Z"/>
    <s v="Tablets"/>
    <n v="14"/>
    <x v="2"/>
    <s v="August"/>
    <n v="11772"/>
    <n v="12690"/>
    <n v="918"/>
  </r>
  <r>
    <d v="2014-08-19T00:00:00"/>
    <s v="Giza"/>
    <s v="G. Cairo"/>
    <s v="Samsung Galaxy S4 Zoom - 3G  "/>
    <s v="Smartphones"/>
    <n v="6"/>
    <x v="2"/>
    <s v="August"/>
    <n v="23166"/>
    <n v="24750"/>
    <n v="1584"/>
  </r>
  <r>
    <d v="2014-08-20T00:00:00"/>
    <s v="Marasa Matrouh"/>
    <s v="Alexandria"/>
    <s v="Samsung Galaxy S4  (16GB) - 3G"/>
    <s v="Smartphones"/>
    <n v="13"/>
    <x v="2"/>
    <s v="August"/>
    <n v="32472"/>
    <n v="34650"/>
    <n v="2178"/>
  </r>
  <r>
    <d v="2014-08-20T00:00:00"/>
    <s v="Giza"/>
    <s v="G. Cairo"/>
    <s v="Sony Xperia Z"/>
    <s v="Tablets"/>
    <n v="4"/>
    <x v="2"/>
    <s v="August"/>
    <n v="62784"/>
    <n v="67680"/>
    <n v="4896"/>
  </r>
  <r>
    <d v="2014-08-20T00:00:00"/>
    <s v="Zagazig"/>
    <s v="Delta"/>
    <s v="Sony Xperia Z"/>
    <s v="Tablets"/>
    <n v="21"/>
    <x v="2"/>
    <s v="August"/>
    <n v="51012"/>
    <n v="54990"/>
    <n v="3978"/>
  </r>
  <r>
    <d v="2014-08-20T00:00:00"/>
    <s v="Aswan"/>
    <s v="Upper Egypt"/>
    <s v="HTC One - (32GB) - 4G"/>
    <s v="Smartphones"/>
    <n v="16"/>
    <x v="2"/>
    <s v="August"/>
    <n v="50760"/>
    <n v="54000"/>
    <n v="3240"/>
  </r>
  <r>
    <d v="2014-08-20T00:00:00"/>
    <s v="Ismailia"/>
    <s v="Canal"/>
    <s v="Samsung Galaxy S4 (16GB) - 4G"/>
    <s v="Smartphones"/>
    <n v="10"/>
    <x v="2"/>
    <s v="August"/>
    <n v="51714"/>
    <n v="55080"/>
    <n v="3366"/>
  </r>
  <r>
    <d v="2014-08-20T00:00:00"/>
    <s v="Zagazig"/>
    <s v="Delta"/>
    <s v="iPhone 5C (16GB)"/>
    <s v="Smartphones"/>
    <n v="3"/>
    <x v="2"/>
    <s v="August"/>
    <n v="53190"/>
    <n v="56700"/>
    <n v="3510"/>
  </r>
  <r>
    <d v="2014-08-21T00:00:00"/>
    <s v="Marasa Matrouh"/>
    <s v="Alexandria"/>
    <s v="Samsung Galaxy S4 (16GB) - 4G"/>
    <s v="Smartphones"/>
    <n v="1"/>
    <x v="2"/>
    <s v="August"/>
    <n v="39546"/>
    <n v="42120"/>
    <n v="2574"/>
  </r>
  <r>
    <d v="2014-08-21T00:00:00"/>
    <s v="Giza"/>
    <s v="G. Cairo"/>
    <s v="iPhone 5C (16GB)"/>
    <s v="Smartphones"/>
    <n v="13"/>
    <x v="2"/>
    <s v="August"/>
    <n v="60282"/>
    <n v="64260"/>
    <n v="3978"/>
  </r>
  <r>
    <d v="2014-08-22T00:00:00"/>
    <s v="Marasa Matrouh"/>
    <s v="Alexandria"/>
    <s v="iPhone 5C (16GB)"/>
    <s v="Smartphones"/>
    <n v="15"/>
    <x v="2"/>
    <s v="August"/>
    <n v="60282"/>
    <n v="64260"/>
    <n v="3978"/>
  </r>
  <r>
    <d v="2014-08-22T00:00:00"/>
    <s v="Cairo"/>
    <s v="G. Cairo"/>
    <s v="iPhone 5C (32GB)"/>
    <s v="Smartphones"/>
    <n v="5"/>
    <x v="2"/>
    <s v="August"/>
    <n v="59670"/>
    <n v="63450"/>
    <n v="3780"/>
  </r>
  <r>
    <d v="2014-08-23T00:00:00"/>
    <s v="Aswan"/>
    <s v="Upper Egypt"/>
    <s v="iPhone 5C (32GB)"/>
    <s v="Smartphones"/>
    <n v="25"/>
    <x v="2"/>
    <s v="August"/>
    <n v="15912"/>
    <n v="16920"/>
    <n v="1008"/>
  </r>
  <r>
    <d v="2014-08-23T00:00:00"/>
    <s v="Zagazig"/>
    <s v="Delta"/>
    <s v="Samsung Galaxy Note3 (32GB) - 4G"/>
    <s v="Smartphones"/>
    <n v="8"/>
    <x v="2"/>
    <s v="August"/>
    <n v="67626"/>
    <n v="71910"/>
    <n v="4284"/>
  </r>
  <r>
    <d v="2014-08-23T00:00:00"/>
    <s v="Cairo"/>
    <s v="G. Cairo"/>
    <s v="Samsung Galaxy S4  (16GB) - 3G"/>
    <s v="Smartphones"/>
    <n v="21"/>
    <x v="2"/>
    <s v="August"/>
    <n v="56088"/>
    <n v="59850"/>
    <n v="3762"/>
  </r>
  <r>
    <d v="2014-08-24T00:00:00"/>
    <s v="Mansoura"/>
    <s v="Delta"/>
    <s v="Samsung Galaxy Note3 (32GB) - 4G"/>
    <s v="Smartphones"/>
    <n v="16"/>
    <x v="2"/>
    <s v="August"/>
    <n v="67626"/>
    <n v="71910"/>
    <n v="4284"/>
  </r>
  <r>
    <d v="2014-08-24T00:00:00"/>
    <s v="Zagazig"/>
    <s v="Delta"/>
    <s v="HTC One - (32GB) - 4G"/>
    <s v="Smartphones"/>
    <n v="23"/>
    <x v="2"/>
    <s v="August"/>
    <n v="54144"/>
    <n v="57600"/>
    <n v="3456"/>
  </r>
  <r>
    <d v="2014-08-24T00:00:00"/>
    <s v="Ismailia"/>
    <s v="Canal"/>
    <s v="HTC One - (32GB) - 4G"/>
    <s v="Smartphones"/>
    <n v="22"/>
    <x v="2"/>
    <s v="August"/>
    <n v="77832"/>
    <n v="82800"/>
    <n v="4968"/>
  </r>
  <r>
    <d v="2014-08-25T00:00:00"/>
    <s v="Aswan"/>
    <s v="Upper Egypt"/>
    <s v="iPhone 5C (32GB)"/>
    <s v="Smartphones"/>
    <n v="13"/>
    <x v="2"/>
    <s v="August"/>
    <n v="83538"/>
    <n v="88830"/>
    <n v="5292"/>
  </r>
  <r>
    <d v="2014-08-25T00:00:00"/>
    <s v="Mansoura"/>
    <s v="Delta"/>
    <s v="iPhone 5S (32GB)"/>
    <s v="Smartphones"/>
    <n v="27"/>
    <x v="2"/>
    <s v="August"/>
    <n v="92664"/>
    <n v="98820"/>
    <n v="6156"/>
  </r>
  <r>
    <d v="2014-08-26T00:00:00"/>
    <s v="Minia"/>
    <s v="Upper Egypt"/>
    <s v="Samsung Galaxy Note3 (32GB) - 3G"/>
    <s v="Smartphones"/>
    <n v="27"/>
    <x v="2"/>
    <s v="August"/>
    <n v="26082"/>
    <n v="27720"/>
    <n v="1638"/>
  </r>
  <r>
    <d v="2014-08-26T00:00:00"/>
    <s v="Mansoura"/>
    <s v="Delta"/>
    <s v="iPhone 5S (16GB)"/>
    <s v="Smartphones"/>
    <n v="27"/>
    <x v="2"/>
    <s v="August"/>
    <n v="49302"/>
    <n v="52470"/>
    <n v="3168"/>
  </r>
  <r>
    <d v="2014-08-26T00:00:00"/>
    <s v="Portsaied"/>
    <s v="Canal"/>
    <s v="HTC ONE (32GB) Dual Sim - 3G"/>
    <s v="Smartphones"/>
    <n v="27"/>
    <x v="2"/>
    <s v="August"/>
    <n v="74466"/>
    <n v="79380"/>
    <n v="4914"/>
  </r>
  <r>
    <d v="2014-08-26T00:00:00"/>
    <s v="Minia"/>
    <s v="Upper Egypt"/>
    <s v="Samsung Galaxy S3 (16GB) - 3G"/>
    <s v="Smartphones"/>
    <n v="27"/>
    <x v="2"/>
    <s v="August"/>
    <n v="6588"/>
    <n v="7020"/>
    <n v="432"/>
  </r>
  <r>
    <d v="2014-08-26T00:00:00"/>
    <s v="Zagazig"/>
    <s v="Delta"/>
    <s v="Samsung Galaxy Note 10.1"/>
    <s v="Tablets"/>
    <n v="27"/>
    <x v="2"/>
    <s v="August"/>
    <n v="57312"/>
    <n v="61920"/>
    <n v="4608"/>
  </r>
  <r>
    <d v="2014-08-26T00:00:00"/>
    <s v="Giza"/>
    <s v="G. Cairo"/>
    <s v="iPhone 5S (64GB)"/>
    <s v="Smartphones"/>
    <n v="12"/>
    <x v="2"/>
    <s v="August"/>
    <n v="52488"/>
    <n v="55890"/>
    <n v="3402"/>
  </r>
  <r>
    <d v="2014-08-26T00:00:00"/>
    <s v="Ismailia"/>
    <s v="Canal"/>
    <s v="Samsung Galaxy S4 (16GB) - 4G"/>
    <s v="Smartphones"/>
    <n v="18"/>
    <x v="2"/>
    <s v="August"/>
    <n v="73008"/>
    <n v="77760"/>
    <n v="4752"/>
  </r>
  <r>
    <d v="2014-08-27T00:00:00"/>
    <s v="Portsaied"/>
    <s v="Canal"/>
    <s v="iPhone 5S (32GB)"/>
    <s v="Smartphones"/>
    <n v="8"/>
    <x v="2"/>
    <s v="August"/>
    <n v="5148"/>
    <n v="5490"/>
    <n v="342"/>
  </r>
  <r>
    <d v="2014-08-27T00:00:00"/>
    <s v="Marasa Matrouh"/>
    <s v="Alexandria"/>
    <s v="Samsung Galaxy S4 (16GB) - 4G"/>
    <s v="Smartphones"/>
    <n v="21"/>
    <x v="2"/>
    <s v="August"/>
    <n v="48672"/>
    <n v="51840"/>
    <n v="3168"/>
  </r>
  <r>
    <d v="2014-08-28T00:00:00"/>
    <s v="Minia"/>
    <s v="Upper Egypt"/>
    <s v="Samsung Galaxy S4 (16GB) - 4G"/>
    <s v="Smartphones"/>
    <n v="25"/>
    <x v="2"/>
    <s v="August"/>
    <n v="27378"/>
    <n v="29160"/>
    <n v="1782"/>
  </r>
  <r>
    <d v="2014-08-28T00:00:00"/>
    <s v="Aswan"/>
    <s v="Upper Egypt"/>
    <s v="Samsung Galaxy S4 Zoom - 3G  "/>
    <s v="Smartphones"/>
    <n v="12"/>
    <x v="2"/>
    <s v="August"/>
    <n v="50544"/>
    <n v="54000"/>
    <n v="3456"/>
  </r>
  <r>
    <d v="2014-08-28T00:00:00"/>
    <s v="Zagazig"/>
    <s v="Delta"/>
    <s v="Samsung Galaxy S3 (16GB) - 3G"/>
    <s v="Smartphones"/>
    <n v="9"/>
    <x v="2"/>
    <s v="August"/>
    <n v="39528"/>
    <n v="42120"/>
    <n v="2592"/>
  </r>
  <r>
    <d v="2014-08-28T00:00:00"/>
    <s v="Mansoura"/>
    <s v="Delta"/>
    <s v="Sony Xperia Z"/>
    <s v="Tablets"/>
    <n v="23"/>
    <x v="2"/>
    <s v="August"/>
    <n v="54936"/>
    <n v="59220"/>
    <n v="4284"/>
  </r>
  <r>
    <d v="2014-08-30T00:00:00"/>
    <s v="Portsaied"/>
    <s v="Canal"/>
    <s v="iPhone 5S (64GB)"/>
    <s v="Smartphones"/>
    <n v="23"/>
    <x v="2"/>
    <s v="August"/>
    <n v="139968"/>
    <n v="149040"/>
    <n v="9072"/>
  </r>
  <r>
    <d v="2014-08-31T00:00:00"/>
    <s v="Minia"/>
    <s v="Upper Egypt"/>
    <s v="iPhone 5C (32GB)"/>
    <s v="Smartphones"/>
    <n v="20"/>
    <x v="2"/>
    <s v="August"/>
    <n v="79560"/>
    <n v="84600"/>
    <n v="5040"/>
  </r>
  <r>
    <d v="2014-09-01T00:00:00"/>
    <s v="Marasa Matrouh"/>
    <s v="Alexandria"/>
    <s v="Samsung Galaxy S4 Zoom - 3G  "/>
    <s v="Smartphones"/>
    <n v="25"/>
    <x v="2"/>
    <s v="September"/>
    <n v="40014"/>
    <n v="42750"/>
    <n v="2736"/>
  </r>
  <r>
    <d v="2014-09-01T00:00:00"/>
    <s v="Giza"/>
    <s v="G. Cairo"/>
    <s v="iPhone 5S (16GB)"/>
    <s v="Smartphones"/>
    <n v="4"/>
    <x v="2"/>
    <s v="September"/>
    <n v="80676"/>
    <n v="85860"/>
    <n v="5184"/>
  </r>
  <r>
    <d v="2014-09-02T00:00:00"/>
    <s v="Marasa Matrouh"/>
    <s v="Alexandria"/>
    <s v="HTC ONE (32GB) Dual Sim - 3G"/>
    <s v="Smartphones"/>
    <n v="24"/>
    <x v="2"/>
    <s v="September"/>
    <n v="28368"/>
    <n v="30240"/>
    <n v="1872"/>
  </r>
  <r>
    <d v="2014-09-02T00:00:00"/>
    <s v="Marasa Matrouh"/>
    <s v="Alexandria"/>
    <s v="Nokia Lumia  - 4G"/>
    <s v="Smartphones"/>
    <n v="24"/>
    <x v="2"/>
    <s v="September"/>
    <n v="38646"/>
    <n v="41040"/>
    <n v="2394"/>
  </r>
  <r>
    <d v="2014-09-02T00:00:00"/>
    <s v="Portsaied"/>
    <s v="Canal"/>
    <s v="HTC One - (32GB) - 4G"/>
    <s v="Smartphones"/>
    <n v="16"/>
    <x v="2"/>
    <s v="September"/>
    <n v="33840"/>
    <n v="36000"/>
    <n v="2160"/>
  </r>
  <r>
    <d v="2014-09-03T00:00:00"/>
    <s v="Giza"/>
    <s v="G. Cairo"/>
    <s v="Samsung Galaxy S3 (16GB) - 3G"/>
    <s v="Smartphones"/>
    <n v="6"/>
    <x v="2"/>
    <s v="September"/>
    <n v="50508"/>
    <n v="53820"/>
    <n v="3312"/>
  </r>
  <r>
    <d v="2014-09-03T00:00:00"/>
    <s v="Marasa Matrouh"/>
    <s v="Alexandria"/>
    <s v="Samsung Galaxy S4  (16GB) - 3G"/>
    <s v="Smartphones"/>
    <n v="4"/>
    <x v="2"/>
    <s v="September"/>
    <n v="59040"/>
    <n v="63000"/>
    <n v="3960"/>
  </r>
  <r>
    <d v="2014-09-03T00:00:00"/>
    <s v="Alex"/>
    <s v="Alexandria"/>
    <s v="iPhone 5C (32GB)"/>
    <s v="Smartphones"/>
    <n v="24"/>
    <x v="2"/>
    <s v="September"/>
    <n v="51714"/>
    <n v="54990"/>
    <n v="3276"/>
  </r>
  <r>
    <d v="2014-09-03T00:00:00"/>
    <s v="Zagazig"/>
    <s v="Delta"/>
    <s v="HTC One - (32GB) - 4G"/>
    <s v="Smartphones"/>
    <n v="21"/>
    <x v="2"/>
    <s v="September"/>
    <n v="81216"/>
    <n v="86400"/>
    <n v="5184"/>
  </r>
  <r>
    <d v="2014-09-03T00:00:00"/>
    <s v="Cairo"/>
    <s v="G. Cairo"/>
    <s v="Samsung Galaxy S3 (16GB) - 3G"/>
    <s v="Smartphones"/>
    <n v="13"/>
    <x v="2"/>
    <s v="September"/>
    <n v="26352"/>
    <n v="28080"/>
    <n v="1728"/>
  </r>
  <r>
    <d v="2014-09-03T00:00:00"/>
    <s v="Minia"/>
    <s v="Upper Egypt"/>
    <s v="iPhone 5S (64GB)"/>
    <s v="Smartphones"/>
    <n v="2"/>
    <x v="2"/>
    <s v="September"/>
    <n v="64152"/>
    <n v="68310"/>
    <n v="4158"/>
  </r>
  <r>
    <d v="2014-09-04T00:00:00"/>
    <s v="Alex"/>
    <s v="Alexandria"/>
    <s v="Nokia Lumia  - 4G"/>
    <s v="Smartphones"/>
    <n v="20"/>
    <x v="2"/>
    <s v="September"/>
    <n v="20340"/>
    <n v="21600"/>
    <n v="1260"/>
  </r>
  <r>
    <d v="2014-09-04T00:00:00"/>
    <s v="Cairo"/>
    <s v="G. Cairo"/>
    <s v="Samsung Galaxy S4 (16GB) - 4G"/>
    <s v="Smartphones"/>
    <n v="21"/>
    <x v="2"/>
    <s v="September"/>
    <n v="42588"/>
    <n v="45360"/>
    <n v="2772"/>
  </r>
  <r>
    <d v="2014-09-07T00:00:00"/>
    <s v="Minia"/>
    <s v="Upper Egypt"/>
    <s v="iPhone 5C (16GB)"/>
    <s v="Smartphones"/>
    <n v="12"/>
    <x v="2"/>
    <s v="September"/>
    <n v="17730"/>
    <n v="18900"/>
    <n v="1170"/>
  </r>
  <r>
    <d v="2014-09-07T00:00:00"/>
    <s v="Minia"/>
    <s v="Upper Egypt"/>
    <s v="Samsung Galaxy Note3 (32GB) - 4G"/>
    <s v="Smartphones"/>
    <n v="23"/>
    <x v="2"/>
    <s v="September"/>
    <n v="11934"/>
    <n v="12690"/>
    <n v="756"/>
  </r>
  <r>
    <d v="2014-09-07T00:00:00"/>
    <s v="Cairo"/>
    <s v="G. Cairo"/>
    <s v="Samsung Galaxy S4  (16GB) - 3G"/>
    <s v="Smartphones"/>
    <n v="23"/>
    <x v="2"/>
    <s v="September"/>
    <n v="38376"/>
    <n v="40950"/>
    <n v="2574"/>
  </r>
  <r>
    <d v="2014-09-07T00:00:00"/>
    <s v="Alex"/>
    <s v="Alexandria"/>
    <s v="HTC One - (32GB) - 4G"/>
    <s v="Smartphones"/>
    <n v="24"/>
    <x v="2"/>
    <s v="September"/>
    <n v="33840"/>
    <n v="36000"/>
    <n v="2160"/>
  </r>
  <r>
    <d v="2014-09-08T00:00:00"/>
    <s v="Ismailia"/>
    <s v="Canal"/>
    <s v="Samsung Galaxy Note3 (32GB) - 3G"/>
    <s v="Smartphones"/>
    <n v="25"/>
    <x v="2"/>
    <s v="September"/>
    <n v="44712"/>
    <n v="47520"/>
    <n v="2808"/>
  </r>
  <r>
    <d v="2014-09-08T00:00:00"/>
    <s v="Cairo"/>
    <s v="G. Cairo"/>
    <s v="iPhone 5S (64GB)"/>
    <s v="Smartphones"/>
    <n v="17"/>
    <x v="2"/>
    <s v="September"/>
    <n v="116640"/>
    <n v="124200"/>
    <n v="7560"/>
  </r>
  <r>
    <d v="2014-09-08T00:00:00"/>
    <s v="Giza"/>
    <s v="G. Cairo"/>
    <s v="iPhone 5S (16GB)"/>
    <s v="Smartphones"/>
    <n v="21"/>
    <x v="2"/>
    <s v="September"/>
    <n v="67230"/>
    <n v="71550"/>
    <n v="4320"/>
  </r>
  <r>
    <d v="2014-09-09T00:00:00"/>
    <s v="Alex"/>
    <s v="Alexandria"/>
    <s v="Nokia Lumia  - 4G"/>
    <s v="Smartphones"/>
    <n v="9"/>
    <x v="2"/>
    <s v="September"/>
    <n v="30510"/>
    <n v="32400"/>
    <n v="1890"/>
  </r>
  <r>
    <d v="2014-09-09T00:00:00"/>
    <s v="Zagazig"/>
    <s v="Delta"/>
    <s v="HTC ONE (32GB) Dual Sim - 3G"/>
    <s v="Smartphones"/>
    <n v="11"/>
    <x v="2"/>
    <s v="September"/>
    <n v="85104"/>
    <n v="90720"/>
    <n v="5616"/>
  </r>
  <r>
    <d v="2014-09-10T00:00:00"/>
    <s v="Portsaied"/>
    <s v="Canal"/>
    <s v="iPhone 5C (16GB)"/>
    <s v="Smartphones"/>
    <n v="4"/>
    <x v="2"/>
    <s v="September"/>
    <n v="70920"/>
    <n v="75600"/>
    <n v="4680"/>
  </r>
  <r>
    <d v="2014-09-10T00:00:00"/>
    <s v="Mansoura"/>
    <s v="Delta"/>
    <s v="Samsung Galaxy Note 10.1"/>
    <s v="Tablets"/>
    <n v="22"/>
    <x v="2"/>
    <s v="September"/>
    <n v="71640"/>
    <n v="77400"/>
    <n v="5760"/>
  </r>
  <r>
    <d v="2014-09-10T00:00:00"/>
    <s v="Alex"/>
    <s v="Alexandria"/>
    <s v="iPhone 5S (16GB)"/>
    <s v="Smartphones"/>
    <n v="15"/>
    <x v="2"/>
    <s v="September"/>
    <n v="40338"/>
    <n v="42930"/>
    <n v="2592"/>
  </r>
  <r>
    <d v="2014-09-10T00:00:00"/>
    <s v="Cairo"/>
    <s v="G. Cairo"/>
    <s v="iPhone 5S (64GB)"/>
    <s v="Smartphones"/>
    <n v="23"/>
    <x v="2"/>
    <s v="September"/>
    <n v="52488"/>
    <n v="55890"/>
    <n v="3402"/>
  </r>
  <r>
    <d v="2014-09-10T00:00:00"/>
    <s v="Alex"/>
    <s v="Alexandria"/>
    <s v="Samsung Galaxy S4 (16GB) - 4G"/>
    <s v="Smartphones"/>
    <n v="9"/>
    <x v="2"/>
    <s v="September"/>
    <n v="21294"/>
    <n v="22680"/>
    <n v="1386"/>
  </r>
  <r>
    <d v="2014-09-11T00:00:00"/>
    <s v="Giza"/>
    <s v="G. Cairo"/>
    <s v="Samsung Galaxy S4 (16GB) - 4G"/>
    <s v="Smartphones"/>
    <n v="7"/>
    <x v="2"/>
    <s v="September"/>
    <n v="15210"/>
    <n v="16200"/>
    <n v="990"/>
  </r>
  <r>
    <d v="2014-09-11T00:00:00"/>
    <s v="Giza"/>
    <s v="G. Cairo"/>
    <s v="Samsung Galaxy Note3 (32GB) - 3G"/>
    <s v="Smartphones"/>
    <n v="25"/>
    <x v="2"/>
    <s v="September"/>
    <n v="44712"/>
    <n v="47520"/>
    <n v="2808"/>
  </r>
  <r>
    <d v="2014-09-11T00:00:00"/>
    <s v="Mansoura"/>
    <s v="Delta"/>
    <s v="Samsung Galaxy Note3 (32GB) - 4G"/>
    <s v="Smartphones"/>
    <n v="10"/>
    <x v="2"/>
    <s v="September"/>
    <n v="19890"/>
    <n v="21150"/>
    <n v="1260"/>
  </r>
  <r>
    <d v="2014-09-12T00:00:00"/>
    <s v="Marasa Matrouh"/>
    <s v="Alexandria"/>
    <s v="iPhone 5S (16GB)"/>
    <s v="Smartphones"/>
    <n v="8"/>
    <x v="2"/>
    <s v="September"/>
    <n v="35856"/>
    <n v="38160"/>
    <n v="2304"/>
  </r>
  <r>
    <d v="2014-09-12T00:00:00"/>
    <s v="Giza"/>
    <s v="G. Cairo"/>
    <s v="Samsung Galaxy Note 10.1"/>
    <s v="Tablets"/>
    <n v="18"/>
    <x v="2"/>
    <s v="September"/>
    <n v="78804"/>
    <n v="85140"/>
    <n v="6336"/>
  </r>
  <r>
    <d v="2014-09-12T00:00:00"/>
    <s v="Minia"/>
    <s v="Upper Egypt"/>
    <s v="Samsung Galaxy S4  (16GB) - 3G"/>
    <s v="Smartphones"/>
    <n v="8"/>
    <x v="2"/>
    <s v="September"/>
    <n v="32472"/>
    <n v="34650"/>
    <n v="2178"/>
  </r>
  <r>
    <d v="2014-09-12T00:00:00"/>
    <s v="Marasa Matrouh"/>
    <s v="Alexandria"/>
    <s v="Microsoft Surface Pro 2"/>
    <s v="Tablets"/>
    <n v="25"/>
    <x v="2"/>
    <s v="September"/>
    <n v="30024"/>
    <n v="32400"/>
    <n v="2376"/>
  </r>
  <r>
    <d v="2014-09-13T00:00:00"/>
    <s v="Minia"/>
    <s v="Upper Egypt"/>
    <s v="iPhone 5S (32GB)"/>
    <s v="Smartphones"/>
    <n v="7"/>
    <x v="2"/>
    <s v="September"/>
    <n v="97812"/>
    <n v="104310"/>
    <n v="6498"/>
  </r>
  <r>
    <d v="2014-09-13T00:00:00"/>
    <s v="Aswan"/>
    <s v="Upper Egypt"/>
    <s v="iPhone 5S (16GB)"/>
    <s v="Smartphones"/>
    <n v="17"/>
    <x v="2"/>
    <s v="September"/>
    <n v="76194"/>
    <n v="81090"/>
    <n v="4896"/>
  </r>
  <r>
    <d v="2014-09-15T00:00:00"/>
    <s v="Ismailia"/>
    <s v="Canal"/>
    <s v="iPhone 5S (64GB)"/>
    <s v="Smartphones"/>
    <n v="3"/>
    <x v="2"/>
    <s v="September"/>
    <n v="145800"/>
    <n v="155250"/>
    <n v="9450"/>
  </r>
  <r>
    <d v="2014-09-16T00:00:00"/>
    <s v="Portsaied"/>
    <s v="Canal"/>
    <s v="HTC ONE (32GB) Dual Sim - 3G"/>
    <s v="Smartphones"/>
    <n v="13"/>
    <x v="2"/>
    <s v="September"/>
    <n v="49644"/>
    <n v="52920"/>
    <n v="3276"/>
  </r>
  <r>
    <d v="2014-09-16T00:00:00"/>
    <s v="Cairo"/>
    <s v="G. Cairo"/>
    <s v="iPhone 5S (16GB)"/>
    <s v="Smartphones"/>
    <n v="17"/>
    <x v="2"/>
    <s v="September"/>
    <n v="4482"/>
    <n v="4770"/>
    <n v="288"/>
  </r>
  <r>
    <d v="2014-09-16T00:00:00"/>
    <s v="Giza"/>
    <s v="G. Cairo"/>
    <s v="Samsung Galaxy S4 Zoom - 3G  "/>
    <s v="Smartphones"/>
    <n v="22"/>
    <x v="2"/>
    <s v="September"/>
    <n v="31590"/>
    <n v="33750"/>
    <n v="2160"/>
  </r>
  <r>
    <d v="2014-09-17T00:00:00"/>
    <s v="Portsaied"/>
    <s v="Canal"/>
    <s v="iPhone 5C (32GB)"/>
    <s v="Smartphones"/>
    <n v="23"/>
    <x v="2"/>
    <s v="September"/>
    <n v="75582"/>
    <n v="80370"/>
    <n v="4788"/>
  </r>
  <r>
    <d v="2014-09-18T00:00:00"/>
    <s v="Ismailia"/>
    <s v="Canal"/>
    <s v="Samsung Galaxy Note3 (32GB) - 3G"/>
    <s v="Smartphones"/>
    <n v="1"/>
    <x v="2"/>
    <s v="September"/>
    <n v="26082"/>
    <n v="27720"/>
    <n v="1638"/>
  </r>
  <r>
    <d v="2014-09-18T00:00:00"/>
    <s v="Aswan"/>
    <s v="Upper Egypt"/>
    <s v="Sony Xperia Z"/>
    <s v="Tablets"/>
    <n v="25"/>
    <x v="2"/>
    <s v="September"/>
    <n v="70632"/>
    <n v="76140"/>
    <n v="5508"/>
  </r>
  <r>
    <d v="2014-09-18T00:00:00"/>
    <s v="Portsaied"/>
    <s v="Canal"/>
    <s v="Microsoft Surface Pro 2"/>
    <s v="Tablets"/>
    <n v="22"/>
    <x v="2"/>
    <s v="September"/>
    <n v="105084"/>
    <n v="113400"/>
    <n v="8316"/>
  </r>
  <r>
    <d v="2014-09-19T00:00:00"/>
    <s v="Portsaied"/>
    <s v="Canal"/>
    <s v="Samsung Galaxy S4 (16GB) - 4G"/>
    <s v="Smartphones"/>
    <n v="2"/>
    <x v="2"/>
    <s v="September"/>
    <n v="42588"/>
    <n v="45360"/>
    <n v="2772"/>
  </r>
  <r>
    <d v="2014-09-19T00:00:00"/>
    <s v="Minia"/>
    <s v="Upper Egypt"/>
    <s v="HTC One - (32GB) - 4G"/>
    <s v="Smartphones"/>
    <n v="11"/>
    <x v="2"/>
    <s v="September"/>
    <n v="64296"/>
    <n v="68400"/>
    <n v="4104"/>
  </r>
  <r>
    <d v="2014-09-19T00:00:00"/>
    <s v="Aswan"/>
    <s v="Upper Egypt"/>
    <s v="Samsung Galaxy S4 (16GB) - 4G"/>
    <s v="Smartphones"/>
    <n v="11"/>
    <x v="2"/>
    <s v="September"/>
    <n v="6084"/>
    <n v="6480"/>
    <n v="396"/>
  </r>
  <r>
    <d v="2014-09-19T00:00:00"/>
    <s v="Portsaied"/>
    <s v="Canal"/>
    <s v="HTC One - (32GB) - 4G"/>
    <s v="Smartphones"/>
    <n v="1"/>
    <x v="2"/>
    <s v="September"/>
    <n v="57528"/>
    <n v="61200"/>
    <n v="3672"/>
  </r>
  <r>
    <d v="2014-09-19T00:00:00"/>
    <s v="Alex"/>
    <s v="Alexandria"/>
    <s v="Microsoft Surface Pro 2"/>
    <s v="Tablets"/>
    <n v="14"/>
    <x v="2"/>
    <s v="September"/>
    <n v="7506"/>
    <n v="8100"/>
    <n v="594"/>
  </r>
  <r>
    <d v="2014-09-19T00:00:00"/>
    <s v="Cairo"/>
    <s v="G. Cairo"/>
    <s v="Samsung Galaxy S4  (16GB) - 3G"/>
    <s v="Smartphones"/>
    <n v="11"/>
    <x v="2"/>
    <s v="September"/>
    <n v="59040"/>
    <n v="63000"/>
    <n v="3960"/>
  </r>
  <r>
    <d v="2014-09-20T00:00:00"/>
    <s v="Minia"/>
    <s v="Upper Egypt"/>
    <s v="Samsung Galaxy Note 10.1"/>
    <s v="Tablets"/>
    <n v="8"/>
    <x v="2"/>
    <s v="September"/>
    <n v="60894"/>
    <n v="65790"/>
    <n v="4896"/>
  </r>
  <r>
    <d v="2014-09-20T00:00:00"/>
    <s v="Mansoura"/>
    <s v="Delta"/>
    <s v="Samsung Galaxy Note3 (32GB) - 4G"/>
    <s v="Smartphones"/>
    <n v="1"/>
    <x v="2"/>
    <s v="September"/>
    <n v="55692"/>
    <n v="59220"/>
    <n v="3528"/>
  </r>
  <r>
    <d v="2014-09-20T00:00:00"/>
    <s v="Zagazig"/>
    <s v="Delta"/>
    <s v="Nokia Lumia  - 4G"/>
    <s v="Smartphones"/>
    <n v="24"/>
    <x v="2"/>
    <s v="September"/>
    <n v="6102"/>
    <n v="6480"/>
    <n v="378"/>
  </r>
  <r>
    <d v="2014-09-20T00:00:00"/>
    <s v="Zagazig"/>
    <s v="Delta"/>
    <s v="Samsung Galaxy S4  (16GB) - 3G"/>
    <s v="Smartphones"/>
    <n v="15"/>
    <x v="2"/>
    <s v="September"/>
    <n v="5904"/>
    <n v="6300"/>
    <n v="396"/>
  </r>
  <r>
    <d v="2014-09-20T00:00:00"/>
    <s v="Portsaied"/>
    <s v="Canal"/>
    <s v="Samsung Galaxy S3 (16GB) - 3G"/>
    <s v="Smartphones"/>
    <n v="20"/>
    <x v="2"/>
    <s v="September"/>
    <n v="43920"/>
    <n v="46800"/>
    <n v="2880"/>
  </r>
  <r>
    <d v="2014-09-21T00:00:00"/>
    <s v="Aswan"/>
    <s v="Upper Egypt"/>
    <s v="Samsung Galaxy S4 (16GB) - 4G"/>
    <s v="Smartphones"/>
    <n v="1"/>
    <x v="2"/>
    <s v="September"/>
    <n v="12168"/>
    <n v="12960"/>
    <n v="792"/>
  </r>
  <r>
    <d v="2014-09-21T00:00:00"/>
    <s v="Marasa Matrouh"/>
    <s v="Alexandria"/>
    <s v="Samsung Galaxy S4 (16GB) - 4G"/>
    <s v="Smartphones"/>
    <n v="5"/>
    <x v="2"/>
    <s v="September"/>
    <n v="9126"/>
    <n v="9720"/>
    <n v="594"/>
  </r>
  <r>
    <d v="2014-09-21T00:00:00"/>
    <s v="Minia"/>
    <s v="Upper Egypt"/>
    <s v="HTC ONE (32GB) Dual Sim - 3G"/>
    <s v="Smartphones"/>
    <n v="2"/>
    <x v="2"/>
    <s v="September"/>
    <n v="67374"/>
    <n v="71820"/>
    <n v="4446"/>
  </r>
  <r>
    <d v="2014-09-22T00:00:00"/>
    <s v="Cairo"/>
    <s v="G. Cairo"/>
    <s v="iPhone 5S (64GB)"/>
    <s v="Smartphones"/>
    <n v="15"/>
    <x v="2"/>
    <s v="September"/>
    <n v="122472"/>
    <n v="130410"/>
    <n v="7938"/>
  </r>
  <r>
    <d v="2014-09-23T00:00:00"/>
    <s v="Minia"/>
    <s v="Upper Egypt"/>
    <s v="Samsung Galaxy Note 10.1"/>
    <s v="Tablets"/>
    <n v="24"/>
    <x v="2"/>
    <s v="September"/>
    <n v="64476"/>
    <n v="69660"/>
    <n v="5184"/>
  </r>
  <r>
    <d v="2014-09-23T00:00:00"/>
    <s v="Cairo"/>
    <s v="G. Cairo"/>
    <s v="Samsung Galaxy S4  (16GB) - 3G"/>
    <s v="Smartphones"/>
    <n v="23"/>
    <x v="2"/>
    <s v="September"/>
    <n v="35424"/>
    <n v="37800"/>
    <n v="2376"/>
  </r>
  <r>
    <d v="2014-09-24T00:00:00"/>
    <s v="Minia"/>
    <s v="Upper Egypt"/>
    <s v="iPhone 5C (16GB)"/>
    <s v="Smartphones"/>
    <n v="20"/>
    <x v="2"/>
    <s v="September"/>
    <n v="63828"/>
    <n v="68040"/>
    <n v="4212"/>
  </r>
  <r>
    <d v="2014-09-24T00:00:00"/>
    <s v="Portsaied"/>
    <s v="Canal"/>
    <s v="iPhone 5C (16GB)"/>
    <s v="Smartphones"/>
    <n v="23"/>
    <x v="2"/>
    <s v="September"/>
    <n v="56736"/>
    <n v="60480"/>
    <n v="3744"/>
  </r>
  <r>
    <d v="2014-09-24T00:00:00"/>
    <s v="Mansoura"/>
    <s v="Delta"/>
    <s v="Samsung Galaxy S4  (16GB) - 3G"/>
    <s v="Smartphones"/>
    <n v="22"/>
    <x v="2"/>
    <s v="September"/>
    <n v="70848"/>
    <n v="75600"/>
    <n v="4752"/>
  </r>
  <r>
    <d v="2014-09-24T00:00:00"/>
    <s v="Ismailia"/>
    <s v="Canal"/>
    <s v="iPhone 5S (16GB)"/>
    <s v="Smartphones"/>
    <n v="10"/>
    <x v="2"/>
    <s v="September"/>
    <n v="98604"/>
    <n v="104940"/>
    <n v="6336"/>
  </r>
  <r>
    <d v="2014-09-25T00:00:00"/>
    <s v="Giza"/>
    <s v="G. Cairo"/>
    <s v="HTC ONE (32GB) Dual Sim - 3G"/>
    <s v="Smartphones"/>
    <n v="5"/>
    <x v="2"/>
    <s v="September"/>
    <n v="78012"/>
    <n v="83160"/>
    <n v="5148"/>
  </r>
  <r>
    <d v="2014-09-25T00:00:00"/>
    <s v="Ismailia"/>
    <s v="Canal"/>
    <s v="iPhone 5S (64GB)"/>
    <s v="Smartphones"/>
    <n v="12"/>
    <x v="2"/>
    <s v="September"/>
    <n v="69984"/>
    <n v="74520"/>
    <n v="4536"/>
  </r>
  <r>
    <d v="2014-09-25T00:00:00"/>
    <s v="Mansoura"/>
    <s v="Delta"/>
    <s v="Samsung Galaxy S4 Zoom - 3G  "/>
    <s v="Smartphones"/>
    <n v="19"/>
    <x v="2"/>
    <s v="September"/>
    <n v="50544"/>
    <n v="54000"/>
    <n v="3456"/>
  </r>
  <r>
    <d v="2014-09-25T00:00:00"/>
    <s v="Giza"/>
    <s v="G. Cairo"/>
    <s v="HTC One - (32GB) - 4G"/>
    <s v="Smartphones"/>
    <n v="18"/>
    <x v="2"/>
    <s v="September"/>
    <n v="81216"/>
    <n v="86400"/>
    <n v="5184"/>
  </r>
  <r>
    <d v="2014-09-26T00:00:00"/>
    <s v="Aswan"/>
    <s v="Upper Egypt"/>
    <s v="Nokia Lumia  - 4G"/>
    <s v="Smartphones"/>
    <n v="1"/>
    <x v="2"/>
    <s v="September"/>
    <n v="18306"/>
    <n v="19440"/>
    <n v="1134"/>
  </r>
  <r>
    <d v="2014-09-26T00:00:00"/>
    <s v="Marasa Matrouh"/>
    <s v="Alexandria"/>
    <s v="iPhone 5S (32GB)"/>
    <s v="Smartphones"/>
    <n v="15"/>
    <x v="2"/>
    <s v="September"/>
    <n v="5148"/>
    <n v="5490"/>
    <n v="342"/>
  </r>
  <r>
    <d v="2014-09-26T00:00:00"/>
    <s v="Aswan"/>
    <s v="Upper Egypt"/>
    <s v="iPhone 5C (32GB)"/>
    <s v="Smartphones"/>
    <n v="4"/>
    <x v="2"/>
    <s v="September"/>
    <n v="59670"/>
    <n v="63450"/>
    <n v="3780"/>
  </r>
  <r>
    <d v="2014-09-27T00:00:00"/>
    <s v="Minia"/>
    <s v="Upper Egypt"/>
    <s v="Samsung Galaxy S4 Zoom - 3G  "/>
    <s v="Smartphones"/>
    <n v="16"/>
    <x v="2"/>
    <s v="September"/>
    <n v="18954"/>
    <n v="20250"/>
    <n v="1296"/>
  </r>
  <r>
    <d v="2014-09-27T00:00:00"/>
    <s v="Aswan"/>
    <s v="Upper Egypt"/>
    <s v="HTC One - (32GB) - 4G"/>
    <s v="Smartphones"/>
    <n v="10"/>
    <x v="2"/>
    <s v="September"/>
    <n v="71064"/>
    <n v="75600"/>
    <n v="4536"/>
  </r>
  <r>
    <d v="2014-09-27T00:00:00"/>
    <s v="Ismailia"/>
    <s v="Canal"/>
    <s v="iPhone 5S (32GB)"/>
    <s v="Smartphones"/>
    <n v="21"/>
    <x v="2"/>
    <s v="September"/>
    <n v="128700"/>
    <n v="137250"/>
    <n v="8550"/>
  </r>
  <r>
    <d v="2014-09-27T00:00:00"/>
    <s v="Ismailia"/>
    <s v="Canal"/>
    <s v="Samsung Galaxy S4  (16GB) - 3G"/>
    <s v="Smartphones"/>
    <n v="7"/>
    <x v="2"/>
    <s v="September"/>
    <n v="17712"/>
    <n v="18900"/>
    <n v="1188"/>
  </r>
  <r>
    <d v="2014-09-28T00:00:00"/>
    <s v="Alex"/>
    <s v="Alexandria"/>
    <s v="Samsung Galaxy S3 (16GB) - 3G"/>
    <s v="Smartphones"/>
    <n v="22"/>
    <x v="2"/>
    <s v="September"/>
    <n v="28548"/>
    <n v="30420"/>
    <n v="1872"/>
  </r>
  <r>
    <d v="2014-09-28T00:00:00"/>
    <s v="Portsaied"/>
    <s v="Canal"/>
    <s v="HTC ONE (32GB) Dual Sim - 3G"/>
    <s v="Smartphones"/>
    <n v="15"/>
    <x v="2"/>
    <s v="September"/>
    <n v="49644"/>
    <n v="52920"/>
    <n v="3276"/>
  </r>
  <r>
    <d v="2014-09-29T00:00:00"/>
    <s v="Portsaied"/>
    <s v="Canal"/>
    <s v="Samsung Galaxy Note 10.1"/>
    <s v="Tablets"/>
    <n v="7"/>
    <x v="2"/>
    <s v="September"/>
    <n v="35820"/>
    <n v="38700"/>
    <n v="2880"/>
  </r>
  <r>
    <d v="2014-09-29T00:00:00"/>
    <s v="Cairo"/>
    <s v="G. Cairo"/>
    <s v="iPhone 5S (64GB)"/>
    <s v="Smartphones"/>
    <n v="17"/>
    <x v="2"/>
    <s v="September"/>
    <n v="5832"/>
    <n v="6210"/>
    <n v="378"/>
  </r>
  <r>
    <d v="2014-09-29T00:00:00"/>
    <s v="Zagazig"/>
    <s v="Delta"/>
    <s v="iPhone 5C (16GB)"/>
    <s v="Smartphones"/>
    <n v="20"/>
    <x v="2"/>
    <s v="September"/>
    <n v="88650"/>
    <n v="94500"/>
    <n v="5850"/>
  </r>
  <r>
    <d v="2014-09-29T00:00:00"/>
    <s v="Giza"/>
    <s v="G. Cairo"/>
    <s v="HTC ONE (32GB) Dual Sim - 3G"/>
    <s v="Smartphones"/>
    <n v="5"/>
    <x v="2"/>
    <s v="September"/>
    <n v="63828"/>
    <n v="68040"/>
    <n v="4212"/>
  </r>
  <r>
    <d v="2014-09-30T00:00:00"/>
    <s v="Marasa Matrouh"/>
    <s v="Alexandria"/>
    <s v="iPhone 5S (32GB)"/>
    <s v="Smartphones"/>
    <n v="14"/>
    <x v="2"/>
    <s v="September"/>
    <n v="82368"/>
    <n v="87840"/>
    <n v="5472"/>
  </r>
  <r>
    <d v="2014-09-30T00:00:00"/>
    <s v="Portsaied"/>
    <s v="Canal"/>
    <s v="iPhone 5C (32GB)"/>
    <s v="Smartphones"/>
    <n v="6"/>
    <x v="2"/>
    <s v="September"/>
    <n v="3978"/>
    <n v="4230"/>
    <n v="252"/>
  </r>
</pivotCacheRecords>
</file>

<file path=xl/pivotCache/pivotCacheRecords3.xml><?xml version="1.0" encoding="utf-8"?>
<pivotCacheRecords xmlns="http://schemas.openxmlformats.org/spreadsheetml/2006/main" xmlns:r="http://schemas.openxmlformats.org/officeDocument/2006/relationships" count="3000">
  <r>
    <x v="0"/>
    <x v="0"/>
    <x v="0"/>
    <x v="0"/>
    <s v="Smartphones"/>
    <n v="8"/>
    <x v="0"/>
    <x v="0"/>
    <n v="16272"/>
    <n v="17280"/>
    <n v="1008"/>
  </r>
  <r>
    <x v="0"/>
    <x v="1"/>
    <x v="0"/>
    <x v="1"/>
    <s v="Tablets"/>
    <n v="21"/>
    <x v="0"/>
    <x v="0"/>
    <n v="75222"/>
    <n v="81270"/>
    <n v="6048"/>
  </r>
  <r>
    <x v="0"/>
    <x v="2"/>
    <x v="1"/>
    <x v="2"/>
    <s v="Smartphones"/>
    <n v="16"/>
    <x v="0"/>
    <x v="0"/>
    <n v="63648"/>
    <n v="67680"/>
    <n v="4032"/>
  </r>
  <r>
    <x v="0"/>
    <x v="3"/>
    <x v="1"/>
    <x v="3"/>
    <s v="Smartphones"/>
    <n v="23"/>
    <x v="0"/>
    <x v="0"/>
    <n v="50508"/>
    <n v="53820"/>
    <n v="3312"/>
  </r>
  <r>
    <x v="1"/>
    <x v="4"/>
    <x v="2"/>
    <x v="2"/>
    <s v="Smartphones"/>
    <n v="22"/>
    <x v="0"/>
    <x v="0"/>
    <n v="87516"/>
    <n v="93060"/>
    <n v="5544"/>
  </r>
  <r>
    <x v="1"/>
    <x v="5"/>
    <x v="3"/>
    <x v="2"/>
    <s v="Smartphones"/>
    <n v="13"/>
    <x v="0"/>
    <x v="0"/>
    <n v="51714"/>
    <n v="54990"/>
    <n v="3276"/>
  </r>
  <r>
    <x v="1"/>
    <x v="1"/>
    <x v="0"/>
    <x v="4"/>
    <s v="Smartphones"/>
    <n v="27"/>
    <x v="0"/>
    <x v="0"/>
    <n v="82134"/>
    <n v="87480"/>
    <n v="5346"/>
  </r>
  <r>
    <x v="1"/>
    <x v="6"/>
    <x v="2"/>
    <x v="2"/>
    <s v="Smartphones"/>
    <n v="27"/>
    <x v="0"/>
    <x v="0"/>
    <n v="107406"/>
    <n v="114210"/>
    <n v="6804"/>
  </r>
  <r>
    <x v="2"/>
    <x v="0"/>
    <x v="0"/>
    <x v="2"/>
    <s v="Smartphones"/>
    <n v="27"/>
    <x v="0"/>
    <x v="0"/>
    <n v="107406"/>
    <n v="114210"/>
    <n v="6804"/>
  </r>
  <r>
    <x v="3"/>
    <x v="5"/>
    <x v="3"/>
    <x v="5"/>
    <s v="Smartphones"/>
    <n v="27"/>
    <x v="0"/>
    <x v="0"/>
    <n v="157464"/>
    <n v="167670"/>
    <n v="10206"/>
  </r>
  <r>
    <x v="3"/>
    <x v="7"/>
    <x v="4"/>
    <x v="3"/>
    <s v="Smartphones"/>
    <n v="27"/>
    <x v="0"/>
    <x v="0"/>
    <n v="59292"/>
    <n v="63180"/>
    <n v="3888"/>
  </r>
  <r>
    <x v="3"/>
    <x v="8"/>
    <x v="4"/>
    <x v="6"/>
    <s v="Smartphones"/>
    <n v="27"/>
    <x v="0"/>
    <x v="0"/>
    <n v="95742"/>
    <n v="102060"/>
    <n v="6318"/>
  </r>
  <r>
    <x v="4"/>
    <x v="6"/>
    <x v="2"/>
    <x v="1"/>
    <s v="Tablets"/>
    <n v="12"/>
    <x v="0"/>
    <x v="0"/>
    <n v="42984"/>
    <n v="46440"/>
    <n v="3456"/>
  </r>
  <r>
    <x v="5"/>
    <x v="6"/>
    <x v="2"/>
    <x v="7"/>
    <s v="Smartphones"/>
    <n v="18"/>
    <x v="0"/>
    <x v="0"/>
    <n v="71604"/>
    <n v="76140"/>
    <n v="4536"/>
  </r>
  <r>
    <x v="6"/>
    <x v="8"/>
    <x v="4"/>
    <x v="7"/>
    <s v="Smartphones"/>
    <n v="8"/>
    <x v="0"/>
    <x v="0"/>
    <n v="31824"/>
    <n v="33840"/>
    <n v="2016"/>
  </r>
  <r>
    <x v="6"/>
    <x v="9"/>
    <x v="3"/>
    <x v="0"/>
    <s v="Smartphones"/>
    <n v="21"/>
    <x v="0"/>
    <x v="0"/>
    <n v="42714"/>
    <n v="45360"/>
    <n v="2646"/>
  </r>
  <r>
    <x v="6"/>
    <x v="0"/>
    <x v="0"/>
    <x v="4"/>
    <s v="Smartphones"/>
    <n v="25"/>
    <x v="0"/>
    <x v="0"/>
    <n v="76050"/>
    <n v="81000"/>
    <n v="4950"/>
  </r>
  <r>
    <x v="6"/>
    <x v="0"/>
    <x v="0"/>
    <x v="8"/>
    <s v="Smartphones"/>
    <n v="12"/>
    <x v="0"/>
    <x v="0"/>
    <n v="61776"/>
    <n v="65880"/>
    <n v="4104"/>
  </r>
  <r>
    <x v="6"/>
    <x v="8"/>
    <x v="4"/>
    <x v="9"/>
    <s v="Smartphones"/>
    <n v="9"/>
    <x v="0"/>
    <x v="0"/>
    <n v="18954"/>
    <n v="20250"/>
    <n v="1296"/>
  </r>
  <r>
    <x v="7"/>
    <x v="2"/>
    <x v="1"/>
    <x v="10"/>
    <s v="Smartphones"/>
    <n v="23"/>
    <x v="0"/>
    <x v="0"/>
    <n v="103086"/>
    <n v="109710"/>
    <n v="6624"/>
  </r>
  <r>
    <x v="8"/>
    <x v="8"/>
    <x v="4"/>
    <x v="11"/>
    <s v="Smartphones"/>
    <n v="23"/>
    <x v="0"/>
    <x v="0"/>
    <n v="81558"/>
    <n v="86940"/>
    <n v="5382"/>
  </r>
  <r>
    <x v="8"/>
    <x v="2"/>
    <x v="1"/>
    <x v="10"/>
    <s v="Smartphones"/>
    <n v="20"/>
    <x v="0"/>
    <x v="0"/>
    <n v="89640"/>
    <n v="95400"/>
    <n v="5760"/>
  </r>
  <r>
    <x v="9"/>
    <x v="0"/>
    <x v="0"/>
    <x v="10"/>
    <s v="Smartphones"/>
    <n v="25"/>
    <x v="0"/>
    <x v="0"/>
    <n v="112050"/>
    <n v="119250"/>
    <n v="7200"/>
  </r>
  <r>
    <x v="9"/>
    <x v="1"/>
    <x v="0"/>
    <x v="0"/>
    <s v="Smartphones"/>
    <n v="4"/>
    <x v="0"/>
    <x v="0"/>
    <n v="8136"/>
    <n v="8640"/>
    <n v="504"/>
  </r>
  <r>
    <x v="9"/>
    <x v="8"/>
    <x v="4"/>
    <x v="7"/>
    <s v="Smartphones"/>
    <n v="24"/>
    <x v="0"/>
    <x v="0"/>
    <n v="95472"/>
    <n v="101520"/>
    <n v="6048"/>
  </r>
  <r>
    <x v="9"/>
    <x v="0"/>
    <x v="0"/>
    <x v="5"/>
    <s v="Smartphones"/>
    <n v="24"/>
    <x v="0"/>
    <x v="0"/>
    <n v="139968"/>
    <n v="149040"/>
    <n v="9072"/>
  </r>
  <r>
    <x v="9"/>
    <x v="9"/>
    <x v="3"/>
    <x v="7"/>
    <s v="Smartphones"/>
    <n v="16"/>
    <x v="0"/>
    <x v="0"/>
    <n v="63648"/>
    <n v="67680"/>
    <n v="4032"/>
  </r>
  <r>
    <x v="9"/>
    <x v="1"/>
    <x v="0"/>
    <x v="7"/>
    <s v="Smartphones"/>
    <n v="6"/>
    <x v="0"/>
    <x v="0"/>
    <n v="23868"/>
    <n v="25380"/>
    <n v="1512"/>
  </r>
  <r>
    <x v="9"/>
    <x v="1"/>
    <x v="0"/>
    <x v="8"/>
    <s v="Smartphones"/>
    <n v="4"/>
    <x v="0"/>
    <x v="0"/>
    <n v="20592"/>
    <n v="21960"/>
    <n v="1368"/>
  </r>
  <r>
    <x v="10"/>
    <x v="3"/>
    <x v="1"/>
    <x v="5"/>
    <s v="Smartphones"/>
    <n v="24"/>
    <x v="0"/>
    <x v="0"/>
    <n v="139968"/>
    <n v="149040"/>
    <n v="9072"/>
  </r>
  <r>
    <x v="10"/>
    <x v="3"/>
    <x v="1"/>
    <x v="0"/>
    <s v="Smartphones"/>
    <n v="21"/>
    <x v="0"/>
    <x v="0"/>
    <n v="42714"/>
    <n v="45360"/>
    <n v="2646"/>
  </r>
  <r>
    <x v="10"/>
    <x v="4"/>
    <x v="2"/>
    <x v="5"/>
    <s v="Smartphones"/>
    <n v="13"/>
    <x v="0"/>
    <x v="0"/>
    <n v="75816"/>
    <n v="80730"/>
    <n v="4914"/>
  </r>
  <r>
    <x v="11"/>
    <x v="5"/>
    <x v="3"/>
    <x v="11"/>
    <s v="Smartphones"/>
    <n v="2"/>
    <x v="0"/>
    <x v="0"/>
    <n v="7092"/>
    <n v="7560"/>
    <n v="468"/>
  </r>
  <r>
    <x v="11"/>
    <x v="1"/>
    <x v="0"/>
    <x v="12"/>
    <s v="Smartphones"/>
    <n v="20"/>
    <x v="0"/>
    <x v="0"/>
    <n v="74520"/>
    <n v="79200"/>
    <n v="4680"/>
  </r>
  <r>
    <x v="12"/>
    <x v="8"/>
    <x v="4"/>
    <x v="7"/>
    <s v="Smartphones"/>
    <n v="21"/>
    <x v="0"/>
    <x v="0"/>
    <n v="83538"/>
    <n v="88830"/>
    <n v="5292"/>
  </r>
  <r>
    <x v="12"/>
    <x v="6"/>
    <x v="2"/>
    <x v="4"/>
    <s v="Smartphones"/>
    <n v="12"/>
    <x v="0"/>
    <x v="0"/>
    <n v="36504"/>
    <n v="38880"/>
    <n v="2376"/>
  </r>
  <r>
    <x v="12"/>
    <x v="1"/>
    <x v="0"/>
    <x v="11"/>
    <s v="Smartphones"/>
    <n v="23"/>
    <x v="0"/>
    <x v="0"/>
    <n v="81558"/>
    <n v="86940"/>
    <n v="5382"/>
  </r>
  <r>
    <x v="13"/>
    <x v="3"/>
    <x v="1"/>
    <x v="10"/>
    <s v="Smartphones"/>
    <n v="23"/>
    <x v="0"/>
    <x v="0"/>
    <n v="103086"/>
    <n v="109710"/>
    <n v="6624"/>
  </r>
  <r>
    <x v="14"/>
    <x v="3"/>
    <x v="1"/>
    <x v="13"/>
    <s v="Tablets"/>
    <n v="24"/>
    <x v="0"/>
    <x v="0"/>
    <n v="94176"/>
    <n v="101520"/>
    <n v="7344"/>
  </r>
  <r>
    <x v="15"/>
    <x v="3"/>
    <x v="1"/>
    <x v="14"/>
    <s v="Smartphones"/>
    <n v="25"/>
    <x v="0"/>
    <x v="0"/>
    <n v="73800"/>
    <n v="78750"/>
    <n v="4950"/>
  </r>
  <r>
    <x v="16"/>
    <x v="4"/>
    <x v="2"/>
    <x v="12"/>
    <s v="Smartphones"/>
    <n v="17"/>
    <x v="0"/>
    <x v="0"/>
    <n v="63342"/>
    <n v="67320"/>
    <n v="3978"/>
  </r>
  <r>
    <x v="16"/>
    <x v="5"/>
    <x v="3"/>
    <x v="7"/>
    <s v="Smartphones"/>
    <n v="21"/>
    <x v="0"/>
    <x v="0"/>
    <n v="83538"/>
    <n v="88830"/>
    <n v="5292"/>
  </r>
  <r>
    <x v="16"/>
    <x v="1"/>
    <x v="0"/>
    <x v="12"/>
    <s v="Smartphones"/>
    <n v="9"/>
    <x v="0"/>
    <x v="0"/>
    <n v="33534"/>
    <n v="35640"/>
    <n v="2106"/>
  </r>
  <r>
    <x v="16"/>
    <x v="3"/>
    <x v="1"/>
    <x v="10"/>
    <s v="Smartphones"/>
    <n v="11"/>
    <x v="0"/>
    <x v="0"/>
    <n v="49302"/>
    <n v="52470"/>
    <n v="3168"/>
  </r>
  <r>
    <x v="16"/>
    <x v="5"/>
    <x v="3"/>
    <x v="1"/>
    <s v="Tablets"/>
    <n v="4"/>
    <x v="0"/>
    <x v="0"/>
    <n v="14328"/>
    <n v="15480"/>
    <n v="1152"/>
  </r>
  <r>
    <x v="16"/>
    <x v="0"/>
    <x v="0"/>
    <x v="10"/>
    <s v="Smartphones"/>
    <n v="22"/>
    <x v="0"/>
    <x v="0"/>
    <n v="98604"/>
    <n v="104940"/>
    <n v="6336"/>
  </r>
  <r>
    <x v="16"/>
    <x v="2"/>
    <x v="1"/>
    <x v="13"/>
    <s v="Tablets"/>
    <n v="15"/>
    <x v="0"/>
    <x v="0"/>
    <n v="58860"/>
    <n v="63450"/>
    <n v="4590"/>
  </r>
  <r>
    <x v="16"/>
    <x v="9"/>
    <x v="3"/>
    <x v="15"/>
    <s v="Tablets"/>
    <n v="23"/>
    <x v="0"/>
    <x v="0"/>
    <n v="172638"/>
    <n v="186300"/>
    <n v="13662"/>
  </r>
  <r>
    <x v="16"/>
    <x v="1"/>
    <x v="0"/>
    <x v="6"/>
    <s v="Smartphones"/>
    <n v="9"/>
    <x v="0"/>
    <x v="0"/>
    <n v="31914"/>
    <n v="34020"/>
    <n v="2106"/>
  </r>
  <r>
    <x v="16"/>
    <x v="2"/>
    <x v="1"/>
    <x v="4"/>
    <s v="Smartphones"/>
    <n v="7"/>
    <x v="0"/>
    <x v="0"/>
    <n v="21294"/>
    <n v="22680"/>
    <n v="1386"/>
  </r>
  <r>
    <x v="17"/>
    <x v="6"/>
    <x v="2"/>
    <x v="4"/>
    <s v="Smartphones"/>
    <n v="25"/>
    <x v="0"/>
    <x v="0"/>
    <n v="76050"/>
    <n v="81000"/>
    <n v="4950"/>
  </r>
  <r>
    <x v="17"/>
    <x v="2"/>
    <x v="1"/>
    <x v="2"/>
    <s v="Smartphones"/>
    <n v="10"/>
    <x v="0"/>
    <x v="0"/>
    <n v="39780"/>
    <n v="42300"/>
    <n v="2520"/>
  </r>
  <r>
    <x v="17"/>
    <x v="9"/>
    <x v="3"/>
    <x v="8"/>
    <s v="Smartphones"/>
    <n v="8"/>
    <x v="0"/>
    <x v="0"/>
    <n v="41184"/>
    <n v="43920"/>
    <n v="2736"/>
  </r>
  <r>
    <x v="18"/>
    <x v="5"/>
    <x v="3"/>
    <x v="4"/>
    <s v="Smartphones"/>
    <n v="18"/>
    <x v="0"/>
    <x v="0"/>
    <n v="54756"/>
    <n v="58320"/>
    <n v="3564"/>
  </r>
  <r>
    <x v="18"/>
    <x v="8"/>
    <x v="4"/>
    <x v="8"/>
    <s v="Smartphones"/>
    <n v="8"/>
    <x v="0"/>
    <x v="0"/>
    <n v="41184"/>
    <n v="43920"/>
    <n v="2736"/>
  </r>
  <r>
    <x v="19"/>
    <x v="8"/>
    <x v="4"/>
    <x v="15"/>
    <s v="Tablets"/>
    <n v="25"/>
    <x v="0"/>
    <x v="0"/>
    <n v="187650"/>
    <n v="202500"/>
    <n v="14850"/>
  </r>
  <r>
    <x v="19"/>
    <x v="7"/>
    <x v="4"/>
    <x v="4"/>
    <s v="Smartphones"/>
    <n v="7"/>
    <x v="0"/>
    <x v="0"/>
    <n v="21294"/>
    <n v="22680"/>
    <n v="1386"/>
  </r>
  <r>
    <x v="20"/>
    <x v="4"/>
    <x v="2"/>
    <x v="2"/>
    <s v="Smartphones"/>
    <n v="17"/>
    <x v="0"/>
    <x v="0"/>
    <n v="67626"/>
    <n v="71910"/>
    <n v="4284"/>
  </r>
  <r>
    <x v="21"/>
    <x v="9"/>
    <x v="3"/>
    <x v="14"/>
    <s v="Smartphones"/>
    <n v="3"/>
    <x v="0"/>
    <x v="0"/>
    <n v="8856"/>
    <n v="9450"/>
    <n v="594"/>
  </r>
  <r>
    <x v="21"/>
    <x v="0"/>
    <x v="0"/>
    <x v="0"/>
    <s v="Smartphones"/>
    <n v="13"/>
    <x v="0"/>
    <x v="0"/>
    <n v="26442"/>
    <n v="28080"/>
    <n v="1638"/>
  </r>
  <r>
    <x v="22"/>
    <x v="3"/>
    <x v="1"/>
    <x v="1"/>
    <s v="Tablets"/>
    <n v="17"/>
    <x v="0"/>
    <x v="0"/>
    <n v="60894"/>
    <n v="65790"/>
    <n v="4896"/>
  </r>
  <r>
    <x v="22"/>
    <x v="3"/>
    <x v="1"/>
    <x v="2"/>
    <s v="Smartphones"/>
    <n v="22"/>
    <x v="0"/>
    <x v="0"/>
    <n v="87516"/>
    <n v="93060"/>
    <n v="5544"/>
  </r>
  <r>
    <x v="22"/>
    <x v="2"/>
    <x v="1"/>
    <x v="3"/>
    <s v="Smartphones"/>
    <n v="23"/>
    <x v="0"/>
    <x v="0"/>
    <n v="50508"/>
    <n v="53820"/>
    <n v="3312"/>
  </r>
  <r>
    <x v="23"/>
    <x v="2"/>
    <x v="1"/>
    <x v="0"/>
    <s v="Smartphones"/>
    <n v="1"/>
    <x v="0"/>
    <x v="0"/>
    <n v="2034"/>
    <n v="2160"/>
    <n v="126"/>
  </r>
  <r>
    <x v="24"/>
    <x v="3"/>
    <x v="1"/>
    <x v="8"/>
    <s v="Smartphones"/>
    <n v="25"/>
    <x v="0"/>
    <x v="0"/>
    <n v="128700"/>
    <n v="137250"/>
    <n v="8550"/>
  </r>
  <r>
    <x v="25"/>
    <x v="5"/>
    <x v="3"/>
    <x v="16"/>
    <s v="Smartphones"/>
    <n v="22"/>
    <x v="0"/>
    <x v="0"/>
    <n v="74448"/>
    <n v="79200"/>
    <n v="4752"/>
  </r>
  <r>
    <x v="25"/>
    <x v="4"/>
    <x v="2"/>
    <x v="2"/>
    <s v="Smartphones"/>
    <n v="2"/>
    <x v="0"/>
    <x v="0"/>
    <n v="7956"/>
    <n v="8460"/>
    <n v="504"/>
  </r>
  <r>
    <x v="25"/>
    <x v="4"/>
    <x v="2"/>
    <x v="1"/>
    <s v="Tablets"/>
    <n v="11"/>
    <x v="0"/>
    <x v="0"/>
    <n v="39402"/>
    <n v="42570"/>
    <n v="3168"/>
  </r>
  <r>
    <x v="26"/>
    <x v="9"/>
    <x v="3"/>
    <x v="6"/>
    <s v="Smartphones"/>
    <n v="11"/>
    <x v="0"/>
    <x v="0"/>
    <n v="39006"/>
    <n v="41580"/>
    <n v="2574"/>
  </r>
  <r>
    <x v="26"/>
    <x v="1"/>
    <x v="0"/>
    <x v="15"/>
    <s v="Tablets"/>
    <n v="1"/>
    <x v="0"/>
    <x v="0"/>
    <n v="7506"/>
    <n v="8100"/>
    <n v="594"/>
  </r>
  <r>
    <x v="27"/>
    <x v="4"/>
    <x v="2"/>
    <x v="7"/>
    <s v="Smartphones"/>
    <n v="14"/>
    <x v="0"/>
    <x v="0"/>
    <n v="55692"/>
    <n v="59220"/>
    <n v="3528"/>
  </r>
  <r>
    <x v="27"/>
    <x v="0"/>
    <x v="0"/>
    <x v="0"/>
    <s v="Smartphones"/>
    <n v="11"/>
    <x v="0"/>
    <x v="0"/>
    <n v="22374"/>
    <n v="23760"/>
    <n v="1386"/>
  </r>
  <r>
    <x v="28"/>
    <x v="9"/>
    <x v="3"/>
    <x v="14"/>
    <s v="Smartphones"/>
    <n v="8"/>
    <x v="0"/>
    <x v="0"/>
    <n v="23616"/>
    <n v="25200"/>
    <n v="1584"/>
  </r>
  <r>
    <x v="28"/>
    <x v="9"/>
    <x v="3"/>
    <x v="11"/>
    <s v="Smartphones"/>
    <n v="1"/>
    <x v="0"/>
    <x v="0"/>
    <n v="3546"/>
    <n v="3780"/>
    <n v="234"/>
  </r>
  <r>
    <x v="28"/>
    <x v="3"/>
    <x v="1"/>
    <x v="6"/>
    <s v="Smartphones"/>
    <n v="24"/>
    <x v="0"/>
    <x v="0"/>
    <n v="85104"/>
    <n v="90720"/>
    <n v="5616"/>
  </r>
  <r>
    <x v="29"/>
    <x v="8"/>
    <x v="4"/>
    <x v="7"/>
    <s v="Smartphones"/>
    <n v="15"/>
    <x v="0"/>
    <x v="0"/>
    <n v="59670"/>
    <n v="63450"/>
    <n v="3780"/>
  </r>
  <r>
    <x v="30"/>
    <x v="2"/>
    <x v="1"/>
    <x v="11"/>
    <s v="Smartphones"/>
    <n v="20"/>
    <x v="0"/>
    <x v="1"/>
    <n v="70920"/>
    <n v="75600"/>
    <n v="4680"/>
  </r>
  <r>
    <x v="30"/>
    <x v="6"/>
    <x v="2"/>
    <x v="8"/>
    <s v="Smartphones"/>
    <n v="1"/>
    <x v="0"/>
    <x v="1"/>
    <n v="5148"/>
    <n v="5490"/>
    <n v="342"/>
  </r>
  <r>
    <x v="31"/>
    <x v="9"/>
    <x v="3"/>
    <x v="3"/>
    <s v="Smartphones"/>
    <n v="5"/>
    <x v="0"/>
    <x v="1"/>
    <n v="10980"/>
    <n v="11700"/>
    <n v="720"/>
  </r>
  <r>
    <x v="32"/>
    <x v="3"/>
    <x v="1"/>
    <x v="13"/>
    <s v="Tablets"/>
    <n v="2"/>
    <x v="0"/>
    <x v="1"/>
    <n v="7848"/>
    <n v="8460"/>
    <n v="612"/>
  </r>
  <r>
    <x v="32"/>
    <x v="8"/>
    <x v="4"/>
    <x v="7"/>
    <s v="Smartphones"/>
    <n v="15"/>
    <x v="0"/>
    <x v="1"/>
    <n v="59670"/>
    <n v="63450"/>
    <n v="3780"/>
  </r>
  <r>
    <x v="32"/>
    <x v="0"/>
    <x v="0"/>
    <x v="9"/>
    <s v="Smartphones"/>
    <n v="24"/>
    <x v="0"/>
    <x v="1"/>
    <n v="50544"/>
    <n v="54000"/>
    <n v="3456"/>
  </r>
  <r>
    <x v="33"/>
    <x v="6"/>
    <x v="2"/>
    <x v="8"/>
    <s v="Smartphones"/>
    <n v="23"/>
    <x v="0"/>
    <x v="1"/>
    <n v="118404"/>
    <n v="126270"/>
    <n v="7866"/>
  </r>
  <r>
    <x v="34"/>
    <x v="6"/>
    <x v="2"/>
    <x v="6"/>
    <s v="Smartphones"/>
    <n v="20"/>
    <x v="0"/>
    <x v="1"/>
    <n v="70920"/>
    <n v="75600"/>
    <n v="4680"/>
  </r>
  <r>
    <x v="35"/>
    <x v="5"/>
    <x v="3"/>
    <x v="11"/>
    <s v="Smartphones"/>
    <n v="23"/>
    <x v="0"/>
    <x v="1"/>
    <n v="81558"/>
    <n v="86940"/>
    <n v="5382"/>
  </r>
  <r>
    <x v="35"/>
    <x v="8"/>
    <x v="4"/>
    <x v="8"/>
    <s v="Smartphones"/>
    <n v="22"/>
    <x v="0"/>
    <x v="1"/>
    <n v="113256"/>
    <n v="120780"/>
    <n v="7524"/>
  </r>
  <r>
    <x v="35"/>
    <x v="3"/>
    <x v="1"/>
    <x v="16"/>
    <s v="Smartphones"/>
    <n v="10"/>
    <x v="0"/>
    <x v="1"/>
    <n v="33840"/>
    <n v="36000"/>
    <n v="2160"/>
  </r>
  <r>
    <x v="36"/>
    <x v="3"/>
    <x v="1"/>
    <x v="4"/>
    <s v="Smartphones"/>
    <n v="5"/>
    <x v="0"/>
    <x v="1"/>
    <n v="15210"/>
    <n v="16200"/>
    <n v="990"/>
  </r>
  <r>
    <x v="36"/>
    <x v="1"/>
    <x v="0"/>
    <x v="2"/>
    <s v="Smartphones"/>
    <n v="12"/>
    <x v="0"/>
    <x v="1"/>
    <n v="47736"/>
    <n v="50760"/>
    <n v="3024"/>
  </r>
  <r>
    <x v="36"/>
    <x v="0"/>
    <x v="0"/>
    <x v="7"/>
    <s v="Smartphones"/>
    <n v="19"/>
    <x v="0"/>
    <x v="1"/>
    <n v="75582"/>
    <n v="80370"/>
    <n v="4788"/>
  </r>
  <r>
    <x v="36"/>
    <x v="4"/>
    <x v="2"/>
    <x v="13"/>
    <s v="Tablets"/>
    <n v="18"/>
    <x v="0"/>
    <x v="1"/>
    <n v="70632"/>
    <n v="76140"/>
    <n v="5508"/>
  </r>
  <r>
    <x v="36"/>
    <x v="5"/>
    <x v="3"/>
    <x v="14"/>
    <s v="Smartphones"/>
    <n v="1"/>
    <x v="0"/>
    <x v="1"/>
    <n v="2952"/>
    <n v="3150"/>
    <n v="198"/>
  </r>
  <r>
    <x v="36"/>
    <x v="0"/>
    <x v="0"/>
    <x v="4"/>
    <s v="Smartphones"/>
    <n v="15"/>
    <x v="0"/>
    <x v="1"/>
    <n v="45630"/>
    <n v="48600"/>
    <n v="2970"/>
  </r>
  <r>
    <x v="36"/>
    <x v="8"/>
    <x v="4"/>
    <x v="2"/>
    <s v="Smartphones"/>
    <n v="4"/>
    <x v="0"/>
    <x v="1"/>
    <n v="15912"/>
    <n v="16920"/>
    <n v="1008"/>
  </r>
  <r>
    <x v="37"/>
    <x v="1"/>
    <x v="0"/>
    <x v="9"/>
    <s v="Smartphones"/>
    <n v="16"/>
    <x v="0"/>
    <x v="1"/>
    <n v="33696"/>
    <n v="36000"/>
    <n v="2304"/>
  </r>
  <r>
    <x v="37"/>
    <x v="1"/>
    <x v="0"/>
    <x v="0"/>
    <s v="Smartphones"/>
    <n v="10"/>
    <x v="0"/>
    <x v="1"/>
    <n v="20340"/>
    <n v="21600"/>
    <n v="1260"/>
  </r>
  <r>
    <x v="37"/>
    <x v="7"/>
    <x v="4"/>
    <x v="10"/>
    <s v="Smartphones"/>
    <n v="21"/>
    <x v="0"/>
    <x v="1"/>
    <n v="94122"/>
    <n v="100170"/>
    <n v="6048"/>
  </r>
  <r>
    <x v="38"/>
    <x v="7"/>
    <x v="4"/>
    <x v="12"/>
    <s v="Smartphones"/>
    <n v="7"/>
    <x v="0"/>
    <x v="1"/>
    <n v="26082"/>
    <n v="27720"/>
    <n v="1638"/>
  </r>
  <r>
    <x v="38"/>
    <x v="2"/>
    <x v="1"/>
    <x v="14"/>
    <s v="Smartphones"/>
    <n v="22"/>
    <x v="0"/>
    <x v="1"/>
    <n v="64944"/>
    <n v="69300"/>
    <n v="4356"/>
  </r>
  <r>
    <x v="38"/>
    <x v="8"/>
    <x v="4"/>
    <x v="16"/>
    <s v="Smartphones"/>
    <n v="15"/>
    <x v="0"/>
    <x v="1"/>
    <n v="50760"/>
    <n v="54000"/>
    <n v="3240"/>
  </r>
  <r>
    <x v="38"/>
    <x v="0"/>
    <x v="0"/>
    <x v="6"/>
    <s v="Smartphones"/>
    <n v="7"/>
    <x v="0"/>
    <x v="1"/>
    <n v="24822"/>
    <n v="26460"/>
    <n v="1638"/>
  </r>
  <r>
    <x v="39"/>
    <x v="4"/>
    <x v="2"/>
    <x v="8"/>
    <s v="Smartphones"/>
    <n v="17"/>
    <x v="0"/>
    <x v="1"/>
    <n v="87516"/>
    <n v="93330"/>
    <n v="5814"/>
  </r>
  <r>
    <x v="40"/>
    <x v="2"/>
    <x v="1"/>
    <x v="0"/>
    <s v="Smartphones"/>
    <n v="20"/>
    <x v="0"/>
    <x v="1"/>
    <n v="40680"/>
    <n v="43200"/>
    <n v="2520"/>
  </r>
  <r>
    <x v="40"/>
    <x v="5"/>
    <x v="3"/>
    <x v="3"/>
    <s v="Smartphones"/>
    <n v="5"/>
    <x v="0"/>
    <x v="1"/>
    <n v="10980"/>
    <n v="11700"/>
    <n v="720"/>
  </r>
  <r>
    <x v="40"/>
    <x v="2"/>
    <x v="1"/>
    <x v="6"/>
    <s v="Smartphones"/>
    <n v="14"/>
    <x v="0"/>
    <x v="1"/>
    <n v="49644"/>
    <n v="52920"/>
    <n v="3276"/>
  </r>
  <r>
    <x v="40"/>
    <x v="4"/>
    <x v="2"/>
    <x v="11"/>
    <s v="Smartphones"/>
    <n v="6"/>
    <x v="0"/>
    <x v="1"/>
    <n v="21276"/>
    <n v="22680"/>
    <n v="1404"/>
  </r>
  <r>
    <x v="41"/>
    <x v="0"/>
    <x v="0"/>
    <x v="15"/>
    <s v="Tablets"/>
    <n v="22"/>
    <x v="0"/>
    <x v="1"/>
    <n v="165132"/>
    <n v="178200"/>
    <n v="13068"/>
  </r>
  <r>
    <x v="41"/>
    <x v="9"/>
    <x v="3"/>
    <x v="13"/>
    <s v="Tablets"/>
    <n v="6"/>
    <x v="0"/>
    <x v="1"/>
    <n v="23544"/>
    <n v="25380"/>
    <n v="1836"/>
  </r>
  <r>
    <x v="41"/>
    <x v="0"/>
    <x v="0"/>
    <x v="10"/>
    <s v="Smartphones"/>
    <n v="6"/>
    <x v="0"/>
    <x v="1"/>
    <n v="26892"/>
    <n v="28620"/>
    <n v="1728"/>
  </r>
  <r>
    <x v="42"/>
    <x v="4"/>
    <x v="2"/>
    <x v="6"/>
    <s v="Smartphones"/>
    <n v="2"/>
    <x v="0"/>
    <x v="1"/>
    <n v="7092"/>
    <n v="7560"/>
    <n v="468"/>
  </r>
  <r>
    <x v="42"/>
    <x v="4"/>
    <x v="2"/>
    <x v="12"/>
    <s v="Smartphones"/>
    <n v="24"/>
    <x v="0"/>
    <x v="1"/>
    <n v="89424"/>
    <n v="95040"/>
    <n v="5616"/>
  </r>
  <r>
    <x v="42"/>
    <x v="3"/>
    <x v="1"/>
    <x v="9"/>
    <s v="Smartphones"/>
    <n v="11"/>
    <x v="0"/>
    <x v="1"/>
    <n v="23166"/>
    <n v="24750"/>
    <n v="1584"/>
  </r>
  <r>
    <x v="42"/>
    <x v="0"/>
    <x v="0"/>
    <x v="6"/>
    <s v="Smartphones"/>
    <n v="10"/>
    <x v="0"/>
    <x v="1"/>
    <n v="35460"/>
    <n v="37800"/>
    <n v="2340"/>
  </r>
  <r>
    <x v="43"/>
    <x v="0"/>
    <x v="0"/>
    <x v="16"/>
    <s v="Smartphones"/>
    <n v="7"/>
    <x v="0"/>
    <x v="1"/>
    <n v="23688"/>
    <n v="25200"/>
    <n v="1512"/>
  </r>
  <r>
    <x v="43"/>
    <x v="5"/>
    <x v="3"/>
    <x v="9"/>
    <s v="Smartphones"/>
    <n v="22"/>
    <x v="0"/>
    <x v="1"/>
    <n v="46332"/>
    <n v="49500"/>
    <n v="3168"/>
  </r>
  <r>
    <x v="43"/>
    <x v="2"/>
    <x v="1"/>
    <x v="13"/>
    <s v="Tablets"/>
    <n v="7"/>
    <x v="0"/>
    <x v="1"/>
    <n v="27468"/>
    <n v="29610"/>
    <n v="2142"/>
  </r>
  <r>
    <x v="44"/>
    <x v="4"/>
    <x v="2"/>
    <x v="1"/>
    <s v="Tablets"/>
    <n v="18"/>
    <x v="0"/>
    <x v="1"/>
    <n v="64476"/>
    <n v="69660"/>
    <n v="5184"/>
  </r>
  <r>
    <x v="44"/>
    <x v="3"/>
    <x v="1"/>
    <x v="1"/>
    <s v="Tablets"/>
    <n v="12"/>
    <x v="0"/>
    <x v="1"/>
    <n v="42984"/>
    <n v="46440"/>
    <n v="3456"/>
  </r>
  <r>
    <x v="45"/>
    <x v="4"/>
    <x v="2"/>
    <x v="12"/>
    <s v="Smartphones"/>
    <n v="19"/>
    <x v="0"/>
    <x v="1"/>
    <n v="70794"/>
    <n v="75240"/>
    <n v="4446"/>
  </r>
  <r>
    <x v="45"/>
    <x v="8"/>
    <x v="4"/>
    <x v="1"/>
    <s v="Tablets"/>
    <n v="23"/>
    <x v="0"/>
    <x v="1"/>
    <n v="82386"/>
    <n v="89010"/>
    <n v="6624"/>
  </r>
  <r>
    <x v="46"/>
    <x v="7"/>
    <x v="4"/>
    <x v="14"/>
    <s v="Smartphones"/>
    <n v="3"/>
    <x v="0"/>
    <x v="1"/>
    <n v="8856"/>
    <n v="9450"/>
    <n v="594"/>
  </r>
  <r>
    <x v="46"/>
    <x v="5"/>
    <x v="3"/>
    <x v="2"/>
    <s v="Smartphones"/>
    <n v="24"/>
    <x v="0"/>
    <x v="1"/>
    <n v="95472"/>
    <n v="101520"/>
    <n v="6048"/>
  </r>
  <r>
    <x v="46"/>
    <x v="7"/>
    <x v="4"/>
    <x v="0"/>
    <s v="Smartphones"/>
    <n v="25"/>
    <x v="0"/>
    <x v="1"/>
    <n v="50850"/>
    <n v="54000"/>
    <n v="3150"/>
  </r>
  <r>
    <x v="47"/>
    <x v="9"/>
    <x v="3"/>
    <x v="13"/>
    <s v="Tablets"/>
    <n v="5"/>
    <x v="0"/>
    <x v="1"/>
    <n v="19620"/>
    <n v="21150"/>
    <n v="1530"/>
  </r>
  <r>
    <x v="47"/>
    <x v="2"/>
    <x v="1"/>
    <x v="5"/>
    <s v="Smartphones"/>
    <n v="2"/>
    <x v="0"/>
    <x v="1"/>
    <n v="11664"/>
    <n v="12420"/>
    <n v="756"/>
  </r>
  <r>
    <x v="48"/>
    <x v="5"/>
    <x v="3"/>
    <x v="11"/>
    <s v="Smartphones"/>
    <n v="14"/>
    <x v="0"/>
    <x v="1"/>
    <n v="49644"/>
    <n v="52920"/>
    <n v="3276"/>
  </r>
  <r>
    <x v="48"/>
    <x v="1"/>
    <x v="0"/>
    <x v="0"/>
    <s v="Smartphones"/>
    <n v="6"/>
    <x v="0"/>
    <x v="1"/>
    <n v="12204"/>
    <n v="12960"/>
    <n v="756"/>
  </r>
  <r>
    <x v="49"/>
    <x v="4"/>
    <x v="2"/>
    <x v="0"/>
    <s v="Smartphones"/>
    <n v="13"/>
    <x v="0"/>
    <x v="1"/>
    <n v="26442"/>
    <n v="28080"/>
    <n v="1638"/>
  </r>
  <r>
    <x v="50"/>
    <x v="6"/>
    <x v="2"/>
    <x v="4"/>
    <s v="Smartphones"/>
    <n v="4"/>
    <x v="0"/>
    <x v="1"/>
    <n v="12168"/>
    <n v="12960"/>
    <n v="792"/>
  </r>
  <r>
    <x v="50"/>
    <x v="9"/>
    <x v="3"/>
    <x v="4"/>
    <s v="Smartphones"/>
    <n v="21"/>
    <x v="0"/>
    <x v="1"/>
    <n v="63882"/>
    <n v="68040"/>
    <n v="4158"/>
  </r>
  <r>
    <x v="50"/>
    <x v="6"/>
    <x v="2"/>
    <x v="12"/>
    <s v="Smartphones"/>
    <n v="16"/>
    <x v="0"/>
    <x v="1"/>
    <n v="59616"/>
    <n v="63360"/>
    <n v="3744"/>
  </r>
  <r>
    <x v="50"/>
    <x v="2"/>
    <x v="1"/>
    <x v="3"/>
    <s v="Smartphones"/>
    <n v="10"/>
    <x v="0"/>
    <x v="1"/>
    <n v="21960"/>
    <n v="23400"/>
    <n v="1440"/>
  </r>
  <r>
    <x v="51"/>
    <x v="2"/>
    <x v="1"/>
    <x v="10"/>
    <s v="Smartphones"/>
    <n v="3"/>
    <x v="0"/>
    <x v="1"/>
    <n v="13446"/>
    <n v="14310"/>
    <n v="864"/>
  </r>
  <r>
    <x v="51"/>
    <x v="8"/>
    <x v="4"/>
    <x v="8"/>
    <s v="Smartphones"/>
    <n v="1"/>
    <x v="0"/>
    <x v="1"/>
    <n v="5148"/>
    <n v="5490"/>
    <n v="342"/>
  </r>
  <r>
    <x v="52"/>
    <x v="8"/>
    <x v="4"/>
    <x v="2"/>
    <s v="Smartphones"/>
    <n v="13"/>
    <x v="0"/>
    <x v="1"/>
    <n v="51714"/>
    <n v="54990"/>
    <n v="3276"/>
  </r>
  <r>
    <x v="52"/>
    <x v="4"/>
    <x v="2"/>
    <x v="9"/>
    <s v="Smartphones"/>
    <n v="15"/>
    <x v="0"/>
    <x v="1"/>
    <n v="31590"/>
    <n v="33750"/>
    <n v="2160"/>
  </r>
  <r>
    <x v="52"/>
    <x v="8"/>
    <x v="4"/>
    <x v="2"/>
    <s v="Smartphones"/>
    <n v="5"/>
    <x v="0"/>
    <x v="1"/>
    <n v="19890"/>
    <n v="21150"/>
    <n v="1260"/>
  </r>
  <r>
    <x v="53"/>
    <x v="7"/>
    <x v="4"/>
    <x v="0"/>
    <s v="Smartphones"/>
    <n v="25"/>
    <x v="0"/>
    <x v="1"/>
    <n v="50850"/>
    <n v="54000"/>
    <n v="3150"/>
  </r>
  <r>
    <x v="53"/>
    <x v="0"/>
    <x v="0"/>
    <x v="7"/>
    <s v="Smartphones"/>
    <n v="8"/>
    <x v="0"/>
    <x v="1"/>
    <n v="19890"/>
    <n v="21150"/>
    <n v="1260"/>
  </r>
  <r>
    <x v="53"/>
    <x v="0"/>
    <x v="0"/>
    <x v="11"/>
    <s v="Smartphones"/>
    <n v="21"/>
    <x v="0"/>
    <x v="1"/>
    <n v="21276"/>
    <n v="22680"/>
    <n v="1404"/>
  </r>
  <r>
    <x v="53"/>
    <x v="0"/>
    <x v="0"/>
    <x v="9"/>
    <s v="Smartphones"/>
    <n v="16"/>
    <x v="0"/>
    <x v="1"/>
    <n v="23166"/>
    <n v="24750"/>
    <n v="1584"/>
  </r>
  <r>
    <x v="54"/>
    <x v="5"/>
    <x v="3"/>
    <x v="11"/>
    <s v="Smartphones"/>
    <n v="23"/>
    <x v="0"/>
    <x v="1"/>
    <n v="31914"/>
    <n v="34020"/>
    <n v="2106"/>
  </r>
  <r>
    <x v="54"/>
    <x v="0"/>
    <x v="0"/>
    <x v="2"/>
    <s v="Smartphones"/>
    <n v="22"/>
    <x v="0"/>
    <x v="1"/>
    <n v="87516"/>
    <n v="93060"/>
    <n v="5544"/>
  </r>
  <r>
    <x v="55"/>
    <x v="6"/>
    <x v="2"/>
    <x v="2"/>
    <s v="Smartphones"/>
    <n v="13"/>
    <x v="0"/>
    <x v="1"/>
    <n v="43758"/>
    <n v="46530"/>
    <n v="2772"/>
  </r>
  <r>
    <x v="55"/>
    <x v="3"/>
    <x v="1"/>
    <x v="13"/>
    <s v="Tablets"/>
    <n v="27"/>
    <x v="0"/>
    <x v="1"/>
    <n v="58860"/>
    <n v="63450"/>
    <n v="4590"/>
  </r>
  <r>
    <x v="56"/>
    <x v="0"/>
    <x v="0"/>
    <x v="9"/>
    <s v="Smartphones"/>
    <n v="27"/>
    <x v="0"/>
    <x v="1"/>
    <n v="52650"/>
    <n v="56250"/>
    <n v="3600"/>
  </r>
  <r>
    <x v="56"/>
    <x v="9"/>
    <x v="3"/>
    <x v="16"/>
    <s v="Smartphones"/>
    <n v="27"/>
    <x v="0"/>
    <x v="1"/>
    <n v="20304"/>
    <n v="21600"/>
    <n v="1296"/>
  </r>
  <r>
    <x v="57"/>
    <x v="1"/>
    <x v="0"/>
    <x v="8"/>
    <s v="Smartphones"/>
    <n v="27"/>
    <x v="0"/>
    <x v="2"/>
    <n v="61776"/>
    <n v="65880"/>
    <n v="4104"/>
  </r>
  <r>
    <x v="57"/>
    <x v="1"/>
    <x v="0"/>
    <x v="15"/>
    <s v="Tablets"/>
    <n v="27"/>
    <x v="0"/>
    <x v="2"/>
    <n v="82566"/>
    <n v="89100"/>
    <n v="6534"/>
  </r>
  <r>
    <x v="58"/>
    <x v="3"/>
    <x v="1"/>
    <x v="4"/>
    <s v="Smartphones"/>
    <n v="27"/>
    <x v="0"/>
    <x v="2"/>
    <n v="24336"/>
    <n v="25920"/>
    <n v="1584"/>
  </r>
  <r>
    <x v="59"/>
    <x v="9"/>
    <x v="3"/>
    <x v="11"/>
    <s v="Smartphones"/>
    <n v="12"/>
    <x v="0"/>
    <x v="2"/>
    <n v="3546"/>
    <n v="3780"/>
    <n v="234"/>
  </r>
  <r>
    <x v="59"/>
    <x v="2"/>
    <x v="1"/>
    <x v="13"/>
    <s v="Tablets"/>
    <n v="18"/>
    <x v="0"/>
    <x v="2"/>
    <n v="19620"/>
    <n v="21150"/>
    <n v="1530"/>
  </r>
  <r>
    <x v="59"/>
    <x v="1"/>
    <x v="0"/>
    <x v="3"/>
    <s v="Smartphones"/>
    <n v="8"/>
    <x v="0"/>
    <x v="2"/>
    <n v="24156"/>
    <n v="25740"/>
    <n v="1584"/>
  </r>
  <r>
    <x v="59"/>
    <x v="3"/>
    <x v="1"/>
    <x v="4"/>
    <s v="Smartphones"/>
    <n v="21"/>
    <x v="0"/>
    <x v="2"/>
    <n v="30420"/>
    <n v="32400"/>
    <n v="1980"/>
  </r>
  <r>
    <x v="59"/>
    <x v="8"/>
    <x v="4"/>
    <x v="14"/>
    <s v="Smartphones"/>
    <n v="25"/>
    <x v="0"/>
    <x v="2"/>
    <n v="5904"/>
    <n v="6300"/>
    <n v="396"/>
  </r>
  <r>
    <x v="60"/>
    <x v="3"/>
    <x v="1"/>
    <x v="5"/>
    <s v="Smartphones"/>
    <n v="12"/>
    <x v="0"/>
    <x v="2"/>
    <n v="64152"/>
    <n v="68310"/>
    <n v="4158"/>
  </r>
  <r>
    <x v="60"/>
    <x v="7"/>
    <x v="4"/>
    <x v="16"/>
    <s v="Smartphones"/>
    <n v="9"/>
    <x v="0"/>
    <x v="2"/>
    <n v="77832"/>
    <n v="82800"/>
    <n v="4968"/>
  </r>
  <r>
    <x v="60"/>
    <x v="0"/>
    <x v="0"/>
    <x v="0"/>
    <s v="Smartphones"/>
    <n v="23"/>
    <x v="0"/>
    <x v="2"/>
    <n v="28476"/>
    <n v="30240"/>
    <n v="1764"/>
  </r>
  <r>
    <x v="61"/>
    <x v="9"/>
    <x v="3"/>
    <x v="16"/>
    <s v="Smartphones"/>
    <n v="23"/>
    <x v="0"/>
    <x v="2"/>
    <n v="57528"/>
    <n v="61200"/>
    <n v="3672"/>
  </r>
  <r>
    <x v="61"/>
    <x v="3"/>
    <x v="1"/>
    <x v="10"/>
    <s v="Smartphones"/>
    <n v="20"/>
    <x v="0"/>
    <x v="2"/>
    <n v="31374"/>
    <n v="33390"/>
    <n v="2016"/>
  </r>
  <r>
    <x v="61"/>
    <x v="3"/>
    <x v="1"/>
    <x v="6"/>
    <s v="Smartphones"/>
    <n v="25"/>
    <x v="0"/>
    <x v="2"/>
    <n v="70920"/>
    <n v="75600"/>
    <n v="4680"/>
  </r>
  <r>
    <x v="61"/>
    <x v="0"/>
    <x v="0"/>
    <x v="11"/>
    <s v="Smartphones"/>
    <n v="4"/>
    <x v="0"/>
    <x v="2"/>
    <n v="53190"/>
    <n v="56700"/>
    <n v="3510"/>
  </r>
  <r>
    <x v="61"/>
    <x v="2"/>
    <x v="1"/>
    <x v="11"/>
    <s v="Smartphones"/>
    <n v="24"/>
    <x v="0"/>
    <x v="2"/>
    <n v="85104"/>
    <n v="90720"/>
    <n v="5616"/>
  </r>
  <r>
    <x v="62"/>
    <x v="3"/>
    <x v="1"/>
    <x v="6"/>
    <s v="Smartphones"/>
    <n v="24"/>
    <x v="0"/>
    <x v="2"/>
    <n v="74466"/>
    <n v="79380"/>
    <n v="4914"/>
  </r>
  <r>
    <x v="62"/>
    <x v="8"/>
    <x v="4"/>
    <x v="8"/>
    <s v="Smartphones"/>
    <n v="16"/>
    <x v="0"/>
    <x v="2"/>
    <n v="66924"/>
    <n v="71370"/>
    <n v="4446"/>
  </r>
  <r>
    <x v="63"/>
    <x v="4"/>
    <x v="2"/>
    <x v="7"/>
    <s v="Smartphones"/>
    <n v="6"/>
    <x v="0"/>
    <x v="2"/>
    <n v="67626"/>
    <n v="71910"/>
    <n v="4284"/>
  </r>
  <r>
    <x v="63"/>
    <x v="5"/>
    <x v="3"/>
    <x v="11"/>
    <s v="Smartphones"/>
    <n v="4"/>
    <x v="0"/>
    <x v="2"/>
    <n v="88650"/>
    <n v="94500"/>
    <n v="5850"/>
  </r>
  <r>
    <x v="63"/>
    <x v="2"/>
    <x v="1"/>
    <x v="0"/>
    <s v="Smartphones"/>
    <n v="24"/>
    <x v="0"/>
    <x v="2"/>
    <n v="50850"/>
    <n v="54000"/>
    <n v="3150"/>
  </r>
  <r>
    <x v="63"/>
    <x v="6"/>
    <x v="2"/>
    <x v="13"/>
    <s v="Tablets"/>
    <n v="21"/>
    <x v="0"/>
    <x v="2"/>
    <n v="35316"/>
    <n v="38070"/>
    <n v="2754"/>
  </r>
  <r>
    <x v="63"/>
    <x v="1"/>
    <x v="0"/>
    <x v="14"/>
    <s v="Smartphones"/>
    <n v="13"/>
    <x v="0"/>
    <x v="2"/>
    <n v="56088"/>
    <n v="59850"/>
    <n v="3762"/>
  </r>
  <r>
    <x v="63"/>
    <x v="1"/>
    <x v="0"/>
    <x v="9"/>
    <s v="Smartphones"/>
    <n v="2"/>
    <x v="0"/>
    <x v="2"/>
    <n v="4212"/>
    <n v="4500"/>
    <n v="288"/>
  </r>
  <r>
    <x v="64"/>
    <x v="3"/>
    <x v="1"/>
    <x v="15"/>
    <s v="Tablets"/>
    <n v="20"/>
    <x v="0"/>
    <x v="2"/>
    <n v="187650"/>
    <n v="202500"/>
    <n v="14850"/>
  </r>
  <r>
    <x v="64"/>
    <x v="0"/>
    <x v="0"/>
    <x v="5"/>
    <s v="Smartphones"/>
    <n v="21"/>
    <x v="0"/>
    <x v="2"/>
    <n v="99144"/>
    <n v="105570"/>
    <n v="6426"/>
  </r>
  <r>
    <x v="64"/>
    <x v="9"/>
    <x v="3"/>
    <x v="15"/>
    <s v="Tablets"/>
    <n v="12"/>
    <x v="0"/>
    <x v="2"/>
    <n v="45036"/>
    <n v="48600"/>
    <n v="3564"/>
  </r>
  <r>
    <x v="64"/>
    <x v="0"/>
    <x v="0"/>
    <x v="4"/>
    <s v="Smartphones"/>
    <n v="23"/>
    <x v="0"/>
    <x v="2"/>
    <n v="42588"/>
    <n v="45360"/>
    <n v="2772"/>
  </r>
  <r>
    <x v="65"/>
    <x v="1"/>
    <x v="0"/>
    <x v="10"/>
    <s v="Smartphones"/>
    <n v="23"/>
    <x v="0"/>
    <x v="2"/>
    <n v="44820"/>
    <n v="47700"/>
    <n v="2880"/>
  </r>
  <r>
    <x v="65"/>
    <x v="7"/>
    <x v="4"/>
    <x v="0"/>
    <s v="Smartphones"/>
    <n v="24"/>
    <x v="0"/>
    <x v="2"/>
    <n v="26442"/>
    <n v="28080"/>
    <n v="1638"/>
  </r>
  <r>
    <x v="65"/>
    <x v="4"/>
    <x v="2"/>
    <x v="3"/>
    <s v="Smartphones"/>
    <n v="25"/>
    <x v="0"/>
    <x v="2"/>
    <n v="39528"/>
    <n v="42120"/>
    <n v="2592"/>
  </r>
  <r>
    <x v="65"/>
    <x v="8"/>
    <x v="4"/>
    <x v="1"/>
    <s v="Tablets"/>
    <n v="17"/>
    <x v="0"/>
    <x v="2"/>
    <n v="21492"/>
    <n v="23220"/>
    <n v="1728"/>
  </r>
  <r>
    <x v="66"/>
    <x v="2"/>
    <x v="1"/>
    <x v="3"/>
    <s v="Smartphones"/>
    <n v="21"/>
    <x v="0"/>
    <x v="2"/>
    <n v="48312"/>
    <n v="51480"/>
    <n v="3168"/>
  </r>
  <r>
    <x v="66"/>
    <x v="5"/>
    <x v="3"/>
    <x v="8"/>
    <s v="Smartphones"/>
    <n v="9"/>
    <x v="0"/>
    <x v="2"/>
    <n v="15444"/>
    <n v="16470"/>
    <n v="1026"/>
  </r>
  <r>
    <x v="66"/>
    <x v="9"/>
    <x v="3"/>
    <x v="15"/>
    <s v="Tablets"/>
    <n v="11"/>
    <x v="0"/>
    <x v="2"/>
    <n v="82566"/>
    <n v="89100"/>
    <n v="6534"/>
  </r>
  <r>
    <x v="66"/>
    <x v="4"/>
    <x v="2"/>
    <x v="12"/>
    <s v="Smartphones"/>
    <n v="4"/>
    <x v="0"/>
    <x v="2"/>
    <n v="52164"/>
    <n v="55440"/>
    <n v="3276"/>
  </r>
  <r>
    <x v="66"/>
    <x v="1"/>
    <x v="0"/>
    <x v="4"/>
    <s v="Smartphones"/>
    <n v="22"/>
    <x v="0"/>
    <x v="2"/>
    <n v="57798"/>
    <n v="61560"/>
    <n v="3762"/>
  </r>
  <r>
    <x v="67"/>
    <x v="5"/>
    <x v="3"/>
    <x v="15"/>
    <s v="Tablets"/>
    <n v="15"/>
    <x v="0"/>
    <x v="2"/>
    <n v="120096"/>
    <n v="129600"/>
    <n v="9504"/>
  </r>
  <r>
    <x v="67"/>
    <x v="2"/>
    <x v="1"/>
    <x v="15"/>
    <s v="Tablets"/>
    <n v="23"/>
    <x v="0"/>
    <x v="2"/>
    <n v="7506"/>
    <n v="8100"/>
    <n v="594"/>
  </r>
  <r>
    <x v="67"/>
    <x v="3"/>
    <x v="1"/>
    <x v="13"/>
    <s v="Tablets"/>
    <n v="9"/>
    <x v="0"/>
    <x v="2"/>
    <n v="47088"/>
    <n v="50760"/>
    <n v="3672"/>
  </r>
  <r>
    <x v="67"/>
    <x v="4"/>
    <x v="2"/>
    <x v="12"/>
    <s v="Smartphones"/>
    <n v="7"/>
    <x v="0"/>
    <x v="2"/>
    <n v="89424"/>
    <n v="95040"/>
    <n v="5616"/>
  </r>
  <r>
    <x v="67"/>
    <x v="0"/>
    <x v="0"/>
    <x v="9"/>
    <s v="Smartphones"/>
    <n v="25"/>
    <x v="0"/>
    <x v="2"/>
    <n v="44226"/>
    <n v="47250"/>
    <n v="3024"/>
  </r>
  <r>
    <x v="67"/>
    <x v="5"/>
    <x v="3"/>
    <x v="0"/>
    <s v="Smartphones"/>
    <n v="10"/>
    <x v="0"/>
    <x v="2"/>
    <n v="10170"/>
    <n v="10800"/>
    <n v="630"/>
  </r>
  <r>
    <x v="67"/>
    <x v="2"/>
    <x v="1"/>
    <x v="14"/>
    <s v="Smartphones"/>
    <n v="8"/>
    <x v="0"/>
    <x v="2"/>
    <n v="8856"/>
    <n v="9450"/>
    <n v="594"/>
  </r>
  <r>
    <x v="68"/>
    <x v="6"/>
    <x v="2"/>
    <x v="12"/>
    <s v="Smartphones"/>
    <n v="18"/>
    <x v="0"/>
    <x v="2"/>
    <n v="74520"/>
    <n v="79200"/>
    <n v="4680"/>
  </r>
  <r>
    <x v="68"/>
    <x v="7"/>
    <x v="4"/>
    <x v="5"/>
    <s v="Smartphones"/>
    <n v="8"/>
    <x v="0"/>
    <x v="2"/>
    <n v="110808"/>
    <n v="117990"/>
    <n v="7182"/>
  </r>
  <r>
    <x v="68"/>
    <x v="6"/>
    <x v="2"/>
    <x v="5"/>
    <s v="Smartphones"/>
    <n v="25"/>
    <x v="0"/>
    <x v="2"/>
    <n v="134136"/>
    <n v="142830"/>
    <n v="8694"/>
  </r>
  <r>
    <x v="68"/>
    <x v="5"/>
    <x v="3"/>
    <x v="12"/>
    <s v="Smartphones"/>
    <n v="7"/>
    <x v="0"/>
    <x v="2"/>
    <n v="29808"/>
    <n v="31680"/>
    <n v="1872"/>
  </r>
  <r>
    <x v="69"/>
    <x v="7"/>
    <x v="4"/>
    <x v="14"/>
    <s v="Smartphones"/>
    <n v="17"/>
    <x v="0"/>
    <x v="2"/>
    <n v="67896"/>
    <n v="72450"/>
    <n v="4554"/>
  </r>
  <r>
    <x v="69"/>
    <x v="6"/>
    <x v="2"/>
    <x v="2"/>
    <s v="Smartphones"/>
    <n v="3"/>
    <x v="0"/>
    <x v="2"/>
    <n v="67626"/>
    <n v="71910"/>
    <n v="4284"/>
  </r>
  <r>
    <x v="69"/>
    <x v="5"/>
    <x v="3"/>
    <x v="1"/>
    <s v="Tablets"/>
    <n v="13"/>
    <x v="0"/>
    <x v="2"/>
    <n v="68058"/>
    <n v="73530"/>
    <n v="5472"/>
  </r>
  <r>
    <x v="70"/>
    <x v="5"/>
    <x v="3"/>
    <x v="8"/>
    <s v="Smartphones"/>
    <n v="17"/>
    <x v="0"/>
    <x v="2"/>
    <n v="97812"/>
    <n v="104310"/>
    <n v="6498"/>
  </r>
  <r>
    <x v="70"/>
    <x v="0"/>
    <x v="0"/>
    <x v="5"/>
    <s v="Smartphones"/>
    <n v="22"/>
    <x v="0"/>
    <x v="2"/>
    <n v="139968"/>
    <n v="149040"/>
    <n v="9072"/>
  </r>
  <r>
    <x v="70"/>
    <x v="0"/>
    <x v="0"/>
    <x v="1"/>
    <s v="Tablets"/>
    <n v="23"/>
    <x v="0"/>
    <x v="2"/>
    <n v="46566"/>
    <n v="50310"/>
    <n v="3744"/>
  </r>
  <r>
    <x v="70"/>
    <x v="8"/>
    <x v="4"/>
    <x v="5"/>
    <s v="Smartphones"/>
    <n v="1"/>
    <x v="0"/>
    <x v="2"/>
    <n v="134136"/>
    <n v="142830"/>
    <n v="8694"/>
  </r>
  <r>
    <x v="70"/>
    <x v="3"/>
    <x v="1"/>
    <x v="10"/>
    <s v="Smartphones"/>
    <n v="25"/>
    <x v="0"/>
    <x v="2"/>
    <n v="17928"/>
    <n v="19080"/>
    <n v="1152"/>
  </r>
  <r>
    <x v="70"/>
    <x v="1"/>
    <x v="0"/>
    <x v="1"/>
    <s v="Tablets"/>
    <n v="22"/>
    <x v="0"/>
    <x v="2"/>
    <n v="17910"/>
    <n v="19350"/>
    <n v="1440"/>
  </r>
  <r>
    <x v="71"/>
    <x v="8"/>
    <x v="4"/>
    <x v="4"/>
    <s v="Smartphones"/>
    <n v="2"/>
    <x v="0"/>
    <x v="2"/>
    <n v="69966"/>
    <n v="74520"/>
    <n v="4554"/>
  </r>
  <r>
    <x v="71"/>
    <x v="7"/>
    <x v="4"/>
    <x v="3"/>
    <s v="Smartphones"/>
    <n v="11"/>
    <x v="0"/>
    <x v="2"/>
    <n v="4392"/>
    <n v="4680"/>
    <n v="288"/>
  </r>
  <r>
    <x v="72"/>
    <x v="8"/>
    <x v="4"/>
    <x v="7"/>
    <s v="Smartphones"/>
    <n v="11"/>
    <x v="0"/>
    <x v="2"/>
    <n v="19890"/>
    <n v="21150"/>
    <n v="1260"/>
  </r>
  <r>
    <x v="72"/>
    <x v="4"/>
    <x v="2"/>
    <x v="8"/>
    <s v="Smartphones"/>
    <n v="1"/>
    <x v="0"/>
    <x v="2"/>
    <n v="128700"/>
    <n v="137250"/>
    <n v="8550"/>
  </r>
  <r>
    <x v="72"/>
    <x v="0"/>
    <x v="0"/>
    <x v="14"/>
    <s v="Smartphones"/>
    <n v="14"/>
    <x v="0"/>
    <x v="2"/>
    <n v="32472"/>
    <n v="34650"/>
    <n v="2178"/>
  </r>
  <r>
    <x v="73"/>
    <x v="3"/>
    <x v="1"/>
    <x v="9"/>
    <s v="Smartphones"/>
    <n v="11"/>
    <x v="0"/>
    <x v="2"/>
    <n v="31590"/>
    <n v="33750"/>
    <n v="2160"/>
  </r>
  <r>
    <x v="73"/>
    <x v="9"/>
    <x v="3"/>
    <x v="14"/>
    <s v="Smartphones"/>
    <n v="8"/>
    <x v="0"/>
    <x v="2"/>
    <n v="67896"/>
    <n v="72450"/>
    <n v="4554"/>
  </r>
  <r>
    <x v="74"/>
    <x v="4"/>
    <x v="2"/>
    <x v="11"/>
    <s v="Smartphones"/>
    <n v="1"/>
    <x v="0"/>
    <x v="2"/>
    <n v="39006"/>
    <n v="41580"/>
    <n v="2574"/>
  </r>
  <r>
    <x v="74"/>
    <x v="3"/>
    <x v="1"/>
    <x v="4"/>
    <s v="Smartphones"/>
    <n v="24"/>
    <x v="0"/>
    <x v="2"/>
    <n v="63882"/>
    <n v="68040"/>
    <n v="4158"/>
  </r>
  <r>
    <x v="74"/>
    <x v="3"/>
    <x v="1"/>
    <x v="12"/>
    <s v="Smartphones"/>
    <n v="15"/>
    <x v="0"/>
    <x v="2"/>
    <n v="59616"/>
    <n v="63360"/>
    <n v="3744"/>
  </r>
  <r>
    <x v="75"/>
    <x v="8"/>
    <x v="4"/>
    <x v="12"/>
    <s v="Smartphones"/>
    <n v="20"/>
    <x v="0"/>
    <x v="2"/>
    <n v="29808"/>
    <n v="31680"/>
    <n v="1872"/>
  </r>
  <r>
    <x v="75"/>
    <x v="2"/>
    <x v="1"/>
    <x v="4"/>
    <s v="Smartphones"/>
    <n v="1"/>
    <x v="0"/>
    <x v="2"/>
    <n v="48672"/>
    <n v="51840"/>
    <n v="3168"/>
  </r>
  <r>
    <x v="76"/>
    <x v="7"/>
    <x v="4"/>
    <x v="5"/>
    <s v="Smartphones"/>
    <n v="5"/>
    <x v="0"/>
    <x v="2"/>
    <n v="17496"/>
    <n v="18630"/>
    <n v="1134"/>
  </r>
  <r>
    <x v="76"/>
    <x v="5"/>
    <x v="3"/>
    <x v="7"/>
    <s v="Smartphones"/>
    <n v="2"/>
    <x v="0"/>
    <x v="2"/>
    <n v="71604"/>
    <n v="76140"/>
    <n v="4536"/>
  </r>
  <r>
    <x v="76"/>
    <x v="5"/>
    <x v="3"/>
    <x v="16"/>
    <s v="Smartphones"/>
    <n v="15"/>
    <x v="0"/>
    <x v="2"/>
    <n v="64296"/>
    <n v="68400"/>
    <n v="4104"/>
  </r>
  <r>
    <x v="76"/>
    <x v="2"/>
    <x v="1"/>
    <x v="12"/>
    <s v="Smartphones"/>
    <n v="24"/>
    <x v="0"/>
    <x v="2"/>
    <n v="48438"/>
    <n v="51480"/>
    <n v="3042"/>
  </r>
  <r>
    <x v="76"/>
    <x v="9"/>
    <x v="3"/>
    <x v="14"/>
    <s v="Smartphones"/>
    <n v="23"/>
    <x v="0"/>
    <x v="2"/>
    <n v="8856"/>
    <n v="9450"/>
    <n v="594"/>
  </r>
  <r>
    <x v="77"/>
    <x v="4"/>
    <x v="2"/>
    <x v="8"/>
    <s v="Smartphones"/>
    <n v="20"/>
    <x v="0"/>
    <x v="2"/>
    <n v="72072"/>
    <n v="76860"/>
    <n v="4788"/>
  </r>
  <r>
    <x v="77"/>
    <x v="1"/>
    <x v="0"/>
    <x v="0"/>
    <s v="Smartphones"/>
    <n v="23"/>
    <x v="0"/>
    <x v="2"/>
    <n v="36612"/>
    <n v="38880"/>
    <n v="2268"/>
  </r>
  <r>
    <x v="78"/>
    <x v="9"/>
    <x v="3"/>
    <x v="7"/>
    <s v="Smartphones"/>
    <n v="22"/>
    <x v="0"/>
    <x v="2"/>
    <n v="87516"/>
    <n v="93060"/>
    <n v="5544"/>
  </r>
  <r>
    <x v="78"/>
    <x v="7"/>
    <x v="4"/>
    <x v="9"/>
    <s v="Smartphones"/>
    <n v="10"/>
    <x v="0"/>
    <x v="2"/>
    <n v="52650"/>
    <n v="56250"/>
    <n v="3600"/>
  </r>
  <r>
    <x v="78"/>
    <x v="3"/>
    <x v="1"/>
    <x v="15"/>
    <s v="Tablets"/>
    <n v="5"/>
    <x v="0"/>
    <x v="2"/>
    <n v="7506"/>
    <n v="8100"/>
    <n v="594"/>
  </r>
  <r>
    <x v="78"/>
    <x v="5"/>
    <x v="3"/>
    <x v="8"/>
    <s v="Smartphones"/>
    <n v="12"/>
    <x v="0"/>
    <x v="2"/>
    <n v="30888"/>
    <n v="32940"/>
    <n v="2052"/>
  </r>
  <r>
    <x v="78"/>
    <x v="7"/>
    <x v="4"/>
    <x v="5"/>
    <s v="Smartphones"/>
    <n v="19"/>
    <x v="0"/>
    <x v="2"/>
    <n v="46656"/>
    <n v="49680"/>
    <n v="3024"/>
  </r>
  <r>
    <x v="78"/>
    <x v="4"/>
    <x v="2"/>
    <x v="3"/>
    <s v="Smartphones"/>
    <n v="18"/>
    <x v="0"/>
    <x v="2"/>
    <n v="43920"/>
    <n v="46800"/>
    <n v="2880"/>
  </r>
  <r>
    <x v="78"/>
    <x v="9"/>
    <x v="3"/>
    <x v="7"/>
    <s v="Smartphones"/>
    <n v="1"/>
    <x v="0"/>
    <x v="2"/>
    <n v="3978"/>
    <n v="4230"/>
    <n v="252"/>
  </r>
  <r>
    <x v="78"/>
    <x v="2"/>
    <x v="1"/>
    <x v="11"/>
    <s v="Smartphones"/>
    <n v="15"/>
    <x v="0"/>
    <x v="2"/>
    <n v="35460"/>
    <n v="37800"/>
    <n v="2340"/>
  </r>
  <r>
    <x v="79"/>
    <x v="8"/>
    <x v="4"/>
    <x v="14"/>
    <s v="Smartphones"/>
    <n v="4"/>
    <x v="0"/>
    <x v="2"/>
    <n v="8856"/>
    <n v="9450"/>
    <n v="594"/>
  </r>
  <r>
    <x v="80"/>
    <x v="2"/>
    <x v="1"/>
    <x v="3"/>
    <s v="Smartphones"/>
    <n v="16"/>
    <x v="0"/>
    <x v="2"/>
    <n v="26352"/>
    <n v="28080"/>
    <n v="1728"/>
  </r>
  <r>
    <x v="81"/>
    <x v="1"/>
    <x v="0"/>
    <x v="16"/>
    <s v="Smartphones"/>
    <n v="10"/>
    <x v="0"/>
    <x v="2"/>
    <n v="50760"/>
    <n v="54000"/>
    <n v="3240"/>
  </r>
  <r>
    <x v="81"/>
    <x v="4"/>
    <x v="2"/>
    <x v="3"/>
    <s v="Smartphones"/>
    <n v="21"/>
    <x v="0"/>
    <x v="2"/>
    <n v="32940"/>
    <n v="35100"/>
    <n v="2160"/>
  </r>
  <r>
    <x v="82"/>
    <x v="1"/>
    <x v="0"/>
    <x v="13"/>
    <s v="Tablets"/>
    <n v="7"/>
    <x v="0"/>
    <x v="2"/>
    <n v="66708"/>
    <n v="71910"/>
    <n v="5202"/>
  </r>
  <r>
    <x v="83"/>
    <x v="1"/>
    <x v="0"/>
    <x v="15"/>
    <s v="Tablets"/>
    <n v="22"/>
    <x v="0"/>
    <x v="2"/>
    <n v="165132"/>
    <n v="178200"/>
    <n v="13068"/>
  </r>
  <r>
    <x v="83"/>
    <x v="0"/>
    <x v="0"/>
    <x v="13"/>
    <s v="Tablets"/>
    <n v="15"/>
    <x v="0"/>
    <x v="2"/>
    <n v="7848"/>
    <n v="8460"/>
    <n v="612"/>
  </r>
  <r>
    <x v="84"/>
    <x v="9"/>
    <x v="3"/>
    <x v="10"/>
    <s v="Smartphones"/>
    <n v="7"/>
    <x v="0"/>
    <x v="2"/>
    <n v="26892"/>
    <n v="28620"/>
    <n v="1728"/>
  </r>
  <r>
    <x v="84"/>
    <x v="7"/>
    <x v="4"/>
    <x v="7"/>
    <s v="Smartphones"/>
    <n v="17"/>
    <x v="0"/>
    <x v="2"/>
    <n v="3978"/>
    <n v="4230"/>
    <n v="252"/>
  </r>
  <r>
    <x v="84"/>
    <x v="5"/>
    <x v="3"/>
    <x v="12"/>
    <s v="Smartphones"/>
    <n v="20"/>
    <x v="0"/>
    <x v="2"/>
    <n v="52164"/>
    <n v="55440"/>
    <n v="3276"/>
  </r>
  <r>
    <x v="84"/>
    <x v="2"/>
    <x v="1"/>
    <x v="16"/>
    <s v="Smartphones"/>
    <n v="5"/>
    <x v="0"/>
    <x v="2"/>
    <n v="47376"/>
    <n v="50400"/>
    <n v="3024"/>
  </r>
  <r>
    <x v="85"/>
    <x v="5"/>
    <x v="3"/>
    <x v="4"/>
    <s v="Smartphones"/>
    <n v="14"/>
    <x v="0"/>
    <x v="2"/>
    <n v="3042"/>
    <n v="3240"/>
    <n v="198"/>
  </r>
  <r>
    <x v="85"/>
    <x v="0"/>
    <x v="0"/>
    <x v="9"/>
    <s v="Smartphones"/>
    <n v="6"/>
    <x v="0"/>
    <x v="2"/>
    <n v="8424"/>
    <n v="9000"/>
    <n v="576"/>
  </r>
  <r>
    <x v="85"/>
    <x v="9"/>
    <x v="3"/>
    <x v="15"/>
    <s v="Tablets"/>
    <n v="22"/>
    <x v="0"/>
    <x v="2"/>
    <n v="7506"/>
    <n v="8100"/>
    <n v="594"/>
  </r>
  <r>
    <x v="85"/>
    <x v="8"/>
    <x v="4"/>
    <x v="5"/>
    <s v="Smartphones"/>
    <n v="6"/>
    <x v="0"/>
    <x v="2"/>
    <n v="87480"/>
    <n v="93150"/>
    <n v="5670"/>
  </r>
  <r>
    <x v="85"/>
    <x v="3"/>
    <x v="1"/>
    <x v="12"/>
    <s v="Smartphones"/>
    <n v="6"/>
    <x v="0"/>
    <x v="2"/>
    <n v="3726"/>
    <n v="3960"/>
    <n v="234"/>
  </r>
  <r>
    <x v="86"/>
    <x v="7"/>
    <x v="4"/>
    <x v="12"/>
    <s v="Smartphones"/>
    <n v="2"/>
    <x v="0"/>
    <x v="2"/>
    <n v="29808"/>
    <n v="31680"/>
    <n v="1872"/>
  </r>
  <r>
    <x v="86"/>
    <x v="6"/>
    <x v="2"/>
    <x v="11"/>
    <s v="Smartphones"/>
    <n v="24"/>
    <x v="0"/>
    <x v="2"/>
    <n v="85104"/>
    <n v="90720"/>
    <n v="5616"/>
  </r>
  <r>
    <x v="86"/>
    <x v="5"/>
    <x v="3"/>
    <x v="16"/>
    <s v="Smartphones"/>
    <n v="11"/>
    <x v="0"/>
    <x v="2"/>
    <n v="74448"/>
    <n v="79200"/>
    <n v="4752"/>
  </r>
  <r>
    <x v="86"/>
    <x v="1"/>
    <x v="0"/>
    <x v="15"/>
    <s v="Tablets"/>
    <n v="10"/>
    <x v="0"/>
    <x v="2"/>
    <n v="127602"/>
    <n v="137700"/>
    <n v="10098"/>
  </r>
  <r>
    <x v="86"/>
    <x v="6"/>
    <x v="2"/>
    <x v="0"/>
    <s v="Smartphones"/>
    <n v="7"/>
    <x v="0"/>
    <x v="2"/>
    <n v="4068"/>
    <n v="4320"/>
    <n v="252"/>
  </r>
  <r>
    <x v="87"/>
    <x v="0"/>
    <x v="0"/>
    <x v="5"/>
    <s v="Smartphones"/>
    <n v="22"/>
    <x v="0"/>
    <x v="3"/>
    <n v="69984"/>
    <n v="74520"/>
    <n v="4536"/>
  </r>
  <r>
    <x v="87"/>
    <x v="0"/>
    <x v="0"/>
    <x v="6"/>
    <s v="Smartphones"/>
    <n v="7"/>
    <x v="0"/>
    <x v="3"/>
    <n v="70920"/>
    <n v="75600"/>
    <n v="4680"/>
  </r>
  <r>
    <x v="87"/>
    <x v="5"/>
    <x v="3"/>
    <x v="1"/>
    <s v="Tablets"/>
    <n v="18"/>
    <x v="0"/>
    <x v="3"/>
    <n v="46566"/>
    <n v="50310"/>
    <n v="3744"/>
  </r>
  <r>
    <x v="88"/>
    <x v="8"/>
    <x v="4"/>
    <x v="7"/>
    <s v="Smartphones"/>
    <n v="12"/>
    <x v="0"/>
    <x v="3"/>
    <n v="11934"/>
    <n v="12690"/>
    <n v="756"/>
  </r>
  <r>
    <x v="88"/>
    <x v="1"/>
    <x v="0"/>
    <x v="10"/>
    <s v="Smartphones"/>
    <n v="19"/>
    <x v="0"/>
    <x v="3"/>
    <n v="35856"/>
    <n v="38160"/>
    <n v="2304"/>
  </r>
  <r>
    <x v="88"/>
    <x v="7"/>
    <x v="4"/>
    <x v="13"/>
    <s v="Tablets"/>
    <n v="23"/>
    <x v="0"/>
    <x v="3"/>
    <n v="62784"/>
    <n v="67680"/>
    <n v="4896"/>
  </r>
  <r>
    <x v="88"/>
    <x v="8"/>
    <x v="4"/>
    <x v="5"/>
    <s v="Smartphones"/>
    <n v="3"/>
    <x v="0"/>
    <x v="3"/>
    <n v="134136"/>
    <n v="142830"/>
    <n v="8694"/>
  </r>
  <r>
    <x v="89"/>
    <x v="2"/>
    <x v="1"/>
    <x v="13"/>
    <s v="Tablets"/>
    <n v="24"/>
    <x v="0"/>
    <x v="3"/>
    <n v="15696"/>
    <n v="16920"/>
    <n v="1224"/>
  </r>
  <r>
    <x v="89"/>
    <x v="7"/>
    <x v="4"/>
    <x v="15"/>
    <s v="Tablets"/>
    <n v="25"/>
    <x v="0"/>
    <x v="3"/>
    <n v="45036"/>
    <n v="48600"/>
    <n v="3564"/>
  </r>
  <r>
    <x v="90"/>
    <x v="9"/>
    <x v="3"/>
    <x v="9"/>
    <s v="Smartphones"/>
    <n v="5"/>
    <x v="0"/>
    <x v="3"/>
    <n v="10530"/>
    <n v="11250"/>
    <n v="720"/>
  </r>
  <r>
    <x v="91"/>
    <x v="6"/>
    <x v="2"/>
    <x v="8"/>
    <s v="Smartphones"/>
    <n v="2"/>
    <x v="0"/>
    <x v="3"/>
    <n v="102960"/>
    <n v="109800"/>
    <n v="6840"/>
  </r>
  <r>
    <x v="91"/>
    <x v="2"/>
    <x v="1"/>
    <x v="11"/>
    <s v="Smartphones"/>
    <n v="14"/>
    <x v="0"/>
    <x v="3"/>
    <n v="24822"/>
    <n v="26460"/>
    <n v="1638"/>
  </r>
  <r>
    <x v="91"/>
    <x v="8"/>
    <x v="4"/>
    <x v="5"/>
    <s v="Smartphones"/>
    <n v="6"/>
    <x v="0"/>
    <x v="3"/>
    <n v="5832"/>
    <n v="6210"/>
    <n v="378"/>
  </r>
  <r>
    <x v="92"/>
    <x v="8"/>
    <x v="4"/>
    <x v="3"/>
    <s v="Smartphones"/>
    <n v="13"/>
    <x v="0"/>
    <x v="3"/>
    <n v="13176"/>
    <n v="14040"/>
    <n v="864"/>
  </r>
  <r>
    <x v="93"/>
    <x v="6"/>
    <x v="2"/>
    <x v="5"/>
    <s v="Smartphones"/>
    <n v="4"/>
    <x v="0"/>
    <x v="3"/>
    <n v="64152"/>
    <n v="68310"/>
    <n v="4158"/>
  </r>
  <r>
    <x v="93"/>
    <x v="9"/>
    <x v="3"/>
    <x v="15"/>
    <s v="Tablets"/>
    <n v="21"/>
    <x v="0"/>
    <x v="3"/>
    <n v="120096"/>
    <n v="129600"/>
    <n v="9504"/>
  </r>
  <r>
    <x v="93"/>
    <x v="1"/>
    <x v="0"/>
    <x v="3"/>
    <s v="Smartphones"/>
    <n v="16"/>
    <x v="0"/>
    <x v="3"/>
    <n v="48312"/>
    <n v="51480"/>
    <n v="3168"/>
  </r>
  <r>
    <x v="93"/>
    <x v="1"/>
    <x v="0"/>
    <x v="3"/>
    <s v="Smartphones"/>
    <n v="10"/>
    <x v="0"/>
    <x v="3"/>
    <n v="4392"/>
    <n v="4680"/>
    <n v="288"/>
  </r>
  <r>
    <x v="94"/>
    <x v="0"/>
    <x v="0"/>
    <x v="12"/>
    <s v="Smartphones"/>
    <n v="3"/>
    <x v="0"/>
    <x v="3"/>
    <n v="78246"/>
    <n v="83160"/>
    <n v="4914"/>
  </r>
  <r>
    <x v="94"/>
    <x v="0"/>
    <x v="0"/>
    <x v="6"/>
    <s v="Smartphones"/>
    <n v="1"/>
    <x v="0"/>
    <x v="3"/>
    <n v="21276"/>
    <n v="22680"/>
    <n v="1404"/>
  </r>
  <r>
    <x v="94"/>
    <x v="4"/>
    <x v="2"/>
    <x v="0"/>
    <s v="Smartphones"/>
    <n v="13"/>
    <x v="0"/>
    <x v="3"/>
    <n v="26442"/>
    <n v="28080"/>
    <n v="1638"/>
  </r>
  <r>
    <x v="94"/>
    <x v="4"/>
    <x v="2"/>
    <x v="8"/>
    <s v="Smartphones"/>
    <n v="15"/>
    <x v="0"/>
    <x v="3"/>
    <n v="77220"/>
    <n v="82350"/>
    <n v="5130"/>
  </r>
  <r>
    <x v="94"/>
    <x v="5"/>
    <x v="3"/>
    <x v="2"/>
    <s v="Smartphones"/>
    <n v="5"/>
    <x v="0"/>
    <x v="3"/>
    <n v="51714"/>
    <n v="54990"/>
    <n v="3276"/>
  </r>
  <r>
    <x v="94"/>
    <x v="0"/>
    <x v="0"/>
    <x v="7"/>
    <s v="Smartphones"/>
    <n v="25"/>
    <x v="0"/>
    <x v="3"/>
    <n v="75582"/>
    <n v="80370"/>
    <n v="4788"/>
  </r>
  <r>
    <x v="94"/>
    <x v="3"/>
    <x v="1"/>
    <x v="13"/>
    <s v="Tablets"/>
    <n v="8"/>
    <x v="0"/>
    <x v="3"/>
    <n v="23544"/>
    <n v="25380"/>
    <n v="1836"/>
  </r>
  <r>
    <x v="95"/>
    <x v="0"/>
    <x v="0"/>
    <x v="10"/>
    <s v="Smartphones"/>
    <n v="21"/>
    <x v="0"/>
    <x v="3"/>
    <n v="71712"/>
    <n v="76320"/>
    <n v="4608"/>
  </r>
  <r>
    <x v="95"/>
    <x v="1"/>
    <x v="0"/>
    <x v="12"/>
    <s v="Smartphones"/>
    <n v="16"/>
    <x v="0"/>
    <x v="3"/>
    <n v="52164"/>
    <n v="55440"/>
    <n v="3276"/>
  </r>
  <r>
    <x v="95"/>
    <x v="1"/>
    <x v="0"/>
    <x v="1"/>
    <s v="Tablets"/>
    <n v="23"/>
    <x v="0"/>
    <x v="3"/>
    <n v="71640"/>
    <n v="77400"/>
    <n v="5760"/>
  </r>
  <r>
    <x v="96"/>
    <x v="1"/>
    <x v="0"/>
    <x v="10"/>
    <s v="Smartphones"/>
    <n v="22"/>
    <x v="0"/>
    <x v="3"/>
    <n v="8964"/>
    <n v="9540"/>
    <n v="576"/>
  </r>
  <r>
    <x v="96"/>
    <x v="0"/>
    <x v="0"/>
    <x v="14"/>
    <s v="Smartphones"/>
    <n v="13"/>
    <x v="0"/>
    <x v="3"/>
    <n v="5904"/>
    <n v="6300"/>
    <n v="396"/>
  </r>
  <r>
    <x v="96"/>
    <x v="8"/>
    <x v="4"/>
    <x v="15"/>
    <s v="Tablets"/>
    <n v="27"/>
    <x v="0"/>
    <x v="3"/>
    <n v="150120"/>
    <n v="162000"/>
    <n v="11880"/>
  </r>
  <r>
    <x v="96"/>
    <x v="3"/>
    <x v="1"/>
    <x v="13"/>
    <s v="Tablets"/>
    <n v="27"/>
    <x v="0"/>
    <x v="3"/>
    <n v="51012"/>
    <n v="54990"/>
    <n v="3978"/>
  </r>
  <r>
    <x v="97"/>
    <x v="4"/>
    <x v="2"/>
    <x v="4"/>
    <s v="Smartphones"/>
    <n v="27"/>
    <x v="0"/>
    <x v="3"/>
    <n v="33462"/>
    <n v="35640"/>
    <n v="2178"/>
  </r>
  <r>
    <x v="97"/>
    <x v="5"/>
    <x v="3"/>
    <x v="12"/>
    <s v="Smartphones"/>
    <n v="27"/>
    <x v="0"/>
    <x v="3"/>
    <n v="33534"/>
    <n v="35640"/>
    <n v="2106"/>
  </r>
  <r>
    <x v="97"/>
    <x v="0"/>
    <x v="0"/>
    <x v="14"/>
    <s v="Smartphones"/>
    <n v="27"/>
    <x v="0"/>
    <x v="3"/>
    <n v="26568"/>
    <n v="28350"/>
    <n v="1782"/>
  </r>
  <r>
    <x v="98"/>
    <x v="2"/>
    <x v="1"/>
    <x v="1"/>
    <s v="Tablets"/>
    <n v="27"/>
    <x v="0"/>
    <x v="3"/>
    <n v="21492"/>
    <n v="23220"/>
    <n v="1728"/>
  </r>
  <r>
    <x v="98"/>
    <x v="9"/>
    <x v="3"/>
    <x v="0"/>
    <s v="Smartphones"/>
    <n v="12"/>
    <x v="0"/>
    <x v="3"/>
    <n v="2034"/>
    <n v="2160"/>
    <n v="126"/>
  </r>
  <r>
    <x v="99"/>
    <x v="8"/>
    <x v="4"/>
    <x v="16"/>
    <s v="Smartphones"/>
    <n v="18"/>
    <x v="0"/>
    <x v="3"/>
    <n v="43992"/>
    <n v="46800"/>
    <n v="2808"/>
  </r>
  <r>
    <x v="99"/>
    <x v="9"/>
    <x v="3"/>
    <x v="13"/>
    <s v="Tablets"/>
    <n v="8"/>
    <x v="0"/>
    <x v="3"/>
    <n v="70632"/>
    <n v="76140"/>
    <n v="5508"/>
  </r>
  <r>
    <x v="99"/>
    <x v="3"/>
    <x v="1"/>
    <x v="5"/>
    <s v="Smartphones"/>
    <n v="21"/>
    <x v="0"/>
    <x v="3"/>
    <n v="128304"/>
    <n v="136620"/>
    <n v="8316"/>
  </r>
  <r>
    <x v="99"/>
    <x v="5"/>
    <x v="3"/>
    <x v="11"/>
    <s v="Smartphones"/>
    <n v="25"/>
    <x v="0"/>
    <x v="3"/>
    <n v="31914"/>
    <n v="34020"/>
    <n v="2106"/>
  </r>
  <r>
    <x v="100"/>
    <x v="4"/>
    <x v="2"/>
    <x v="14"/>
    <s v="Smartphones"/>
    <n v="12"/>
    <x v="0"/>
    <x v="3"/>
    <n v="14760"/>
    <n v="15750"/>
    <n v="990"/>
  </r>
  <r>
    <x v="100"/>
    <x v="7"/>
    <x v="4"/>
    <x v="12"/>
    <s v="Smartphones"/>
    <n v="9"/>
    <x v="0"/>
    <x v="3"/>
    <n v="93150"/>
    <n v="99000"/>
    <n v="5850"/>
  </r>
  <r>
    <x v="100"/>
    <x v="2"/>
    <x v="1"/>
    <x v="1"/>
    <s v="Tablets"/>
    <n v="23"/>
    <x v="0"/>
    <x v="3"/>
    <n v="82386"/>
    <n v="89010"/>
    <n v="6624"/>
  </r>
  <r>
    <x v="100"/>
    <x v="5"/>
    <x v="3"/>
    <x v="3"/>
    <s v="Smartphones"/>
    <n v="23"/>
    <x v="0"/>
    <x v="3"/>
    <n v="19764"/>
    <n v="21060"/>
    <n v="1296"/>
  </r>
  <r>
    <x v="101"/>
    <x v="6"/>
    <x v="2"/>
    <x v="0"/>
    <s v="Smartphones"/>
    <n v="20"/>
    <x v="0"/>
    <x v="3"/>
    <n v="36612"/>
    <n v="38880"/>
    <n v="2268"/>
  </r>
  <r>
    <x v="101"/>
    <x v="7"/>
    <x v="4"/>
    <x v="15"/>
    <s v="Tablets"/>
    <n v="25"/>
    <x v="0"/>
    <x v="3"/>
    <n v="112590"/>
    <n v="121500"/>
    <n v="8910"/>
  </r>
  <r>
    <x v="101"/>
    <x v="9"/>
    <x v="3"/>
    <x v="6"/>
    <s v="Smartphones"/>
    <n v="4"/>
    <x v="0"/>
    <x v="3"/>
    <n v="28368"/>
    <n v="30240"/>
    <n v="1872"/>
  </r>
  <r>
    <x v="101"/>
    <x v="3"/>
    <x v="1"/>
    <x v="9"/>
    <s v="Smartphones"/>
    <n v="24"/>
    <x v="0"/>
    <x v="3"/>
    <n v="21060"/>
    <n v="22500"/>
    <n v="1440"/>
  </r>
  <r>
    <x v="101"/>
    <x v="4"/>
    <x v="2"/>
    <x v="16"/>
    <s v="Smartphones"/>
    <n v="24"/>
    <x v="0"/>
    <x v="3"/>
    <n v="16920"/>
    <n v="18000"/>
    <n v="1080"/>
  </r>
  <r>
    <x v="102"/>
    <x v="4"/>
    <x v="2"/>
    <x v="12"/>
    <s v="Smartphones"/>
    <n v="16"/>
    <x v="0"/>
    <x v="3"/>
    <n v="85698"/>
    <n v="91080"/>
    <n v="5382"/>
  </r>
  <r>
    <x v="102"/>
    <x v="1"/>
    <x v="0"/>
    <x v="15"/>
    <s v="Tablets"/>
    <n v="6"/>
    <x v="0"/>
    <x v="3"/>
    <n v="52542"/>
    <n v="56700"/>
    <n v="4158"/>
  </r>
  <r>
    <x v="103"/>
    <x v="5"/>
    <x v="3"/>
    <x v="1"/>
    <s v="Tablets"/>
    <n v="4"/>
    <x v="0"/>
    <x v="3"/>
    <n v="60894"/>
    <n v="65790"/>
    <n v="4896"/>
  </r>
  <r>
    <x v="103"/>
    <x v="1"/>
    <x v="0"/>
    <x v="13"/>
    <s v="Tablets"/>
    <n v="24"/>
    <x v="0"/>
    <x v="3"/>
    <n v="15696"/>
    <n v="16920"/>
    <n v="1224"/>
  </r>
  <r>
    <x v="103"/>
    <x v="2"/>
    <x v="1"/>
    <x v="7"/>
    <s v="Smartphones"/>
    <n v="21"/>
    <x v="0"/>
    <x v="3"/>
    <n v="47736"/>
    <n v="50760"/>
    <n v="3024"/>
  </r>
  <r>
    <x v="103"/>
    <x v="3"/>
    <x v="1"/>
    <x v="13"/>
    <s v="Tablets"/>
    <n v="13"/>
    <x v="0"/>
    <x v="3"/>
    <n v="7848"/>
    <n v="8460"/>
    <n v="612"/>
  </r>
  <r>
    <x v="103"/>
    <x v="4"/>
    <x v="2"/>
    <x v="9"/>
    <s v="Smartphones"/>
    <n v="2"/>
    <x v="0"/>
    <x v="3"/>
    <n v="27378"/>
    <n v="29250"/>
    <n v="1872"/>
  </r>
  <r>
    <x v="104"/>
    <x v="6"/>
    <x v="2"/>
    <x v="12"/>
    <s v="Smartphones"/>
    <n v="20"/>
    <x v="0"/>
    <x v="3"/>
    <n v="3726"/>
    <n v="3960"/>
    <n v="234"/>
  </r>
  <r>
    <x v="104"/>
    <x v="1"/>
    <x v="0"/>
    <x v="5"/>
    <s v="Smartphones"/>
    <n v="21"/>
    <x v="0"/>
    <x v="3"/>
    <n v="23328"/>
    <n v="24840"/>
    <n v="1512"/>
  </r>
  <r>
    <x v="104"/>
    <x v="8"/>
    <x v="4"/>
    <x v="5"/>
    <s v="Smartphones"/>
    <n v="12"/>
    <x v="0"/>
    <x v="3"/>
    <n v="46656"/>
    <n v="49680"/>
    <n v="3024"/>
  </r>
  <r>
    <x v="104"/>
    <x v="0"/>
    <x v="0"/>
    <x v="13"/>
    <s v="Tablets"/>
    <n v="23"/>
    <x v="0"/>
    <x v="3"/>
    <n v="98100"/>
    <n v="105750"/>
    <n v="7650"/>
  </r>
  <r>
    <x v="104"/>
    <x v="6"/>
    <x v="2"/>
    <x v="8"/>
    <s v="Smartphones"/>
    <n v="23"/>
    <x v="0"/>
    <x v="3"/>
    <n v="10296"/>
    <n v="10980"/>
    <n v="684"/>
  </r>
  <r>
    <x v="104"/>
    <x v="6"/>
    <x v="2"/>
    <x v="3"/>
    <s v="Smartphones"/>
    <n v="24"/>
    <x v="0"/>
    <x v="3"/>
    <n v="10980"/>
    <n v="11700"/>
    <n v="720"/>
  </r>
  <r>
    <x v="104"/>
    <x v="8"/>
    <x v="4"/>
    <x v="1"/>
    <s v="Tablets"/>
    <n v="25"/>
    <x v="0"/>
    <x v="3"/>
    <n v="60894"/>
    <n v="65790"/>
    <n v="4896"/>
  </r>
  <r>
    <x v="105"/>
    <x v="2"/>
    <x v="1"/>
    <x v="15"/>
    <s v="Tablets"/>
    <n v="17"/>
    <x v="0"/>
    <x v="3"/>
    <n v="127602"/>
    <n v="137700"/>
    <n v="10098"/>
  </r>
  <r>
    <x v="105"/>
    <x v="7"/>
    <x v="4"/>
    <x v="14"/>
    <s v="Smartphones"/>
    <n v="21"/>
    <x v="0"/>
    <x v="3"/>
    <n v="8856"/>
    <n v="9450"/>
    <n v="594"/>
  </r>
  <r>
    <x v="105"/>
    <x v="0"/>
    <x v="0"/>
    <x v="1"/>
    <s v="Tablets"/>
    <n v="9"/>
    <x v="0"/>
    <x v="3"/>
    <n v="75222"/>
    <n v="81270"/>
    <n v="6048"/>
  </r>
  <r>
    <x v="105"/>
    <x v="3"/>
    <x v="1"/>
    <x v="0"/>
    <s v="Smartphones"/>
    <n v="11"/>
    <x v="0"/>
    <x v="3"/>
    <n v="28476"/>
    <n v="30240"/>
    <n v="1764"/>
  </r>
  <r>
    <x v="106"/>
    <x v="8"/>
    <x v="4"/>
    <x v="2"/>
    <s v="Smartphones"/>
    <n v="4"/>
    <x v="0"/>
    <x v="3"/>
    <n v="19890"/>
    <n v="21150"/>
    <n v="1260"/>
  </r>
  <r>
    <x v="106"/>
    <x v="0"/>
    <x v="0"/>
    <x v="13"/>
    <s v="Tablets"/>
    <n v="22"/>
    <x v="0"/>
    <x v="3"/>
    <n v="62784"/>
    <n v="67680"/>
    <n v="4896"/>
  </r>
  <r>
    <x v="106"/>
    <x v="7"/>
    <x v="4"/>
    <x v="12"/>
    <s v="Smartphones"/>
    <n v="15"/>
    <x v="0"/>
    <x v="3"/>
    <n v="26082"/>
    <n v="27720"/>
    <n v="1638"/>
  </r>
  <r>
    <x v="106"/>
    <x v="7"/>
    <x v="4"/>
    <x v="0"/>
    <s v="Smartphones"/>
    <n v="23"/>
    <x v="0"/>
    <x v="3"/>
    <n v="12204"/>
    <n v="12960"/>
    <n v="756"/>
  </r>
  <r>
    <x v="106"/>
    <x v="3"/>
    <x v="1"/>
    <x v="15"/>
    <s v="Tablets"/>
    <n v="9"/>
    <x v="0"/>
    <x v="3"/>
    <n v="180144"/>
    <n v="194400"/>
    <n v="14256"/>
  </r>
  <r>
    <x v="106"/>
    <x v="5"/>
    <x v="3"/>
    <x v="13"/>
    <s v="Tablets"/>
    <n v="7"/>
    <x v="0"/>
    <x v="3"/>
    <n v="15696"/>
    <n v="16920"/>
    <n v="1224"/>
  </r>
  <r>
    <x v="107"/>
    <x v="3"/>
    <x v="1"/>
    <x v="6"/>
    <s v="Smartphones"/>
    <n v="25"/>
    <x v="0"/>
    <x v="3"/>
    <n v="24822"/>
    <n v="26460"/>
    <n v="1638"/>
  </r>
  <r>
    <x v="107"/>
    <x v="5"/>
    <x v="3"/>
    <x v="11"/>
    <s v="Smartphones"/>
    <n v="10"/>
    <x v="0"/>
    <x v="3"/>
    <n v="39006"/>
    <n v="41580"/>
    <n v="2574"/>
  </r>
  <r>
    <x v="107"/>
    <x v="6"/>
    <x v="2"/>
    <x v="0"/>
    <s v="Smartphones"/>
    <n v="8"/>
    <x v="0"/>
    <x v="3"/>
    <n v="10170"/>
    <n v="10800"/>
    <n v="630"/>
  </r>
  <r>
    <x v="107"/>
    <x v="3"/>
    <x v="1"/>
    <x v="13"/>
    <s v="Tablets"/>
    <n v="18"/>
    <x v="0"/>
    <x v="3"/>
    <n v="62784"/>
    <n v="67680"/>
    <n v="4896"/>
  </r>
  <r>
    <x v="107"/>
    <x v="9"/>
    <x v="3"/>
    <x v="1"/>
    <s v="Tablets"/>
    <n v="8"/>
    <x v="0"/>
    <x v="3"/>
    <n v="64476"/>
    <n v="69660"/>
    <n v="5184"/>
  </r>
  <r>
    <x v="107"/>
    <x v="8"/>
    <x v="4"/>
    <x v="1"/>
    <s v="Tablets"/>
    <n v="25"/>
    <x v="0"/>
    <x v="3"/>
    <n v="28656"/>
    <n v="30960"/>
    <n v="2304"/>
  </r>
  <r>
    <x v="108"/>
    <x v="0"/>
    <x v="0"/>
    <x v="16"/>
    <s v="Smartphones"/>
    <n v="7"/>
    <x v="0"/>
    <x v="3"/>
    <n v="27072"/>
    <n v="28800"/>
    <n v="1728"/>
  </r>
  <r>
    <x v="108"/>
    <x v="2"/>
    <x v="1"/>
    <x v="2"/>
    <s v="Smartphones"/>
    <n v="17"/>
    <x v="0"/>
    <x v="3"/>
    <n v="35802"/>
    <n v="38070"/>
    <n v="2268"/>
  </r>
  <r>
    <x v="108"/>
    <x v="6"/>
    <x v="2"/>
    <x v="5"/>
    <s v="Smartphones"/>
    <n v="3"/>
    <x v="0"/>
    <x v="3"/>
    <n v="75816"/>
    <n v="80730"/>
    <n v="4914"/>
  </r>
  <r>
    <x v="108"/>
    <x v="5"/>
    <x v="3"/>
    <x v="6"/>
    <s v="Smartphones"/>
    <n v="13"/>
    <x v="0"/>
    <x v="3"/>
    <n v="63828"/>
    <n v="68040"/>
    <n v="4212"/>
  </r>
  <r>
    <x v="108"/>
    <x v="5"/>
    <x v="3"/>
    <x v="15"/>
    <s v="Tablets"/>
    <n v="17"/>
    <x v="0"/>
    <x v="3"/>
    <n v="30024"/>
    <n v="32400"/>
    <n v="2376"/>
  </r>
  <r>
    <x v="108"/>
    <x v="8"/>
    <x v="4"/>
    <x v="12"/>
    <s v="Smartphones"/>
    <n v="22"/>
    <x v="0"/>
    <x v="3"/>
    <n v="26082"/>
    <n v="27720"/>
    <n v="1638"/>
  </r>
  <r>
    <x v="109"/>
    <x v="2"/>
    <x v="1"/>
    <x v="4"/>
    <s v="Smartphones"/>
    <n v="23"/>
    <x v="0"/>
    <x v="3"/>
    <n v="18252"/>
    <n v="19440"/>
    <n v="1188"/>
  </r>
  <r>
    <x v="110"/>
    <x v="8"/>
    <x v="4"/>
    <x v="16"/>
    <s v="Smartphones"/>
    <n v="1"/>
    <x v="0"/>
    <x v="3"/>
    <n v="50760"/>
    <n v="54000"/>
    <n v="3240"/>
  </r>
  <r>
    <x v="110"/>
    <x v="4"/>
    <x v="2"/>
    <x v="9"/>
    <s v="Smartphones"/>
    <n v="25"/>
    <x v="0"/>
    <x v="3"/>
    <n v="12636"/>
    <n v="13500"/>
    <n v="864"/>
  </r>
  <r>
    <x v="110"/>
    <x v="3"/>
    <x v="1"/>
    <x v="6"/>
    <s v="Smartphones"/>
    <n v="22"/>
    <x v="0"/>
    <x v="3"/>
    <n v="70920"/>
    <n v="75600"/>
    <n v="4680"/>
  </r>
  <r>
    <x v="111"/>
    <x v="7"/>
    <x v="4"/>
    <x v="4"/>
    <s v="Smartphones"/>
    <n v="2"/>
    <x v="0"/>
    <x v="3"/>
    <n v="66924"/>
    <n v="71280"/>
    <n v="4356"/>
  </r>
  <r>
    <x v="111"/>
    <x v="2"/>
    <x v="1"/>
    <x v="8"/>
    <s v="Smartphones"/>
    <n v="11"/>
    <x v="0"/>
    <x v="3"/>
    <n v="30888"/>
    <n v="32940"/>
    <n v="2052"/>
  </r>
  <r>
    <x v="111"/>
    <x v="5"/>
    <x v="3"/>
    <x v="0"/>
    <s v="Smartphones"/>
    <n v="11"/>
    <x v="0"/>
    <x v="3"/>
    <n v="28476"/>
    <n v="30240"/>
    <n v="1764"/>
  </r>
  <r>
    <x v="111"/>
    <x v="7"/>
    <x v="4"/>
    <x v="2"/>
    <s v="Smartphones"/>
    <n v="1"/>
    <x v="0"/>
    <x v="3"/>
    <n v="59670"/>
    <n v="63450"/>
    <n v="3780"/>
  </r>
  <r>
    <x v="111"/>
    <x v="6"/>
    <x v="2"/>
    <x v="15"/>
    <s v="Tablets"/>
    <n v="14"/>
    <x v="0"/>
    <x v="3"/>
    <n v="172638"/>
    <n v="186300"/>
    <n v="13662"/>
  </r>
  <r>
    <x v="112"/>
    <x v="1"/>
    <x v="0"/>
    <x v="10"/>
    <s v="Smartphones"/>
    <n v="11"/>
    <x v="0"/>
    <x v="3"/>
    <n v="31374"/>
    <n v="33390"/>
    <n v="2016"/>
  </r>
  <r>
    <x v="112"/>
    <x v="4"/>
    <x v="2"/>
    <x v="10"/>
    <s v="Smartphones"/>
    <n v="8"/>
    <x v="0"/>
    <x v="3"/>
    <n v="67230"/>
    <n v="71550"/>
    <n v="4320"/>
  </r>
  <r>
    <x v="113"/>
    <x v="5"/>
    <x v="3"/>
    <x v="10"/>
    <s v="Smartphones"/>
    <n v="1"/>
    <x v="0"/>
    <x v="3"/>
    <n v="80676"/>
    <n v="85860"/>
    <n v="5184"/>
  </r>
  <r>
    <x v="113"/>
    <x v="0"/>
    <x v="0"/>
    <x v="6"/>
    <s v="Smartphones"/>
    <n v="24"/>
    <x v="0"/>
    <x v="3"/>
    <n v="28368"/>
    <n v="30240"/>
    <n v="1872"/>
  </r>
  <r>
    <x v="113"/>
    <x v="1"/>
    <x v="0"/>
    <x v="16"/>
    <s v="Smartphones"/>
    <n v="15"/>
    <x v="0"/>
    <x v="3"/>
    <n v="23688"/>
    <n v="25200"/>
    <n v="1512"/>
  </r>
  <r>
    <x v="113"/>
    <x v="5"/>
    <x v="3"/>
    <x v="0"/>
    <s v="Smartphones"/>
    <n v="20"/>
    <x v="0"/>
    <x v="3"/>
    <n v="30510"/>
    <n v="32400"/>
    <n v="1890"/>
  </r>
  <r>
    <x v="113"/>
    <x v="8"/>
    <x v="4"/>
    <x v="11"/>
    <s v="Smartphones"/>
    <n v="1"/>
    <x v="0"/>
    <x v="3"/>
    <n v="53190"/>
    <n v="56700"/>
    <n v="3510"/>
  </r>
  <r>
    <x v="114"/>
    <x v="7"/>
    <x v="4"/>
    <x v="1"/>
    <s v="Tablets"/>
    <n v="5"/>
    <x v="0"/>
    <x v="3"/>
    <n v="21492"/>
    <n v="23220"/>
    <n v="1728"/>
  </r>
  <r>
    <x v="114"/>
    <x v="3"/>
    <x v="1"/>
    <x v="0"/>
    <s v="Smartphones"/>
    <n v="2"/>
    <x v="0"/>
    <x v="3"/>
    <n v="36612"/>
    <n v="38880"/>
    <n v="2268"/>
  </r>
  <r>
    <x v="115"/>
    <x v="3"/>
    <x v="1"/>
    <x v="15"/>
    <s v="Tablets"/>
    <n v="15"/>
    <x v="0"/>
    <x v="3"/>
    <n v="30024"/>
    <n v="32400"/>
    <n v="2376"/>
  </r>
  <r>
    <x v="116"/>
    <x v="6"/>
    <x v="2"/>
    <x v="3"/>
    <s v="Smartphones"/>
    <n v="24"/>
    <x v="0"/>
    <x v="3"/>
    <n v="30744"/>
    <n v="32760"/>
    <n v="2016"/>
  </r>
  <r>
    <x v="117"/>
    <x v="2"/>
    <x v="1"/>
    <x v="14"/>
    <s v="Smartphones"/>
    <n v="23"/>
    <x v="0"/>
    <x v="4"/>
    <n v="64944"/>
    <n v="69300"/>
    <n v="4356"/>
  </r>
  <r>
    <x v="118"/>
    <x v="5"/>
    <x v="3"/>
    <x v="16"/>
    <s v="Smartphones"/>
    <n v="20"/>
    <x v="0"/>
    <x v="4"/>
    <n v="6768"/>
    <n v="7200"/>
    <n v="432"/>
  </r>
  <r>
    <x v="118"/>
    <x v="0"/>
    <x v="0"/>
    <x v="7"/>
    <s v="Smartphones"/>
    <n v="23"/>
    <x v="0"/>
    <x v="4"/>
    <n v="51714"/>
    <n v="54990"/>
    <n v="3276"/>
  </r>
  <r>
    <x v="118"/>
    <x v="5"/>
    <x v="3"/>
    <x v="11"/>
    <s v="Smartphones"/>
    <n v="22"/>
    <x v="0"/>
    <x v="4"/>
    <n v="49644"/>
    <n v="52920"/>
    <n v="3276"/>
  </r>
  <r>
    <x v="118"/>
    <x v="8"/>
    <x v="4"/>
    <x v="2"/>
    <s v="Smartphones"/>
    <n v="10"/>
    <x v="0"/>
    <x v="4"/>
    <n v="11934"/>
    <n v="12690"/>
    <n v="756"/>
  </r>
  <r>
    <x v="119"/>
    <x v="6"/>
    <x v="2"/>
    <x v="16"/>
    <s v="Smartphones"/>
    <n v="5"/>
    <x v="0"/>
    <x v="4"/>
    <n v="23688"/>
    <n v="25200"/>
    <n v="1512"/>
  </r>
  <r>
    <x v="119"/>
    <x v="0"/>
    <x v="0"/>
    <x v="4"/>
    <s v="Smartphones"/>
    <n v="12"/>
    <x v="0"/>
    <x v="4"/>
    <n v="36504"/>
    <n v="38880"/>
    <n v="2376"/>
  </r>
  <r>
    <x v="119"/>
    <x v="6"/>
    <x v="2"/>
    <x v="1"/>
    <s v="Tablets"/>
    <n v="19"/>
    <x v="0"/>
    <x v="4"/>
    <n v="17910"/>
    <n v="19350"/>
    <n v="1440"/>
  </r>
  <r>
    <x v="120"/>
    <x v="9"/>
    <x v="3"/>
    <x v="12"/>
    <s v="Smartphones"/>
    <n v="18"/>
    <x v="0"/>
    <x v="4"/>
    <n v="26082"/>
    <n v="27720"/>
    <n v="1638"/>
  </r>
  <r>
    <x v="120"/>
    <x v="0"/>
    <x v="0"/>
    <x v="3"/>
    <s v="Smartphones"/>
    <n v="1"/>
    <x v="0"/>
    <x v="4"/>
    <n v="24156"/>
    <n v="25740"/>
    <n v="1584"/>
  </r>
  <r>
    <x v="120"/>
    <x v="5"/>
    <x v="3"/>
    <x v="1"/>
    <s v="Tablets"/>
    <n v="15"/>
    <x v="0"/>
    <x v="4"/>
    <n v="71640"/>
    <n v="77400"/>
    <n v="5760"/>
  </r>
  <r>
    <x v="120"/>
    <x v="9"/>
    <x v="3"/>
    <x v="1"/>
    <s v="Tablets"/>
    <n v="4"/>
    <x v="0"/>
    <x v="4"/>
    <n v="85968"/>
    <n v="92880"/>
    <n v="6912"/>
  </r>
  <r>
    <x v="121"/>
    <x v="3"/>
    <x v="1"/>
    <x v="16"/>
    <s v="Smartphones"/>
    <n v="16"/>
    <x v="0"/>
    <x v="4"/>
    <n v="84600"/>
    <n v="90000"/>
    <n v="5400"/>
  </r>
  <r>
    <x v="121"/>
    <x v="0"/>
    <x v="0"/>
    <x v="11"/>
    <s v="Smartphones"/>
    <n v="10"/>
    <x v="0"/>
    <x v="4"/>
    <n v="74466"/>
    <n v="79380"/>
    <n v="4914"/>
  </r>
  <r>
    <x v="121"/>
    <x v="4"/>
    <x v="2"/>
    <x v="14"/>
    <s v="Smartphones"/>
    <n v="21"/>
    <x v="0"/>
    <x v="4"/>
    <n v="64944"/>
    <n v="69300"/>
    <n v="4356"/>
  </r>
  <r>
    <x v="121"/>
    <x v="4"/>
    <x v="2"/>
    <x v="5"/>
    <s v="Smartphones"/>
    <n v="7"/>
    <x v="0"/>
    <x v="4"/>
    <n v="110808"/>
    <n v="117990"/>
    <n v="7182"/>
  </r>
  <r>
    <x v="122"/>
    <x v="7"/>
    <x v="4"/>
    <x v="9"/>
    <s v="Smartphones"/>
    <n v="22"/>
    <x v="0"/>
    <x v="4"/>
    <n v="42120"/>
    <n v="45000"/>
    <n v="2880"/>
  </r>
  <r>
    <x v="122"/>
    <x v="1"/>
    <x v="0"/>
    <x v="5"/>
    <s v="Smartphones"/>
    <n v="15"/>
    <x v="0"/>
    <x v="4"/>
    <n v="58320"/>
    <n v="62100"/>
    <n v="3780"/>
  </r>
  <r>
    <x v="122"/>
    <x v="8"/>
    <x v="4"/>
    <x v="15"/>
    <s v="Tablets"/>
    <n v="7"/>
    <x v="0"/>
    <x v="4"/>
    <n v="37530"/>
    <n v="40500"/>
    <n v="2970"/>
  </r>
  <r>
    <x v="122"/>
    <x v="9"/>
    <x v="3"/>
    <x v="11"/>
    <s v="Smartphones"/>
    <n v="17"/>
    <x v="0"/>
    <x v="4"/>
    <n v="88650"/>
    <n v="94500"/>
    <n v="5850"/>
  </r>
  <r>
    <x v="123"/>
    <x v="1"/>
    <x v="0"/>
    <x v="6"/>
    <s v="Smartphones"/>
    <n v="20"/>
    <x v="0"/>
    <x v="4"/>
    <n v="78012"/>
    <n v="83160"/>
    <n v="5148"/>
  </r>
  <r>
    <x v="123"/>
    <x v="1"/>
    <x v="0"/>
    <x v="5"/>
    <s v="Smartphones"/>
    <n v="5"/>
    <x v="0"/>
    <x v="4"/>
    <n v="40824"/>
    <n v="43470"/>
    <n v="2646"/>
  </r>
  <r>
    <x v="123"/>
    <x v="8"/>
    <x v="4"/>
    <x v="8"/>
    <s v="Smartphones"/>
    <n v="14"/>
    <x v="0"/>
    <x v="4"/>
    <n v="77220"/>
    <n v="82350"/>
    <n v="5130"/>
  </r>
  <r>
    <x v="123"/>
    <x v="4"/>
    <x v="2"/>
    <x v="15"/>
    <s v="Tablets"/>
    <n v="6"/>
    <x v="0"/>
    <x v="4"/>
    <n v="82566"/>
    <n v="89100"/>
    <n v="6534"/>
  </r>
  <r>
    <x v="123"/>
    <x v="5"/>
    <x v="3"/>
    <x v="8"/>
    <s v="Smartphones"/>
    <n v="22"/>
    <x v="0"/>
    <x v="4"/>
    <n v="77220"/>
    <n v="82350"/>
    <n v="5130"/>
  </r>
  <r>
    <x v="123"/>
    <x v="0"/>
    <x v="0"/>
    <x v="14"/>
    <s v="Smartphones"/>
    <n v="6"/>
    <x v="0"/>
    <x v="4"/>
    <n v="53136"/>
    <n v="56700"/>
    <n v="3564"/>
  </r>
  <r>
    <x v="123"/>
    <x v="7"/>
    <x v="4"/>
    <x v="9"/>
    <s v="Smartphones"/>
    <n v="6"/>
    <x v="0"/>
    <x v="4"/>
    <n v="33696"/>
    <n v="36000"/>
    <n v="2304"/>
  </r>
  <r>
    <x v="124"/>
    <x v="7"/>
    <x v="4"/>
    <x v="12"/>
    <s v="Smartphones"/>
    <n v="2"/>
    <x v="0"/>
    <x v="4"/>
    <n v="59616"/>
    <n v="63360"/>
    <n v="3744"/>
  </r>
  <r>
    <x v="125"/>
    <x v="2"/>
    <x v="1"/>
    <x v="3"/>
    <s v="Smartphones"/>
    <n v="24"/>
    <x v="0"/>
    <x v="4"/>
    <n v="8784"/>
    <n v="9360"/>
    <n v="576"/>
  </r>
  <r>
    <x v="126"/>
    <x v="0"/>
    <x v="0"/>
    <x v="10"/>
    <s v="Smartphones"/>
    <n v="11"/>
    <x v="0"/>
    <x v="4"/>
    <n v="26892"/>
    <n v="28620"/>
    <n v="1728"/>
  </r>
  <r>
    <x v="126"/>
    <x v="2"/>
    <x v="1"/>
    <x v="2"/>
    <s v="Smartphones"/>
    <n v="10"/>
    <x v="0"/>
    <x v="4"/>
    <n v="67626"/>
    <n v="71910"/>
    <n v="4284"/>
  </r>
  <r>
    <x v="126"/>
    <x v="0"/>
    <x v="0"/>
    <x v="15"/>
    <s v="Tablets"/>
    <n v="7"/>
    <x v="0"/>
    <x v="4"/>
    <n v="67554"/>
    <n v="72900"/>
    <n v="5346"/>
  </r>
  <r>
    <x v="127"/>
    <x v="2"/>
    <x v="1"/>
    <x v="15"/>
    <s v="Tablets"/>
    <n v="22"/>
    <x v="0"/>
    <x v="4"/>
    <n v="105084"/>
    <n v="113400"/>
    <n v="8316"/>
  </r>
  <r>
    <x v="128"/>
    <x v="7"/>
    <x v="4"/>
    <x v="16"/>
    <s v="Smartphones"/>
    <n v="7"/>
    <x v="0"/>
    <x v="4"/>
    <n v="57528"/>
    <n v="61200"/>
    <n v="3672"/>
  </r>
  <r>
    <x v="128"/>
    <x v="9"/>
    <x v="3"/>
    <x v="1"/>
    <s v="Tablets"/>
    <n v="18"/>
    <x v="0"/>
    <x v="4"/>
    <n v="78804"/>
    <n v="85140"/>
    <n v="6336"/>
  </r>
  <r>
    <x v="128"/>
    <x v="0"/>
    <x v="0"/>
    <x v="3"/>
    <s v="Smartphones"/>
    <n v="12"/>
    <x v="0"/>
    <x v="4"/>
    <n v="48312"/>
    <n v="51480"/>
    <n v="3168"/>
  </r>
  <r>
    <x v="128"/>
    <x v="1"/>
    <x v="0"/>
    <x v="14"/>
    <s v="Smartphones"/>
    <n v="19"/>
    <x v="0"/>
    <x v="4"/>
    <n v="14760"/>
    <n v="15750"/>
    <n v="990"/>
  </r>
  <r>
    <x v="129"/>
    <x v="8"/>
    <x v="4"/>
    <x v="3"/>
    <s v="Smartphones"/>
    <n v="23"/>
    <x v="0"/>
    <x v="4"/>
    <n v="43920"/>
    <n v="46800"/>
    <n v="2880"/>
  </r>
  <r>
    <x v="130"/>
    <x v="9"/>
    <x v="3"/>
    <x v="3"/>
    <s v="Smartphones"/>
    <n v="3"/>
    <x v="0"/>
    <x v="4"/>
    <n v="39528"/>
    <n v="42120"/>
    <n v="2592"/>
  </r>
  <r>
    <x v="130"/>
    <x v="7"/>
    <x v="4"/>
    <x v="3"/>
    <s v="Smartphones"/>
    <n v="24"/>
    <x v="0"/>
    <x v="4"/>
    <n v="24156"/>
    <n v="25740"/>
    <n v="1584"/>
  </r>
  <r>
    <x v="130"/>
    <x v="1"/>
    <x v="0"/>
    <x v="0"/>
    <s v="Smartphones"/>
    <n v="25"/>
    <x v="0"/>
    <x v="4"/>
    <n v="14238"/>
    <n v="15120"/>
    <n v="882"/>
  </r>
  <r>
    <x v="131"/>
    <x v="3"/>
    <x v="1"/>
    <x v="15"/>
    <s v="Tablets"/>
    <n v="5"/>
    <x v="0"/>
    <x v="4"/>
    <n v="30024"/>
    <n v="32400"/>
    <n v="2376"/>
  </r>
  <r>
    <x v="132"/>
    <x v="1"/>
    <x v="0"/>
    <x v="15"/>
    <s v="Tablets"/>
    <n v="2"/>
    <x v="0"/>
    <x v="4"/>
    <n v="135108"/>
    <n v="145800"/>
    <n v="10692"/>
  </r>
  <r>
    <x v="132"/>
    <x v="8"/>
    <x v="4"/>
    <x v="16"/>
    <s v="Smartphones"/>
    <n v="14"/>
    <x v="0"/>
    <x v="4"/>
    <n v="30456"/>
    <n v="32400"/>
    <n v="1944"/>
  </r>
  <r>
    <x v="132"/>
    <x v="0"/>
    <x v="0"/>
    <x v="6"/>
    <s v="Smartphones"/>
    <n v="6"/>
    <x v="0"/>
    <x v="4"/>
    <n v="21276"/>
    <n v="22680"/>
    <n v="1404"/>
  </r>
  <r>
    <x v="133"/>
    <x v="7"/>
    <x v="4"/>
    <x v="1"/>
    <s v="Tablets"/>
    <n v="13"/>
    <x v="0"/>
    <x v="4"/>
    <n v="53730"/>
    <n v="58050"/>
    <n v="4320"/>
  </r>
  <r>
    <x v="133"/>
    <x v="7"/>
    <x v="4"/>
    <x v="5"/>
    <s v="Smartphones"/>
    <n v="4"/>
    <x v="0"/>
    <x v="4"/>
    <n v="104976"/>
    <n v="111780"/>
    <n v="6804"/>
  </r>
  <r>
    <x v="134"/>
    <x v="9"/>
    <x v="3"/>
    <x v="11"/>
    <s v="Smartphones"/>
    <n v="21"/>
    <x v="0"/>
    <x v="4"/>
    <n v="49644"/>
    <n v="52920"/>
    <n v="3276"/>
  </r>
  <r>
    <x v="135"/>
    <x v="0"/>
    <x v="0"/>
    <x v="6"/>
    <s v="Smartphones"/>
    <n v="16"/>
    <x v="0"/>
    <x v="4"/>
    <n v="67374"/>
    <n v="71820"/>
    <n v="4446"/>
  </r>
  <r>
    <x v="135"/>
    <x v="1"/>
    <x v="0"/>
    <x v="8"/>
    <s v="Smartphones"/>
    <n v="10"/>
    <x v="0"/>
    <x v="4"/>
    <n v="10296"/>
    <n v="10980"/>
    <n v="684"/>
  </r>
  <r>
    <x v="135"/>
    <x v="0"/>
    <x v="0"/>
    <x v="12"/>
    <s v="Smartphones"/>
    <n v="3"/>
    <x v="0"/>
    <x v="4"/>
    <n v="67068"/>
    <n v="71280"/>
    <n v="4212"/>
  </r>
  <r>
    <x v="136"/>
    <x v="6"/>
    <x v="2"/>
    <x v="13"/>
    <s v="Tablets"/>
    <n v="1"/>
    <x v="0"/>
    <x v="4"/>
    <n v="66708"/>
    <n v="71910"/>
    <n v="5202"/>
  </r>
  <r>
    <x v="136"/>
    <x v="8"/>
    <x v="4"/>
    <x v="14"/>
    <s v="Smartphones"/>
    <n v="13"/>
    <x v="0"/>
    <x v="4"/>
    <n v="44280"/>
    <n v="47250"/>
    <n v="2970"/>
  </r>
  <r>
    <x v="136"/>
    <x v="4"/>
    <x v="2"/>
    <x v="1"/>
    <s v="Tablets"/>
    <n v="15"/>
    <x v="0"/>
    <x v="4"/>
    <n v="46566"/>
    <n v="50310"/>
    <n v="3744"/>
  </r>
  <r>
    <x v="136"/>
    <x v="5"/>
    <x v="3"/>
    <x v="2"/>
    <s v="Smartphones"/>
    <n v="5"/>
    <x v="0"/>
    <x v="4"/>
    <n v="31824"/>
    <n v="33840"/>
    <n v="2016"/>
  </r>
  <r>
    <x v="137"/>
    <x v="9"/>
    <x v="3"/>
    <x v="5"/>
    <s v="Smartphones"/>
    <n v="25"/>
    <x v="0"/>
    <x v="4"/>
    <n v="69984"/>
    <n v="74520"/>
    <n v="4536"/>
  </r>
  <r>
    <x v="137"/>
    <x v="7"/>
    <x v="4"/>
    <x v="6"/>
    <s v="Smartphones"/>
    <n v="8"/>
    <x v="0"/>
    <x v="4"/>
    <n v="78012"/>
    <n v="83160"/>
    <n v="5148"/>
  </r>
  <r>
    <x v="137"/>
    <x v="8"/>
    <x v="4"/>
    <x v="2"/>
    <s v="Smartphones"/>
    <n v="21"/>
    <x v="0"/>
    <x v="4"/>
    <n v="95472"/>
    <n v="101520"/>
    <n v="6048"/>
  </r>
  <r>
    <x v="138"/>
    <x v="2"/>
    <x v="1"/>
    <x v="2"/>
    <s v="Smartphones"/>
    <n v="16"/>
    <x v="0"/>
    <x v="4"/>
    <n v="79560"/>
    <n v="84600"/>
    <n v="5040"/>
  </r>
  <r>
    <x v="138"/>
    <x v="5"/>
    <x v="3"/>
    <x v="14"/>
    <s v="Smartphones"/>
    <n v="23"/>
    <x v="0"/>
    <x v="4"/>
    <n v="35424"/>
    <n v="37800"/>
    <n v="2376"/>
  </r>
  <r>
    <x v="138"/>
    <x v="8"/>
    <x v="4"/>
    <x v="4"/>
    <s v="Smartphones"/>
    <n v="22"/>
    <x v="0"/>
    <x v="4"/>
    <n v="3042"/>
    <n v="3240"/>
    <n v="198"/>
  </r>
  <r>
    <x v="139"/>
    <x v="3"/>
    <x v="1"/>
    <x v="0"/>
    <s v="Smartphones"/>
    <n v="13"/>
    <x v="0"/>
    <x v="4"/>
    <n v="44748"/>
    <n v="47520"/>
    <n v="2772"/>
  </r>
  <r>
    <x v="139"/>
    <x v="1"/>
    <x v="0"/>
    <x v="15"/>
    <s v="Tablets"/>
    <n v="27"/>
    <x v="0"/>
    <x v="4"/>
    <n v="150120"/>
    <n v="162000"/>
    <n v="11880"/>
  </r>
  <r>
    <x v="139"/>
    <x v="6"/>
    <x v="2"/>
    <x v="1"/>
    <s v="Tablets"/>
    <n v="27"/>
    <x v="0"/>
    <x v="4"/>
    <n v="32238"/>
    <n v="34830"/>
    <n v="2592"/>
  </r>
  <r>
    <x v="139"/>
    <x v="4"/>
    <x v="2"/>
    <x v="7"/>
    <s v="Smartphones"/>
    <n v="27"/>
    <x v="0"/>
    <x v="4"/>
    <n v="27846"/>
    <n v="29610"/>
    <n v="1764"/>
  </r>
  <r>
    <x v="140"/>
    <x v="8"/>
    <x v="4"/>
    <x v="12"/>
    <s v="Smartphones"/>
    <n v="27"/>
    <x v="0"/>
    <x v="4"/>
    <n v="67068"/>
    <n v="71280"/>
    <n v="4212"/>
  </r>
  <r>
    <x v="140"/>
    <x v="9"/>
    <x v="3"/>
    <x v="10"/>
    <s v="Smartphones"/>
    <n v="27"/>
    <x v="0"/>
    <x v="4"/>
    <n v="76194"/>
    <n v="81090"/>
    <n v="4896"/>
  </r>
  <r>
    <x v="140"/>
    <x v="0"/>
    <x v="0"/>
    <x v="3"/>
    <s v="Smartphones"/>
    <n v="27"/>
    <x v="0"/>
    <x v="4"/>
    <n v="21960"/>
    <n v="23400"/>
    <n v="1440"/>
  </r>
  <r>
    <x v="140"/>
    <x v="6"/>
    <x v="2"/>
    <x v="5"/>
    <s v="Smartphones"/>
    <n v="12"/>
    <x v="0"/>
    <x v="4"/>
    <n v="52488"/>
    <n v="55890"/>
    <n v="3402"/>
  </r>
  <r>
    <x v="141"/>
    <x v="4"/>
    <x v="2"/>
    <x v="7"/>
    <s v="Smartphones"/>
    <n v="18"/>
    <x v="0"/>
    <x v="4"/>
    <n v="47736"/>
    <n v="50760"/>
    <n v="3024"/>
  </r>
  <r>
    <x v="141"/>
    <x v="5"/>
    <x v="3"/>
    <x v="0"/>
    <s v="Smartphones"/>
    <n v="8"/>
    <x v="0"/>
    <x v="4"/>
    <n v="16272"/>
    <n v="17280"/>
    <n v="1008"/>
  </r>
  <r>
    <x v="141"/>
    <x v="7"/>
    <x v="4"/>
    <x v="9"/>
    <s v="Smartphones"/>
    <n v="21"/>
    <x v="0"/>
    <x v="4"/>
    <n v="4212"/>
    <n v="4500"/>
    <n v="288"/>
  </r>
  <r>
    <x v="141"/>
    <x v="6"/>
    <x v="2"/>
    <x v="8"/>
    <s v="Smartphones"/>
    <n v="25"/>
    <x v="0"/>
    <x v="4"/>
    <n v="66924"/>
    <n v="71370"/>
    <n v="4446"/>
  </r>
  <r>
    <x v="141"/>
    <x v="3"/>
    <x v="1"/>
    <x v="10"/>
    <s v="Smartphones"/>
    <n v="12"/>
    <x v="0"/>
    <x v="4"/>
    <n v="112050"/>
    <n v="119250"/>
    <n v="7200"/>
  </r>
  <r>
    <x v="142"/>
    <x v="2"/>
    <x v="1"/>
    <x v="14"/>
    <s v="Smartphones"/>
    <n v="9"/>
    <x v="0"/>
    <x v="4"/>
    <n v="8856"/>
    <n v="9450"/>
    <n v="594"/>
  </r>
  <r>
    <x v="143"/>
    <x v="4"/>
    <x v="2"/>
    <x v="12"/>
    <s v="Smartphones"/>
    <n v="23"/>
    <x v="0"/>
    <x v="4"/>
    <n v="59616"/>
    <n v="63360"/>
    <n v="3744"/>
  </r>
  <r>
    <x v="143"/>
    <x v="2"/>
    <x v="1"/>
    <x v="16"/>
    <s v="Smartphones"/>
    <n v="23"/>
    <x v="0"/>
    <x v="4"/>
    <n v="71064"/>
    <n v="75600"/>
    <n v="4536"/>
  </r>
  <r>
    <x v="143"/>
    <x v="4"/>
    <x v="2"/>
    <x v="16"/>
    <s v="Smartphones"/>
    <n v="20"/>
    <x v="0"/>
    <x v="4"/>
    <n v="40608"/>
    <n v="43200"/>
    <n v="2592"/>
  </r>
  <r>
    <x v="143"/>
    <x v="8"/>
    <x v="4"/>
    <x v="13"/>
    <s v="Tablets"/>
    <n v="25"/>
    <x v="0"/>
    <x v="4"/>
    <n v="31392"/>
    <n v="33840"/>
    <n v="2448"/>
  </r>
  <r>
    <x v="144"/>
    <x v="3"/>
    <x v="1"/>
    <x v="5"/>
    <s v="Smartphones"/>
    <n v="4"/>
    <x v="0"/>
    <x v="4"/>
    <n v="99144"/>
    <n v="105570"/>
    <n v="6426"/>
  </r>
  <r>
    <x v="144"/>
    <x v="4"/>
    <x v="2"/>
    <x v="7"/>
    <s v="Smartphones"/>
    <n v="24"/>
    <x v="0"/>
    <x v="4"/>
    <n v="87516"/>
    <n v="93060"/>
    <n v="5544"/>
  </r>
  <r>
    <x v="144"/>
    <x v="1"/>
    <x v="0"/>
    <x v="8"/>
    <s v="Smartphones"/>
    <n v="24"/>
    <x v="0"/>
    <x v="4"/>
    <n v="20592"/>
    <n v="21960"/>
    <n v="1368"/>
  </r>
  <r>
    <x v="145"/>
    <x v="3"/>
    <x v="1"/>
    <x v="8"/>
    <s v="Smartphones"/>
    <n v="16"/>
    <x v="0"/>
    <x v="4"/>
    <n v="82368"/>
    <n v="87840"/>
    <n v="5472"/>
  </r>
  <r>
    <x v="146"/>
    <x v="5"/>
    <x v="3"/>
    <x v="13"/>
    <s v="Tablets"/>
    <n v="6"/>
    <x v="0"/>
    <x v="4"/>
    <n v="94176"/>
    <n v="101520"/>
    <n v="7344"/>
  </r>
  <r>
    <x v="146"/>
    <x v="8"/>
    <x v="4"/>
    <x v="8"/>
    <s v="Smartphones"/>
    <n v="4"/>
    <x v="0"/>
    <x v="4"/>
    <n v="66924"/>
    <n v="71370"/>
    <n v="4446"/>
  </r>
  <r>
    <x v="146"/>
    <x v="0"/>
    <x v="0"/>
    <x v="2"/>
    <s v="Smartphones"/>
    <n v="24"/>
    <x v="0"/>
    <x v="4"/>
    <n v="31824"/>
    <n v="33840"/>
    <n v="2016"/>
  </r>
  <r>
    <x v="146"/>
    <x v="9"/>
    <x v="3"/>
    <x v="4"/>
    <s v="Smartphones"/>
    <n v="21"/>
    <x v="0"/>
    <x v="4"/>
    <n v="39546"/>
    <n v="42120"/>
    <n v="2574"/>
  </r>
  <r>
    <x v="146"/>
    <x v="4"/>
    <x v="2"/>
    <x v="13"/>
    <s v="Tablets"/>
    <n v="13"/>
    <x v="0"/>
    <x v="4"/>
    <n v="82404"/>
    <n v="88830"/>
    <n v="6426"/>
  </r>
  <r>
    <x v="147"/>
    <x v="4"/>
    <x v="2"/>
    <x v="1"/>
    <s v="Tablets"/>
    <n v="2"/>
    <x v="0"/>
    <x v="4"/>
    <n v="25074"/>
    <n v="27090"/>
    <n v="2016"/>
  </r>
  <r>
    <x v="147"/>
    <x v="0"/>
    <x v="0"/>
    <x v="7"/>
    <s v="Smartphones"/>
    <n v="20"/>
    <x v="0"/>
    <x v="4"/>
    <n v="23868"/>
    <n v="25380"/>
    <n v="1512"/>
  </r>
  <r>
    <x v="147"/>
    <x v="9"/>
    <x v="3"/>
    <x v="11"/>
    <s v="Smartphones"/>
    <n v="21"/>
    <x v="0"/>
    <x v="4"/>
    <n v="53190"/>
    <n v="56700"/>
    <n v="3510"/>
  </r>
  <r>
    <x v="148"/>
    <x v="2"/>
    <x v="1"/>
    <x v="2"/>
    <s v="Smartphones"/>
    <n v="12"/>
    <x v="0"/>
    <x v="5"/>
    <n v="15912"/>
    <n v="16920"/>
    <n v="1008"/>
  </r>
  <r>
    <x v="148"/>
    <x v="1"/>
    <x v="0"/>
    <x v="12"/>
    <s v="Smartphones"/>
    <n v="23"/>
    <x v="0"/>
    <x v="5"/>
    <n v="3726"/>
    <n v="3960"/>
    <n v="234"/>
  </r>
  <r>
    <x v="148"/>
    <x v="2"/>
    <x v="1"/>
    <x v="16"/>
    <s v="Smartphones"/>
    <n v="23"/>
    <x v="0"/>
    <x v="5"/>
    <n v="20304"/>
    <n v="21600"/>
    <n v="1296"/>
  </r>
  <r>
    <x v="148"/>
    <x v="1"/>
    <x v="0"/>
    <x v="16"/>
    <s v="Smartphones"/>
    <n v="24"/>
    <x v="0"/>
    <x v="5"/>
    <n v="20304"/>
    <n v="21600"/>
    <n v="1296"/>
  </r>
  <r>
    <x v="149"/>
    <x v="8"/>
    <x v="4"/>
    <x v="4"/>
    <s v="Smartphones"/>
    <n v="25"/>
    <x v="0"/>
    <x v="5"/>
    <n v="42588"/>
    <n v="45360"/>
    <n v="2772"/>
  </r>
  <r>
    <x v="149"/>
    <x v="0"/>
    <x v="0"/>
    <x v="0"/>
    <s v="Smartphones"/>
    <n v="17"/>
    <x v="0"/>
    <x v="5"/>
    <n v="6102"/>
    <n v="6480"/>
    <n v="378"/>
  </r>
  <r>
    <x v="150"/>
    <x v="3"/>
    <x v="1"/>
    <x v="9"/>
    <s v="Smartphones"/>
    <n v="21"/>
    <x v="0"/>
    <x v="5"/>
    <n v="2106"/>
    <n v="2250"/>
    <n v="144"/>
  </r>
  <r>
    <x v="150"/>
    <x v="8"/>
    <x v="4"/>
    <x v="0"/>
    <s v="Smartphones"/>
    <n v="9"/>
    <x v="0"/>
    <x v="5"/>
    <n v="8136"/>
    <n v="8640"/>
    <n v="504"/>
  </r>
  <r>
    <x v="150"/>
    <x v="4"/>
    <x v="2"/>
    <x v="11"/>
    <s v="Smartphones"/>
    <n v="11"/>
    <x v="0"/>
    <x v="5"/>
    <n v="63828"/>
    <n v="68040"/>
    <n v="4212"/>
  </r>
  <r>
    <x v="150"/>
    <x v="7"/>
    <x v="4"/>
    <x v="16"/>
    <s v="Smartphones"/>
    <n v="4"/>
    <x v="0"/>
    <x v="5"/>
    <n v="27072"/>
    <n v="28800"/>
    <n v="1728"/>
  </r>
  <r>
    <x v="151"/>
    <x v="7"/>
    <x v="4"/>
    <x v="1"/>
    <s v="Tablets"/>
    <n v="22"/>
    <x v="0"/>
    <x v="5"/>
    <n v="82386"/>
    <n v="89010"/>
    <n v="6624"/>
  </r>
  <r>
    <x v="151"/>
    <x v="5"/>
    <x v="3"/>
    <x v="10"/>
    <s v="Smartphones"/>
    <n v="15"/>
    <x v="0"/>
    <x v="5"/>
    <n v="71712"/>
    <n v="76320"/>
    <n v="4608"/>
  </r>
  <r>
    <x v="151"/>
    <x v="7"/>
    <x v="4"/>
    <x v="11"/>
    <s v="Smartphones"/>
    <n v="23"/>
    <x v="0"/>
    <x v="5"/>
    <n v="60282"/>
    <n v="64260"/>
    <n v="3978"/>
  </r>
  <r>
    <x v="152"/>
    <x v="8"/>
    <x v="4"/>
    <x v="0"/>
    <s v="Smartphones"/>
    <n v="9"/>
    <x v="0"/>
    <x v="5"/>
    <n v="20340"/>
    <n v="21600"/>
    <n v="1260"/>
  </r>
  <r>
    <x v="152"/>
    <x v="5"/>
    <x v="3"/>
    <x v="10"/>
    <s v="Smartphones"/>
    <n v="7"/>
    <x v="0"/>
    <x v="5"/>
    <n v="103086"/>
    <n v="109710"/>
    <n v="6624"/>
  </r>
  <r>
    <x v="153"/>
    <x v="3"/>
    <x v="1"/>
    <x v="2"/>
    <s v="Smartphones"/>
    <n v="25"/>
    <x v="0"/>
    <x v="5"/>
    <n v="31824"/>
    <n v="33840"/>
    <n v="2016"/>
  </r>
  <r>
    <x v="154"/>
    <x v="8"/>
    <x v="4"/>
    <x v="4"/>
    <s v="Smartphones"/>
    <n v="10"/>
    <x v="0"/>
    <x v="5"/>
    <n v="48672"/>
    <n v="51840"/>
    <n v="3168"/>
  </r>
  <r>
    <x v="154"/>
    <x v="7"/>
    <x v="4"/>
    <x v="8"/>
    <s v="Smartphones"/>
    <n v="8"/>
    <x v="0"/>
    <x v="5"/>
    <n v="92664"/>
    <n v="98820"/>
    <n v="6156"/>
  </r>
  <r>
    <x v="154"/>
    <x v="4"/>
    <x v="2"/>
    <x v="9"/>
    <s v="Smartphones"/>
    <n v="18"/>
    <x v="0"/>
    <x v="5"/>
    <n v="23166"/>
    <n v="24750"/>
    <n v="1584"/>
  </r>
  <r>
    <x v="154"/>
    <x v="2"/>
    <x v="1"/>
    <x v="3"/>
    <s v="Smartphones"/>
    <n v="8"/>
    <x v="0"/>
    <x v="5"/>
    <n v="46116"/>
    <n v="49140"/>
    <n v="3024"/>
  </r>
  <r>
    <x v="155"/>
    <x v="2"/>
    <x v="1"/>
    <x v="11"/>
    <s v="Smartphones"/>
    <n v="25"/>
    <x v="0"/>
    <x v="5"/>
    <n v="24822"/>
    <n v="26460"/>
    <n v="1638"/>
  </r>
  <r>
    <x v="156"/>
    <x v="7"/>
    <x v="4"/>
    <x v="6"/>
    <s v="Smartphones"/>
    <n v="7"/>
    <x v="0"/>
    <x v="5"/>
    <n v="53190"/>
    <n v="56700"/>
    <n v="3510"/>
  </r>
  <r>
    <x v="156"/>
    <x v="0"/>
    <x v="0"/>
    <x v="16"/>
    <s v="Smartphones"/>
    <n v="17"/>
    <x v="0"/>
    <x v="5"/>
    <n v="23688"/>
    <n v="25200"/>
    <n v="1512"/>
  </r>
  <r>
    <x v="156"/>
    <x v="2"/>
    <x v="1"/>
    <x v="6"/>
    <s v="Smartphones"/>
    <n v="3"/>
    <x v="0"/>
    <x v="5"/>
    <n v="42552"/>
    <n v="45360"/>
    <n v="2808"/>
  </r>
  <r>
    <x v="156"/>
    <x v="8"/>
    <x v="4"/>
    <x v="1"/>
    <s v="Tablets"/>
    <n v="13"/>
    <x v="0"/>
    <x v="5"/>
    <n v="28656"/>
    <n v="30960"/>
    <n v="2304"/>
  </r>
  <r>
    <x v="157"/>
    <x v="6"/>
    <x v="2"/>
    <x v="6"/>
    <s v="Smartphones"/>
    <n v="17"/>
    <x v="0"/>
    <x v="5"/>
    <n v="42552"/>
    <n v="45360"/>
    <n v="2808"/>
  </r>
  <r>
    <x v="158"/>
    <x v="0"/>
    <x v="0"/>
    <x v="12"/>
    <s v="Smartphones"/>
    <n v="22"/>
    <x v="0"/>
    <x v="5"/>
    <n v="52164"/>
    <n v="55440"/>
    <n v="3276"/>
  </r>
  <r>
    <x v="158"/>
    <x v="2"/>
    <x v="1"/>
    <x v="11"/>
    <s v="Smartphones"/>
    <n v="23"/>
    <x v="0"/>
    <x v="5"/>
    <n v="88650"/>
    <n v="94500"/>
    <n v="5850"/>
  </r>
  <r>
    <x v="158"/>
    <x v="7"/>
    <x v="4"/>
    <x v="7"/>
    <s v="Smartphones"/>
    <n v="1"/>
    <x v="0"/>
    <x v="5"/>
    <n v="51714"/>
    <n v="54990"/>
    <n v="3276"/>
  </r>
  <r>
    <x v="159"/>
    <x v="6"/>
    <x v="2"/>
    <x v="16"/>
    <s v="Smartphones"/>
    <n v="25"/>
    <x v="0"/>
    <x v="5"/>
    <n v="33840"/>
    <n v="36000"/>
    <n v="2160"/>
  </r>
  <r>
    <x v="160"/>
    <x v="2"/>
    <x v="1"/>
    <x v="7"/>
    <s v="Smartphones"/>
    <n v="22"/>
    <x v="0"/>
    <x v="5"/>
    <n v="31824"/>
    <n v="33840"/>
    <n v="2016"/>
  </r>
  <r>
    <x v="160"/>
    <x v="7"/>
    <x v="4"/>
    <x v="0"/>
    <s v="Smartphones"/>
    <n v="2"/>
    <x v="0"/>
    <x v="5"/>
    <n v="30510"/>
    <n v="32400"/>
    <n v="1890"/>
  </r>
  <r>
    <x v="161"/>
    <x v="8"/>
    <x v="4"/>
    <x v="13"/>
    <s v="Tablets"/>
    <n v="11"/>
    <x v="0"/>
    <x v="5"/>
    <n v="19620"/>
    <n v="21150"/>
    <n v="1530"/>
  </r>
  <r>
    <x v="161"/>
    <x v="3"/>
    <x v="1"/>
    <x v="1"/>
    <s v="Tablets"/>
    <n v="11"/>
    <x v="0"/>
    <x v="5"/>
    <n v="78804"/>
    <n v="85140"/>
    <n v="6336"/>
  </r>
  <r>
    <x v="161"/>
    <x v="3"/>
    <x v="1"/>
    <x v="10"/>
    <s v="Smartphones"/>
    <n v="1"/>
    <x v="0"/>
    <x v="5"/>
    <n v="26892"/>
    <n v="28620"/>
    <n v="1728"/>
  </r>
  <r>
    <x v="162"/>
    <x v="2"/>
    <x v="1"/>
    <x v="1"/>
    <s v="Tablets"/>
    <n v="14"/>
    <x v="0"/>
    <x v="5"/>
    <n v="78804"/>
    <n v="85140"/>
    <n v="6336"/>
  </r>
  <r>
    <x v="163"/>
    <x v="7"/>
    <x v="4"/>
    <x v="13"/>
    <s v="Tablets"/>
    <n v="11"/>
    <x v="0"/>
    <x v="5"/>
    <n v="35316"/>
    <n v="38070"/>
    <n v="2754"/>
  </r>
  <r>
    <x v="163"/>
    <x v="2"/>
    <x v="1"/>
    <x v="15"/>
    <s v="Tablets"/>
    <n v="8"/>
    <x v="0"/>
    <x v="5"/>
    <n v="165132"/>
    <n v="178200"/>
    <n v="13068"/>
  </r>
  <r>
    <x v="163"/>
    <x v="2"/>
    <x v="1"/>
    <x v="12"/>
    <s v="Smartphones"/>
    <n v="1"/>
    <x v="0"/>
    <x v="5"/>
    <n v="63342"/>
    <n v="67320"/>
    <n v="3978"/>
  </r>
  <r>
    <x v="164"/>
    <x v="5"/>
    <x v="3"/>
    <x v="3"/>
    <s v="Smartphones"/>
    <n v="24"/>
    <x v="0"/>
    <x v="5"/>
    <n v="30744"/>
    <n v="32760"/>
    <n v="2016"/>
  </r>
  <r>
    <x v="164"/>
    <x v="5"/>
    <x v="3"/>
    <x v="9"/>
    <s v="Smartphones"/>
    <n v="15"/>
    <x v="0"/>
    <x v="5"/>
    <n v="27378"/>
    <n v="29250"/>
    <n v="1872"/>
  </r>
  <r>
    <x v="164"/>
    <x v="0"/>
    <x v="0"/>
    <x v="14"/>
    <s v="Smartphones"/>
    <n v="20"/>
    <x v="0"/>
    <x v="5"/>
    <n v="44280"/>
    <n v="47250"/>
    <n v="2970"/>
  </r>
  <r>
    <x v="164"/>
    <x v="6"/>
    <x v="2"/>
    <x v="1"/>
    <s v="Tablets"/>
    <n v="1"/>
    <x v="0"/>
    <x v="5"/>
    <n v="60894"/>
    <n v="65790"/>
    <n v="4896"/>
  </r>
  <r>
    <x v="164"/>
    <x v="4"/>
    <x v="2"/>
    <x v="16"/>
    <s v="Smartphones"/>
    <n v="5"/>
    <x v="0"/>
    <x v="5"/>
    <n v="40608"/>
    <n v="43200"/>
    <n v="2592"/>
  </r>
  <r>
    <x v="164"/>
    <x v="0"/>
    <x v="0"/>
    <x v="14"/>
    <s v="Smartphones"/>
    <n v="2"/>
    <x v="0"/>
    <x v="5"/>
    <n v="5904"/>
    <n v="6300"/>
    <n v="396"/>
  </r>
  <r>
    <x v="165"/>
    <x v="5"/>
    <x v="3"/>
    <x v="13"/>
    <s v="Tablets"/>
    <n v="15"/>
    <x v="0"/>
    <x v="5"/>
    <n v="27468"/>
    <n v="29610"/>
    <n v="2142"/>
  </r>
  <r>
    <x v="165"/>
    <x v="2"/>
    <x v="1"/>
    <x v="14"/>
    <s v="Smartphones"/>
    <n v="24"/>
    <x v="0"/>
    <x v="5"/>
    <n v="35424"/>
    <n v="37800"/>
    <n v="2376"/>
  </r>
  <r>
    <x v="165"/>
    <x v="1"/>
    <x v="0"/>
    <x v="16"/>
    <s v="Smartphones"/>
    <n v="23"/>
    <x v="0"/>
    <x v="5"/>
    <n v="50760"/>
    <n v="54000"/>
    <n v="3240"/>
  </r>
  <r>
    <x v="165"/>
    <x v="4"/>
    <x v="2"/>
    <x v="2"/>
    <s v="Smartphones"/>
    <n v="20"/>
    <x v="0"/>
    <x v="5"/>
    <n v="83538"/>
    <n v="88830"/>
    <n v="5292"/>
  </r>
  <r>
    <x v="166"/>
    <x v="4"/>
    <x v="2"/>
    <x v="14"/>
    <s v="Smartphones"/>
    <n v="23"/>
    <x v="0"/>
    <x v="5"/>
    <n v="29520"/>
    <n v="31500"/>
    <n v="1980"/>
  </r>
  <r>
    <x v="167"/>
    <x v="5"/>
    <x v="3"/>
    <x v="12"/>
    <s v="Smartphones"/>
    <n v="22"/>
    <x v="0"/>
    <x v="5"/>
    <n v="33534"/>
    <n v="35640"/>
    <n v="2106"/>
  </r>
  <r>
    <x v="167"/>
    <x v="6"/>
    <x v="2"/>
    <x v="7"/>
    <s v="Smartphones"/>
    <n v="10"/>
    <x v="0"/>
    <x v="5"/>
    <n v="79560"/>
    <n v="84600"/>
    <n v="5040"/>
  </r>
  <r>
    <x v="167"/>
    <x v="0"/>
    <x v="0"/>
    <x v="1"/>
    <s v="Tablets"/>
    <n v="5"/>
    <x v="0"/>
    <x v="5"/>
    <n v="85968"/>
    <n v="92880"/>
    <n v="6912"/>
  </r>
  <r>
    <x v="167"/>
    <x v="4"/>
    <x v="2"/>
    <x v="11"/>
    <s v="Smartphones"/>
    <n v="12"/>
    <x v="0"/>
    <x v="5"/>
    <n v="39006"/>
    <n v="41580"/>
    <n v="2574"/>
  </r>
  <r>
    <x v="168"/>
    <x v="4"/>
    <x v="2"/>
    <x v="4"/>
    <s v="Smartphones"/>
    <n v="19"/>
    <x v="0"/>
    <x v="5"/>
    <n v="42588"/>
    <n v="45360"/>
    <n v="2772"/>
  </r>
  <r>
    <x v="168"/>
    <x v="3"/>
    <x v="1"/>
    <x v="1"/>
    <s v="Tablets"/>
    <n v="18"/>
    <x v="0"/>
    <x v="5"/>
    <n v="82386"/>
    <n v="89010"/>
    <n v="6624"/>
  </r>
  <r>
    <x v="168"/>
    <x v="0"/>
    <x v="0"/>
    <x v="0"/>
    <s v="Smartphones"/>
    <n v="1"/>
    <x v="0"/>
    <x v="5"/>
    <n v="2034"/>
    <n v="2160"/>
    <n v="126"/>
  </r>
  <r>
    <x v="169"/>
    <x v="0"/>
    <x v="0"/>
    <x v="9"/>
    <s v="Smartphones"/>
    <n v="15"/>
    <x v="0"/>
    <x v="5"/>
    <n v="4212"/>
    <n v="4500"/>
    <n v="288"/>
  </r>
  <r>
    <x v="169"/>
    <x v="5"/>
    <x v="3"/>
    <x v="0"/>
    <s v="Smartphones"/>
    <n v="4"/>
    <x v="0"/>
    <x v="5"/>
    <n v="10170"/>
    <n v="10800"/>
    <n v="630"/>
  </r>
  <r>
    <x v="169"/>
    <x v="0"/>
    <x v="0"/>
    <x v="14"/>
    <s v="Smartphones"/>
    <n v="16"/>
    <x v="0"/>
    <x v="5"/>
    <n v="41328"/>
    <n v="44100"/>
    <n v="2772"/>
  </r>
  <r>
    <x v="170"/>
    <x v="7"/>
    <x v="4"/>
    <x v="5"/>
    <s v="Smartphones"/>
    <n v="10"/>
    <x v="0"/>
    <x v="5"/>
    <n v="46656"/>
    <n v="49680"/>
    <n v="3024"/>
  </r>
  <r>
    <x v="170"/>
    <x v="9"/>
    <x v="3"/>
    <x v="1"/>
    <s v="Tablets"/>
    <n v="21"/>
    <x v="0"/>
    <x v="5"/>
    <n v="82386"/>
    <n v="89010"/>
    <n v="6624"/>
  </r>
  <r>
    <x v="170"/>
    <x v="7"/>
    <x v="4"/>
    <x v="1"/>
    <s v="Tablets"/>
    <n v="7"/>
    <x v="0"/>
    <x v="5"/>
    <n v="46566"/>
    <n v="50310"/>
    <n v="3744"/>
  </r>
  <r>
    <x v="170"/>
    <x v="5"/>
    <x v="3"/>
    <x v="0"/>
    <s v="Smartphones"/>
    <n v="22"/>
    <x v="0"/>
    <x v="5"/>
    <n v="26442"/>
    <n v="28080"/>
    <n v="1638"/>
  </r>
  <r>
    <x v="170"/>
    <x v="6"/>
    <x v="2"/>
    <x v="11"/>
    <s v="Smartphones"/>
    <n v="15"/>
    <x v="0"/>
    <x v="5"/>
    <n v="24822"/>
    <n v="26460"/>
    <n v="1638"/>
  </r>
  <r>
    <x v="170"/>
    <x v="7"/>
    <x v="4"/>
    <x v="7"/>
    <s v="Smartphones"/>
    <n v="7"/>
    <x v="0"/>
    <x v="5"/>
    <n v="3978"/>
    <n v="4230"/>
    <n v="252"/>
  </r>
  <r>
    <x v="171"/>
    <x v="0"/>
    <x v="0"/>
    <x v="4"/>
    <s v="Smartphones"/>
    <n v="17"/>
    <x v="0"/>
    <x v="5"/>
    <n v="63882"/>
    <n v="68040"/>
    <n v="4158"/>
  </r>
  <r>
    <x v="171"/>
    <x v="1"/>
    <x v="0"/>
    <x v="12"/>
    <s v="Smartphones"/>
    <n v="20"/>
    <x v="0"/>
    <x v="5"/>
    <n v="85698"/>
    <n v="91080"/>
    <n v="5382"/>
  </r>
  <r>
    <x v="172"/>
    <x v="2"/>
    <x v="1"/>
    <x v="14"/>
    <s v="Smartphones"/>
    <n v="5"/>
    <x v="0"/>
    <x v="5"/>
    <n v="64944"/>
    <n v="69300"/>
    <n v="4356"/>
  </r>
  <r>
    <x v="172"/>
    <x v="9"/>
    <x v="3"/>
    <x v="10"/>
    <s v="Smartphones"/>
    <n v="14"/>
    <x v="0"/>
    <x v="5"/>
    <n v="71712"/>
    <n v="76320"/>
    <n v="4608"/>
  </r>
  <r>
    <x v="172"/>
    <x v="9"/>
    <x v="3"/>
    <x v="9"/>
    <s v="Smartphones"/>
    <n v="6"/>
    <x v="0"/>
    <x v="5"/>
    <n v="44226"/>
    <n v="47250"/>
    <n v="3024"/>
  </r>
  <r>
    <x v="172"/>
    <x v="6"/>
    <x v="2"/>
    <x v="1"/>
    <s v="Tablets"/>
    <n v="22"/>
    <x v="0"/>
    <x v="5"/>
    <n v="71640"/>
    <n v="77400"/>
    <n v="5760"/>
  </r>
  <r>
    <x v="173"/>
    <x v="0"/>
    <x v="0"/>
    <x v="12"/>
    <s v="Smartphones"/>
    <n v="6"/>
    <x v="0"/>
    <x v="5"/>
    <n v="33534"/>
    <n v="35640"/>
    <n v="2106"/>
  </r>
  <r>
    <x v="173"/>
    <x v="0"/>
    <x v="0"/>
    <x v="0"/>
    <s v="Smartphones"/>
    <n v="6"/>
    <x v="0"/>
    <x v="5"/>
    <n v="38646"/>
    <n v="41040"/>
    <n v="2394"/>
  </r>
  <r>
    <x v="174"/>
    <x v="2"/>
    <x v="1"/>
    <x v="15"/>
    <s v="Tablets"/>
    <n v="2"/>
    <x v="0"/>
    <x v="5"/>
    <n v="90072"/>
    <n v="97200"/>
    <n v="7128"/>
  </r>
  <r>
    <x v="174"/>
    <x v="8"/>
    <x v="4"/>
    <x v="14"/>
    <s v="Smartphones"/>
    <n v="24"/>
    <x v="0"/>
    <x v="5"/>
    <n v="67896"/>
    <n v="72450"/>
    <n v="4554"/>
  </r>
  <r>
    <x v="174"/>
    <x v="7"/>
    <x v="4"/>
    <x v="14"/>
    <s v="Smartphones"/>
    <n v="11"/>
    <x v="0"/>
    <x v="5"/>
    <n v="29520"/>
    <n v="31500"/>
    <n v="1980"/>
  </r>
  <r>
    <x v="175"/>
    <x v="5"/>
    <x v="3"/>
    <x v="10"/>
    <s v="Smartphones"/>
    <n v="10"/>
    <x v="0"/>
    <x v="5"/>
    <n v="40338"/>
    <n v="42930"/>
    <n v="2592"/>
  </r>
  <r>
    <x v="175"/>
    <x v="8"/>
    <x v="4"/>
    <x v="11"/>
    <s v="Smartphones"/>
    <n v="7"/>
    <x v="0"/>
    <x v="5"/>
    <n v="81558"/>
    <n v="86940"/>
    <n v="5382"/>
  </r>
  <r>
    <x v="175"/>
    <x v="0"/>
    <x v="0"/>
    <x v="3"/>
    <s v="Smartphones"/>
    <n v="22"/>
    <x v="0"/>
    <x v="5"/>
    <n v="30744"/>
    <n v="32760"/>
    <n v="2016"/>
  </r>
  <r>
    <x v="176"/>
    <x v="1"/>
    <x v="0"/>
    <x v="8"/>
    <s v="Smartphones"/>
    <n v="7"/>
    <x v="0"/>
    <x v="6"/>
    <n v="118404"/>
    <n v="126270"/>
    <n v="7866"/>
  </r>
  <r>
    <x v="177"/>
    <x v="4"/>
    <x v="2"/>
    <x v="2"/>
    <s v="Smartphones"/>
    <n v="18"/>
    <x v="0"/>
    <x v="6"/>
    <n v="27846"/>
    <n v="29610"/>
    <n v="1764"/>
  </r>
  <r>
    <x v="177"/>
    <x v="9"/>
    <x v="3"/>
    <x v="7"/>
    <s v="Smartphones"/>
    <n v="12"/>
    <x v="0"/>
    <x v="6"/>
    <n v="71604"/>
    <n v="76140"/>
    <n v="4536"/>
  </r>
  <r>
    <x v="177"/>
    <x v="2"/>
    <x v="1"/>
    <x v="14"/>
    <s v="Smartphones"/>
    <n v="19"/>
    <x v="0"/>
    <x v="6"/>
    <n v="11808"/>
    <n v="12600"/>
    <n v="792"/>
  </r>
  <r>
    <x v="177"/>
    <x v="7"/>
    <x v="4"/>
    <x v="8"/>
    <s v="Smartphones"/>
    <n v="23"/>
    <x v="0"/>
    <x v="6"/>
    <n v="113256"/>
    <n v="120780"/>
    <n v="7524"/>
  </r>
  <r>
    <x v="178"/>
    <x v="7"/>
    <x v="4"/>
    <x v="6"/>
    <s v="Smartphones"/>
    <n v="3"/>
    <x v="0"/>
    <x v="6"/>
    <n v="63828"/>
    <n v="68040"/>
    <n v="4212"/>
  </r>
  <r>
    <x v="179"/>
    <x v="1"/>
    <x v="0"/>
    <x v="13"/>
    <s v="Tablets"/>
    <n v="24"/>
    <x v="0"/>
    <x v="6"/>
    <n v="74556"/>
    <n v="80370"/>
    <n v="5814"/>
  </r>
  <r>
    <x v="180"/>
    <x v="4"/>
    <x v="2"/>
    <x v="16"/>
    <s v="Smartphones"/>
    <n v="25"/>
    <x v="0"/>
    <x v="6"/>
    <n v="77832"/>
    <n v="82800"/>
    <n v="4968"/>
  </r>
  <r>
    <x v="181"/>
    <x v="0"/>
    <x v="0"/>
    <x v="13"/>
    <s v="Tablets"/>
    <n v="5"/>
    <x v="0"/>
    <x v="6"/>
    <n v="19620"/>
    <n v="21150"/>
    <n v="1530"/>
  </r>
  <r>
    <x v="181"/>
    <x v="1"/>
    <x v="0"/>
    <x v="13"/>
    <s v="Tablets"/>
    <n v="2"/>
    <x v="0"/>
    <x v="6"/>
    <n v="90252"/>
    <n v="97290"/>
    <n v="7038"/>
  </r>
  <r>
    <x v="181"/>
    <x v="8"/>
    <x v="4"/>
    <x v="16"/>
    <s v="Smartphones"/>
    <n v="14"/>
    <x v="0"/>
    <x v="6"/>
    <n v="23688"/>
    <n v="25200"/>
    <n v="1512"/>
  </r>
  <r>
    <x v="182"/>
    <x v="3"/>
    <x v="1"/>
    <x v="4"/>
    <s v="Smartphones"/>
    <n v="6"/>
    <x v="0"/>
    <x v="6"/>
    <n v="42588"/>
    <n v="45360"/>
    <n v="2772"/>
  </r>
  <r>
    <x v="183"/>
    <x v="5"/>
    <x v="3"/>
    <x v="2"/>
    <s v="Smartphones"/>
    <n v="13"/>
    <x v="0"/>
    <x v="6"/>
    <n v="47736"/>
    <n v="50760"/>
    <n v="3024"/>
  </r>
  <r>
    <x v="183"/>
    <x v="2"/>
    <x v="1"/>
    <x v="4"/>
    <s v="Smartphones"/>
    <n v="4"/>
    <x v="0"/>
    <x v="6"/>
    <n v="57798"/>
    <n v="61560"/>
    <n v="3762"/>
  </r>
  <r>
    <x v="183"/>
    <x v="4"/>
    <x v="2"/>
    <x v="5"/>
    <s v="Smartphones"/>
    <n v="21"/>
    <x v="0"/>
    <x v="6"/>
    <n v="58320"/>
    <n v="62100"/>
    <n v="3780"/>
  </r>
  <r>
    <x v="183"/>
    <x v="9"/>
    <x v="3"/>
    <x v="1"/>
    <s v="Tablets"/>
    <n v="16"/>
    <x v="0"/>
    <x v="6"/>
    <n v="78804"/>
    <n v="85140"/>
    <n v="6336"/>
  </r>
  <r>
    <x v="183"/>
    <x v="0"/>
    <x v="0"/>
    <x v="9"/>
    <s v="Smartphones"/>
    <n v="10"/>
    <x v="0"/>
    <x v="6"/>
    <n v="10530"/>
    <n v="11250"/>
    <n v="720"/>
  </r>
  <r>
    <x v="184"/>
    <x v="2"/>
    <x v="1"/>
    <x v="13"/>
    <s v="Tablets"/>
    <n v="3"/>
    <x v="0"/>
    <x v="6"/>
    <n v="43164"/>
    <n v="46530"/>
    <n v="3366"/>
  </r>
  <r>
    <x v="184"/>
    <x v="5"/>
    <x v="3"/>
    <x v="12"/>
    <s v="Smartphones"/>
    <n v="1"/>
    <x v="0"/>
    <x v="6"/>
    <n v="40986"/>
    <n v="43560"/>
    <n v="2574"/>
  </r>
  <r>
    <x v="184"/>
    <x v="8"/>
    <x v="4"/>
    <x v="1"/>
    <s v="Tablets"/>
    <n v="13"/>
    <x v="0"/>
    <x v="6"/>
    <n v="28656"/>
    <n v="30960"/>
    <n v="2304"/>
  </r>
  <r>
    <x v="184"/>
    <x v="0"/>
    <x v="0"/>
    <x v="1"/>
    <s v="Tablets"/>
    <n v="15"/>
    <x v="0"/>
    <x v="6"/>
    <n v="10746"/>
    <n v="11610"/>
    <n v="864"/>
  </r>
  <r>
    <x v="184"/>
    <x v="6"/>
    <x v="2"/>
    <x v="8"/>
    <s v="Smartphones"/>
    <n v="5"/>
    <x v="0"/>
    <x v="6"/>
    <n v="5148"/>
    <n v="5490"/>
    <n v="342"/>
  </r>
  <r>
    <x v="184"/>
    <x v="5"/>
    <x v="3"/>
    <x v="15"/>
    <s v="Tablets"/>
    <n v="25"/>
    <x v="0"/>
    <x v="6"/>
    <n v="135108"/>
    <n v="145800"/>
    <n v="10692"/>
  </r>
  <r>
    <x v="184"/>
    <x v="7"/>
    <x v="4"/>
    <x v="14"/>
    <s v="Smartphones"/>
    <n v="8"/>
    <x v="0"/>
    <x v="6"/>
    <n v="67896"/>
    <n v="72450"/>
    <n v="4554"/>
  </r>
  <r>
    <x v="184"/>
    <x v="2"/>
    <x v="1"/>
    <x v="11"/>
    <s v="Smartphones"/>
    <n v="21"/>
    <x v="0"/>
    <x v="6"/>
    <n v="17730"/>
    <n v="18900"/>
    <n v="1170"/>
  </r>
  <r>
    <x v="185"/>
    <x v="3"/>
    <x v="1"/>
    <x v="10"/>
    <s v="Smartphones"/>
    <n v="16"/>
    <x v="0"/>
    <x v="6"/>
    <n v="112050"/>
    <n v="119250"/>
    <n v="7200"/>
  </r>
  <r>
    <x v="185"/>
    <x v="0"/>
    <x v="0"/>
    <x v="13"/>
    <s v="Tablets"/>
    <n v="23"/>
    <x v="0"/>
    <x v="6"/>
    <n v="7848"/>
    <n v="8460"/>
    <n v="612"/>
  </r>
  <r>
    <x v="185"/>
    <x v="4"/>
    <x v="2"/>
    <x v="2"/>
    <s v="Smartphones"/>
    <n v="22"/>
    <x v="0"/>
    <x v="6"/>
    <n v="75582"/>
    <n v="80370"/>
    <n v="4788"/>
  </r>
  <r>
    <x v="185"/>
    <x v="5"/>
    <x v="3"/>
    <x v="5"/>
    <s v="Smartphones"/>
    <n v="13"/>
    <x v="0"/>
    <x v="6"/>
    <n v="52488"/>
    <n v="55890"/>
    <n v="3402"/>
  </r>
  <r>
    <x v="186"/>
    <x v="6"/>
    <x v="2"/>
    <x v="11"/>
    <s v="Smartphones"/>
    <n v="27"/>
    <x v="0"/>
    <x v="6"/>
    <n v="39006"/>
    <n v="41580"/>
    <n v="2574"/>
  </r>
  <r>
    <x v="186"/>
    <x v="9"/>
    <x v="3"/>
    <x v="14"/>
    <s v="Smartphones"/>
    <n v="27"/>
    <x v="0"/>
    <x v="6"/>
    <n v="50184"/>
    <n v="53550"/>
    <n v="3366"/>
  </r>
  <r>
    <x v="186"/>
    <x v="4"/>
    <x v="2"/>
    <x v="4"/>
    <s v="Smartphones"/>
    <n v="27"/>
    <x v="0"/>
    <x v="6"/>
    <n v="69966"/>
    <n v="74520"/>
    <n v="4554"/>
  </r>
  <r>
    <x v="186"/>
    <x v="2"/>
    <x v="1"/>
    <x v="15"/>
    <s v="Tablets"/>
    <n v="27"/>
    <x v="0"/>
    <x v="6"/>
    <n v="135108"/>
    <n v="145800"/>
    <n v="10692"/>
  </r>
  <r>
    <x v="186"/>
    <x v="6"/>
    <x v="2"/>
    <x v="13"/>
    <s v="Tablets"/>
    <n v="27"/>
    <x v="0"/>
    <x v="6"/>
    <n v="19620"/>
    <n v="21150"/>
    <n v="1530"/>
  </r>
  <r>
    <x v="186"/>
    <x v="0"/>
    <x v="0"/>
    <x v="4"/>
    <s v="Smartphones"/>
    <n v="27"/>
    <x v="0"/>
    <x v="6"/>
    <n v="3042"/>
    <n v="3240"/>
    <n v="198"/>
  </r>
  <r>
    <x v="186"/>
    <x v="2"/>
    <x v="1"/>
    <x v="2"/>
    <s v="Smartphones"/>
    <n v="12"/>
    <x v="0"/>
    <x v="6"/>
    <n v="71604"/>
    <n v="76140"/>
    <n v="4536"/>
  </r>
  <r>
    <x v="186"/>
    <x v="3"/>
    <x v="1"/>
    <x v="14"/>
    <s v="Smartphones"/>
    <n v="18"/>
    <x v="0"/>
    <x v="6"/>
    <n v="5904"/>
    <n v="6300"/>
    <n v="396"/>
  </r>
  <r>
    <x v="187"/>
    <x v="7"/>
    <x v="4"/>
    <x v="3"/>
    <s v="Smartphones"/>
    <n v="8"/>
    <x v="0"/>
    <x v="6"/>
    <n v="35136"/>
    <n v="37440"/>
    <n v="2304"/>
  </r>
  <r>
    <x v="188"/>
    <x v="9"/>
    <x v="3"/>
    <x v="12"/>
    <s v="Smartphones"/>
    <n v="21"/>
    <x v="0"/>
    <x v="6"/>
    <n v="74520"/>
    <n v="79200"/>
    <n v="4680"/>
  </r>
  <r>
    <x v="188"/>
    <x v="8"/>
    <x v="4"/>
    <x v="2"/>
    <s v="Smartphones"/>
    <n v="25"/>
    <x v="0"/>
    <x v="6"/>
    <n v="51714"/>
    <n v="54990"/>
    <n v="3276"/>
  </r>
  <r>
    <x v="189"/>
    <x v="5"/>
    <x v="3"/>
    <x v="10"/>
    <s v="Smartphones"/>
    <n v="12"/>
    <x v="0"/>
    <x v="6"/>
    <n v="94122"/>
    <n v="100170"/>
    <n v="6048"/>
  </r>
  <r>
    <x v="190"/>
    <x v="4"/>
    <x v="2"/>
    <x v="6"/>
    <s v="Smartphones"/>
    <n v="9"/>
    <x v="0"/>
    <x v="6"/>
    <n v="60282"/>
    <n v="64260"/>
    <n v="3978"/>
  </r>
  <r>
    <x v="190"/>
    <x v="3"/>
    <x v="1"/>
    <x v="4"/>
    <s v="Smartphones"/>
    <n v="23"/>
    <x v="0"/>
    <x v="6"/>
    <n v="66924"/>
    <n v="71280"/>
    <n v="4356"/>
  </r>
  <r>
    <x v="190"/>
    <x v="6"/>
    <x v="2"/>
    <x v="6"/>
    <s v="Smartphones"/>
    <n v="23"/>
    <x v="0"/>
    <x v="6"/>
    <n v="88650"/>
    <n v="94500"/>
    <n v="5850"/>
  </r>
  <r>
    <x v="190"/>
    <x v="3"/>
    <x v="1"/>
    <x v="9"/>
    <s v="Smartphones"/>
    <n v="20"/>
    <x v="0"/>
    <x v="6"/>
    <n v="4212"/>
    <n v="4500"/>
    <n v="288"/>
  </r>
  <r>
    <x v="190"/>
    <x v="6"/>
    <x v="2"/>
    <x v="3"/>
    <s v="Smartphones"/>
    <n v="25"/>
    <x v="0"/>
    <x v="6"/>
    <n v="21960"/>
    <n v="23400"/>
    <n v="1440"/>
  </r>
  <r>
    <x v="190"/>
    <x v="2"/>
    <x v="1"/>
    <x v="11"/>
    <s v="Smartphones"/>
    <n v="4"/>
    <x v="0"/>
    <x v="6"/>
    <n v="46098"/>
    <n v="49140"/>
    <n v="3042"/>
  </r>
  <r>
    <x v="190"/>
    <x v="3"/>
    <x v="1"/>
    <x v="12"/>
    <s v="Smartphones"/>
    <n v="24"/>
    <x v="0"/>
    <x v="6"/>
    <n v="14904"/>
    <n v="15840"/>
    <n v="936"/>
  </r>
  <r>
    <x v="191"/>
    <x v="2"/>
    <x v="1"/>
    <x v="3"/>
    <s v="Smartphones"/>
    <n v="24"/>
    <x v="0"/>
    <x v="6"/>
    <n v="6588"/>
    <n v="7020"/>
    <n v="432"/>
  </r>
  <r>
    <x v="191"/>
    <x v="6"/>
    <x v="2"/>
    <x v="16"/>
    <s v="Smartphones"/>
    <n v="16"/>
    <x v="0"/>
    <x v="6"/>
    <n v="37224"/>
    <n v="39600"/>
    <n v="2376"/>
  </r>
  <r>
    <x v="191"/>
    <x v="2"/>
    <x v="1"/>
    <x v="1"/>
    <s v="Tablets"/>
    <n v="6"/>
    <x v="0"/>
    <x v="6"/>
    <n v="53730"/>
    <n v="58050"/>
    <n v="4320"/>
  </r>
  <r>
    <x v="191"/>
    <x v="8"/>
    <x v="4"/>
    <x v="10"/>
    <s v="Smartphones"/>
    <n v="4"/>
    <x v="0"/>
    <x v="6"/>
    <n v="17928"/>
    <n v="19080"/>
    <n v="1152"/>
  </r>
  <r>
    <x v="192"/>
    <x v="1"/>
    <x v="0"/>
    <x v="6"/>
    <s v="Smartphones"/>
    <n v="24"/>
    <x v="0"/>
    <x v="6"/>
    <n v="42552"/>
    <n v="45360"/>
    <n v="2808"/>
  </r>
  <r>
    <x v="192"/>
    <x v="1"/>
    <x v="0"/>
    <x v="0"/>
    <s v="Smartphones"/>
    <n v="21"/>
    <x v="0"/>
    <x v="6"/>
    <n v="36612"/>
    <n v="38880"/>
    <n v="2268"/>
  </r>
  <r>
    <x v="192"/>
    <x v="9"/>
    <x v="3"/>
    <x v="1"/>
    <s v="Tablets"/>
    <n v="13"/>
    <x v="0"/>
    <x v="6"/>
    <n v="39402"/>
    <n v="42570"/>
    <n v="3168"/>
  </r>
  <r>
    <x v="192"/>
    <x v="9"/>
    <x v="3"/>
    <x v="12"/>
    <s v="Smartphones"/>
    <n v="2"/>
    <x v="0"/>
    <x v="6"/>
    <n v="3726"/>
    <n v="3960"/>
    <n v="234"/>
  </r>
  <r>
    <x v="193"/>
    <x v="2"/>
    <x v="1"/>
    <x v="9"/>
    <s v="Smartphones"/>
    <n v="20"/>
    <x v="0"/>
    <x v="6"/>
    <n v="27378"/>
    <n v="29250"/>
    <n v="1872"/>
  </r>
  <r>
    <x v="193"/>
    <x v="0"/>
    <x v="0"/>
    <x v="5"/>
    <s v="Smartphones"/>
    <n v="21"/>
    <x v="0"/>
    <x v="6"/>
    <n v="99144"/>
    <n v="105570"/>
    <n v="6426"/>
  </r>
  <r>
    <x v="193"/>
    <x v="3"/>
    <x v="1"/>
    <x v="14"/>
    <s v="Smartphones"/>
    <n v="12"/>
    <x v="0"/>
    <x v="6"/>
    <n v="29520"/>
    <n v="31500"/>
    <n v="1980"/>
  </r>
  <r>
    <x v="194"/>
    <x v="3"/>
    <x v="1"/>
    <x v="5"/>
    <s v="Smartphones"/>
    <n v="23"/>
    <x v="0"/>
    <x v="6"/>
    <n v="99144"/>
    <n v="105570"/>
    <n v="6426"/>
  </r>
  <r>
    <x v="194"/>
    <x v="5"/>
    <x v="3"/>
    <x v="2"/>
    <s v="Smartphones"/>
    <n v="23"/>
    <x v="0"/>
    <x v="6"/>
    <n v="11934"/>
    <n v="12690"/>
    <n v="756"/>
  </r>
  <r>
    <x v="194"/>
    <x v="3"/>
    <x v="1"/>
    <x v="10"/>
    <s v="Smartphones"/>
    <n v="24"/>
    <x v="0"/>
    <x v="6"/>
    <n v="8964"/>
    <n v="9540"/>
    <n v="576"/>
  </r>
  <r>
    <x v="195"/>
    <x v="9"/>
    <x v="3"/>
    <x v="8"/>
    <s v="Smartphones"/>
    <n v="25"/>
    <x v="0"/>
    <x v="6"/>
    <n v="128700"/>
    <n v="137250"/>
    <n v="8550"/>
  </r>
  <r>
    <x v="195"/>
    <x v="2"/>
    <x v="1"/>
    <x v="5"/>
    <s v="Smartphones"/>
    <n v="17"/>
    <x v="0"/>
    <x v="6"/>
    <n v="116640"/>
    <n v="124200"/>
    <n v="7560"/>
  </r>
  <r>
    <x v="195"/>
    <x v="3"/>
    <x v="1"/>
    <x v="6"/>
    <s v="Smartphones"/>
    <n v="21"/>
    <x v="0"/>
    <x v="6"/>
    <n v="17730"/>
    <n v="18900"/>
    <n v="1170"/>
  </r>
  <r>
    <x v="195"/>
    <x v="8"/>
    <x v="4"/>
    <x v="13"/>
    <s v="Tablets"/>
    <n v="9"/>
    <x v="0"/>
    <x v="6"/>
    <n v="27468"/>
    <n v="29610"/>
    <n v="2142"/>
  </r>
  <r>
    <x v="195"/>
    <x v="9"/>
    <x v="3"/>
    <x v="4"/>
    <s v="Smartphones"/>
    <n v="11"/>
    <x v="0"/>
    <x v="6"/>
    <n v="54756"/>
    <n v="58320"/>
    <n v="3564"/>
  </r>
  <r>
    <x v="196"/>
    <x v="6"/>
    <x v="2"/>
    <x v="11"/>
    <s v="Smartphones"/>
    <n v="4"/>
    <x v="0"/>
    <x v="6"/>
    <n v="42552"/>
    <n v="45360"/>
    <n v="2808"/>
  </r>
  <r>
    <x v="196"/>
    <x v="3"/>
    <x v="1"/>
    <x v="13"/>
    <s v="Tablets"/>
    <n v="22"/>
    <x v="0"/>
    <x v="6"/>
    <n v="23544"/>
    <n v="25380"/>
    <n v="1836"/>
  </r>
  <r>
    <x v="196"/>
    <x v="7"/>
    <x v="4"/>
    <x v="7"/>
    <s v="Smartphones"/>
    <n v="15"/>
    <x v="0"/>
    <x v="6"/>
    <n v="75582"/>
    <n v="80370"/>
    <n v="4788"/>
  </r>
  <r>
    <x v="196"/>
    <x v="6"/>
    <x v="2"/>
    <x v="12"/>
    <s v="Smartphones"/>
    <n v="23"/>
    <x v="0"/>
    <x v="6"/>
    <n v="44712"/>
    <n v="47520"/>
    <n v="2808"/>
  </r>
  <r>
    <x v="197"/>
    <x v="3"/>
    <x v="1"/>
    <x v="2"/>
    <s v="Smartphones"/>
    <n v="9"/>
    <x v="0"/>
    <x v="6"/>
    <n v="7956"/>
    <n v="8460"/>
    <n v="504"/>
  </r>
  <r>
    <x v="197"/>
    <x v="6"/>
    <x v="2"/>
    <x v="11"/>
    <s v="Smartphones"/>
    <n v="7"/>
    <x v="0"/>
    <x v="6"/>
    <n v="88650"/>
    <n v="94500"/>
    <n v="5850"/>
  </r>
  <r>
    <x v="197"/>
    <x v="0"/>
    <x v="0"/>
    <x v="15"/>
    <s v="Tablets"/>
    <n v="25"/>
    <x v="0"/>
    <x v="6"/>
    <n v="127602"/>
    <n v="137700"/>
    <n v="10098"/>
  </r>
  <r>
    <x v="198"/>
    <x v="2"/>
    <x v="1"/>
    <x v="7"/>
    <s v="Smartphones"/>
    <n v="10"/>
    <x v="0"/>
    <x v="6"/>
    <n v="63648"/>
    <n v="67680"/>
    <n v="4032"/>
  </r>
  <r>
    <x v="198"/>
    <x v="4"/>
    <x v="2"/>
    <x v="10"/>
    <s v="Smartphones"/>
    <n v="8"/>
    <x v="0"/>
    <x v="6"/>
    <n v="4482"/>
    <n v="4770"/>
    <n v="288"/>
  </r>
  <r>
    <x v="198"/>
    <x v="3"/>
    <x v="1"/>
    <x v="10"/>
    <s v="Smartphones"/>
    <n v="18"/>
    <x v="0"/>
    <x v="6"/>
    <n v="13446"/>
    <n v="14310"/>
    <n v="864"/>
  </r>
  <r>
    <x v="198"/>
    <x v="6"/>
    <x v="2"/>
    <x v="8"/>
    <s v="Smartphones"/>
    <n v="8"/>
    <x v="0"/>
    <x v="6"/>
    <n v="20592"/>
    <n v="21960"/>
    <n v="1368"/>
  </r>
  <r>
    <x v="199"/>
    <x v="3"/>
    <x v="1"/>
    <x v="10"/>
    <s v="Smartphones"/>
    <n v="25"/>
    <x v="0"/>
    <x v="6"/>
    <n v="4482"/>
    <n v="4770"/>
    <n v="288"/>
  </r>
  <r>
    <x v="199"/>
    <x v="8"/>
    <x v="4"/>
    <x v="14"/>
    <s v="Smartphones"/>
    <n v="7"/>
    <x v="0"/>
    <x v="6"/>
    <n v="17712"/>
    <n v="18900"/>
    <n v="1188"/>
  </r>
  <r>
    <x v="200"/>
    <x v="6"/>
    <x v="2"/>
    <x v="16"/>
    <s v="Smartphones"/>
    <n v="17"/>
    <x v="0"/>
    <x v="6"/>
    <n v="10152"/>
    <n v="10800"/>
    <n v="648"/>
  </r>
  <r>
    <x v="200"/>
    <x v="6"/>
    <x v="2"/>
    <x v="4"/>
    <s v="Smartphones"/>
    <n v="3"/>
    <x v="0"/>
    <x v="6"/>
    <n v="27378"/>
    <n v="29160"/>
    <n v="1782"/>
  </r>
  <r>
    <x v="200"/>
    <x v="1"/>
    <x v="0"/>
    <x v="10"/>
    <s v="Smartphones"/>
    <n v="13"/>
    <x v="0"/>
    <x v="6"/>
    <n v="58266"/>
    <n v="62010"/>
    <n v="3744"/>
  </r>
  <r>
    <x v="200"/>
    <x v="7"/>
    <x v="4"/>
    <x v="3"/>
    <s v="Smartphones"/>
    <n v="17"/>
    <x v="0"/>
    <x v="6"/>
    <n v="15372"/>
    <n v="16380"/>
    <n v="1008"/>
  </r>
  <r>
    <x v="200"/>
    <x v="7"/>
    <x v="4"/>
    <x v="10"/>
    <s v="Smartphones"/>
    <n v="22"/>
    <x v="0"/>
    <x v="6"/>
    <n v="22410"/>
    <n v="23850"/>
    <n v="1440"/>
  </r>
  <r>
    <x v="201"/>
    <x v="3"/>
    <x v="1"/>
    <x v="10"/>
    <s v="Smartphones"/>
    <n v="23"/>
    <x v="0"/>
    <x v="6"/>
    <n v="80676"/>
    <n v="85860"/>
    <n v="5184"/>
  </r>
  <r>
    <x v="201"/>
    <x v="6"/>
    <x v="2"/>
    <x v="0"/>
    <s v="Smartphones"/>
    <n v="1"/>
    <x v="0"/>
    <x v="6"/>
    <n v="14238"/>
    <n v="15120"/>
    <n v="882"/>
  </r>
  <r>
    <x v="201"/>
    <x v="4"/>
    <x v="2"/>
    <x v="11"/>
    <s v="Smartphones"/>
    <n v="25"/>
    <x v="0"/>
    <x v="6"/>
    <n v="7092"/>
    <n v="7560"/>
    <n v="468"/>
  </r>
  <r>
    <x v="202"/>
    <x v="7"/>
    <x v="4"/>
    <x v="1"/>
    <s v="Tablets"/>
    <n v="22"/>
    <x v="0"/>
    <x v="6"/>
    <n v="68058"/>
    <n v="73530"/>
    <n v="5472"/>
  </r>
  <r>
    <x v="202"/>
    <x v="9"/>
    <x v="3"/>
    <x v="12"/>
    <s v="Smartphones"/>
    <n v="2"/>
    <x v="0"/>
    <x v="6"/>
    <n v="40986"/>
    <n v="43560"/>
    <n v="2574"/>
  </r>
  <r>
    <x v="202"/>
    <x v="7"/>
    <x v="4"/>
    <x v="1"/>
    <s v="Tablets"/>
    <n v="11"/>
    <x v="0"/>
    <x v="6"/>
    <n v="46566"/>
    <n v="50310"/>
    <n v="3744"/>
  </r>
  <r>
    <x v="203"/>
    <x v="7"/>
    <x v="4"/>
    <x v="8"/>
    <s v="Smartphones"/>
    <n v="11"/>
    <x v="0"/>
    <x v="6"/>
    <n v="20592"/>
    <n v="21960"/>
    <n v="1368"/>
  </r>
  <r>
    <x v="203"/>
    <x v="8"/>
    <x v="4"/>
    <x v="4"/>
    <s v="Smartphones"/>
    <n v="1"/>
    <x v="0"/>
    <x v="6"/>
    <n v="9126"/>
    <n v="9720"/>
    <n v="594"/>
  </r>
  <r>
    <x v="203"/>
    <x v="3"/>
    <x v="1"/>
    <x v="2"/>
    <s v="Smartphones"/>
    <n v="14"/>
    <x v="0"/>
    <x v="6"/>
    <n v="31824"/>
    <n v="33840"/>
    <n v="2016"/>
  </r>
  <r>
    <x v="203"/>
    <x v="4"/>
    <x v="2"/>
    <x v="11"/>
    <s v="Smartphones"/>
    <n v="11"/>
    <x v="0"/>
    <x v="6"/>
    <n v="7092"/>
    <n v="7560"/>
    <n v="468"/>
  </r>
  <r>
    <x v="203"/>
    <x v="3"/>
    <x v="1"/>
    <x v="2"/>
    <s v="Smartphones"/>
    <n v="8"/>
    <x v="0"/>
    <x v="6"/>
    <n v="95472"/>
    <n v="101520"/>
    <n v="6048"/>
  </r>
  <r>
    <x v="203"/>
    <x v="6"/>
    <x v="2"/>
    <x v="9"/>
    <s v="Smartphones"/>
    <n v="1"/>
    <x v="0"/>
    <x v="6"/>
    <n v="25272"/>
    <n v="27000"/>
    <n v="1728"/>
  </r>
  <r>
    <x v="204"/>
    <x v="9"/>
    <x v="3"/>
    <x v="7"/>
    <s v="Smartphones"/>
    <n v="24"/>
    <x v="0"/>
    <x v="6"/>
    <n v="83538"/>
    <n v="88830"/>
    <n v="5292"/>
  </r>
  <r>
    <x v="205"/>
    <x v="0"/>
    <x v="0"/>
    <x v="14"/>
    <s v="Smartphones"/>
    <n v="15"/>
    <x v="0"/>
    <x v="6"/>
    <n v="32472"/>
    <n v="34650"/>
    <n v="2178"/>
  </r>
  <r>
    <x v="205"/>
    <x v="7"/>
    <x v="4"/>
    <x v="7"/>
    <s v="Smartphones"/>
    <n v="20"/>
    <x v="0"/>
    <x v="6"/>
    <n v="91494"/>
    <n v="97290"/>
    <n v="5796"/>
  </r>
  <r>
    <x v="205"/>
    <x v="0"/>
    <x v="0"/>
    <x v="5"/>
    <s v="Smartphones"/>
    <n v="1"/>
    <x v="0"/>
    <x v="6"/>
    <n v="11664"/>
    <n v="12420"/>
    <n v="756"/>
  </r>
  <r>
    <x v="205"/>
    <x v="9"/>
    <x v="3"/>
    <x v="16"/>
    <s v="Smartphones"/>
    <n v="5"/>
    <x v="0"/>
    <x v="6"/>
    <n v="43992"/>
    <n v="46800"/>
    <n v="2808"/>
  </r>
  <r>
    <x v="206"/>
    <x v="2"/>
    <x v="1"/>
    <x v="13"/>
    <s v="Tablets"/>
    <n v="2"/>
    <x v="0"/>
    <x v="6"/>
    <n v="47088"/>
    <n v="50760"/>
    <n v="3672"/>
  </r>
  <r>
    <x v="206"/>
    <x v="8"/>
    <x v="4"/>
    <x v="8"/>
    <s v="Smartphones"/>
    <n v="15"/>
    <x v="0"/>
    <x v="6"/>
    <n v="82368"/>
    <n v="87840"/>
    <n v="5472"/>
  </r>
  <r>
    <x v="206"/>
    <x v="6"/>
    <x v="2"/>
    <x v="3"/>
    <s v="Smartphones"/>
    <n v="24"/>
    <x v="0"/>
    <x v="6"/>
    <n v="10980"/>
    <n v="11700"/>
    <n v="720"/>
  </r>
  <r>
    <x v="206"/>
    <x v="8"/>
    <x v="4"/>
    <x v="13"/>
    <s v="Tablets"/>
    <n v="23"/>
    <x v="0"/>
    <x v="6"/>
    <n v="43164"/>
    <n v="46530"/>
    <n v="3366"/>
  </r>
  <r>
    <x v="207"/>
    <x v="6"/>
    <x v="2"/>
    <x v="2"/>
    <s v="Smartphones"/>
    <n v="20"/>
    <x v="0"/>
    <x v="7"/>
    <n v="39780"/>
    <n v="42300"/>
    <n v="2520"/>
  </r>
  <r>
    <x v="207"/>
    <x v="7"/>
    <x v="4"/>
    <x v="11"/>
    <s v="Smartphones"/>
    <n v="23"/>
    <x v="0"/>
    <x v="7"/>
    <n v="49644"/>
    <n v="52920"/>
    <n v="3276"/>
  </r>
  <r>
    <x v="208"/>
    <x v="2"/>
    <x v="1"/>
    <x v="3"/>
    <s v="Smartphones"/>
    <n v="22"/>
    <x v="0"/>
    <x v="7"/>
    <n v="19764"/>
    <n v="21060"/>
    <n v="1296"/>
  </r>
  <r>
    <x v="208"/>
    <x v="4"/>
    <x v="2"/>
    <x v="10"/>
    <s v="Smartphones"/>
    <n v="10"/>
    <x v="0"/>
    <x v="7"/>
    <n v="26892"/>
    <n v="28620"/>
    <n v="1728"/>
  </r>
  <r>
    <x v="208"/>
    <x v="2"/>
    <x v="1"/>
    <x v="0"/>
    <s v="Smartphones"/>
    <n v="5"/>
    <x v="0"/>
    <x v="7"/>
    <n v="20340"/>
    <n v="21600"/>
    <n v="1260"/>
  </r>
  <r>
    <x v="209"/>
    <x v="5"/>
    <x v="3"/>
    <x v="9"/>
    <s v="Smartphones"/>
    <n v="12"/>
    <x v="0"/>
    <x v="7"/>
    <n v="27378"/>
    <n v="29250"/>
    <n v="1872"/>
  </r>
  <r>
    <x v="209"/>
    <x v="3"/>
    <x v="1"/>
    <x v="2"/>
    <s v="Smartphones"/>
    <n v="19"/>
    <x v="0"/>
    <x v="7"/>
    <n v="63648"/>
    <n v="67680"/>
    <n v="4032"/>
  </r>
  <r>
    <x v="210"/>
    <x v="0"/>
    <x v="0"/>
    <x v="9"/>
    <s v="Smartphones"/>
    <n v="18"/>
    <x v="0"/>
    <x v="7"/>
    <n v="16848"/>
    <n v="18000"/>
    <n v="1152"/>
  </r>
  <r>
    <x v="210"/>
    <x v="4"/>
    <x v="2"/>
    <x v="13"/>
    <s v="Tablets"/>
    <n v="1"/>
    <x v="0"/>
    <x v="7"/>
    <n v="19620"/>
    <n v="21150"/>
    <n v="1530"/>
  </r>
  <r>
    <x v="210"/>
    <x v="8"/>
    <x v="4"/>
    <x v="4"/>
    <s v="Smartphones"/>
    <n v="15"/>
    <x v="0"/>
    <x v="7"/>
    <n v="18252"/>
    <n v="19440"/>
    <n v="1188"/>
  </r>
  <r>
    <x v="210"/>
    <x v="2"/>
    <x v="1"/>
    <x v="12"/>
    <s v="Smartphones"/>
    <n v="4"/>
    <x v="0"/>
    <x v="7"/>
    <n v="11178"/>
    <n v="11880"/>
    <n v="702"/>
  </r>
  <r>
    <x v="211"/>
    <x v="0"/>
    <x v="0"/>
    <x v="16"/>
    <s v="Smartphones"/>
    <n v="16"/>
    <x v="0"/>
    <x v="7"/>
    <n v="23688"/>
    <n v="25200"/>
    <n v="1512"/>
  </r>
  <r>
    <x v="211"/>
    <x v="3"/>
    <x v="1"/>
    <x v="11"/>
    <s v="Smartphones"/>
    <n v="10"/>
    <x v="0"/>
    <x v="7"/>
    <n v="78012"/>
    <n v="83160"/>
    <n v="5148"/>
  </r>
  <r>
    <x v="211"/>
    <x v="7"/>
    <x v="4"/>
    <x v="16"/>
    <s v="Smartphones"/>
    <n v="21"/>
    <x v="0"/>
    <x v="7"/>
    <n v="50760"/>
    <n v="54000"/>
    <n v="3240"/>
  </r>
  <r>
    <x v="212"/>
    <x v="3"/>
    <x v="1"/>
    <x v="13"/>
    <s v="Tablets"/>
    <n v="7"/>
    <x v="0"/>
    <x v="7"/>
    <n v="86328"/>
    <n v="93060"/>
    <n v="6732"/>
  </r>
  <r>
    <x v="212"/>
    <x v="7"/>
    <x v="4"/>
    <x v="0"/>
    <s v="Smartphones"/>
    <n v="22"/>
    <x v="0"/>
    <x v="7"/>
    <n v="16272"/>
    <n v="17280"/>
    <n v="1008"/>
  </r>
  <r>
    <x v="212"/>
    <x v="2"/>
    <x v="1"/>
    <x v="1"/>
    <s v="Tablets"/>
    <n v="15"/>
    <x v="0"/>
    <x v="7"/>
    <n v="7164"/>
    <n v="7740"/>
    <n v="576"/>
  </r>
  <r>
    <x v="212"/>
    <x v="7"/>
    <x v="4"/>
    <x v="11"/>
    <s v="Smartphones"/>
    <n v="7"/>
    <x v="0"/>
    <x v="7"/>
    <n v="7092"/>
    <n v="7560"/>
    <n v="468"/>
  </r>
  <r>
    <x v="212"/>
    <x v="9"/>
    <x v="3"/>
    <x v="13"/>
    <s v="Tablets"/>
    <n v="17"/>
    <x v="0"/>
    <x v="7"/>
    <n v="43164"/>
    <n v="46530"/>
    <n v="3366"/>
  </r>
  <r>
    <x v="213"/>
    <x v="5"/>
    <x v="3"/>
    <x v="12"/>
    <s v="Smartphones"/>
    <n v="20"/>
    <x v="0"/>
    <x v="7"/>
    <n v="89424"/>
    <n v="95040"/>
    <n v="5616"/>
  </r>
  <r>
    <x v="214"/>
    <x v="3"/>
    <x v="1"/>
    <x v="2"/>
    <s v="Smartphones"/>
    <n v="5"/>
    <x v="0"/>
    <x v="7"/>
    <n v="59670"/>
    <n v="63450"/>
    <n v="3780"/>
  </r>
  <r>
    <x v="215"/>
    <x v="9"/>
    <x v="3"/>
    <x v="4"/>
    <s v="Smartphones"/>
    <n v="14"/>
    <x v="0"/>
    <x v="7"/>
    <n v="18252"/>
    <n v="19440"/>
    <n v="1188"/>
  </r>
  <r>
    <x v="215"/>
    <x v="0"/>
    <x v="0"/>
    <x v="7"/>
    <s v="Smartphones"/>
    <n v="6"/>
    <x v="0"/>
    <x v="7"/>
    <n v="31824"/>
    <n v="33840"/>
    <n v="2016"/>
  </r>
  <r>
    <x v="215"/>
    <x v="1"/>
    <x v="0"/>
    <x v="5"/>
    <s v="Smartphones"/>
    <n v="22"/>
    <x v="0"/>
    <x v="7"/>
    <n v="17496"/>
    <n v="18630"/>
    <n v="1134"/>
  </r>
  <r>
    <x v="215"/>
    <x v="1"/>
    <x v="0"/>
    <x v="8"/>
    <s v="Smartphones"/>
    <n v="6"/>
    <x v="0"/>
    <x v="7"/>
    <n v="46332"/>
    <n v="49410"/>
    <n v="3078"/>
  </r>
  <r>
    <x v="216"/>
    <x v="5"/>
    <x v="3"/>
    <x v="0"/>
    <s v="Smartphones"/>
    <n v="6"/>
    <x v="0"/>
    <x v="7"/>
    <n v="16272"/>
    <n v="17280"/>
    <n v="1008"/>
  </r>
  <r>
    <x v="216"/>
    <x v="5"/>
    <x v="3"/>
    <x v="8"/>
    <s v="Smartphones"/>
    <n v="2"/>
    <x v="0"/>
    <x v="7"/>
    <n v="61776"/>
    <n v="65880"/>
    <n v="4104"/>
  </r>
  <r>
    <x v="216"/>
    <x v="1"/>
    <x v="0"/>
    <x v="3"/>
    <s v="Smartphones"/>
    <n v="24"/>
    <x v="0"/>
    <x v="7"/>
    <n v="19764"/>
    <n v="21060"/>
    <n v="1296"/>
  </r>
  <r>
    <x v="216"/>
    <x v="8"/>
    <x v="4"/>
    <x v="5"/>
    <s v="Smartphones"/>
    <n v="11"/>
    <x v="0"/>
    <x v="7"/>
    <n v="46656"/>
    <n v="49680"/>
    <n v="3024"/>
  </r>
  <r>
    <x v="217"/>
    <x v="5"/>
    <x v="3"/>
    <x v="0"/>
    <s v="Smartphones"/>
    <n v="10"/>
    <x v="0"/>
    <x v="7"/>
    <n v="36612"/>
    <n v="38880"/>
    <n v="2268"/>
  </r>
  <r>
    <x v="217"/>
    <x v="9"/>
    <x v="3"/>
    <x v="12"/>
    <s v="Smartphones"/>
    <n v="7"/>
    <x v="0"/>
    <x v="7"/>
    <n v="33534"/>
    <n v="35640"/>
    <n v="2106"/>
  </r>
  <r>
    <x v="217"/>
    <x v="3"/>
    <x v="1"/>
    <x v="2"/>
    <s v="Smartphones"/>
    <n v="22"/>
    <x v="0"/>
    <x v="7"/>
    <n v="59670"/>
    <n v="63450"/>
    <n v="3780"/>
  </r>
  <r>
    <x v="218"/>
    <x v="7"/>
    <x v="4"/>
    <x v="10"/>
    <s v="Smartphones"/>
    <n v="7"/>
    <x v="0"/>
    <x v="7"/>
    <n v="44820"/>
    <n v="47700"/>
    <n v="2880"/>
  </r>
  <r>
    <x v="218"/>
    <x v="5"/>
    <x v="3"/>
    <x v="0"/>
    <s v="Smartphones"/>
    <n v="18"/>
    <x v="0"/>
    <x v="7"/>
    <n v="8136"/>
    <n v="8640"/>
    <n v="504"/>
  </r>
  <r>
    <x v="218"/>
    <x v="6"/>
    <x v="2"/>
    <x v="2"/>
    <s v="Smartphones"/>
    <n v="12"/>
    <x v="0"/>
    <x v="7"/>
    <n v="15912"/>
    <n v="16920"/>
    <n v="1008"/>
  </r>
  <r>
    <x v="218"/>
    <x v="4"/>
    <x v="2"/>
    <x v="13"/>
    <s v="Tablets"/>
    <n v="19"/>
    <x v="0"/>
    <x v="7"/>
    <n v="7848"/>
    <n v="8460"/>
    <n v="612"/>
  </r>
  <r>
    <x v="218"/>
    <x v="9"/>
    <x v="3"/>
    <x v="8"/>
    <s v="Smartphones"/>
    <n v="23"/>
    <x v="0"/>
    <x v="7"/>
    <n v="41184"/>
    <n v="43920"/>
    <n v="2736"/>
  </r>
  <r>
    <x v="219"/>
    <x v="3"/>
    <x v="1"/>
    <x v="15"/>
    <s v="Tablets"/>
    <n v="3"/>
    <x v="0"/>
    <x v="7"/>
    <n v="150120"/>
    <n v="162000"/>
    <n v="11880"/>
  </r>
  <r>
    <x v="219"/>
    <x v="0"/>
    <x v="0"/>
    <x v="15"/>
    <s v="Tablets"/>
    <n v="24"/>
    <x v="0"/>
    <x v="7"/>
    <n v="52542"/>
    <n v="56700"/>
    <n v="4158"/>
  </r>
  <r>
    <x v="219"/>
    <x v="7"/>
    <x v="4"/>
    <x v="15"/>
    <s v="Tablets"/>
    <n v="25"/>
    <x v="0"/>
    <x v="7"/>
    <n v="37530"/>
    <n v="40500"/>
    <n v="2970"/>
  </r>
  <r>
    <x v="219"/>
    <x v="2"/>
    <x v="1"/>
    <x v="15"/>
    <s v="Tablets"/>
    <n v="5"/>
    <x v="0"/>
    <x v="7"/>
    <n v="105084"/>
    <n v="113400"/>
    <n v="8316"/>
  </r>
  <r>
    <x v="219"/>
    <x v="0"/>
    <x v="0"/>
    <x v="16"/>
    <s v="Smartphones"/>
    <n v="2"/>
    <x v="0"/>
    <x v="7"/>
    <n v="33840"/>
    <n v="36000"/>
    <n v="2160"/>
  </r>
  <r>
    <x v="220"/>
    <x v="7"/>
    <x v="4"/>
    <x v="1"/>
    <s v="Tablets"/>
    <n v="14"/>
    <x v="0"/>
    <x v="7"/>
    <n v="14328"/>
    <n v="15480"/>
    <n v="1152"/>
  </r>
  <r>
    <x v="220"/>
    <x v="7"/>
    <x v="4"/>
    <x v="12"/>
    <s v="Smartphones"/>
    <n v="6"/>
    <x v="0"/>
    <x v="7"/>
    <n v="37260"/>
    <n v="39600"/>
    <n v="2340"/>
  </r>
  <r>
    <x v="221"/>
    <x v="6"/>
    <x v="2"/>
    <x v="2"/>
    <s v="Smartphones"/>
    <n v="13"/>
    <x v="0"/>
    <x v="7"/>
    <n v="67626"/>
    <n v="71910"/>
    <n v="4284"/>
  </r>
  <r>
    <x v="221"/>
    <x v="9"/>
    <x v="3"/>
    <x v="13"/>
    <s v="Tablets"/>
    <n v="4"/>
    <x v="0"/>
    <x v="7"/>
    <n v="62784"/>
    <n v="67680"/>
    <n v="4896"/>
  </r>
  <r>
    <x v="221"/>
    <x v="8"/>
    <x v="4"/>
    <x v="6"/>
    <s v="Smartphones"/>
    <n v="21"/>
    <x v="0"/>
    <x v="7"/>
    <n v="10638"/>
    <n v="11340"/>
    <n v="702"/>
  </r>
  <r>
    <x v="222"/>
    <x v="3"/>
    <x v="1"/>
    <x v="7"/>
    <s v="Smartphones"/>
    <n v="16"/>
    <x v="0"/>
    <x v="7"/>
    <n v="47736"/>
    <n v="50760"/>
    <n v="3024"/>
  </r>
  <r>
    <x v="222"/>
    <x v="7"/>
    <x v="4"/>
    <x v="11"/>
    <s v="Smartphones"/>
    <n v="10"/>
    <x v="0"/>
    <x v="7"/>
    <n v="14184"/>
    <n v="15120"/>
    <n v="936"/>
  </r>
  <r>
    <x v="222"/>
    <x v="9"/>
    <x v="3"/>
    <x v="10"/>
    <s v="Smartphones"/>
    <n v="3"/>
    <x v="0"/>
    <x v="7"/>
    <n v="103086"/>
    <n v="109710"/>
    <n v="6624"/>
  </r>
  <r>
    <x v="222"/>
    <x v="4"/>
    <x v="2"/>
    <x v="0"/>
    <s v="Smartphones"/>
    <n v="1"/>
    <x v="0"/>
    <x v="7"/>
    <n v="22374"/>
    <n v="23760"/>
    <n v="1386"/>
  </r>
  <r>
    <x v="222"/>
    <x v="0"/>
    <x v="0"/>
    <x v="3"/>
    <s v="Smartphones"/>
    <n v="13"/>
    <x v="0"/>
    <x v="7"/>
    <n v="15372"/>
    <n v="16380"/>
    <n v="1008"/>
  </r>
  <r>
    <x v="223"/>
    <x v="9"/>
    <x v="3"/>
    <x v="6"/>
    <s v="Smartphones"/>
    <n v="15"/>
    <x v="0"/>
    <x v="7"/>
    <n v="10638"/>
    <n v="11340"/>
    <n v="702"/>
  </r>
  <r>
    <x v="223"/>
    <x v="6"/>
    <x v="2"/>
    <x v="14"/>
    <s v="Smartphones"/>
    <n v="5"/>
    <x v="0"/>
    <x v="7"/>
    <n v="44280"/>
    <n v="47250"/>
    <n v="2970"/>
  </r>
  <r>
    <x v="223"/>
    <x v="6"/>
    <x v="2"/>
    <x v="12"/>
    <s v="Smartphones"/>
    <n v="25"/>
    <x v="0"/>
    <x v="7"/>
    <n v="93150"/>
    <n v="99000"/>
    <n v="5850"/>
  </r>
  <r>
    <x v="223"/>
    <x v="4"/>
    <x v="2"/>
    <x v="2"/>
    <s v="Smartphones"/>
    <n v="8"/>
    <x v="0"/>
    <x v="7"/>
    <n v="75582"/>
    <n v="80370"/>
    <n v="4788"/>
  </r>
  <r>
    <x v="223"/>
    <x v="4"/>
    <x v="2"/>
    <x v="11"/>
    <s v="Smartphones"/>
    <n v="21"/>
    <x v="0"/>
    <x v="7"/>
    <n v="39006"/>
    <n v="41580"/>
    <n v="2574"/>
  </r>
  <r>
    <x v="224"/>
    <x v="8"/>
    <x v="4"/>
    <x v="14"/>
    <s v="Smartphones"/>
    <n v="16"/>
    <x v="0"/>
    <x v="7"/>
    <n v="61992"/>
    <n v="66150"/>
    <n v="4158"/>
  </r>
  <r>
    <x v="224"/>
    <x v="0"/>
    <x v="0"/>
    <x v="12"/>
    <s v="Smartphones"/>
    <n v="23"/>
    <x v="0"/>
    <x v="7"/>
    <n v="93150"/>
    <n v="99000"/>
    <n v="5850"/>
  </r>
  <r>
    <x v="224"/>
    <x v="4"/>
    <x v="2"/>
    <x v="2"/>
    <s v="Smartphones"/>
    <n v="22"/>
    <x v="0"/>
    <x v="7"/>
    <n v="87516"/>
    <n v="93060"/>
    <n v="5544"/>
  </r>
  <r>
    <x v="224"/>
    <x v="9"/>
    <x v="3"/>
    <x v="5"/>
    <s v="Smartphones"/>
    <n v="13"/>
    <x v="0"/>
    <x v="7"/>
    <n v="139968"/>
    <n v="149040"/>
    <n v="9072"/>
  </r>
  <r>
    <x v="225"/>
    <x v="5"/>
    <x v="3"/>
    <x v="2"/>
    <s v="Smartphones"/>
    <n v="27"/>
    <x v="0"/>
    <x v="7"/>
    <n v="59670"/>
    <n v="63450"/>
    <n v="3780"/>
  </r>
  <r>
    <x v="226"/>
    <x v="8"/>
    <x v="4"/>
    <x v="0"/>
    <s v="Smartphones"/>
    <n v="27"/>
    <x v="0"/>
    <x v="7"/>
    <n v="46782"/>
    <n v="49680"/>
    <n v="2898"/>
  </r>
  <r>
    <x v="226"/>
    <x v="0"/>
    <x v="0"/>
    <x v="11"/>
    <s v="Smartphones"/>
    <n v="27"/>
    <x v="0"/>
    <x v="7"/>
    <n v="17730"/>
    <n v="18900"/>
    <n v="1170"/>
  </r>
  <r>
    <x v="227"/>
    <x v="4"/>
    <x v="2"/>
    <x v="16"/>
    <s v="Smartphones"/>
    <n v="27"/>
    <x v="0"/>
    <x v="7"/>
    <n v="60912"/>
    <n v="64800"/>
    <n v="3888"/>
  </r>
  <r>
    <x v="227"/>
    <x v="7"/>
    <x v="4"/>
    <x v="5"/>
    <s v="Smartphones"/>
    <n v="27"/>
    <x v="0"/>
    <x v="7"/>
    <n v="139968"/>
    <n v="149040"/>
    <n v="9072"/>
  </r>
  <r>
    <x v="227"/>
    <x v="6"/>
    <x v="2"/>
    <x v="8"/>
    <s v="Smartphones"/>
    <n v="27"/>
    <x v="0"/>
    <x v="7"/>
    <n v="56628"/>
    <n v="60390"/>
    <n v="3762"/>
  </r>
  <r>
    <x v="228"/>
    <x v="2"/>
    <x v="1"/>
    <x v="5"/>
    <s v="Smartphones"/>
    <n v="12"/>
    <x v="0"/>
    <x v="7"/>
    <n v="139968"/>
    <n v="149040"/>
    <n v="9072"/>
  </r>
  <r>
    <x v="228"/>
    <x v="3"/>
    <x v="1"/>
    <x v="4"/>
    <s v="Smartphones"/>
    <n v="18"/>
    <x v="0"/>
    <x v="7"/>
    <n v="9126"/>
    <n v="9720"/>
    <n v="594"/>
  </r>
  <r>
    <x v="229"/>
    <x v="8"/>
    <x v="4"/>
    <x v="0"/>
    <s v="Smartphones"/>
    <n v="8"/>
    <x v="0"/>
    <x v="7"/>
    <n v="18306"/>
    <n v="19440"/>
    <n v="1134"/>
  </r>
  <r>
    <x v="229"/>
    <x v="9"/>
    <x v="3"/>
    <x v="13"/>
    <s v="Tablets"/>
    <n v="21"/>
    <x v="0"/>
    <x v="7"/>
    <n v="27468"/>
    <n v="29610"/>
    <n v="2142"/>
  </r>
  <r>
    <x v="229"/>
    <x v="7"/>
    <x v="4"/>
    <x v="10"/>
    <s v="Smartphones"/>
    <n v="25"/>
    <x v="0"/>
    <x v="7"/>
    <n v="89640"/>
    <n v="95400"/>
    <n v="5760"/>
  </r>
  <r>
    <x v="229"/>
    <x v="3"/>
    <x v="1"/>
    <x v="2"/>
    <s v="Smartphones"/>
    <n v="12"/>
    <x v="0"/>
    <x v="7"/>
    <n v="7956"/>
    <n v="8460"/>
    <n v="504"/>
  </r>
  <r>
    <x v="229"/>
    <x v="4"/>
    <x v="2"/>
    <x v="5"/>
    <s v="Smartphones"/>
    <n v="9"/>
    <x v="0"/>
    <x v="7"/>
    <n v="134136"/>
    <n v="142830"/>
    <n v="8694"/>
  </r>
  <r>
    <x v="230"/>
    <x v="4"/>
    <x v="2"/>
    <x v="9"/>
    <s v="Smartphones"/>
    <n v="23"/>
    <x v="0"/>
    <x v="7"/>
    <n v="18954"/>
    <n v="20250"/>
    <n v="1296"/>
  </r>
  <r>
    <x v="231"/>
    <x v="1"/>
    <x v="0"/>
    <x v="6"/>
    <s v="Smartphones"/>
    <n v="23"/>
    <x v="0"/>
    <x v="7"/>
    <n v="81558"/>
    <n v="86940"/>
    <n v="5382"/>
  </r>
  <r>
    <x v="232"/>
    <x v="4"/>
    <x v="2"/>
    <x v="9"/>
    <s v="Smartphones"/>
    <n v="20"/>
    <x v="0"/>
    <x v="7"/>
    <n v="14742"/>
    <n v="15750"/>
    <n v="1008"/>
  </r>
  <r>
    <x v="232"/>
    <x v="0"/>
    <x v="0"/>
    <x v="10"/>
    <s v="Smartphones"/>
    <n v="25"/>
    <x v="0"/>
    <x v="7"/>
    <n v="67230"/>
    <n v="71550"/>
    <n v="4320"/>
  </r>
  <r>
    <x v="232"/>
    <x v="8"/>
    <x v="4"/>
    <x v="15"/>
    <s v="Tablets"/>
    <n v="4"/>
    <x v="0"/>
    <x v="7"/>
    <n v="60048"/>
    <n v="64800"/>
    <n v="4752"/>
  </r>
  <r>
    <x v="233"/>
    <x v="3"/>
    <x v="1"/>
    <x v="8"/>
    <s v="Smartphones"/>
    <n v="24"/>
    <x v="0"/>
    <x v="7"/>
    <n v="77220"/>
    <n v="82350"/>
    <n v="5130"/>
  </r>
  <r>
    <x v="233"/>
    <x v="5"/>
    <x v="3"/>
    <x v="0"/>
    <s v="Smartphones"/>
    <n v="24"/>
    <x v="0"/>
    <x v="7"/>
    <n v="12204"/>
    <n v="12960"/>
    <n v="756"/>
  </r>
  <r>
    <x v="234"/>
    <x v="6"/>
    <x v="2"/>
    <x v="15"/>
    <s v="Tablets"/>
    <n v="16"/>
    <x v="0"/>
    <x v="7"/>
    <n v="45036"/>
    <n v="48600"/>
    <n v="3564"/>
  </r>
  <r>
    <x v="234"/>
    <x v="5"/>
    <x v="3"/>
    <x v="16"/>
    <s v="Smartphones"/>
    <n v="6"/>
    <x v="0"/>
    <x v="7"/>
    <n v="33840"/>
    <n v="36000"/>
    <n v="2160"/>
  </r>
  <r>
    <x v="235"/>
    <x v="2"/>
    <x v="1"/>
    <x v="12"/>
    <s v="Smartphones"/>
    <n v="4"/>
    <x v="0"/>
    <x v="7"/>
    <n v="70794"/>
    <n v="75240"/>
    <n v="4446"/>
  </r>
  <r>
    <x v="235"/>
    <x v="1"/>
    <x v="0"/>
    <x v="16"/>
    <s v="Smartphones"/>
    <n v="24"/>
    <x v="0"/>
    <x v="7"/>
    <n v="16920"/>
    <n v="18000"/>
    <n v="1080"/>
  </r>
  <r>
    <x v="235"/>
    <x v="9"/>
    <x v="3"/>
    <x v="15"/>
    <s v="Tablets"/>
    <n v="21"/>
    <x v="0"/>
    <x v="7"/>
    <n v="165132"/>
    <n v="178200"/>
    <n v="13068"/>
  </r>
  <r>
    <x v="235"/>
    <x v="1"/>
    <x v="0"/>
    <x v="14"/>
    <s v="Smartphones"/>
    <n v="13"/>
    <x v="0"/>
    <x v="7"/>
    <n v="26568"/>
    <n v="28350"/>
    <n v="1782"/>
  </r>
  <r>
    <x v="235"/>
    <x v="8"/>
    <x v="4"/>
    <x v="4"/>
    <s v="Smartphones"/>
    <n v="2"/>
    <x v="0"/>
    <x v="7"/>
    <n v="69966"/>
    <n v="74520"/>
    <n v="4554"/>
  </r>
  <r>
    <x v="236"/>
    <x v="9"/>
    <x v="3"/>
    <x v="10"/>
    <s v="Smartphones"/>
    <n v="20"/>
    <x v="0"/>
    <x v="7"/>
    <n v="71712"/>
    <n v="76320"/>
    <n v="4608"/>
  </r>
  <r>
    <x v="236"/>
    <x v="4"/>
    <x v="2"/>
    <x v="15"/>
    <s v="Tablets"/>
    <n v="21"/>
    <x v="0"/>
    <x v="7"/>
    <n v="187650"/>
    <n v="202500"/>
    <n v="14850"/>
  </r>
  <r>
    <x v="236"/>
    <x v="8"/>
    <x v="4"/>
    <x v="12"/>
    <s v="Smartphones"/>
    <n v="12"/>
    <x v="0"/>
    <x v="7"/>
    <n v="44712"/>
    <n v="47520"/>
    <n v="2808"/>
  </r>
  <r>
    <x v="236"/>
    <x v="7"/>
    <x v="4"/>
    <x v="13"/>
    <s v="Tablets"/>
    <n v="23"/>
    <x v="0"/>
    <x v="7"/>
    <n v="98100"/>
    <n v="105750"/>
    <n v="7650"/>
  </r>
  <r>
    <x v="237"/>
    <x v="5"/>
    <x v="3"/>
    <x v="12"/>
    <s v="Smartphones"/>
    <n v="23"/>
    <x v="0"/>
    <x v="8"/>
    <n v="7452"/>
    <n v="7920"/>
    <n v="468"/>
  </r>
  <r>
    <x v="237"/>
    <x v="7"/>
    <x v="4"/>
    <x v="3"/>
    <s v="Smartphones"/>
    <n v="24"/>
    <x v="0"/>
    <x v="8"/>
    <n v="13176"/>
    <n v="14040"/>
    <n v="864"/>
  </r>
  <r>
    <x v="237"/>
    <x v="8"/>
    <x v="4"/>
    <x v="13"/>
    <s v="Tablets"/>
    <n v="25"/>
    <x v="0"/>
    <x v="8"/>
    <n v="62784"/>
    <n v="67680"/>
    <n v="4896"/>
  </r>
  <r>
    <x v="237"/>
    <x v="3"/>
    <x v="1"/>
    <x v="15"/>
    <s v="Tablets"/>
    <n v="17"/>
    <x v="0"/>
    <x v="8"/>
    <n v="22518"/>
    <n v="24300"/>
    <n v="1782"/>
  </r>
  <r>
    <x v="238"/>
    <x v="2"/>
    <x v="1"/>
    <x v="8"/>
    <s v="Smartphones"/>
    <n v="21"/>
    <x v="0"/>
    <x v="8"/>
    <n v="30888"/>
    <n v="32940"/>
    <n v="2052"/>
  </r>
  <r>
    <x v="238"/>
    <x v="3"/>
    <x v="1"/>
    <x v="11"/>
    <s v="Smartphones"/>
    <n v="9"/>
    <x v="0"/>
    <x v="8"/>
    <n v="67374"/>
    <n v="71820"/>
    <n v="4446"/>
  </r>
  <r>
    <x v="238"/>
    <x v="8"/>
    <x v="4"/>
    <x v="4"/>
    <s v="Smartphones"/>
    <n v="11"/>
    <x v="0"/>
    <x v="8"/>
    <n v="48672"/>
    <n v="51840"/>
    <n v="3168"/>
  </r>
  <r>
    <x v="238"/>
    <x v="3"/>
    <x v="1"/>
    <x v="3"/>
    <s v="Smartphones"/>
    <n v="4"/>
    <x v="0"/>
    <x v="8"/>
    <n v="54900"/>
    <n v="58500"/>
    <n v="3600"/>
  </r>
  <r>
    <x v="238"/>
    <x v="7"/>
    <x v="4"/>
    <x v="14"/>
    <s v="Smartphones"/>
    <n v="22"/>
    <x v="0"/>
    <x v="8"/>
    <n v="53136"/>
    <n v="56700"/>
    <n v="3564"/>
  </r>
  <r>
    <x v="239"/>
    <x v="7"/>
    <x v="4"/>
    <x v="10"/>
    <s v="Smartphones"/>
    <n v="15"/>
    <x v="0"/>
    <x v="8"/>
    <n v="85158"/>
    <n v="90630"/>
    <n v="5472"/>
  </r>
  <r>
    <x v="239"/>
    <x v="3"/>
    <x v="1"/>
    <x v="13"/>
    <s v="Tablets"/>
    <n v="23"/>
    <x v="0"/>
    <x v="8"/>
    <n v="27468"/>
    <n v="29610"/>
    <n v="2142"/>
  </r>
  <r>
    <x v="239"/>
    <x v="9"/>
    <x v="3"/>
    <x v="7"/>
    <s v="Smartphones"/>
    <n v="9"/>
    <x v="0"/>
    <x v="8"/>
    <n v="35802"/>
    <n v="38070"/>
    <n v="2268"/>
  </r>
  <r>
    <x v="239"/>
    <x v="4"/>
    <x v="2"/>
    <x v="3"/>
    <s v="Smartphones"/>
    <n v="7"/>
    <x v="0"/>
    <x v="8"/>
    <n v="4392"/>
    <n v="4680"/>
    <n v="288"/>
  </r>
  <r>
    <x v="240"/>
    <x v="9"/>
    <x v="3"/>
    <x v="13"/>
    <s v="Tablets"/>
    <n v="25"/>
    <x v="0"/>
    <x v="8"/>
    <n v="70632"/>
    <n v="76140"/>
    <n v="5508"/>
  </r>
  <r>
    <x v="240"/>
    <x v="0"/>
    <x v="0"/>
    <x v="13"/>
    <s v="Tablets"/>
    <n v="10"/>
    <x v="0"/>
    <x v="8"/>
    <n v="31392"/>
    <n v="33840"/>
    <n v="2448"/>
  </r>
  <r>
    <x v="240"/>
    <x v="7"/>
    <x v="4"/>
    <x v="13"/>
    <s v="Tablets"/>
    <n v="8"/>
    <x v="0"/>
    <x v="8"/>
    <n v="94176"/>
    <n v="101520"/>
    <n v="7344"/>
  </r>
  <r>
    <x v="241"/>
    <x v="4"/>
    <x v="2"/>
    <x v="15"/>
    <s v="Tablets"/>
    <n v="18"/>
    <x v="0"/>
    <x v="8"/>
    <n v="142614"/>
    <n v="153900"/>
    <n v="11286"/>
  </r>
  <r>
    <x v="241"/>
    <x v="2"/>
    <x v="1"/>
    <x v="8"/>
    <s v="Smartphones"/>
    <n v="8"/>
    <x v="0"/>
    <x v="8"/>
    <n v="123552"/>
    <n v="131760"/>
    <n v="8208"/>
  </r>
  <r>
    <x v="242"/>
    <x v="6"/>
    <x v="2"/>
    <x v="13"/>
    <s v="Tablets"/>
    <n v="25"/>
    <x v="0"/>
    <x v="8"/>
    <n v="15696"/>
    <n v="16920"/>
    <n v="1224"/>
  </r>
  <r>
    <x v="242"/>
    <x v="3"/>
    <x v="1"/>
    <x v="16"/>
    <s v="Smartphones"/>
    <n v="7"/>
    <x v="0"/>
    <x v="8"/>
    <n v="30456"/>
    <n v="32400"/>
    <n v="1944"/>
  </r>
  <r>
    <x v="242"/>
    <x v="9"/>
    <x v="3"/>
    <x v="2"/>
    <s v="Smartphones"/>
    <n v="17"/>
    <x v="0"/>
    <x v="8"/>
    <n v="3978"/>
    <n v="4230"/>
    <n v="252"/>
  </r>
  <r>
    <x v="242"/>
    <x v="4"/>
    <x v="2"/>
    <x v="13"/>
    <s v="Tablets"/>
    <n v="3"/>
    <x v="0"/>
    <x v="8"/>
    <n v="51012"/>
    <n v="54990"/>
    <n v="3978"/>
  </r>
  <r>
    <x v="243"/>
    <x v="4"/>
    <x v="2"/>
    <x v="4"/>
    <s v="Smartphones"/>
    <n v="13"/>
    <x v="0"/>
    <x v="8"/>
    <n v="6084"/>
    <n v="6480"/>
    <n v="396"/>
  </r>
  <r>
    <x v="243"/>
    <x v="3"/>
    <x v="1"/>
    <x v="0"/>
    <s v="Smartphones"/>
    <n v="17"/>
    <x v="0"/>
    <x v="8"/>
    <n v="24408"/>
    <n v="25920"/>
    <n v="1512"/>
  </r>
  <r>
    <x v="243"/>
    <x v="5"/>
    <x v="3"/>
    <x v="6"/>
    <s v="Smartphones"/>
    <n v="22"/>
    <x v="0"/>
    <x v="8"/>
    <n v="35460"/>
    <n v="37800"/>
    <n v="2340"/>
  </r>
  <r>
    <x v="243"/>
    <x v="4"/>
    <x v="2"/>
    <x v="4"/>
    <s v="Smartphones"/>
    <n v="23"/>
    <x v="0"/>
    <x v="8"/>
    <n v="76050"/>
    <n v="81000"/>
    <n v="4950"/>
  </r>
  <r>
    <x v="244"/>
    <x v="7"/>
    <x v="4"/>
    <x v="10"/>
    <s v="Smartphones"/>
    <n v="1"/>
    <x v="0"/>
    <x v="8"/>
    <n v="40338"/>
    <n v="42930"/>
    <n v="2592"/>
  </r>
  <r>
    <x v="245"/>
    <x v="0"/>
    <x v="0"/>
    <x v="6"/>
    <s v="Smartphones"/>
    <n v="25"/>
    <x v="0"/>
    <x v="8"/>
    <n v="28368"/>
    <n v="30240"/>
    <n v="1872"/>
  </r>
  <r>
    <x v="246"/>
    <x v="7"/>
    <x v="4"/>
    <x v="4"/>
    <s v="Smartphones"/>
    <n v="22"/>
    <x v="0"/>
    <x v="8"/>
    <n v="73008"/>
    <n v="77760"/>
    <n v="4752"/>
  </r>
  <r>
    <x v="246"/>
    <x v="2"/>
    <x v="1"/>
    <x v="12"/>
    <s v="Smartphones"/>
    <n v="2"/>
    <x v="0"/>
    <x v="8"/>
    <n v="37260"/>
    <n v="39600"/>
    <n v="2340"/>
  </r>
  <r>
    <x v="246"/>
    <x v="6"/>
    <x v="2"/>
    <x v="13"/>
    <s v="Tablets"/>
    <n v="11"/>
    <x v="0"/>
    <x v="8"/>
    <n v="19620"/>
    <n v="21150"/>
    <n v="1530"/>
  </r>
  <r>
    <x v="246"/>
    <x v="2"/>
    <x v="1"/>
    <x v="8"/>
    <s v="Smartphones"/>
    <n v="11"/>
    <x v="0"/>
    <x v="8"/>
    <n v="10296"/>
    <n v="10980"/>
    <n v="684"/>
  </r>
  <r>
    <x v="247"/>
    <x v="3"/>
    <x v="1"/>
    <x v="10"/>
    <s v="Smartphones"/>
    <n v="1"/>
    <x v="0"/>
    <x v="8"/>
    <n v="44820"/>
    <n v="47700"/>
    <n v="2880"/>
  </r>
  <r>
    <x v="247"/>
    <x v="1"/>
    <x v="0"/>
    <x v="13"/>
    <s v="Tablets"/>
    <n v="14"/>
    <x v="0"/>
    <x v="8"/>
    <n v="74556"/>
    <n v="80370"/>
    <n v="5814"/>
  </r>
  <r>
    <x v="247"/>
    <x v="4"/>
    <x v="2"/>
    <x v="10"/>
    <s v="Smartphones"/>
    <n v="11"/>
    <x v="0"/>
    <x v="8"/>
    <n v="85158"/>
    <n v="90630"/>
    <n v="5472"/>
  </r>
  <r>
    <x v="248"/>
    <x v="3"/>
    <x v="1"/>
    <x v="14"/>
    <s v="Smartphones"/>
    <n v="8"/>
    <x v="0"/>
    <x v="8"/>
    <n v="53136"/>
    <n v="56700"/>
    <n v="3564"/>
  </r>
  <r>
    <x v="249"/>
    <x v="7"/>
    <x v="4"/>
    <x v="2"/>
    <s v="Smartphones"/>
    <n v="1"/>
    <x v="0"/>
    <x v="8"/>
    <n v="3978"/>
    <n v="4230"/>
    <n v="252"/>
  </r>
  <r>
    <x v="249"/>
    <x v="2"/>
    <x v="1"/>
    <x v="0"/>
    <s v="Smartphones"/>
    <n v="24"/>
    <x v="0"/>
    <x v="8"/>
    <n v="20340"/>
    <n v="21600"/>
    <n v="1260"/>
  </r>
  <r>
    <x v="250"/>
    <x v="0"/>
    <x v="0"/>
    <x v="15"/>
    <s v="Tablets"/>
    <n v="15"/>
    <x v="0"/>
    <x v="8"/>
    <n v="142614"/>
    <n v="153900"/>
    <n v="11286"/>
  </r>
  <r>
    <x v="250"/>
    <x v="9"/>
    <x v="3"/>
    <x v="8"/>
    <s v="Smartphones"/>
    <n v="20"/>
    <x v="0"/>
    <x v="8"/>
    <n v="61776"/>
    <n v="65880"/>
    <n v="4104"/>
  </r>
  <r>
    <x v="251"/>
    <x v="0"/>
    <x v="0"/>
    <x v="14"/>
    <s v="Smartphones"/>
    <n v="1"/>
    <x v="0"/>
    <x v="8"/>
    <n v="35424"/>
    <n v="37800"/>
    <n v="2376"/>
  </r>
  <r>
    <x v="251"/>
    <x v="6"/>
    <x v="2"/>
    <x v="7"/>
    <s v="Smartphones"/>
    <n v="5"/>
    <x v="0"/>
    <x v="8"/>
    <n v="87516"/>
    <n v="93060"/>
    <n v="5544"/>
  </r>
  <r>
    <x v="252"/>
    <x v="3"/>
    <x v="1"/>
    <x v="3"/>
    <s v="Smartphones"/>
    <n v="2"/>
    <x v="0"/>
    <x v="8"/>
    <n v="15372"/>
    <n v="16380"/>
    <n v="1008"/>
  </r>
  <r>
    <x v="252"/>
    <x v="8"/>
    <x v="4"/>
    <x v="16"/>
    <s v="Smartphones"/>
    <n v="15"/>
    <x v="0"/>
    <x v="8"/>
    <n v="54144"/>
    <n v="57600"/>
    <n v="3456"/>
  </r>
  <r>
    <x v="253"/>
    <x v="2"/>
    <x v="1"/>
    <x v="9"/>
    <s v="Smartphones"/>
    <n v="24"/>
    <x v="0"/>
    <x v="8"/>
    <n v="33696"/>
    <n v="36000"/>
    <n v="2304"/>
  </r>
  <r>
    <x v="253"/>
    <x v="9"/>
    <x v="3"/>
    <x v="5"/>
    <s v="Smartphones"/>
    <n v="23"/>
    <x v="0"/>
    <x v="8"/>
    <n v="116640"/>
    <n v="124200"/>
    <n v="7560"/>
  </r>
  <r>
    <x v="253"/>
    <x v="5"/>
    <x v="3"/>
    <x v="11"/>
    <s v="Smartphones"/>
    <n v="20"/>
    <x v="0"/>
    <x v="8"/>
    <n v="81558"/>
    <n v="86940"/>
    <n v="5382"/>
  </r>
  <r>
    <x v="253"/>
    <x v="6"/>
    <x v="2"/>
    <x v="14"/>
    <s v="Smartphones"/>
    <n v="23"/>
    <x v="0"/>
    <x v="8"/>
    <n v="73800"/>
    <n v="78750"/>
    <n v="4950"/>
  </r>
  <r>
    <x v="253"/>
    <x v="8"/>
    <x v="4"/>
    <x v="6"/>
    <s v="Smartphones"/>
    <n v="22"/>
    <x v="0"/>
    <x v="8"/>
    <n v="24822"/>
    <n v="26460"/>
    <n v="1638"/>
  </r>
  <r>
    <x v="254"/>
    <x v="3"/>
    <x v="1"/>
    <x v="8"/>
    <s v="Smartphones"/>
    <n v="10"/>
    <x v="0"/>
    <x v="8"/>
    <n v="66924"/>
    <n v="71370"/>
    <n v="4446"/>
  </r>
  <r>
    <x v="254"/>
    <x v="9"/>
    <x v="3"/>
    <x v="7"/>
    <s v="Smartphones"/>
    <n v="5"/>
    <x v="0"/>
    <x v="8"/>
    <n v="19890"/>
    <n v="21150"/>
    <n v="1260"/>
  </r>
  <r>
    <x v="254"/>
    <x v="6"/>
    <x v="2"/>
    <x v="9"/>
    <s v="Smartphones"/>
    <n v="12"/>
    <x v="0"/>
    <x v="8"/>
    <n v="35802"/>
    <n v="38250"/>
    <n v="2448"/>
  </r>
  <r>
    <x v="254"/>
    <x v="3"/>
    <x v="1"/>
    <x v="13"/>
    <s v="Tablets"/>
    <n v="19"/>
    <x v="0"/>
    <x v="8"/>
    <n v="74556"/>
    <n v="80370"/>
    <n v="5814"/>
  </r>
  <r>
    <x v="255"/>
    <x v="0"/>
    <x v="0"/>
    <x v="2"/>
    <s v="Smartphones"/>
    <n v="18"/>
    <x v="0"/>
    <x v="8"/>
    <n v="83538"/>
    <n v="88830"/>
    <n v="5292"/>
  </r>
  <r>
    <x v="255"/>
    <x v="3"/>
    <x v="1"/>
    <x v="11"/>
    <s v="Smartphones"/>
    <n v="1"/>
    <x v="0"/>
    <x v="8"/>
    <n v="53190"/>
    <n v="56700"/>
    <n v="3510"/>
  </r>
  <r>
    <x v="255"/>
    <x v="5"/>
    <x v="3"/>
    <x v="4"/>
    <s v="Smartphones"/>
    <n v="15"/>
    <x v="0"/>
    <x v="8"/>
    <n v="15210"/>
    <n v="16200"/>
    <n v="990"/>
  </r>
  <r>
    <x v="255"/>
    <x v="8"/>
    <x v="4"/>
    <x v="4"/>
    <s v="Smartphones"/>
    <n v="4"/>
    <x v="0"/>
    <x v="8"/>
    <n v="54756"/>
    <n v="58320"/>
    <n v="3564"/>
  </r>
  <r>
    <x v="255"/>
    <x v="0"/>
    <x v="0"/>
    <x v="0"/>
    <s v="Smartphones"/>
    <n v="16"/>
    <x v="0"/>
    <x v="8"/>
    <n v="10170"/>
    <n v="10800"/>
    <n v="630"/>
  </r>
  <r>
    <x v="256"/>
    <x v="0"/>
    <x v="0"/>
    <x v="1"/>
    <s v="Tablets"/>
    <n v="10"/>
    <x v="0"/>
    <x v="8"/>
    <n v="28656"/>
    <n v="30960"/>
    <n v="2304"/>
  </r>
  <r>
    <x v="257"/>
    <x v="9"/>
    <x v="3"/>
    <x v="5"/>
    <s v="Smartphones"/>
    <n v="21"/>
    <x v="0"/>
    <x v="8"/>
    <n v="58320"/>
    <n v="62100"/>
    <n v="3780"/>
  </r>
  <r>
    <x v="257"/>
    <x v="4"/>
    <x v="2"/>
    <x v="8"/>
    <s v="Smartphones"/>
    <n v="7"/>
    <x v="0"/>
    <x v="8"/>
    <n v="5148"/>
    <n v="5490"/>
    <n v="342"/>
  </r>
  <r>
    <x v="257"/>
    <x v="1"/>
    <x v="0"/>
    <x v="16"/>
    <s v="Smartphones"/>
    <n v="22"/>
    <x v="0"/>
    <x v="8"/>
    <n v="43992"/>
    <n v="46800"/>
    <n v="2808"/>
  </r>
  <r>
    <x v="257"/>
    <x v="1"/>
    <x v="0"/>
    <x v="9"/>
    <s v="Smartphones"/>
    <n v="15"/>
    <x v="0"/>
    <x v="8"/>
    <n v="50544"/>
    <n v="54000"/>
    <n v="3456"/>
  </r>
  <r>
    <x v="258"/>
    <x v="5"/>
    <x v="3"/>
    <x v="6"/>
    <s v="Smartphones"/>
    <n v="7"/>
    <x v="0"/>
    <x v="8"/>
    <n v="24822"/>
    <n v="26460"/>
    <n v="1638"/>
  </r>
  <r>
    <x v="258"/>
    <x v="6"/>
    <x v="2"/>
    <x v="13"/>
    <s v="Tablets"/>
    <n v="17"/>
    <x v="0"/>
    <x v="8"/>
    <n v="66708"/>
    <n v="71910"/>
    <n v="5202"/>
  </r>
  <r>
    <x v="259"/>
    <x v="1"/>
    <x v="0"/>
    <x v="13"/>
    <s v="Tablets"/>
    <n v="20"/>
    <x v="0"/>
    <x v="8"/>
    <n v="39240"/>
    <n v="42300"/>
    <n v="3060"/>
  </r>
  <r>
    <x v="259"/>
    <x v="2"/>
    <x v="1"/>
    <x v="7"/>
    <s v="Smartphones"/>
    <n v="5"/>
    <x v="0"/>
    <x v="8"/>
    <n v="15912"/>
    <n v="16920"/>
    <n v="1008"/>
  </r>
  <r>
    <x v="259"/>
    <x v="0"/>
    <x v="0"/>
    <x v="6"/>
    <s v="Smartphones"/>
    <n v="14"/>
    <x v="0"/>
    <x v="8"/>
    <n v="56736"/>
    <n v="60480"/>
    <n v="3744"/>
  </r>
  <r>
    <x v="259"/>
    <x v="3"/>
    <x v="1"/>
    <x v="15"/>
    <s v="Tablets"/>
    <n v="6"/>
    <x v="0"/>
    <x v="8"/>
    <n v="7506"/>
    <n v="8100"/>
    <n v="594"/>
  </r>
  <r>
    <x v="260"/>
    <x v="2"/>
    <x v="1"/>
    <x v="12"/>
    <s v="Smartphones"/>
    <n v="22"/>
    <x v="0"/>
    <x v="8"/>
    <n v="37260"/>
    <n v="39600"/>
    <n v="2340"/>
  </r>
  <r>
    <x v="261"/>
    <x v="9"/>
    <x v="3"/>
    <x v="2"/>
    <s v="Smartphones"/>
    <n v="6"/>
    <x v="0"/>
    <x v="8"/>
    <n v="51714"/>
    <n v="54990"/>
    <n v="3276"/>
  </r>
  <r>
    <x v="261"/>
    <x v="0"/>
    <x v="0"/>
    <x v="8"/>
    <s v="Smartphones"/>
    <n v="6"/>
    <x v="0"/>
    <x v="8"/>
    <n v="92664"/>
    <n v="98820"/>
    <n v="6156"/>
  </r>
  <r>
    <x v="261"/>
    <x v="6"/>
    <x v="2"/>
    <x v="16"/>
    <s v="Smartphones"/>
    <n v="2"/>
    <x v="0"/>
    <x v="8"/>
    <n v="20304"/>
    <n v="21600"/>
    <n v="1296"/>
  </r>
  <r>
    <x v="262"/>
    <x v="3"/>
    <x v="1"/>
    <x v="14"/>
    <s v="Smartphones"/>
    <n v="24"/>
    <x v="0"/>
    <x v="8"/>
    <n v="14760"/>
    <n v="15750"/>
    <n v="990"/>
  </r>
  <r>
    <x v="262"/>
    <x v="5"/>
    <x v="3"/>
    <x v="12"/>
    <s v="Smartphones"/>
    <n v="11"/>
    <x v="0"/>
    <x v="8"/>
    <n v="67068"/>
    <n v="71280"/>
    <n v="4212"/>
  </r>
  <r>
    <x v="262"/>
    <x v="4"/>
    <x v="2"/>
    <x v="12"/>
    <s v="Smartphones"/>
    <n v="10"/>
    <x v="0"/>
    <x v="8"/>
    <n v="52164"/>
    <n v="55440"/>
    <n v="3276"/>
  </r>
  <r>
    <x v="262"/>
    <x v="3"/>
    <x v="1"/>
    <x v="0"/>
    <s v="Smartphones"/>
    <n v="7"/>
    <x v="0"/>
    <x v="8"/>
    <n v="42714"/>
    <n v="45360"/>
    <n v="2646"/>
  </r>
  <r>
    <x v="262"/>
    <x v="6"/>
    <x v="2"/>
    <x v="4"/>
    <s v="Smartphones"/>
    <n v="22"/>
    <x v="0"/>
    <x v="8"/>
    <n v="66924"/>
    <n v="71280"/>
    <n v="4356"/>
  </r>
  <r>
    <x v="262"/>
    <x v="9"/>
    <x v="3"/>
    <x v="13"/>
    <s v="Tablets"/>
    <n v="7"/>
    <x v="0"/>
    <x v="8"/>
    <n v="90252"/>
    <n v="97290"/>
    <n v="7038"/>
  </r>
  <r>
    <x v="262"/>
    <x v="1"/>
    <x v="0"/>
    <x v="10"/>
    <s v="Smartphones"/>
    <n v="18"/>
    <x v="0"/>
    <x v="8"/>
    <n v="80676"/>
    <n v="85860"/>
    <n v="5184"/>
  </r>
  <r>
    <x v="262"/>
    <x v="0"/>
    <x v="0"/>
    <x v="2"/>
    <s v="Smartphones"/>
    <n v="12"/>
    <x v="0"/>
    <x v="8"/>
    <n v="43758"/>
    <n v="46530"/>
    <n v="2772"/>
  </r>
  <r>
    <x v="262"/>
    <x v="7"/>
    <x v="4"/>
    <x v="7"/>
    <s v="Smartphones"/>
    <n v="19"/>
    <x v="0"/>
    <x v="8"/>
    <n v="63648"/>
    <n v="67680"/>
    <n v="4032"/>
  </r>
  <r>
    <x v="263"/>
    <x v="4"/>
    <x v="2"/>
    <x v="6"/>
    <s v="Smartphones"/>
    <n v="23"/>
    <x v="0"/>
    <x v="8"/>
    <n v="63828"/>
    <n v="68040"/>
    <n v="4212"/>
  </r>
  <r>
    <x v="263"/>
    <x v="6"/>
    <x v="2"/>
    <x v="2"/>
    <s v="Smartphones"/>
    <n v="3"/>
    <x v="0"/>
    <x v="8"/>
    <n v="23868"/>
    <n v="25380"/>
    <n v="1512"/>
  </r>
  <r>
    <x v="264"/>
    <x v="0"/>
    <x v="0"/>
    <x v="14"/>
    <s v="Smartphones"/>
    <n v="24"/>
    <x v="0"/>
    <x v="8"/>
    <n v="14760"/>
    <n v="15750"/>
    <n v="990"/>
  </r>
  <r>
    <x v="264"/>
    <x v="3"/>
    <x v="1"/>
    <x v="0"/>
    <s v="Smartphones"/>
    <n v="25"/>
    <x v="0"/>
    <x v="8"/>
    <n v="28476"/>
    <n v="30240"/>
    <n v="1764"/>
  </r>
  <r>
    <x v="264"/>
    <x v="8"/>
    <x v="4"/>
    <x v="4"/>
    <s v="Smartphones"/>
    <n v="5"/>
    <x v="0"/>
    <x v="8"/>
    <n v="3042"/>
    <n v="3240"/>
    <n v="198"/>
  </r>
  <r>
    <x v="264"/>
    <x v="4"/>
    <x v="2"/>
    <x v="8"/>
    <s v="Smartphones"/>
    <n v="2"/>
    <x v="0"/>
    <x v="8"/>
    <n v="56628"/>
    <n v="60390"/>
    <n v="3762"/>
  </r>
  <r>
    <x v="264"/>
    <x v="6"/>
    <x v="2"/>
    <x v="6"/>
    <s v="Smartphones"/>
    <n v="14"/>
    <x v="0"/>
    <x v="8"/>
    <n v="78012"/>
    <n v="83160"/>
    <n v="5148"/>
  </r>
  <r>
    <x v="265"/>
    <x v="5"/>
    <x v="3"/>
    <x v="2"/>
    <s v="Smartphones"/>
    <n v="6"/>
    <x v="0"/>
    <x v="9"/>
    <n v="51714"/>
    <n v="54990"/>
    <n v="3276"/>
  </r>
  <r>
    <x v="265"/>
    <x v="6"/>
    <x v="2"/>
    <x v="1"/>
    <s v="Tablets"/>
    <n v="13"/>
    <x v="0"/>
    <x v="9"/>
    <n v="14328"/>
    <n v="15480"/>
    <n v="1152"/>
  </r>
  <r>
    <x v="265"/>
    <x v="3"/>
    <x v="1"/>
    <x v="12"/>
    <s v="Smartphones"/>
    <n v="4"/>
    <x v="0"/>
    <x v="9"/>
    <n v="14904"/>
    <n v="15840"/>
    <n v="936"/>
  </r>
  <r>
    <x v="265"/>
    <x v="6"/>
    <x v="2"/>
    <x v="16"/>
    <s v="Smartphones"/>
    <n v="21"/>
    <x v="0"/>
    <x v="9"/>
    <n v="33840"/>
    <n v="36000"/>
    <n v="2160"/>
  </r>
  <r>
    <x v="265"/>
    <x v="6"/>
    <x v="2"/>
    <x v="2"/>
    <s v="Smartphones"/>
    <n v="16"/>
    <x v="0"/>
    <x v="9"/>
    <n v="35802"/>
    <n v="38070"/>
    <n v="2268"/>
  </r>
  <r>
    <x v="265"/>
    <x v="6"/>
    <x v="2"/>
    <x v="1"/>
    <s v="Tablets"/>
    <n v="10"/>
    <x v="0"/>
    <x v="9"/>
    <n v="78804"/>
    <n v="85140"/>
    <n v="6336"/>
  </r>
  <r>
    <x v="266"/>
    <x v="4"/>
    <x v="2"/>
    <x v="11"/>
    <s v="Smartphones"/>
    <n v="3"/>
    <x v="0"/>
    <x v="9"/>
    <n v="17730"/>
    <n v="18900"/>
    <n v="1170"/>
  </r>
  <r>
    <x v="266"/>
    <x v="2"/>
    <x v="1"/>
    <x v="5"/>
    <s v="Smartphones"/>
    <n v="1"/>
    <x v="0"/>
    <x v="9"/>
    <n v="34992"/>
    <n v="37260"/>
    <n v="2268"/>
  </r>
  <r>
    <x v="266"/>
    <x v="4"/>
    <x v="2"/>
    <x v="0"/>
    <s v="Smartphones"/>
    <n v="13"/>
    <x v="0"/>
    <x v="9"/>
    <n v="16272"/>
    <n v="17280"/>
    <n v="1008"/>
  </r>
  <r>
    <x v="266"/>
    <x v="8"/>
    <x v="4"/>
    <x v="6"/>
    <s v="Smartphones"/>
    <n v="15"/>
    <x v="0"/>
    <x v="9"/>
    <n v="63828"/>
    <n v="68040"/>
    <n v="4212"/>
  </r>
  <r>
    <x v="267"/>
    <x v="9"/>
    <x v="3"/>
    <x v="4"/>
    <s v="Smartphones"/>
    <n v="5"/>
    <x v="0"/>
    <x v="9"/>
    <n v="12168"/>
    <n v="12960"/>
    <n v="792"/>
  </r>
  <r>
    <x v="267"/>
    <x v="6"/>
    <x v="2"/>
    <x v="13"/>
    <s v="Tablets"/>
    <n v="25"/>
    <x v="0"/>
    <x v="9"/>
    <n v="23544"/>
    <n v="25380"/>
    <n v="1836"/>
  </r>
  <r>
    <x v="267"/>
    <x v="0"/>
    <x v="0"/>
    <x v="14"/>
    <s v="Smartphones"/>
    <n v="8"/>
    <x v="0"/>
    <x v="9"/>
    <n v="73800"/>
    <n v="78750"/>
    <n v="4950"/>
  </r>
  <r>
    <x v="267"/>
    <x v="9"/>
    <x v="3"/>
    <x v="14"/>
    <s v="Smartphones"/>
    <n v="21"/>
    <x v="0"/>
    <x v="9"/>
    <n v="17712"/>
    <n v="18900"/>
    <n v="1188"/>
  </r>
  <r>
    <x v="267"/>
    <x v="0"/>
    <x v="0"/>
    <x v="4"/>
    <s v="Smartphones"/>
    <n v="16"/>
    <x v="0"/>
    <x v="9"/>
    <n v="42588"/>
    <n v="45360"/>
    <n v="2772"/>
  </r>
  <r>
    <x v="268"/>
    <x v="5"/>
    <x v="3"/>
    <x v="2"/>
    <s v="Smartphones"/>
    <n v="23"/>
    <x v="0"/>
    <x v="9"/>
    <n v="99450"/>
    <n v="105750"/>
    <n v="6300"/>
  </r>
  <r>
    <x v="268"/>
    <x v="7"/>
    <x v="4"/>
    <x v="6"/>
    <s v="Smartphones"/>
    <n v="22"/>
    <x v="0"/>
    <x v="9"/>
    <n v="14184"/>
    <n v="15120"/>
    <n v="936"/>
  </r>
  <r>
    <x v="268"/>
    <x v="2"/>
    <x v="1"/>
    <x v="11"/>
    <s v="Smartphones"/>
    <n v="13"/>
    <x v="0"/>
    <x v="9"/>
    <n v="85104"/>
    <n v="90720"/>
    <n v="5616"/>
  </r>
  <r>
    <x v="268"/>
    <x v="0"/>
    <x v="0"/>
    <x v="9"/>
    <s v="Smartphones"/>
    <n v="27"/>
    <x v="0"/>
    <x v="9"/>
    <n v="40014"/>
    <n v="42750"/>
    <n v="2736"/>
  </r>
  <r>
    <x v="268"/>
    <x v="7"/>
    <x v="4"/>
    <x v="9"/>
    <s v="Smartphones"/>
    <n v="27"/>
    <x v="0"/>
    <x v="9"/>
    <n v="16848"/>
    <n v="18000"/>
    <n v="1152"/>
  </r>
  <r>
    <x v="269"/>
    <x v="3"/>
    <x v="1"/>
    <x v="6"/>
    <s v="Smartphones"/>
    <n v="27"/>
    <x v="0"/>
    <x v="9"/>
    <n v="14184"/>
    <n v="15120"/>
    <n v="936"/>
  </r>
  <r>
    <x v="269"/>
    <x v="7"/>
    <x v="4"/>
    <x v="7"/>
    <s v="Smartphones"/>
    <n v="27"/>
    <x v="0"/>
    <x v="9"/>
    <n v="35802"/>
    <n v="38070"/>
    <n v="2268"/>
  </r>
  <r>
    <x v="269"/>
    <x v="4"/>
    <x v="2"/>
    <x v="12"/>
    <s v="Smartphones"/>
    <n v="27"/>
    <x v="0"/>
    <x v="9"/>
    <n v="18630"/>
    <n v="19800"/>
    <n v="1170"/>
  </r>
  <r>
    <x v="270"/>
    <x v="6"/>
    <x v="2"/>
    <x v="7"/>
    <s v="Smartphones"/>
    <n v="27"/>
    <x v="0"/>
    <x v="9"/>
    <n v="39780"/>
    <n v="42300"/>
    <n v="2520"/>
  </r>
  <r>
    <x v="270"/>
    <x v="8"/>
    <x v="4"/>
    <x v="8"/>
    <s v="Smartphones"/>
    <n v="12"/>
    <x v="0"/>
    <x v="9"/>
    <n v="41184"/>
    <n v="43920"/>
    <n v="2736"/>
  </r>
  <r>
    <x v="270"/>
    <x v="4"/>
    <x v="2"/>
    <x v="9"/>
    <s v="Smartphones"/>
    <n v="18"/>
    <x v="0"/>
    <x v="9"/>
    <n v="31590"/>
    <n v="33750"/>
    <n v="2160"/>
  </r>
  <r>
    <x v="270"/>
    <x v="1"/>
    <x v="0"/>
    <x v="15"/>
    <s v="Tablets"/>
    <n v="8"/>
    <x v="0"/>
    <x v="9"/>
    <n v="97578"/>
    <n v="105300"/>
    <n v="7722"/>
  </r>
  <r>
    <x v="271"/>
    <x v="2"/>
    <x v="1"/>
    <x v="3"/>
    <s v="Smartphones"/>
    <n v="21"/>
    <x v="0"/>
    <x v="9"/>
    <n v="43920"/>
    <n v="46800"/>
    <n v="2880"/>
  </r>
  <r>
    <x v="271"/>
    <x v="6"/>
    <x v="2"/>
    <x v="1"/>
    <s v="Tablets"/>
    <n v="25"/>
    <x v="0"/>
    <x v="9"/>
    <n v="7164"/>
    <n v="7740"/>
    <n v="576"/>
  </r>
  <r>
    <x v="272"/>
    <x v="7"/>
    <x v="4"/>
    <x v="9"/>
    <s v="Smartphones"/>
    <n v="12"/>
    <x v="0"/>
    <x v="9"/>
    <n v="48438"/>
    <n v="51750"/>
    <n v="3312"/>
  </r>
  <r>
    <x v="272"/>
    <x v="8"/>
    <x v="4"/>
    <x v="5"/>
    <s v="Smartphones"/>
    <n v="9"/>
    <x v="0"/>
    <x v="9"/>
    <n v="46656"/>
    <n v="49680"/>
    <n v="3024"/>
  </r>
  <r>
    <x v="272"/>
    <x v="4"/>
    <x v="2"/>
    <x v="3"/>
    <s v="Smartphones"/>
    <n v="23"/>
    <x v="0"/>
    <x v="9"/>
    <n v="35136"/>
    <n v="37440"/>
    <n v="2304"/>
  </r>
  <r>
    <x v="273"/>
    <x v="3"/>
    <x v="1"/>
    <x v="7"/>
    <s v="Smartphones"/>
    <n v="23"/>
    <x v="0"/>
    <x v="9"/>
    <n v="7956"/>
    <n v="8460"/>
    <n v="504"/>
  </r>
  <r>
    <x v="273"/>
    <x v="3"/>
    <x v="1"/>
    <x v="14"/>
    <s v="Smartphones"/>
    <n v="20"/>
    <x v="0"/>
    <x v="9"/>
    <n v="35424"/>
    <n v="37800"/>
    <n v="2376"/>
  </r>
  <r>
    <x v="273"/>
    <x v="8"/>
    <x v="4"/>
    <x v="15"/>
    <s v="Tablets"/>
    <n v="25"/>
    <x v="0"/>
    <x v="9"/>
    <n v="37530"/>
    <n v="40500"/>
    <n v="2970"/>
  </r>
  <r>
    <x v="273"/>
    <x v="0"/>
    <x v="0"/>
    <x v="10"/>
    <s v="Smartphones"/>
    <n v="4"/>
    <x v="0"/>
    <x v="9"/>
    <n v="80676"/>
    <n v="85860"/>
    <n v="5184"/>
  </r>
  <r>
    <x v="273"/>
    <x v="6"/>
    <x v="2"/>
    <x v="5"/>
    <s v="Smartphones"/>
    <n v="24"/>
    <x v="0"/>
    <x v="9"/>
    <n v="139968"/>
    <n v="149040"/>
    <n v="9072"/>
  </r>
  <r>
    <x v="274"/>
    <x v="1"/>
    <x v="0"/>
    <x v="8"/>
    <s v="Smartphones"/>
    <n v="24"/>
    <x v="0"/>
    <x v="9"/>
    <n v="82368"/>
    <n v="87840"/>
    <n v="5472"/>
  </r>
  <r>
    <x v="274"/>
    <x v="5"/>
    <x v="3"/>
    <x v="0"/>
    <s v="Smartphones"/>
    <n v="16"/>
    <x v="0"/>
    <x v="9"/>
    <n v="46782"/>
    <n v="49680"/>
    <n v="2898"/>
  </r>
  <r>
    <x v="274"/>
    <x v="4"/>
    <x v="2"/>
    <x v="16"/>
    <s v="Smartphones"/>
    <n v="6"/>
    <x v="0"/>
    <x v="9"/>
    <n v="57528"/>
    <n v="61200"/>
    <n v="3672"/>
  </r>
  <r>
    <x v="274"/>
    <x v="2"/>
    <x v="1"/>
    <x v="16"/>
    <s v="Smartphones"/>
    <n v="4"/>
    <x v="0"/>
    <x v="9"/>
    <n v="77832"/>
    <n v="82800"/>
    <n v="4968"/>
  </r>
  <r>
    <x v="274"/>
    <x v="4"/>
    <x v="2"/>
    <x v="5"/>
    <s v="Smartphones"/>
    <n v="24"/>
    <x v="0"/>
    <x v="9"/>
    <n v="139968"/>
    <n v="149040"/>
    <n v="9072"/>
  </r>
  <r>
    <x v="274"/>
    <x v="9"/>
    <x v="3"/>
    <x v="1"/>
    <s v="Tablets"/>
    <n v="21"/>
    <x v="0"/>
    <x v="9"/>
    <n v="50148"/>
    <n v="54180"/>
    <n v="4032"/>
  </r>
  <r>
    <x v="275"/>
    <x v="5"/>
    <x v="3"/>
    <x v="4"/>
    <s v="Smartphones"/>
    <n v="13"/>
    <x v="0"/>
    <x v="9"/>
    <n v="24336"/>
    <n v="25920"/>
    <n v="1584"/>
  </r>
  <r>
    <x v="275"/>
    <x v="5"/>
    <x v="3"/>
    <x v="16"/>
    <s v="Smartphones"/>
    <n v="2"/>
    <x v="0"/>
    <x v="9"/>
    <n v="33840"/>
    <n v="36000"/>
    <n v="2160"/>
  </r>
  <r>
    <x v="275"/>
    <x v="1"/>
    <x v="0"/>
    <x v="12"/>
    <s v="Smartphones"/>
    <n v="20"/>
    <x v="0"/>
    <x v="9"/>
    <n v="55890"/>
    <n v="59400"/>
    <n v="3510"/>
  </r>
  <r>
    <x v="275"/>
    <x v="4"/>
    <x v="2"/>
    <x v="10"/>
    <s v="Smartphones"/>
    <n v="21"/>
    <x v="0"/>
    <x v="9"/>
    <n v="4482"/>
    <n v="4770"/>
    <n v="288"/>
  </r>
  <r>
    <x v="276"/>
    <x v="6"/>
    <x v="2"/>
    <x v="14"/>
    <s v="Smartphones"/>
    <n v="12"/>
    <x v="0"/>
    <x v="9"/>
    <n v="14760"/>
    <n v="15750"/>
    <n v="990"/>
  </r>
  <r>
    <x v="276"/>
    <x v="7"/>
    <x v="4"/>
    <x v="3"/>
    <s v="Smartphones"/>
    <n v="23"/>
    <x v="0"/>
    <x v="9"/>
    <n v="46116"/>
    <n v="49140"/>
    <n v="3024"/>
  </r>
  <r>
    <x v="276"/>
    <x v="7"/>
    <x v="4"/>
    <x v="8"/>
    <s v="Smartphones"/>
    <n v="23"/>
    <x v="0"/>
    <x v="9"/>
    <n v="77220"/>
    <n v="82350"/>
    <n v="5130"/>
  </r>
  <r>
    <x v="276"/>
    <x v="1"/>
    <x v="0"/>
    <x v="5"/>
    <s v="Smartphones"/>
    <n v="24"/>
    <x v="0"/>
    <x v="9"/>
    <n v="29160"/>
    <n v="31050"/>
    <n v="1890"/>
  </r>
  <r>
    <x v="277"/>
    <x v="5"/>
    <x v="3"/>
    <x v="5"/>
    <s v="Smartphones"/>
    <n v="25"/>
    <x v="0"/>
    <x v="9"/>
    <n v="104976"/>
    <n v="111780"/>
    <n v="6804"/>
  </r>
  <r>
    <x v="277"/>
    <x v="7"/>
    <x v="4"/>
    <x v="15"/>
    <s v="Tablets"/>
    <n v="17"/>
    <x v="0"/>
    <x v="9"/>
    <n v="127602"/>
    <n v="137700"/>
    <n v="10098"/>
  </r>
  <r>
    <x v="277"/>
    <x v="3"/>
    <x v="1"/>
    <x v="5"/>
    <s v="Smartphones"/>
    <n v="21"/>
    <x v="0"/>
    <x v="9"/>
    <n v="40824"/>
    <n v="43470"/>
    <n v="2646"/>
  </r>
  <r>
    <x v="277"/>
    <x v="6"/>
    <x v="2"/>
    <x v="14"/>
    <s v="Smartphones"/>
    <n v="9"/>
    <x v="0"/>
    <x v="9"/>
    <n v="70848"/>
    <n v="75600"/>
    <n v="4752"/>
  </r>
  <r>
    <x v="277"/>
    <x v="8"/>
    <x v="4"/>
    <x v="16"/>
    <s v="Smartphones"/>
    <n v="11"/>
    <x v="0"/>
    <x v="9"/>
    <n v="50760"/>
    <n v="54000"/>
    <n v="3240"/>
  </r>
  <r>
    <x v="277"/>
    <x v="2"/>
    <x v="1"/>
    <x v="8"/>
    <s v="Smartphones"/>
    <n v="4"/>
    <x v="0"/>
    <x v="9"/>
    <n v="92664"/>
    <n v="98820"/>
    <n v="6156"/>
  </r>
  <r>
    <x v="277"/>
    <x v="4"/>
    <x v="2"/>
    <x v="11"/>
    <s v="Smartphones"/>
    <n v="22"/>
    <x v="0"/>
    <x v="9"/>
    <n v="42552"/>
    <n v="45360"/>
    <n v="2808"/>
  </r>
  <r>
    <x v="278"/>
    <x v="0"/>
    <x v="0"/>
    <x v="14"/>
    <s v="Smartphones"/>
    <n v="15"/>
    <x v="0"/>
    <x v="9"/>
    <n v="53136"/>
    <n v="56700"/>
    <n v="3564"/>
  </r>
  <r>
    <x v="278"/>
    <x v="2"/>
    <x v="1"/>
    <x v="3"/>
    <s v="Smartphones"/>
    <n v="23"/>
    <x v="0"/>
    <x v="9"/>
    <n v="35136"/>
    <n v="37440"/>
    <n v="2304"/>
  </r>
  <r>
    <x v="278"/>
    <x v="1"/>
    <x v="0"/>
    <x v="12"/>
    <s v="Smartphones"/>
    <n v="9"/>
    <x v="0"/>
    <x v="9"/>
    <n v="85698"/>
    <n v="91080"/>
    <n v="5382"/>
  </r>
  <r>
    <x v="278"/>
    <x v="4"/>
    <x v="2"/>
    <x v="15"/>
    <s v="Tablets"/>
    <n v="7"/>
    <x v="0"/>
    <x v="9"/>
    <n v="187650"/>
    <n v="202500"/>
    <n v="14850"/>
  </r>
  <r>
    <x v="278"/>
    <x v="5"/>
    <x v="3"/>
    <x v="11"/>
    <s v="Smartphones"/>
    <n v="25"/>
    <x v="0"/>
    <x v="9"/>
    <n v="3546"/>
    <n v="3780"/>
    <n v="234"/>
  </r>
  <r>
    <x v="279"/>
    <x v="3"/>
    <x v="1"/>
    <x v="16"/>
    <s v="Smartphones"/>
    <n v="10"/>
    <x v="0"/>
    <x v="9"/>
    <n v="60912"/>
    <n v="64800"/>
    <n v="3888"/>
  </r>
  <r>
    <x v="279"/>
    <x v="0"/>
    <x v="0"/>
    <x v="12"/>
    <s v="Smartphones"/>
    <n v="8"/>
    <x v="0"/>
    <x v="9"/>
    <n v="33534"/>
    <n v="35640"/>
    <n v="2106"/>
  </r>
  <r>
    <x v="279"/>
    <x v="4"/>
    <x v="2"/>
    <x v="12"/>
    <s v="Smartphones"/>
    <n v="18"/>
    <x v="0"/>
    <x v="9"/>
    <n v="70794"/>
    <n v="75240"/>
    <n v="4446"/>
  </r>
  <r>
    <x v="280"/>
    <x v="8"/>
    <x v="4"/>
    <x v="15"/>
    <s v="Tablets"/>
    <n v="8"/>
    <x v="0"/>
    <x v="9"/>
    <n v="180144"/>
    <n v="194400"/>
    <n v="14256"/>
  </r>
  <r>
    <x v="280"/>
    <x v="2"/>
    <x v="1"/>
    <x v="15"/>
    <s v="Tablets"/>
    <n v="25"/>
    <x v="0"/>
    <x v="9"/>
    <n v="180144"/>
    <n v="194400"/>
    <n v="14256"/>
  </r>
  <r>
    <x v="281"/>
    <x v="2"/>
    <x v="1"/>
    <x v="16"/>
    <s v="Smartphones"/>
    <n v="7"/>
    <x v="0"/>
    <x v="9"/>
    <n v="23688"/>
    <n v="25200"/>
    <n v="1512"/>
  </r>
  <r>
    <x v="282"/>
    <x v="6"/>
    <x v="2"/>
    <x v="12"/>
    <s v="Smartphones"/>
    <n v="17"/>
    <x v="0"/>
    <x v="9"/>
    <n v="59616"/>
    <n v="63360"/>
    <n v="3744"/>
  </r>
  <r>
    <x v="282"/>
    <x v="6"/>
    <x v="2"/>
    <x v="8"/>
    <s v="Smartphones"/>
    <n v="3"/>
    <x v="0"/>
    <x v="9"/>
    <n v="66924"/>
    <n v="71370"/>
    <n v="4446"/>
  </r>
  <r>
    <x v="282"/>
    <x v="2"/>
    <x v="1"/>
    <x v="4"/>
    <s v="Smartphones"/>
    <n v="13"/>
    <x v="0"/>
    <x v="9"/>
    <n v="24336"/>
    <n v="25920"/>
    <n v="1584"/>
  </r>
  <r>
    <x v="282"/>
    <x v="9"/>
    <x v="3"/>
    <x v="0"/>
    <s v="Smartphones"/>
    <n v="17"/>
    <x v="0"/>
    <x v="9"/>
    <n v="36612"/>
    <n v="38880"/>
    <n v="2268"/>
  </r>
  <r>
    <x v="282"/>
    <x v="2"/>
    <x v="1"/>
    <x v="10"/>
    <s v="Smartphones"/>
    <n v="22"/>
    <x v="0"/>
    <x v="9"/>
    <n v="13446"/>
    <n v="14310"/>
    <n v="864"/>
  </r>
  <r>
    <x v="283"/>
    <x v="9"/>
    <x v="3"/>
    <x v="15"/>
    <s v="Tablets"/>
    <n v="23"/>
    <x v="0"/>
    <x v="9"/>
    <n v="172638"/>
    <n v="186300"/>
    <n v="13662"/>
  </r>
  <r>
    <x v="283"/>
    <x v="8"/>
    <x v="4"/>
    <x v="8"/>
    <s v="Smartphones"/>
    <n v="1"/>
    <x v="0"/>
    <x v="9"/>
    <n v="61776"/>
    <n v="65880"/>
    <n v="4104"/>
  </r>
  <r>
    <x v="283"/>
    <x v="6"/>
    <x v="2"/>
    <x v="13"/>
    <s v="Tablets"/>
    <n v="25"/>
    <x v="0"/>
    <x v="9"/>
    <n v="78480"/>
    <n v="84600"/>
    <n v="6120"/>
  </r>
  <r>
    <x v="284"/>
    <x v="9"/>
    <x v="3"/>
    <x v="9"/>
    <s v="Smartphones"/>
    <n v="22"/>
    <x v="0"/>
    <x v="9"/>
    <n v="52650"/>
    <n v="56250"/>
    <n v="3600"/>
  </r>
  <r>
    <x v="284"/>
    <x v="9"/>
    <x v="3"/>
    <x v="6"/>
    <s v="Smartphones"/>
    <n v="2"/>
    <x v="0"/>
    <x v="9"/>
    <n v="24822"/>
    <n v="26460"/>
    <n v="1638"/>
  </r>
  <r>
    <x v="284"/>
    <x v="4"/>
    <x v="2"/>
    <x v="12"/>
    <s v="Smartphones"/>
    <n v="11"/>
    <x v="0"/>
    <x v="9"/>
    <n v="7452"/>
    <n v="7920"/>
    <n v="468"/>
  </r>
  <r>
    <x v="285"/>
    <x v="4"/>
    <x v="2"/>
    <x v="12"/>
    <s v="Smartphones"/>
    <n v="11"/>
    <x v="0"/>
    <x v="9"/>
    <n v="11178"/>
    <n v="11880"/>
    <n v="702"/>
  </r>
  <r>
    <x v="285"/>
    <x v="7"/>
    <x v="4"/>
    <x v="2"/>
    <s v="Smartphones"/>
    <n v="1"/>
    <x v="0"/>
    <x v="9"/>
    <n v="43758"/>
    <n v="46530"/>
    <n v="2772"/>
  </r>
  <r>
    <x v="286"/>
    <x v="5"/>
    <x v="3"/>
    <x v="5"/>
    <s v="Smartphones"/>
    <n v="14"/>
    <x v="0"/>
    <x v="9"/>
    <n v="40824"/>
    <n v="43470"/>
    <n v="2646"/>
  </r>
  <r>
    <x v="286"/>
    <x v="8"/>
    <x v="4"/>
    <x v="10"/>
    <s v="Smartphones"/>
    <n v="11"/>
    <x v="0"/>
    <x v="9"/>
    <n v="62748"/>
    <n v="66780"/>
    <n v="4032"/>
  </r>
  <r>
    <x v="286"/>
    <x v="7"/>
    <x v="4"/>
    <x v="1"/>
    <s v="Tablets"/>
    <n v="8"/>
    <x v="0"/>
    <x v="9"/>
    <n v="46566"/>
    <n v="50310"/>
    <n v="3744"/>
  </r>
  <r>
    <x v="287"/>
    <x v="5"/>
    <x v="3"/>
    <x v="2"/>
    <s v="Smartphones"/>
    <n v="1"/>
    <x v="0"/>
    <x v="9"/>
    <n v="15912"/>
    <n v="16920"/>
    <n v="1008"/>
  </r>
  <r>
    <x v="288"/>
    <x v="7"/>
    <x v="4"/>
    <x v="10"/>
    <s v="Smartphones"/>
    <n v="24"/>
    <x v="0"/>
    <x v="9"/>
    <n v="8964"/>
    <n v="9540"/>
    <n v="576"/>
  </r>
  <r>
    <x v="288"/>
    <x v="6"/>
    <x v="2"/>
    <x v="9"/>
    <s v="Smartphones"/>
    <n v="15"/>
    <x v="0"/>
    <x v="9"/>
    <n v="16848"/>
    <n v="18000"/>
    <n v="1152"/>
  </r>
  <r>
    <x v="288"/>
    <x v="1"/>
    <x v="0"/>
    <x v="7"/>
    <s v="Smartphones"/>
    <n v="20"/>
    <x v="0"/>
    <x v="9"/>
    <n v="39780"/>
    <n v="42300"/>
    <n v="2520"/>
  </r>
  <r>
    <x v="289"/>
    <x v="3"/>
    <x v="1"/>
    <x v="7"/>
    <s v="Smartphones"/>
    <n v="1"/>
    <x v="0"/>
    <x v="9"/>
    <n v="91494"/>
    <n v="97290"/>
    <n v="5796"/>
  </r>
  <r>
    <x v="290"/>
    <x v="6"/>
    <x v="2"/>
    <x v="14"/>
    <s v="Smartphones"/>
    <n v="5"/>
    <x v="0"/>
    <x v="9"/>
    <n v="8856"/>
    <n v="9450"/>
    <n v="594"/>
  </r>
  <r>
    <x v="290"/>
    <x v="2"/>
    <x v="1"/>
    <x v="6"/>
    <s v="Smartphones"/>
    <n v="2"/>
    <x v="0"/>
    <x v="9"/>
    <n v="53190"/>
    <n v="56700"/>
    <n v="3510"/>
  </r>
  <r>
    <x v="291"/>
    <x v="6"/>
    <x v="2"/>
    <x v="12"/>
    <s v="Smartphones"/>
    <n v="15"/>
    <x v="0"/>
    <x v="9"/>
    <n v="67068"/>
    <n v="71280"/>
    <n v="4212"/>
  </r>
  <r>
    <x v="291"/>
    <x v="7"/>
    <x v="4"/>
    <x v="16"/>
    <s v="Smartphones"/>
    <n v="24"/>
    <x v="0"/>
    <x v="9"/>
    <n v="6768"/>
    <n v="7200"/>
    <n v="432"/>
  </r>
  <r>
    <x v="292"/>
    <x v="3"/>
    <x v="1"/>
    <x v="9"/>
    <s v="Smartphones"/>
    <n v="23"/>
    <x v="0"/>
    <x v="9"/>
    <n v="4212"/>
    <n v="4500"/>
    <n v="288"/>
  </r>
  <r>
    <x v="292"/>
    <x v="8"/>
    <x v="4"/>
    <x v="9"/>
    <s v="Smartphones"/>
    <n v="20"/>
    <x v="0"/>
    <x v="9"/>
    <n v="21060"/>
    <n v="22500"/>
    <n v="1440"/>
  </r>
  <r>
    <x v="293"/>
    <x v="2"/>
    <x v="1"/>
    <x v="13"/>
    <s v="Tablets"/>
    <n v="23"/>
    <x v="0"/>
    <x v="9"/>
    <n v="7848"/>
    <n v="8460"/>
    <n v="612"/>
  </r>
  <r>
    <x v="294"/>
    <x v="9"/>
    <x v="3"/>
    <x v="0"/>
    <s v="Smartphones"/>
    <n v="22"/>
    <x v="0"/>
    <x v="9"/>
    <n v="40680"/>
    <n v="43200"/>
    <n v="2520"/>
  </r>
  <r>
    <x v="294"/>
    <x v="9"/>
    <x v="3"/>
    <x v="8"/>
    <s v="Smartphones"/>
    <n v="10"/>
    <x v="0"/>
    <x v="9"/>
    <n v="77220"/>
    <n v="82350"/>
    <n v="5130"/>
  </r>
  <r>
    <x v="294"/>
    <x v="5"/>
    <x v="3"/>
    <x v="14"/>
    <s v="Smartphones"/>
    <n v="5"/>
    <x v="0"/>
    <x v="9"/>
    <n v="64944"/>
    <n v="69300"/>
    <n v="4356"/>
  </r>
  <r>
    <x v="295"/>
    <x v="1"/>
    <x v="0"/>
    <x v="6"/>
    <s v="Smartphones"/>
    <n v="12"/>
    <x v="0"/>
    <x v="9"/>
    <n v="7092"/>
    <n v="7560"/>
    <n v="468"/>
  </r>
  <r>
    <x v="295"/>
    <x v="2"/>
    <x v="1"/>
    <x v="9"/>
    <s v="Smartphones"/>
    <n v="19"/>
    <x v="0"/>
    <x v="9"/>
    <n v="46332"/>
    <n v="49500"/>
    <n v="3168"/>
  </r>
  <r>
    <x v="295"/>
    <x v="5"/>
    <x v="3"/>
    <x v="1"/>
    <s v="Tablets"/>
    <n v="18"/>
    <x v="0"/>
    <x v="9"/>
    <n v="82386"/>
    <n v="89010"/>
    <n v="6624"/>
  </r>
  <r>
    <x v="295"/>
    <x v="8"/>
    <x v="4"/>
    <x v="9"/>
    <s v="Smartphones"/>
    <n v="1"/>
    <x v="0"/>
    <x v="9"/>
    <n v="10530"/>
    <n v="11250"/>
    <n v="720"/>
  </r>
  <r>
    <x v="296"/>
    <x v="8"/>
    <x v="4"/>
    <x v="8"/>
    <s v="Smartphones"/>
    <n v="15"/>
    <x v="0"/>
    <x v="10"/>
    <n v="82368"/>
    <n v="87840"/>
    <n v="5472"/>
  </r>
  <r>
    <x v="296"/>
    <x v="2"/>
    <x v="1"/>
    <x v="13"/>
    <s v="Tablets"/>
    <n v="4"/>
    <x v="0"/>
    <x v="10"/>
    <n v="74556"/>
    <n v="80370"/>
    <n v="5814"/>
  </r>
  <r>
    <x v="296"/>
    <x v="6"/>
    <x v="2"/>
    <x v="5"/>
    <s v="Smartphones"/>
    <n v="16"/>
    <x v="0"/>
    <x v="10"/>
    <n v="75816"/>
    <n v="80730"/>
    <n v="4914"/>
  </r>
  <r>
    <x v="296"/>
    <x v="1"/>
    <x v="0"/>
    <x v="1"/>
    <s v="Tablets"/>
    <n v="10"/>
    <x v="0"/>
    <x v="10"/>
    <n v="53730"/>
    <n v="58050"/>
    <n v="4320"/>
  </r>
  <r>
    <x v="297"/>
    <x v="3"/>
    <x v="1"/>
    <x v="2"/>
    <s v="Smartphones"/>
    <n v="21"/>
    <x v="0"/>
    <x v="10"/>
    <n v="99450"/>
    <n v="105750"/>
    <n v="6300"/>
  </r>
  <r>
    <x v="297"/>
    <x v="3"/>
    <x v="1"/>
    <x v="1"/>
    <s v="Tablets"/>
    <n v="7"/>
    <x v="0"/>
    <x v="10"/>
    <n v="10746"/>
    <n v="11610"/>
    <n v="864"/>
  </r>
  <r>
    <x v="297"/>
    <x v="1"/>
    <x v="0"/>
    <x v="16"/>
    <s v="Smartphones"/>
    <n v="22"/>
    <x v="0"/>
    <x v="10"/>
    <n v="60912"/>
    <n v="64800"/>
    <n v="3888"/>
  </r>
  <r>
    <x v="297"/>
    <x v="5"/>
    <x v="3"/>
    <x v="0"/>
    <s v="Smartphones"/>
    <n v="15"/>
    <x v="0"/>
    <x v="10"/>
    <n v="36612"/>
    <n v="38880"/>
    <n v="2268"/>
  </r>
  <r>
    <x v="298"/>
    <x v="3"/>
    <x v="1"/>
    <x v="11"/>
    <s v="Smartphones"/>
    <n v="7"/>
    <x v="0"/>
    <x v="10"/>
    <n v="85104"/>
    <n v="90720"/>
    <n v="5616"/>
  </r>
  <r>
    <x v="298"/>
    <x v="0"/>
    <x v="0"/>
    <x v="10"/>
    <s v="Smartphones"/>
    <n v="17"/>
    <x v="0"/>
    <x v="10"/>
    <n v="71712"/>
    <n v="76320"/>
    <n v="4608"/>
  </r>
  <r>
    <x v="298"/>
    <x v="1"/>
    <x v="0"/>
    <x v="9"/>
    <s v="Smartphones"/>
    <n v="20"/>
    <x v="0"/>
    <x v="10"/>
    <n v="23166"/>
    <n v="24750"/>
    <n v="1584"/>
  </r>
  <r>
    <x v="298"/>
    <x v="7"/>
    <x v="4"/>
    <x v="14"/>
    <s v="Smartphones"/>
    <n v="5"/>
    <x v="0"/>
    <x v="10"/>
    <n v="29520"/>
    <n v="31500"/>
    <n v="1980"/>
  </r>
  <r>
    <x v="299"/>
    <x v="6"/>
    <x v="2"/>
    <x v="13"/>
    <s v="Tablets"/>
    <n v="14"/>
    <x v="0"/>
    <x v="10"/>
    <n v="74556"/>
    <n v="80370"/>
    <n v="5814"/>
  </r>
  <r>
    <x v="299"/>
    <x v="4"/>
    <x v="2"/>
    <x v="3"/>
    <s v="Smartphones"/>
    <n v="6"/>
    <x v="0"/>
    <x v="10"/>
    <n v="30744"/>
    <n v="32760"/>
    <n v="2016"/>
  </r>
  <r>
    <x v="299"/>
    <x v="4"/>
    <x v="2"/>
    <x v="14"/>
    <s v="Smartphones"/>
    <n v="22"/>
    <x v="0"/>
    <x v="10"/>
    <n v="11808"/>
    <n v="12600"/>
    <n v="792"/>
  </r>
  <r>
    <x v="300"/>
    <x v="8"/>
    <x v="4"/>
    <x v="2"/>
    <s v="Smartphones"/>
    <n v="6"/>
    <x v="0"/>
    <x v="10"/>
    <n v="79560"/>
    <n v="84600"/>
    <n v="5040"/>
  </r>
  <r>
    <x v="300"/>
    <x v="2"/>
    <x v="1"/>
    <x v="2"/>
    <s v="Smartphones"/>
    <n v="6"/>
    <x v="0"/>
    <x v="10"/>
    <n v="39780"/>
    <n v="42300"/>
    <n v="2520"/>
  </r>
  <r>
    <x v="300"/>
    <x v="8"/>
    <x v="4"/>
    <x v="9"/>
    <s v="Smartphones"/>
    <n v="2"/>
    <x v="0"/>
    <x v="10"/>
    <n v="48438"/>
    <n v="51750"/>
    <n v="3312"/>
  </r>
  <r>
    <x v="300"/>
    <x v="7"/>
    <x v="4"/>
    <x v="8"/>
    <s v="Smartphones"/>
    <n v="24"/>
    <x v="0"/>
    <x v="10"/>
    <n v="87516"/>
    <n v="93330"/>
    <n v="5814"/>
  </r>
  <r>
    <x v="300"/>
    <x v="7"/>
    <x v="4"/>
    <x v="14"/>
    <s v="Smartphones"/>
    <n v="11"/>
    <x v="0"/>
    <x v="10"/>
    <n v="17712"/>
    <n v="18900"/>
    <n v="1188"/>
  </r>
  <r>
    <x v="301"/>
    <x v="8"/>
    <x v="4"/>
    <x v="7"/>
    <s v="Smartphones"/>
    <n v="10"/>
    <x v="0"/>
    <x v="10"/>
    <n v="43758"/>
    <n v="46530"/>
    <n v="2772"/>
  </r>
  <r>
    <x v="301"/>
    <x v="0"/>
    <x v="0"/>
    <x v="16"/>
    <s v="Smartphones"/>
    <n v="7"/>
    <x v="0"/>
    <x v="10"/>
    <n v="10152"/>
    <n v="10800"/>
    <n v="648"/>
  </r>
  <r>
    <x v="301"/>
    <x v="0"/>
    <x v="0"/>
    <x v="13"/>
    <s v="Tablets"/>
    <n v="22"/>
    <x v="0"/>
    <x v="10"/>
    <n v="78480"/>
    <n v="84600"/>
    <n v="6120"/>
  </r>
  <r>
    <x v="302"/>
    <x v="2"/>
    <x v="1"/>
    <x v="2"/>
    <s v="Smartphones"/>
    <n v="7"/>
    <x v="0"/>
    <x v="10"/>
    <n v="59670"/>
    <n v="63450"/>
    <n v="3780"/>
  </r>
  <r>
    <x v="302"/>
    <x v="4"/>
    <x v="2"/>
    <x v="8"/>
    <s v="Smartphones"/>
    <n v="18"/>
    <x v="0"/>
    <x v="10"/>
    <n v="46332"/>
    <n v="49410"/>
    <n v="3078"/>
  </r>
  <r>
    <x v="303"/>
    <x v="7"/>
    <x v="4"/>
    <x v="11"/>
    <s v="Smartphones"/>
    <n v="12"/>
    <x v="0"/>
    <x v="10"/>
    <n v="85104"/>
    <n v="90720"/>
    <n v="5616"/>
  </r>
  <r>
    <x v="303"/>
    <x v="2"/>
    <x v="1"/>
    <x v="11"/>
    <s v="Smartphones"/>
    <n v="19"/>
    <x v="0"/>
    <x v="10"/>
    <n v="14184"/>
    <n v="15120"/>
    <n v="936"/>
  </r>
  <r>
    <x v="303"/>
    <x v="1"/>
    <x v="0"/>
    <x v="16"/>
    <s v="Smartphones"/>
    <n v="23"/>
    <x v="0"/>
    <x v="10"/>
    <n v="16920"/>
    <n v="18000"/>
    <n v="1080"/>
  </r>
  <r>
    <x v="303"/>
    <x v="3"/>
    <x v="1"/>
    <x v="15"/>
    <s v="Tablets"/>
    <n v="3"/>
    <x v="0"/>
    <x v="10"/>
    <n v="67554"/>
    <n v="72900"/>
    <n v="5346"/>
  </r>
  <r>
    <x v="303"/>
    <x v="6"/>
    <x v="2"/>
    <x v="14"/>
    <s v="Smartphones"/>
    <n v="24"/>
    <x v="0"/>
    <x v="10"/>
    <n v="73800"/>
    <n v="78750"/>
    <n v="4950"/>
  </r>
  <r>
    <x v="303"/>
    <x v="6"/>
    <x v="2"/>
    <x v="4"/>
    <s v="Smartphones"/>
    <n v="25"/>
    <x v="0"/>
    <x v="10"/>
    <n v="54756"/>
    <n v="58320"/>
    <n v="3564"/>
  </r>
  <r>
    <x v="304"/>
    <x v="6"/>
    <x v="2"/>
    <x v="8"/>
    <s v="Smartphones"/>
    <n v="5"/>
    <x v="0"/>
    <x v="10"/>
    <n v="92664"/>
    <n v="98820"/>
    <n v="6156"/>
  </r>
  <r>
    <x v="304"/>
    <x v="8"/>
    <x v="4"/>
    <x v="7"/>
    <s v="Smartphones"/>
    <n v="2"/>
    <x v="0"/>
    <x v="10"/>
    <n v="67626"/>
    <n v="71910"/>
    <n v="4284"/>
  </r>
  <r>
    <x v="305"/>
    <x v="1"/>
    <x v="0"/>
    <x v="4"/>
    <s v="Smartphones"/>
    <n v="14"/>
    <x v="0"/>
    <x v="10"/>
    <n v="45630"/>
    <n v="48600"/>
    <n v="2970"/>
  </r>
  <r>
    <x v="305"/>
    <x v="6"/>
    <x v="2"/>
    <x v="6"/>
    <s v="Smartphones"/>
    <n v="6"/>
    <x v="0"/>
    <x v="10"/>
    <n v="63828"/>
    <n v="68040"/>
    <n v="4212"/>
  </r>
  <r>
    <x v="305"/>
    <x v="0"/>
    <x v="0"/>
    <x v="6"/>
    <s v="Smartphones"/>
    <n v="13"/>
    <x v="0"/>
    <x v="10"/>
    <n v="3546"/>
    <n v="3780"/>
    <n v="234"/>
  </r>
  <r>
    <x v="305"/>
    <x v="6"/>
    <x v="2"/>
    <x v="9"/>
    <s v="Smartphones"/>
    <n v="4"/>
    <x v="0"/>
    <x v="10"/>
    <n v="50544"/>
    <n v="54000"/>
    <n v="3456"/>
  </r>
  <r>
    <x v="305"/>
    <x v="7"/>
    <x v="4"/>
    <x v="10"/>
    <s v="Smartphones"/>
    <n v="21"/>
    <x v="0"/>
    <x v="10"/>
    <n v="8964"/>
    <n v="9540"/>
    <n v="576"/>
  </r>
  <r>
    <x v="306"/>
    <x v="9"/>
    <x v="3"/>
    <x v="10"/>
    <s v="Smartphones"/>
    <n v="16"/>
    <x v="0"/>
    <x v="10"/>
    <n v="71712"/>
    <n v="76320"/>
    <n v="4608"/>
  </r>
  <r>
    <x v="306"/>
    <x v="0"/>
    <x v="0"/>
    <x v="2"/>
    <s v="Smartphones"/>
    <n v="10"/>
    <x v="0"/>
    <x v="10"/>
    <n v="71604"/>
    <n v="76140"/>
    <n v="4536"/>
  </r>
  <r>
    <x v="306"/>
    <x v="9"/>
    <x v="3"/>
    <x v="0"/>
    <s v="Smartphones"/>
    <n v="3"/>
    <x v="0"/>
    <x v="10"/>
    <n v="10170"/>
    <n v="10800"/>
    <n v="630"/>
  </r>
  <r>
    <x v="306"/>
    <x v="5"/>
    <x v="3"/>
    <x v="11"/>
    <s v="Smartphones"/>
    <n v="1"/>
    <x v="0"/>
    <x v="10"/>
    <n v="35460"/>
    <n v="37800"/>
    <n v="2340"/>
  </r>
  <r>
    <x v="306"/>
    <x v="7"/>
    <x v="4"/>
    <x v="8"/>
    <s v="Smartphones"/>
    <n v="13"/>
    <x v="0"/>
    <x v="10"/>
    <n v="36036"/>
    <n v="38430"/>
    <n v="2394"/>
  </r>
  <r>
    <x v="307"/>
    <x v="7"/>
    <x v="4"/>
    <x v="12"/>
    <s v="Smartphones"/>
    <n v="15"/>
    <x v="0"/>
    <x v="10"/>
    <n v="78246"/>
    <n v="83160"/>
    <n v="4914"/>
  </r>
  <r>
    <x v="307"/>
    <x v="2"/>
    <x v="1"/>
    <x v="8"/>
    <s v="Smartphones"/>
    <n v="5"/>
    <x v="0"/>
    <x v="10"/>
    <n v="108108"/>
    <n v="115290"/>
    <n v="7182"/>
  </r>
  <r>
    <x v="307"/>
    <x v="2"/>
    <x v="1"/>
    <x v="9"/>
    <s v="Smartphones"/>
    <n v="25"/>
    <x v="0"/>
    <x v="10"/>
    <n v="8424"/>
    <n v="9000"/>
    <n v="576"/>
  </r>
  <r>
    <x v="307"/>
    <x v="2"/>
    <x v="1"/>
    <x v="8"/>
    <s v="Smartphones"/>
    <n v="8"/>
    <x v="0"/>
    <x v="10"/>
    <n v="113256"/>
    <n v="120780"/>
    <n v="7524"/>
  </r>
  <r>
    <x v="307"/>
    <x v="6"/>
    <x v="2"/>
    <x v="7"/>
    <s v="Smartphones"/>
    <n v="21"/>
    <x v="0"/>
    <x v="10"/>
    <n v="59670"/>
    <n v="63450"/>
    <n v="3780"/>
  </r>
  <r>
    <x v="308"/>
    <x v="1"/>
    <x v="0"/>
    <x v="3"/>
    <s v="Smartphones"/>
    <n v="16"/>
    <x v="0"/>
    <x v="10"/>
    <n v="54900"/>
    <n v="58500"/>
    <n v="3600"/>
  </r>
  <r>
    <x v="308"/>
    <x v="7"/>
    <x v="4"/>
    <x v="9"/>
    <s v="Smartphones"/>
    <n v="23"/>
    <x v="0"/>
    <x v="10"/>
    <n v="6318"/>
    <n v="6750"/>
    <n v="432"/>
  </r>
  <r>
    <x v="308"/>
    <x v="7"/>
    <x v="4"/>
    <x v="7"/>
    <s v="Smartphones"/>
    <n v="22"/>
    <x v="0"/>
    <x v="10"/>
    <n v="91494"/>
    <n v="97290"/>
    <n v="5796"/>
  </r>
  <r>
    <x v="309"/>
    <x v="9"/>
    <x v="3"/>
    <x v="4"/>
    <s v="Smartphones"/>
    <n v="13"/>
    <x v="0"/>
    <x v="10"/>
    <n v="30420"/>
    <n v="32400"/>
    <n v="1980"/>
  </r>
  <r>
    <x v="309"/>
    <x v="4"/>
    <x v="2"/>
    <x v="5"/>
    <s v="Smartphones"/>
    <n v="27"/>
    <x v="0"/>
    <x v="10"/>
    <n v="75816"/>
    <n v="80730"/>
    <n v="4914"/>
  </r>
  <r>
    <x v="310"/>
    <x v="5"/>
    <x v="3"/>
    <x v="10"/>
    <s v="Smartphones"/>
    <n v="27"/>
    <x v="0"/>
    <x v="10"/>
    <n v="58266"/>
    <n v="62010"/>
    <n v="3744"/>
  </r>
  <r>
    <x v="310"/>
    <x v="4"/>
    <x v="2"/>
    <x v="5"/>
    <s v="Smartphones"/>
    <n v="27"/>
    <x v="0"/>
    <x v="10"/>
    <n v="40824"/>
    <n v="43470"/>
    <n v="2646"/>
  </r>
  <r>
    <x v="310"/>
    <x v="1"/>
    <x v="0"/>
    <x v="2"/>
    <s v="Smartphones"/>
    <n v="27"/>
    <x v="0"/>
    <x v="10"/>
    <n v="23868"/>
    <n v="25380"/>
    <n v="1512"/>
  </r>
  <r>
    <x v="311"/>
    <x v="1"/>
    <x v="0"/>
    <x v="6"/>
    <s v="Smartphones"/>
    <n v="27"/>
    <x v="0"/>
    <x v="10"/>
    <n v="78012"/>
    <n v="83160"/>
    <n v="5148"/>
  </r>
  <r>
    <x v="311"/>
    <x v="0"/>
    <x v="0"/>
    <x v="7"/>
    <s v="Smartphones"/>
    <n v="27"/>
    <x v="0"/>
    <x v="10"/>
    <n v="79560"/>
    <n v="84600"/>
    <n v="5040"/>
  </r>
  <r>
    <x v="311"/>
    <x v="2"/>
    <x v="1"/>
    <x v="7"/>
    <s v="Smartphones"/>
    <n v="12"/>
    <x v="0"/>
    <x v="10"/>
    <n v="55692"/>
    <n v="59220"/>
    <n v="3528"/>
  </r>
  <r>
    <x v="312"/>
    <x v="3"/>
    <x v="1"/>
    <x v="16"/>
    <s v="Smartphones"/>
    <n v="18"/>
    <x v="0"/>
    <x v="10"/>
    <n v="20304"/>
    <n v="21600"/>
    <n v="1296"/>
  </r>
  <r>
    <x v="312"/>
    <x v="0"/>
    <x v="0"/>
    <x v="13"/>
    <s v="Tablets"/>
    <n v="8"/>
    <x v="0"/>
    <x v="10"/>
    <n v="54936"/>
    <n v="59220"/>
    <n v="4284"/>
  </r>
  <r>
    <x v="312"/>
    <x v="2"/>
    <x v="1"/>
    <x v="7"/>
    <s v="Smartphones"/>
    <n v="21"/>
    <x v="0"/>
    <x v="10"/>
    <n v="15912"/>
    <n v="16920"/>
    <n v="1008"/>
  </r>
  <r>
    <x v="312"/>
    <x v="0"/>
    <x v="0"/>
    <x v="11"/>
    <s v="Smartphones"/>
    <n v="25"/>
    <x v="0"/>
    <x v="10"/>
    <n v="67374"/>
    <n v="71820"/>
    <n v="4446"/>
  </r>
  <r>
    <x v="313"/>
    <x v="5"/>
    <x v="3"/>
    <x v="9"/>
    <s v="Smartphones"/>
    <n v="12"/>
    <x v="0"/>
    <x v="10"/>
    <n v="44226"/>
    <n v="47250"/>
    <n v="3024"/>
  </r>
  <r>
    <x v="313"/>
    <x v="8"/>
    <x v="4"/>
    <x v="5"/>
    <s v="Smartphones"/>
    <n v="9"/>
    <x v="0"/>
    <x v="10"/>
    <n v="46656"/>
    <n v="49680"/>
    <n v="3024"/>
  </r>
  <r>
    <x v="313"/>
    <x v="7"/>
    <x v="4"/>
    <x v="4"/>
    <s v="Smartphones"/>
    <n v="23"/>
    <x v="0"/>
    <x v="10"/>
    <n v="3042"/>
    <n v="3240"/>
    <n v="198"/>
  </r>
  <r>
    <x v="314"/>
    <x v="4"/>
    <x v="2"/>
    <x v="7"/>
    <s v="Smartphones"/>
    <n v="23"/>
    <x v="0"/>
    <x v="10"/>
    <n v="7956"/>
    <n v="8460"/>
    <n v="504"/>
  </r>
  <r>
    <x v="314"/>
    <x v="3"/>
    <x v="1"/>
    <x v="1"/>
    <s v="Tablets"/>
    <n v="20"/>
    <x v="0"/>
    <x v="10"/>
    <n v="25074"/>
    <n v="27090"/>
    <n v="2016"/>
  </r>
  <r>
    <x v="314"/>
    <x v="4"/>
    <x v="2"/>
    <x v="0"/>
    <s v="Smartphones"/>
    <n v="25"/>
    <x v="0"/>
    <x v="10"/>
    <n v="50850"/>
    <n v="54000"/>
    <n v="3150"/>
  </r>
  <r>
    <x v="315"/>
    <x v="5"/>
    <x v="3"/>
    <x v="14"/>
    <s v="Smartphones"/>
    <n v="4"/>
    <x v="0"/>
    <x v="10"/>
    <n v="41328"/>
    <n v="44100"/>
    <n v="2772"/>
  </r>
  <r>
    <x v="316"/>
    <x v="5"/>
    <x v="3"/>
    <x v="10"/>
    <s v="Smartphones"/>
    <n v="24"/>
    <x v="0"/>
    <x v="10"/>
    <n v="107568"/>
    <n v="114480"/>
    <n v="6912"/>
  </r>
  <r>
    <x v="316"/>
    <x v="1"/>
    <x v="0"/>
    <x v="4"/>
    <s v="Smartphones"/>
    <n v="24"/>
    <x v="0"/>
    <x v="10"/>
    <n v="33462"/>
    <n v="35640"/>
    <n v="2178"/>
  </r>
  <r>
    <x v="316"/>
    <x v="6"/>
    <x v="2"/>
    <x v="1"/>
    <s v="Tablets"/>
    <n v="16"/>
    <x v="0"/>
    <x v="10"/>
    <n v="85968"/>
    <n v="92880"/>
    <n v="6912"/>
  </r>
  <r>
    <x v="316"/>
    <x v="0"/>
    <x v="0"/>
    <x v="12"/>
    <s v="Smartphones"/>
    <n v="6"/>
    <x v="0"/>
    <x v="10"/>
    <n v="89424"/>
    <n v="95040"/>
    <n v="5616"/>
  </r>
  <r>
    <x v="317"/>
    <x v="3"/>
    <x v="1"/>
    <x v="10"/>
    <s v="Smartphones"/>
    <n v="4"/>
    <x v="0"/>
    <x v="10"/>
    <n v="8964"/>
    <n v="9540"/>
    <n v="576"/>
  </r>
  <r>
    <x v="317"/>
    <x v="5"/>
    <x v="3"/>
    <x v="8"/>
    <s v="Smartphones"/>
    <n v="24"/>
    <x v="0"/>
    <x v="10"/>
    <n v="87516"/>
    <n v="93330"/>
    <n v="5814"/>
  </r>
  <r>
    <x v="318"/>
    <x v="6"/>
    <x v="2"/>
    <x v="11"/>
    <s v="Smartphones"/>
    <n v="21"/>
    <x v="0"/>
    <x v="10"/>
    <n v="53190"/>
    <n v="56700"/>
    <n v="3510"/>
  </r>
  <r>
    <x v="318"/>
    <x v="1"/>
    <x v="0"/>
    <x v="4"/>
    <s v="Smartphones"/>
    <n v="13"/>
    <x v="0"/>
    <x v="10"/>
    <n v="36504"/>
    <n v="38880"/>
    <n v="2376"/>
  </r>
  <r>
    <x v="318"/>
    <x v="3"/>
    <x v="1"/>
    <x v="0"/>
    <s v="Smartphones"/>
    <n v="2"/>
    <x v="0"/>
    <x v="10"/>
    <n v="48816"/>
    <n v="51840"/>
    <n v="3024"/>
  </r>
  <r>
    <x v="318"/>
    <x v="2"/>
    <x v="1"/>
    <x v="15"/>
    <s v="Tablets"/>
    <n v="20"/>
    <x v="0"/>
    <x v="10"/>
    <n v="135108"/>
    <n v="145800"/>
    <n v="10692"/>
  </r>
  <r>
    <x v="319"/>
    <x v="1"/>
    <x v="0"/>
    <x v="7"/>
    <s v="Smartphones"/>
    <n v="21"/>
    <x v="0"/>
    <x v="10"/>
    <n v="75582"/>
    <n v="80370"/>
    <n v="4788"/>
  </r>
  <r>
    <x v="319"/>
    <x v="7"/>
    <x v="4"/>
    <x v="1"/>
    <s v="Tablets"/>
    <n v="12"/>
    <x v="0"/>
    <x v="10"/>
    <n v="89550"/>
    <n v="96750"/>
    <n v="7200"/>
  </r>
  <r>
    <x v="319"/>
    <x v="8"/>
    <x v="4"/>
    <x v="16"/>
    <s v="Smartphones"/>
    <n v="23"/>
    <x v="0"/>
    <x v="10"/>
    <n v="47376"/>
    <n v="50400"/>
    <n v="3024"/>
  </r>
  <r>
    <x v="319"/>
    <x v="6"/>
    <x v="2"/>
    <x v="7"/>
    <s v="Smartphones"/>
    <n v="23"/>
    <x v="0"/>
    <x v="10"/>
    <n v="19890"/>
    <n v="21150"/>
    <n v="1260"/>
  </r>
  <r>
    <x v="319"/>
    <x v="3"/>
    <x v="1"/>
    <x v="14"/>
    <s v="Smartphones"/>
    <n v="24"/>
    <x v="0"/>
    <x v="10"/>
    <n v="5904"/>
    <n v="6300"/>
    <n v="396"/>
  </r>
  <r>
    <x v="320"/>
    <x v="6"/>
    <x v="2"/>
    <x v="8"/>
    <s v="Smartphones"/>
    <n v="25"/>
    <x v="0"/>
    <x v="10"/>
    <n v="15444"/>
    <n v="16470"/>
    <n v="1026"/>
  </r>
  <r>
    <x v="321"/>
    <x v="9"/>
    <x v="3"/>
    <x v="6"/>
    <s v="Smartphones"/>
    <n v="17"/>
    <x v="0"/>
    <x v="10"/>
    <n v="56736"/>
    <n v="60480"/>
    <n v="3744"/>
  </r>
  <r>
    <x v="321"/>
    <x v="2"/>
    <x v="1"/>
    <x v="5"/>
    <s v="Smartphones"/>
    <n v="21"/>
    <x v="0"/>
    <x v="10"/>
    <n v="145800"/>
    <n v="155250"/>
    <n v="9450"/>
  </r>
  <r>
    <x v="321"/>
    <x v="6"/>
    <x v="2"/>
    <x v="6"/>
    <s v="Smartphones"/>
    <n v="9"/>
    <x v="0"/>
    <x v="10"/>
    <n v="7092"/>
    <n v="7560"/>
    <n v="468"/>
  </r>
  <r>
    <x v="321"/>
    <x v="6"/>
    <x v="2"/>
    <x v="7"/>
    <s v="Smartphones"/>
    <n v="11"/>
    <x v="0"/>
    <x v="10"/>
    <n v="7956"/>
    <n v="8460"/>
    <n v="504"/>
  </r>
  <r>
    <x v="322"/>
    <x v="9"/>
    <x v="3"/>
    <x v="12"/>
    <s v="Smartphones"/>
    <n v="4"/>
    <x v="0"/>
    <x v="10"/>
    <n v="93150"/>
    <n v="99000"/>
    <n v="5850"/>
  </r>
  <r>
    <x v="322"/>
    <x v="8"/>
    <x v="4"/>
    <x v="15"/>
    <s v="Tablets"/>
    <n v="22"/>
    <x v="0"/>
    <x v="10"/>
    <n v="165132"/>
    <n v="178200"/>
    <n v="13068"/>
  </r>
  <r>
    <x v="322"/>
    <x v="8"/>
    <x v="4"/>
    <x v="14"/>
    <s v="Smartphones"/>
    <n v="15"/>
    <x v="0"/>
    <x v="10"/>
    <n v="2952"/>
    <n v="3150"/>
    <n v="198"/>
  </r>
  <r>
    <x v="322"/>
    <x v="1"/>
    <x v="0"/>
    <x v="11"/>
    <s v="Smartphones"/>
    <n v="23"/>
    <x v="0"/>
    <x v="10"/>
    <n v="35460"/>
    <n v="37800"/>
    <n v="2340"/>
  </r>
  <r>
    <x v="323"/>
    <x v="9"/>
    <x v="3"/>
    <x v="12"/>
    <s v="Smartphones"/>
    <n v="9"/>
    <x v="0"/>
    <x v="11"/>
    <n v="48438"/>
    <n v="51480"/>
    <n v="3042"/>
  </r>
  <r>
    <x v="323"/>
    <x v="6"/>
    <x v="2"/>
    <x v="3"/>
    <s v="Smartphones"/>
    <n v="7"/>
    <x v="0"/>
    <x v="11"/>
    <n v="2196"/>
    <n v="2340"/>
    <n v="144"/>
  </r>
  <r>
    <x v="324"/>
    <x v="4"/>
    <x v="2"/>
    <x v="15"/>
    <s v="Tablets"/>
    <n v="25"/>
    <x v="0"/>
    <x v="11"/>
    <n v="157626"/>
    <n v="170100"/>
    <n v="12474"/>
  </r>
  <r>
    <x v="324"/>
    <x v="4"/>
    <x v="2"/>
    <x v="0"/>
    <s v="Smartphones"/>
    <n v="10"/>
    <x v="0"/>
    <x v="11"/>
    <n v="18306"/>
    <n v="19440"/>
    <n v="1134"/>
  </r>
  <r>
    <x v="325"/>
    <x v="1"/>
    <x v="0"/>
    <x v="11"/>
    <s v="Smartphones"/>
    <n v="8"/>
    <x v="0"/>
    <x v="11"/>
    <n v="7092"/>
    <n v="7560"/>
    <n v="468"/>
  </r>
  <r>
    <x v="326"/>
    <x v="1"/>
    <x v="0"/>
    <x v="13"/>
    <s v="Tablets"/>
    <n v="18"/>
    <x v="0"/>
    <x v="11"/>
    <n v="43164"/>
    <n v="46530"/>
    <n v="3366"/>
  </r>
  <r>
    <x v="326"/>
    <x v="4"/>
    <x v="2"/>
    <x v="8"/>
    <s v="Smartphones"/>
    <n v="8"/>
    <x v="0"/>
    <x v="11"/>
    <n v="56628"/>
    <n v="60390"/>
    <n v="3762"/>
  </r>
  <r>
    <x v="326"/>
    <x v="8"/>
    <x v="4"/>
    <x v="0"/>
    <s v="Smartphones"/>
    <n v="25"/>
    <x v="0"/>
    <x v="11"/>
    <n v="4068"/>
    <n v="4320"/>
    <n v="252"/>
  </r>
  <r>
    <x v="327"/>
    <x v="2"/>
    <x v="1"/>
    <x v="9"/>
    <s v="Smartphones"/>
    <n v="7"/>
    <x v="0"/>
    <x v="11"/>
    <n v="46332"/>
    <n v="49500"/>
    <n v="3168"/>
  </r>
  <r>
    <x v="327"/>
    <x v="5"/>
    <x v="3"/>
    <x v="1"/>
    <s v="Tablets"/>
    <n v="17"/>
    <x v="0"/>
    <x v="11"/>
    <n v="17910"/>
    <n v="19350"/>
    <n v="1440"/>
  </r>
  <r>
    <x v="327"/>
    <x v="6"/>
    <x v="2"/>
    <x v="13"/>
    <s v="Tablets"/>
    <n v="3"/>
    <x v="0"/>
    <x v="11"/>
    <n v="47088"/>
    <n v="50760"/>
    <n v="3672"/>
  </r>
  <r>
    <x v="327"/>
    <x v="0"/>
    <x v="0"/>
    <x v="13"/>
    <s v="Tablets"/>
    <n v="13"/>
    <x v="0"/>
    <x v="11"/>
    <n v="66708"/>
    <n v="71910"/>
    <n v="5202"/>
  </r>
  <r>
    <x v="328"/>
    <x v="1"/>
    <x v="0"/>
    <x v="12"/>
    <s v="Smartphones"/>
    <n v="17"/>
    <x v="0"/>
    <x v="11"/>
    <n v="85698"/>
    <n v="91080"/>
    <n v="5382"/>
  </r>
  <r>
    <x v="329"/>
    <x v="0"/>
    <x v="0"/>
    <x v="5"/>
    <s v="Smartphones"/>
    <n v="22"/>
    <x v="0"/>
    <x v="11"/>
    <n v="75816"/>
    <n v="80730"/>
    <n v="4914"/>
  </r>
  <r>
    <x v="329"/>
    <x v="1"/>
    <x v="0"/>
    <x v="1"/>
    <s v="Tablets"/>
    <n v="23"/>
    <x v="0"/>
    <x v="11"/>
    <n v="14328"/>
    <n v="15480"/>
    <n v="1152"/>
  </r>
  <r>
    <x v="329"/>
    <x v="0"/>
    <x v="0"/>
    <x v="0"/>
    <s v="Smartphones"/>
    <n v="1"/>
    <x v="0"/>
    <x v="11"/>
    <n v="4068"/>
    <n v="4320"/>
    <n v="252"/>
  </r>
  <r>
    <x v="329"/>
    <x v="8"/>
    <x v="4"/>
    <x v="2"/>
    <s v="Smartphones"/>
    <n v="25"/>
    <x v="0"/>
    <x v="11"/>
    <n v="63648"/>
    <n v="67680"/>
    <n v="4032"/>
  </r>
  <r>
    <x v="329"/>
    <x v="8"/>
    <x v="4"/>
    <x v="1"/>
    <s v="Tablets"/>
    <n v="22"/>
    <x v="0"/>
    <x v="11"/>
    <n v="85968"/>
    <n v="92880"/>
    <n v="6912"/>
  </r>
  <r>
    <x v="329"/>
    <x v="0"/>
    <x v="0"/>
    <x v="14"/>
    <s v="Smartphones"/>
    <n v="2"/>
    <x v="0"/>
    <x v="11"/>
    <n v="32472"/>
    <n v="34650"/>
    <n v="2178"/>
  </r>
  <r>
    <x v="329"/>
    <x v="1"/>
    <x v="0"/>
    <x v="8"/>
    <s v="Smartphones"/>
    <n v="11"/>
    <x v="0"/>
    <x v="11"/>
    <n v="10296"/>
    <n v="10980"/>
    <n v="684"/>
  </r>
  <r>
    <x v="329"/>
    <x v="1"/>
    <x v="0"/>
    <x v="0"/>
    <s v="Smartphones"/>
    <n v="11"/>
    <x v="0"/>
    <x v="11"/>
    <n v="36612"/>
    <n v="38880"/>
    <n v="2268"/>
  </r>
  <r>
    <x v="330"/>
    <x v="2"/>
    <x v="1"/>
    <x v="9"/>
    <s v="Smartphones"/>
    <n v="1"/>
    <x v="0"/>
    <x v="11"/>
    <n v="8424"/>
    <n v="9000"/>
    <n v="576"/>
  </r>
  <r>
    <x v="330"/>
    <x v="7"/>
    <x v="4"/>
    <x v="8"/>
    <s v="Smartphones"/>
    <n v="14"/>
    <x v="0"/>
    <x v="11"/>
    <n v="15444"/>
    <n v="16470"/>
    <n v="1026"/>
  </r>
  <r>
    <x v="330"/>
    <x v="3"/>
    <x v="1"/>
    <x v="3"/>
    <s v="Smartphones"/>
    <n v="11"/>
    <x v="0"/>
    <x v="11"/>
    <n v="19764"/>
    <n v="21060"/>
    <n v="1296"/>
  </r>
  <r>
    <x v="331"/>
    <x v="7"/>
    <x v="4"/>
    <x v="9"/>
    <s v="Smartphones"/>
    <n v="8"/>
    <x v="0"/>
    <x v="11"/>
    <n v="10530"/>
    <n v="11250"/>
    <n v="720"/>
  </r>
  <r>
    <x v="331"/>
    <x v="7"/>
    <x v="4"/>
    <x v="4"/>
    <s v="Smartphones"/>
    <n v="1"/>
    <x v="0"/>
    <x v="11"/>
    <n v="21294"/>
    <n v="22680"/>
    <n v="1386"/>
  </r>
  <r>
    <x v="331"/>
    <x v="2"/>
    <x v="1"/>
    <x v="1"/>
    <s v="Tablets"/>
    <n v="24"/>
    <x v="0"/>
    <x v="11"/>
    <n v="32238"/>
    <n v="34830"/>
    <n v="2592"/>
  </r>
  <r>
    <x v="331"/>
    <x v="9"/>
    <x v="3"/>
    <x v="1"/>
    <s v="Tablets"/>
    <n v="15"/>
    <x v="0"/>
    <x v="11"/>
    <n v="71640"/>
    <n v="77400"/>
    <n v="5760"/>
  </r>
  <r>
    <x v="332"/>
    <x v="4"/>
    <x v="2"/>
    <x v="11"/>
    <s v="Smartphones"/>
    <n v="20"/>
    <x v="0"/>
    <x v="11"/>
    <n v="74466"/>
    <n v="79380"/>
    <n v="4914"/>
  </r>
  <r>
    <x v="332"/>
    <x v="9"/>
    <x v="3"/>
    <x v="4"/>
    <s v="Smartphones"/>
    <n v="1"/>
    <x v="0"/>
    <x v="11"/>
    <n v="18252"/>
    <n v="19440"/>
    <n v="1188"/>
  </r>
  <r>
    <x v="332"/>
    <x v="8"/>
    <x v="4"/>
    <x v="0"/>
    <s v="Smartphones"/>
    <n v="5"/>
    <x v="0"/>
    <x v="11"/>
    <n v="14238"/>
    <n v="15120"/>
    <n v="882"/>
  </r>
  <r>
    <x v="332"/>
    <x v="9"/>
    <x v="3"/>
    <x v="11"/>
    <s v="Smartphones"/>
    <n v="2"/>
    <x v="0"/>
    <x v="11"/>
    <n v="46098"/>
    <n v="49140"/>
    <n v="3042"/>
  </r>
  <r>
    <x v="333"/>
    <x v="9"/>
    <x v="3"/>
    <x v="8"/>
    <s v="Smartphones"/>
    <n v="15"/>
    <x v="0"/>
    <x v="11"/>
    <n v="25740"/>
    <n v="27450"/>
    <n v="1710"/>
  </r>
  <r>
    <x v="333"/>
    <x v="9"/>
    <x v="3"/>
    <x v="13"/>
    <s v="Tablets"/>
    <n v="24"/>
    <x v="0"/>
    <x v="11"/>
    <n v="62784"/>
    <n v="67680"/>
    <n v="4896"/>
  </r>
  <r>
    <x v="333"/>
    <x v="6"/>
    <x v="2"/>
    <x v="16"/>
    <s v="Smartphones"/>
    <n v="23"/>
    <x v="0"/>
    <x v="11"/>
    <n v="20304"/>
    <n v="21600"/>
    <n v="1296"/>
  </r>
  <r>
    <x v="333"/>
    <x v="7"/>
    <x v="4"/>
    <x v="5"/>
    <s v="Smartphones"/>
    <n v="20"/>
    <x v="0"/>
    <x v="11"/>
    <n v="139968"/>
    <n v="149040"/>
    <n v="9072"/>
  </r>
  <r>
    <x v="333"/>
    <x v="3"/>
    <x v="1"/>
    <x v="6"/>
    <s v="Smartphones"/>
    <n v="23"/>
    <x v="0"/>
    <x v="11"/>
    <n v="24822"/>
    <n v="26460"/>
    <n v="1638"/>
  </r>
  <r>
    <x v="333"/>
    <x v="5"/>
    <x v="3"/>
    <x v="13"/>
    <s v="Tablets"/>
    <n v="22"/>
    <x v="0"/>
    <x v="11"/>
    <n v="11772"/>
    <n v="12690"/>
    <n v="918"/>
  </r>
  <r>
    <x v="334"/>
    <x v="4"/>
    <x v="2"/>
    <x v="2"/>
    <s v="Smartphones"/>
    <n v="10"/>
    <x v="0"/>
    <x v="11"/>
    <n v="15912"/>
    <n v="16920"/>
    <n v="1008"/>
  </r>
  <r>
    <x v="334"/>
    <x v="3"/>
    <x v="1"/>
    <x v="13"/>
    <s v="Tablets"/>
    <n v="5"/>
    <x v="0"/>
    <x v="11"/>
    <n v="78480"/>
    <n v="84600"/>
    <n v="6120"/>
  </r>
  <r>
    <x v="334"/>
    <x v="1"/>
    <x v="0"/>
    <x v="1"/>
    <s v="Tablets"/>
    <n v="12"/>
    <x v="0"/>
    <x v="11"/>
    <n v="85968"/>
    <n v="92880"/>
    <n v="6912"/>
  </r>
  <r>
    <x v="335"/>
    <x v="5"/>
    <x v="3"/>
    <x v="15"/>
    <s v="Tablets"/>
    <n v="19"/>
    <x v="0"/>
    <x v="11"/>
    <n v="37530"/>
    <n v="40500"/>
    <n v="2970"/>
  </r>
  <r>
    <x v="336"/>
    <x v="0"/>
    <x v="0"/>
    <x v="5"/>
    <s v="Smartphones"/>
    <n v="18"/>
    <x v="0"/>
    <x v="11"/>
    <n v="29160"/>
    <n v="31050"/>
    <n v="1890"/>
  </r>
  <r>
    <x v="336"/>
    <x v="2"/>
    <x v="1"/>
    <x v="10"/>
    <s v="Smartphones"/>
    <n v="1"/>
    <x v="0"/>
    <x v="11"/>
    <n v="22410"/>
    <n v="23850"/>
    <n v="1440"/>
  </r>
  <r>
    <x v="336"/>
    <x v="7"/>
    <x v="4"/>
    <x v="1"/>
    <s v="Tablets"/>
    <n v="15"/>
    <x v="0"/>
    <x v="11"/>
    <n v="71640"/>
    <n v="77400"/>
    <n v="5760"/>
  </r>
  <r>
    <x v="337"/>
    <x v="7"/>
    <x v="4"/>
    <x v="13"/>
    <s v="Tablets"/>
    <n v="4"/>
    <x v="0"/>
    <x v="11"/>
    <n v="94176"/>
    <n v="101520"/>
    <n v="7344"/>
  </r>
  <r>
    <x v="337"/>
    <x v="7"/>
    <x v="4"/>
    <x v="1"/>
    <s v="Tablets"/>
    <n v="16"/>
    <x v="0"/>
    <x v="11"/>
    <n v="28656"/>
    <n v="30960"/>
    <n v="2304"/>
  </r>
  <r>
    <x v="337"/>
    <x v="5"/>
    <x v="3"/>
    <x v="0"/>
    <s v="Smartphones"/>
    <n v="10"/>
    <x v="0"/>
    <x v="11"/>
    <n v="30510"/>
    <n v="32400"/>
    <n v="1890"/>
  </r>
  <r>
    <x v="337"/>
    <x v="0"/>
    <x v="0"/>
    <x v="4"/>
    <s v="Smartphones"/>
    <n v="21"/>
    <x v="0"/>
    <x v="11"/>
    <n v="76050"/>
    <n v="81000"/>
    <n v="4950"/>
  </r>
  <r>
    <x v="337"/>
    <x v="7"/>
    <x v="4"/>
    <x v="2"/>
    <s v="Smartphones"/>
    <n v="7"/>
    <x v="0"/>
    <x v="11"/>
    <n v="79560"/>
    <n v="84600"/>
    <n v="5040"/>
  </r>
  <r>
    <x v="337"/>
    <x v="5"/>
    <x v="3"/>
    <x v="8"/>
    <s v="Smartphones"/>
    <n v="22"/>
    <x v="0"/>
    <x v="11"/>
    <n v="77220"/>
    <n v="82350"/>
    <n v="5130"/>
  </r>
  <r>
    <x v="338"/>
    <x v="9"/>
    <x v="3"/>
    <x v="0"/>
    <s v="Smartphones"/>
    <n v="15"/>
    <x v="0"/>
    <x v="11"/>
    <n v="8136"/>
    <n v="8640"/>
    <n v="504"/>
  </r>
  <r>
    <x v="338"/>
    <x v="8"/>
    <x v="4"/>
    <x v="9"/>
    <s v="Smartphones"/>
    <n v="7"/>
    <x v="0"/>
    <x v="11"/>
    <n v="52650"/>
    <n v="56250"/>
    <n v="3600"/>
  </r>
  <r>
    <x v="338"/>
    <x v="8"/>
    <x v="4"/>
    <x v="8"/>
    <s v="Smartphones"/>
    <n v="17"/>
    <x v="0"/>
    <x v="11"/>
    <n v="61776"/>
    <n v="65880"/>
    <n v="4104"/>
  </r>
  <r>
    <x v="339"/>
    <x v="1"/>
    <x v="0"/>
    <x v="6"/>
    <s v="Smartphones"/>
    <n v="20"/>
    <x v="0"/>
    <x v="11"/>
    <n v="28368"/>
    <n v="30240"/>
    <n v="1872"/>
  </r>
  <r>
    <x v="339"/>
    <x v="8"/>
    <x v="4"/>
    <x v="1"/>
    <s v="Tablets"/>
    <n v="5"/>
    <x v="0"/>
    <x v="11"/>
    <n v="21492"/>
    <n v="23220"/>
    <n v="1728"/>
  </r>
  <r>
    <x v="339"/>
    <x v="0"/>
    <x v="0"/>
    <x v="8"/>
    <s v="Smartphones"/>
    <n v="14"/>
    <x v="0"/>
    <x v="11"/>
    <n v="92664"/>
    <n v="98820"/>
    <n v="6156"/>
  </r>
  <r>
    <x v="340"/>
    <x v="6"/>
    <x v="2"/>
    <x v="9"/>
    <s v="Smartphones"/>
    <n v="6"/>
    <x v="0"/>
    <x v="11"/>
    <n v="25272"/>
    <n v="27000"/>
    <n v="1728"/>
  </r>
  <r>
    <x v="341"/>
    <x v="4"/>
    <x v="2"/>
    <x v="11"/>
    <s v="Smartphones"/>
    <n v="22"/>
    <x v="0"/>
    <x v="11"/>
    <n v="46098"/>
    <n v="49140"/>
    <n v="3042"/>
  </r>
  <r>
    <x v="341"/>
    <x v="8"/>
    <x v="4"/>
    <x v="7"/>
    <s v="Smartphones"/>
    <n v="6"/>
    <x v="0"/>
    <x v="11"/>
    <n v="55692"/>
    <n v="59220"/>
    <n v="3528"/>
  </r>
  <r>
    <x v="341"/>
    <x v="7"/>
    <x v="4"/>
    <x v="2"/>
    <s v="Smartphones"/>
    <n v="6"/>
    <x v="0"/>
    <x v="11"/>
    <n v="87516"/>
    <n v="93060"/>
    <n v="5544"/>
  </r>
  <r>
    <x v="341"/>
    <x v="5"/>
    <x v="3"/>
    <x v="14"/>
    <s v="Smartphones"/>
    <n v="2"/>
    <x v="0"/>
    <x v="11"/>
    <n v="41328"/>
    <n v="44100"/>
    <n v="2772"/>
  </r>
  <r>
    <x v="342"/>
    <x v="5"/>
    <x v="3"/>
    <x v="8"/>
    <s v="Smartphones"/>
    <n v="24"/>
    <x v="0"/>
    <x v="11"/>
    <n v="46332"/>
    <n v="49410"/>
    <n v="3078"/>
  </r>
  <r>
    <x v="342"/>
    <x v="4"/>
    <x v="2"/>
    <x v="10"/>
    <s v="Smartphones"/>
    <n v="11"/>
    <x v="0"/>
    <x v="11"/>
    <n v="76194"/>
    <n v="81090"/>
    <n v="4896"/>
  </r>
  <r>
    <x v="343"/>
    <x v="9"/>
    <x v="3"/>
    <x v="12"/>
    <s v="Smartphones"/>
    <n v="10"/>
    <x v="0"/>
    <x v="11"/>
    <n v="40986"/>
    <n v="43560"/>
    <n v="2574"/>
  </r>
  <r>
    <x v="343"/>
    <x v="4"/>
    <x v="2"/>
    <x v="1"/>
    <s v="Tablets"/>
    <n v="7"/>
    <x v="0"/>
    <x v="11"/>
    <n v="75222"/>
    <n v="81270"/>
    <n v="6048"/>
  </r>
  <r>
    <x v="343"/>
    <x v="8"/>
    <x v="4"/>
    <x v="5"/>
    <s v="Smartphones"/>
    <n v="22"/>
    <x v="0"/>
    <x v="11"/>
    <n v="69984"/>
    <n v="74520"/>
    <n v="4536"/>
  </r>
  <r>
    <x v="343"/>
    <x v="7"/>
    <x v="4"/>
    <x v="0"/>
    <s v="Smartphones"/>
    <n v="7"/>
    <x v="0"/>
    <x v="11"/>
    <n v="8136"/>
    <n v="8640"/>
    <n v="504"/>
  </r>
  <r>
    <x v="344"/>
    <x v="8"/>
    <x v="4"/>
    <x v="10"/>
    <s v="Smartphones"/>
    <n v="18"/>
    <x v="0"/>
    <x v="11"/>
    <n v="112050"/>
    <n v="119250"/>
    <n v="7200"/>
  </r>
  <r>
    <x v="344"/>
    <x v="5"/>
    <x v="3"/>
    <x v="4"/>
    <s v="Smartphones"/>
    <n v="12"/>
    <x v="0"/>
    <x v="11"/>
    <n v="60840"/>
    <n v="64800"/>
    <n v="3960"/>
  </r>
  <r>
    <x v="344"/>
    <x v="4"/>
    <x v="2"/>
    <x v="7"/>
    <s v="Smartphones"/>
    <n v="19"/>
    <x v="0"/>
    <x v="11"/>
    <n v="63648"/>
    <n v="67680"/>
    <n v="4032"/>
  </r>
  <r>
    <x v="344"/>
    <x v="3"/>
    <x v="1"/>
    <x v="3"/>
    <s v="Smartphones"/>
    <n v="23"/>
    <x v="0"/>
    <x v="11"/>
    <n v="48312"/>
    <n v="51480"/>
    <n v="3168"/>
  </r>
  <r>
    <x v="345"/>
    <x v="1"/>
    <x v="0"/>
    <x v="13"/>
    <s v="Tablets"/>
    <n v="3"/>
    <x v="0"/>
    <x v="11"/>
    <n v="94176"/>
    <n v="101520"/>
    <n v="7344"/>
  </r>
  <r>
    <x v="345"/>
    <x v="1"/>
    <x v="0"/>
    <x v="0"/>
    <s v="Smartphones"/>
    <n v="24"/>
    <x v="0"/>
    <x v="11"/>
    <n v="2034"/>
    <n v="2160"/>
    <n v="126"/>
  </r>
  <r>
    <x v="345"/>
    <x v="9"/>
    <x v="3"/>
    <x v="9"/>
    <s v="Smartphones"/>
    <n v="25"/>
    <x v="0"/>
    <x v="11"/>
    <n v="44226"/>
    <n v="47250"/>
    <n v="3024"/>
  </r>
  <r>
    <x v="346"/>
    <x v="2"/>
    <x v="1"/>
    <x v="2"/>
    <s v="Smartphones"/>
    <n v="5"/>
    <x v="0"/>
    <x v="11"/>
    <n v="63648"/>
    <n v="67680"/>
    <n v="4032"/>
  </r>
  <r>
    <x v="346"/>
    <x v="3"/>
    <x v="1"/>
    <x v="0"/>
    <s v="Smartphones"/>
    <n v="2"/>
    <x v="0"/>
    <x v="11"/>
    <n v="18306"/>
    <n v="19440"/>
    <n v="1134"/>
  </r>
  <r>
    <x v="347"/>
    <x v="1"/>
    <x v="0"/>
    <x v="13"/>
    <s v="Tablets"/>
    <n v="14"/>
    <x v="0"/>
    <x v="11"/>
    <n v="62784"/>
    <n v="67680"/>
    <n v="4896"/>
  </r>
  <r>
    <x v="347"/>
    <x v="7"/>
    <x v="4"/>
    <x v="11"/>
    <s v="Smartphones"/>
    <n v="6"/>
    <x v="0"/>
    <x v="11"/>
    <n v="10638"/>
    <n v="11340"/>
    <n v="702"/>
  </r>
  <r>
    <x v="348"/>
    <x v="7"/>
    <x v="4"/>
    <x v="11"/>
    <s v="Smartphones"/>
    <n v="13"/>
    <x v="0"/>
    <x v="11"/>
    <n v="21276"/>
    <n v="22680"/>
    <n v="1404"/>
  </r>
  <r>
    <x v="348"/>
    <x v="5"/>
    <x v="3"/>
    <x v="13"/>
    <s v="Tablets"/>
    <n v="4"/>
    <x v="0"/>
    <x v="11"/>
    <n v="15696"/>
    <n v="16920"/>
    <n v="1224"/>
  </r>
  <r>
    <x v="348"/>
    <x v="5"/>
    <x v="3"/>
    <x v="14"/>
    <s v="Smartphones"/>
    <n v="21"/>
    <x v="0"/>
    <x v="11"/>
    <n v="20664"/>
    <n v="22050"/>
    <n v="1386"/>
  </r>
  <r>
    <x v="349"/>
    <x v="9"/>
    <x v="3"/>
    <x v="3"/>
    <s v="Smartphones"/>
    <n v="16"/>
    <x v="0"/>
    <x v="11"/>
    <n v="39528"/>
    <n v="42120"/>
    <n v="2592"/>
  </r>
  <r>
    <x v="349"/>
    <x v="4"/>
    <x v="2"/>
    <x v="7"/>
    <s v="Smartphones"/>
    <n v="10"/>
    <x v="0"/>
    <x v="11"/>
    <n v="27846"/>
    <n v="29610"/>
    <n v="1764"/>
  </r>
  <r>
    <x v="350"/>
    <x v="6"/>
    <x v="2"/>
    <x v="15"/>
    <s v="Tablets"/>
    <n v="3"/>
    <x v="0"/>
    <x v="11"/>
    <n v="82566"/>
    <n v="89100"/>
    <n v="6534"/>
  </r>
  <r>
    <x v="350"/>
    <x v="5"/>
    <x v="3"/>
    <x v="1"/>
    <s v="Tablets"/>
    <n v="1"/>
    <x v="0"/>
    <x v="11"/>
    <n v="17910"/>
    <n v="19350"/>
    <n v="1440"/>
  </r>
  <r>
    <x v="351"/>
    <x v="3"/>
    <x v="1"/>
    <x v="14"/>
    <s v="Smartphones"/>
    <n v="13"/>
    <x v="0"/>
    <x v="11"/>
    <n v="2952"/>
    <n v="3150"/>
    <n v="198"/>
  </r>
  <r>
    <x v="351"/>
    <x v="8"/>
    <x v="4"/>
    <x v="4"/>
    <s v="Smartphones"/>
    <n v="15"/>
    <x v="0"/>
    <x v="11"/>
    <n v="73008"/>
    <n v="77760"/>
    <n v="4752"/>
  </r>
  <r>
    <x v="351"/>
    <x v="9"/>
    <x v="3"/>
    <x v="16"/>
    <s v="Smartphones"/>
    <n v="5"/>
    <x v="0"/>
    <x v="11"/>
    <n v="77832"/>
    <n v="82800"/>
    <n v="4968"/>
  </r>
  <r>
    <x v="352"/>
    <x v="0"/>
    <x v="0"/>
    <x v="0"/>
    <s v="Smartphones"/>
    <n v="25"/>
    <x v="0"/>
    <x v="11"/>
    <n v="2034"/>
    <n v="2160"/>
    <n v="126"/>
  </r>
  <r>
    <x v="352"/>
    <x v="5"/>
    <x v="3"/>
    <x v="15"/>
    <s v="Tablets"/>
    <n v="8"/>
    <x v="0"/>
    <x v="11"/>
    <n v="105084"/>
    <n v="113400"/>
    <n v="8316"/>
  </r>
  <r>
    <x v="352"/>
    <x v="2"/>
    <x v="1"/>
    <x v="9"/>
    <s v="Smartphones"/>
    <n v="21"/>
    <x v="0"/>
    <x v="11"/>
    <n v="35802"/>
    <n v="38250"/>
    <n v="2448"/>
  </r>
  <r>
    <x v="352"/>
    <x v="8"/>
    <x v="4"/>
    <x v="6"/>
    <s v="Smartphones"/>
    <n v="16"/>
    <x v="0"/>
    <x v="11"/>
    <n v="42552"/>
    <n v="45360"/>
    <n v="2808"/>
  </r>
  <r>
    <x v="353"/>
    <x v="1"/>
    <x v="0"/>
    <x v="9"/>
    <s v="Smartphones"/>
    <n v="23"/>
    <x v="1"/>
    <x v="0"/>
    <n v="23166"/>
    <n v="24750"/>
    <n v="1584"/>
  </r>
  <r>
    <x v="353"/>
    <x v="6"/>
    <x v="2"/>
    <x v="16"/>
    <s v="Smartphones"/>
    <n v="22"/>
    <x v="1"/>
    <x v="0"/>
    <n v="37224"/>
    <n v="39600"/>
    <n v="2376"/>
  </r>
  <r>
    <x v="353"/>
    <x v="8"/>
    <x v="4"/>
    <x v="9"/>
    <s v="Smartphones"/>
    <n v="13"/>
    <x v="1"/>
    <x v="0"/>
    <n v="23166"/>
    <n v="24750"/>
    <n v="1584"/>
  </r>
  <r>
    <x v="353"/>
    <x v="5"/>
    <x v="3"/>
    <x v="14"/>
    <s v="Smartphones"/>
    <n v="27"/>
    <x v="1"/>
    <x v="0"/>
    <n v="14760"/>
    <n v="15750"/>
    <n v="990"/>
  </r>
  <r>
    <x v="354"/>
    <x v="6"/>
    <x v="2"/>
    <x v="6"/>
    <s v="Smartphones"/>
    <n v="27"/>
    <x v="1"/>
    <x v="0"/>
    <n v="21276"/>
    <n v="22680"/>
    <n v="1404"/>
  </r>
  <r>
    <x v="354"/>
    <x v="3"/>
    <x v="1"/>
    <x v="4"/>
    <s v="Smartphones"/>
    <n v="27"/>
    <x v="1"/>
    <x v="0"/>
    <n v="30420"/>
    <n v="32400"/>
    <n v="1980"/>
  </r>
  <r>
    <x v="355"/>
    <x v="0"/>
    <x v="0"/>
    <x v="0"/>
    <s v="Smartphones"/>
    <n v="27"/>
    <x v="1"/>
    <x v="0"/>
    <n v="30510"/>
    <n v="32400"/>
    <n v="1890"/>
  </r>
  <r>
    <x v="355"/>
    <x v="4"/>
    <x v="2"/>
    <x v="5"/>
    <s v="Smartphones"/>
    <n v="27"/>
    <x v="1"/>
    <x v="0"/>
    <n v="122472"/>
    <n v="130410"/>
    <n v="7938"/>
  </r>
  <r>
    <x v="355"/>
    <x v="8"/>
    <x v="4"/>
    <x v="16"/>
    <s v="Smartphones"/>
    <n v="27"/>
    <x v="1"/>
    <x v="0"/>
    <n v="10152"/>
    <n v="10800"/>
    <n v="648"/>
  </r>
  <r>
    <x v="356"/>
    <x v="8"/>
    <x v="4"/>
    <x v="8"/>
    <s v="Smartphones"/>
    <n v="12"/>
    <x v="1"/>
    <x v="0"/>
    <n v="51480"/>
    <n v="54900"/>
    <n v="3420"/>
  </r>
  <r>
    <x v="356"/>
    <x v="5"/>
    <x v="3"/>
    <x v="3"/>
    <s v="Smartphones"/>
    <n v="18"/>
    <x v="1"/>
    <x v="0"/>
    <n v="4392"/>
    <n v="4680"/>
    <n v="288"/>
  </r>
  <r>
    <x v="357"/>
    <x v="2"/>
    <x v="1"/>
    <x v="13"/>
    <s v="Tablets"/>
    <n v="8"/>
    <x v="1"/>
    <x v="0"/>
    <n v="39240"/>
    <n v="42300"/>
    <n v="3060"/>
  </r>
  <r>
    <x v="358"/>
    <x v="4"/>
    <x v="2"/>
    <x v="8"/>
    <s v="Smartphones"/>
    <n v="21"/>
    <x v="1"/>
    <x v="0"/>
    <n v="92664"/>
    <n v="98820"/>
    <n v="6156"/>
  </r>
  <r>
    <x v="358"/>
    <x v="3"/>
    <x v="1"/>
    <x v="14"/>
    <s v="Smartphones"/>
    <n v="25"/>
    <x v="1"/>
    <x v="0"/>
    <n v="23616"/>
    <n v="25200"/>
    <n v="1584"/>
  </r>
  <r>
    <x v="359"/>
    <x v="7"/>
    <x v="4"/>
    <x v="0"/>
    <s v="Smartphones"/>
    <n v="12"/>
    <x v="1"/>
    <x v="0"/>
    <n v="4068"/>
    <n v="4320"/>
    <n v="252"/>
  </r>
  <r>
    <x v="359"/>
    <x v="2"/>
    <x v="1"/>
    <x v="14"/>
    <s v="Smartphones"/>
    <n v="9"/>
    <x v="1"/>
    <x v="0"/>
    <n v="20664"/>
    <n v="22050"/>
    <n v="1386"/>
  </r>
  <r>
    <x v="359"/>
    <x v="0"/>
    <x v="0"/>
    <x v="6"/>
    <s v="Smartphones"/>
    <n v="23"/>
    <x v="1"/>
    <x v="0"/>
    <n v="46098"/>
    <n v="49140"/>
    <n v="3042"/>
  </r>
  <r>
    <x v="360"/>
    <x v="6"/>
    <x v="2"/>
    <x v="16"/>
    <s v="Smartphones"/>
    <n v="23"/>
    <x v="1"/>
    <x v="0"/>
    <n v="84600"/>
    <n v="90000"/>
    <n v="5400"/>
  </r>
  <r>
    <x v="360"/>
    <x v="7"/>
    <x v="4"/>
    <x v="9"/>
    <s v="Smartphones"/>
    <n v="20"/>
    <x v="1"/>
    <x v="0"/>
    <n v="33696"/>
    <n v="36000"/>
    <n v="2304"/>
  </r>
  <r>
    <x v="361"/>
    <x v="9"/>
    <x v="3"/>
    <x v="13"/>
    <s v="Tablets"/>
    <n v="25"/>
    <x v="1"/>
    <x v="0"/>
    <n v="39240"/>
    <n v="42300"/>
    <n v="3060"/>
  </r>
  <r>
    <x v="361"/>
    <x v="0"/>
    <x v="0"/>
    <x v="15"/>
    <s v="Tablets"/>
    <n v="4"/>
    <x v="1"/>
    <x v="0"/>
    <n v="112590"/>
    <n v="121500"/>
    <n v="8910"/>
  </r>
  <r>
    <x v="361"/>
    <x v="5"/>
    <x v="3"/>
    <x v="6"/>
    <s v="Smartphones"/>
    <n v="24"/>
    <x v="1"/>
    <x v="0"/>
    <n v="3546"/>
    <n v="3780"/>
    <n v="234"/>
  </r>
  <r>
    <x v="361"/>
    <x v="2"/>
    <x v="1"/>
    <x v="14"/>
    <s v="Smartphones"/>
    <n v="24"/>
    <x v="1"/>
    <x v="0"/>
    <n v="70848"/>
    <n v="75600"/>
    <n v="4752"/>
  </r>
  <r>
    <x v="362"/>
    <x v="5"/>
    <x v="3"/>
    <x v="6"/>
    <s v="Smartphones"/>
    <n v="16"/>
    <x v="1"/>
    <x v="0"/>
    <n v="31914"/>
    <n v="34020"/>
    <n v="2106"/>
  </r>
  <r>
    <x v="362"/>
    <x v="3"/>
    <x v="1"/>
    <x v="11"/>
    <s v="Smartphones"/>
    <n v="6"/>
    <x v="1"/>
    <x v="0"/>
    <n v="7092"/>
    <n v="7560"/>
    <n v="468"/>
  </r>
  <r>
    <x v="362"/>
    <x v="8"/>
    <x v="4"/>
    <x v="3"/>
    <s v="Smartphones"/>
    <n v="4"/>
    <x v="1"/>
    <x v="0"/>
    <n v="39528"/>
    <n v="42120"/>
    <n v="2592"/>
  </r>
  <r>
    <x v="362"/>
    <x v="0"/>
    <x v="0"/>
    <x v="6"/>
    <s v="Smartphones"/>
    <n v="24"/>
    <x v="1"/>
    <x v="0"/>
    <n v="74466"/>
    <n v="79380"/>
    <n v="4914"/>
  </r>
  <r>
    <x v="362"/>
    <x v="3"/>
    <x v="1"/>
    <x v="8"/>
    <s v="Smartphones"/>
    <n v="21"/>
    <x v="1"/>
    <x v="0"/>
    <n v="46332"/>
    <n v="49410"/>
    <n v="3078"/>
  </r>
  <r>
    <x v="362"/>
    <x v="9"/>
    <x v="3"/>
    <x v="7"/>
    <s v="Smartphones"/>
    <n v="13"/>
    <x v="1"/>
    <x v="0"/>
    <n v="63648"/>
    <n v="67680"/>
    <n v="4032"/>
  </r>
  <r>
    <x v="363"/>
    <x v="5"/>
    <x v="3"/>
    <x v="6"/>
    <s v="Smartphones"/>
    <n v="2"/>
    <x v="1"/>
    <x v="0"/>
    <n v="46098"/>
    <n v="49140"/>
    <n v="3042"/>
  </r>
  <r>
    <x v="364"/>
    <x v="0"/>
    <x v="0"/>
    <x v="7"/>
    <s v="Smartphones"/>
    <n v="20"/>
    <x v="1"/>
    <x v="0"/>
    <n v="79560"/>
    <n v="84600"/>
    <n v="5040"/>
  </r>
  <r>
    <x v="365"/>
    <x v="7"/>
    <x v="4"/>
    <x v="8"/>
    <s v="Smartphones"/>
    <n v="21"/>
    <x v="1"/>
    <x v="0"/>
    <n v="123552"/>
    <n v="131760"/>
    <n v="8208"/>
  </r>
  <r>
    <x v="365"/>
    <x v="0"/>
    <x v="0"/>
    <x v="16"/>
    <s v="Smartphones"/>
    <n v="12"/>
    <x v="1"/>
    <x v="0"/>
    <n v="50760"/>
    <n v="54000"/>
    <n v="3240"/>
  </r>
  <r>
    <x v="365"/>
    <x v="5"/>
    <x v="3"/>
    <x v="11"/>
    <s v="Smartphones"/>
    <n v="23"/>
    <x v="1"/>
    <x v="0"/>
    <n v="67374"/>
    <n v="71820"/>
    <n v="4446"/>
  </r>
  <r>
    <x v="366"/>
    <x v="4"/>
    <x v="2"/>
    <x v="14"/>
    <s v="Smartphones"/>
    <n v="23"/>
    <x v="1"/>
    <x v="0"/>
    <n v="5904"/>
    <n v="6300"/>
    <n v="396"/>
  </r>
  <r>
    <x v="367"/>
    <x v="3"/>
    <x v="1"/>
    <x v="12"/>
    <s v="Smartphones"/>
    <n v="24"/>
    <x v="1"/>
    <x v="0"/>
    <n v="22356"/>
    <n v="23760"/>
    <n v="1404"/>
  </r>
  <r>
    <x v="367"/>
    <x v="9"/>
    <x v="3"/>
    <x v="15"/>
    <s v="Tablets"/>
    <n v="25"/>
    <x v="1"/>
    <x v="0"/>
    <n v="172638"/>
    <n v="186300"/>
    <n v="13662"/>
  </r>
  <r>
    <x v="367"/>
    <x v="8"/>
    <x v="4"/>
    <x v="5"/>
    <s v="Smartphones"/>
    <n v="17"/>
    <x v="1"/>
    <x v="0"/>
    <n v="29160"/>
    <n v="31050"/>
    <n v="1890"/>
  </r>
  <r>
    <x v="367"/>
    <x v="1"/>
    <x v="0"/>
    <x v="3"/>
    <s v="Smartphones"/>
    <n v="21"/>
    <x v="1"/>
    <x v="0"/>
    <n v="52704"/>
    <n v="56160"/>
    <n v="3456"/>
  </r>
  <r>
    <x v="367"/>
    <x v="7"/>
    <x v="4"/>
    <x v="1"/>
    <s v="Tablets"/>
    <n v="9"/>
    <x v="1"/>
    <x v="0"/>
    <n v="25074"/>
    <n v="27090"/>
    <n v="2016"/>
  </r>
  <r>
    <x v="368"/>
    <x v="6"/>
    <x v="2"/>
    <x v="15"/>
    <s v="Tablets"/>
    <n v="11"/>
    <x v="1"/>
    <x v="0"/>
    <n v="135108"/>
    <n v="145800"/>
    <n v="10692"/>
  </r>
  <r>
    <x v="368"/>
    <x v="9"/>
    <x v="3"/>
    <x v="1"/>
    <s v="Tablets"/>
    <n v="4"/>
    <x v="1"/>
    <x v="0"/>
    <n v="28656"/>
    <n v="30960"/>
    <n v="2304"/>
  </r>
  <r>
    <x v="368"/>
    <x v="4"/>
    <x v="2"/>
    <x v="14"/>
    <s v="Smartphones"/>
    <n v="22"/>
    <x v="1"/>
    <x v="0"/>
    <n v="59040"/>
    <n v="63000"/>
    <n v="3960"/>
  </r>
  <r>
    <x v="369"/>
    <x v="8"/>
    <x v="4"/>
    <x v="0"/>
    <s v="Smartphones"/>
    <n v="15"/>
    <x v="1"/>
    <x v="0"/>
    <n v="26442"/>
    <n v="28080"/>
    <n v="1638"/>
  </r>
  <r>
    <x v="369"/>
    <x v="4"/>
    <x v="2"/>
    <x v="1"/>
    <s v="Tablets"/>
    <n v="23"/>
    <x v="1"/>
    <x v="0"/>
    <n v="82386"/>
    <n v="89010"/>
    <n v="6624"/>
  </r>
  <r>
    <x v="370"/>
    <x v="8"/>
    <x v="4"/>
    <x v="13"/>
    <s v="Tablets"/>
    <n v="9"/>
    <x v="1"/>
    <x v="0"/>
    <n v="19620"/>
    <n v="21150"/>
    <n v="1530"/>
  </r>
  <r>
    <x v="370"/>
    <x v="4"/>
    <x v="2"/>
    <x v="10"/>
    <s v="Smartphones"/>
    <n v="7"/>
    <x v="1"/>
    <x v="0"/>
    <n v="13446"/>
    <n v="14310"/>
    <n v="864"/>
  </r>
  <r>
    <x v="370"/>
    <x v="3"/>
    <x v="1"/>
    <x v="8"/>
    <s v="Smartphones"/>
    <n v="25"/>
    <x v="1"/>
    <x v="0"/>
    <n v="102960"/>
    <n v="109800"/>
    <n v="6840"/>
  </r>
  <r>
    <x v="371"/>
    <x v="9"/>
    <x v="3"/>
    <x v="15"/>
    <s v="Tablets"/>
    <n v="10"/>
    <x v="1"/>
    <x v="0"/>
    <n v="135108"/>
    <n v="145800"/>
    <n v="10692"/>
  </r>
  <r>
    <x v="371"/>
    <x v="4"/>
    <x v="2"/>
    <x v="8"/>
    <s v="Smartphones"/>
    <n v="8"/>
    <x v="1"/>
    <x v="0"/>
    <n v="113256"/>
    <n v="120780"/>
    <n v="7524"/>
  </r>
  <r>
    <x v="372"/>
    <x v="3"/>
    <x v="1"/>
    <x v="15"/>
    <s v="Tablets"/>
    <n v="18"/>
    <x v="1"/>
    <x v="0"/>
    <n v="90072"/>
    <n v="97200"/>
    <n v="7128"/>
  </r>
  <r>
    <x v="372"/>
    <x v="2"/>
    <x v="1"/>
    <x v="12"/>
    <s v="Smartphones"/>
    <n v="8"/>
    <x v="1"/>
    <x v="0"/>
    <n v="52164"/>
    <n v="55440"/>
    <n v="3276"/>
  </r>
  <r>
    <x v="372"/>
    <x v="9"/>
    <x v="3"/>
    <x v="8"/>
    <s v="Smartphones"/>
    <n v="25"/>
    <x v="1"/>
    <x v="0"/>
    <n v="113256"/>
    <n v="120780"/>
    <n v="7524"/>
  </r>
  <r>
    <x v="372"/>
    <x v="3"/>
    <x v="1"/>
    <x v="1"/>
    <s v="Tablets"/>
    <n v="7"/>
    <x v="1"/>
    <x v="0"/>
    <n v="17910"/>
    <n v="19350"/>
    <n v="1440"/>
  </r>
  <r>
    <x v="372"/>
    <x v="9"/>
    <x v="3"/>
    <x v="13"/>
    <s v="Tablets"/>
    <n v="17"/>
    <x v="1"/>
    <x v="0"/>
    <n v="58860"/>
    <n v="63450"/>
    <n v="4590"/>
  </r>
  <r>
    <x v="373"/>
    <x v="9"/>
    <x v="3"/>
    <x v="12"/>
    <s v="Smartphones"/>
    <n v="3"/>
    <x v="1"/>
    <x v="0"/>
    <n v="67068"/>
    <n v="71280"/>
    <n v="4212"/>
  </r>
  <r>
    <x v="373"/>
    <x v="7"/>
    <x v="4"/>
    <x v="12"/>
    <s v="Smartphones"/>
    <n v="13"/>
    <x v="1"/>
    <x v="0"/>
    <n v="85698"/>
    <n v="91080"/>
    <n v="5382"/>
  </r>
  <r>
    <x v="374"/>
    <x v="7"/>
    <x v="4"/>
    <x v="7"/>
    <s v="Smartphones"/>
    <n v="17"/>
    <x v="1"/>
    <x v="0"/>
    <n v="47736"/>
    <n v="50760"/>
    <n v="3024"/>
  </r>
  <r>
    <x v="374"/>
    <x v="1"/>
    <x v="0"/>
    <x v="5"/>
    <s v="Smartphones"/>
    <n v="22"/>
    <x v="1"/>
    <x v="0"/>
    <n v="69984"/>
    <n v="74520"/>
    <n v="4536"/>
  </r>
  <r>
    <x v="374"/>
    <x v="9"/>
    <x v="3"/>
    <x v="8"/>
    <s v="Smartphones"/>
    <n v="23"/>
    <x v="1"/>
    <x v="0"/>
    <n v="113256"/>
    <n v="120780"/>
    <n v="7524"/>
  </r>
  <r>
    <x v="375"/>
    <x v="3"/>
    <x v="1"/>
    <x v="15"/>
    <s v="Tablets"/>
    <n v="1"/>
    <x v="1"/>
    <x v="0"/>
    <n v="150120"/>
    <n v="162000"/>
    <n v="11880"/>
  </r>
  <r>
    <x v="375"/>
    <x v="3"/>
    <x v="1"/>
    <x v="7"/>
    <s v="Smartphones"/>
    <n v="25"/>
    <x v="1"/>
    <x v="0"/>
    <n v="43758"/>
    <n v="46530"/>
    <n v="2772"/>
  </r>
  <r>
    <x v="376"/>
    <x v="4"/>
    <x v="2"/>
    <x v="9"/>
    <s v="Smartphones"/>
    <n v="22"/>
    <x v="1"/>
    <x v="0"/>
    <n v="6318"/>
    <n v="6750"/>
    <n v="432"/>
  </r>
  <r>
    <x v="376"/>
    <x v="3"/>
    <x v="1"/>
    <x v="13"/>
    <s v="Tablets"/>
    <n v="2"/>
    <x v="1"/>
    <x v="0"/>
    <n v="47088"/>
    <n v="50760"/>
    <n v="3672"/>
  </r>
  <r>
    <x v="376"/>
    <x v="7"/>
    <x v="4"/>
    <x v="15"/>
    <s v="Tablets"/>
    <n v="11"/>
    <x v="1"/>
    <x v="0"/>
    <n v="165132"/>
    <n v="178200"/>
    <n v="13068"/>
  </r>
  <r>
    <x v="377"/>
    <x v="1"/>
    <x v="0"/>
    <x v="16"/>
    <s v="Smartphones"/>
    <n v="11"/>
    <x v="1"/>
    <x v="0"/>
    <n v="23688"/>
    <n v="25200"/>
    <n v="1512"/>
  </r>
  <r>
    <x v="377"/>
    <x v="8"/>
    <x v="4"/>
    <x v="4"/>
    <s v="Smartphones"/>
    <n v="1"/>
    <x v="1"/>
    <x v="0"/>
    <n v="48672"/>
    <n v="51840"/>
    <n v="3168"/>
  </r>
  <r>
    <x v="378"/>
    <x v="6"/>
    <x v="2"/>
    <x v="13"/>
    <s v="Tablets"/>
    <n v="14"/>
    <x v="1"/>
    <x v="0"/>
    <n v="51012"/>
    <n v="54990"/>
    <n v="3978"/>
  </r>
  <r>
    <x v="379"/>
    <x v="8"/>
    <x v="4"/>
    <x v="3"/>
    <s v="Smartphones"/>
    <n v="11"/>
    <x v="1"/>
    <x v="0"/>
    <n v="6588"/>
    <n v="7020"/>
    <n v="432"/>
  </r>
  <r>
    <x v="379"/>
    <x v="6"/>
    <x v="2"/>
    <x v="10"/>
    <s v="Smartphones"/>
    <n v="8"/>
    <x v="1"/>
    <x v="0"/>
    <n v="85158"/>
    <n v="90630"/>
    <n v="5472"/>
  </r>
  <r>
    <x v="379"/>
    <x v="6"/>
    <x v="2"/>
    <x v="12"/>
    <s v="Smartphones"/>
    <n v="1"/>
    <x v="1"/>
    <x v="0"/>
    <n v="26082"/>
    <n v="27720"/>
    <n v="1638"/>
  </r>
  <r>
    <x v="380"/>
    <x v="2"/>
    <x v="1"/>
    <x v="14"/>
    <s v="Smartphones"/>
    <n v="24"/>
    <x v="1"/>
    <x v="0"/>
    <n v="23616"/>
    <n v="25200"/>
    <n v="1584"/>
  </r>
  <r>
    <x v="380"/>
    <x v="1"/>
    <x v="0"/>
    <x v="11"/>
    <s v="Smartphones"/>
    <n v="15"/>
    <x v="1"/>
    <x v="0"/>
    <n v="31914"/>
    <n v="34020"/>
    <n v="2106"/>
  </r>
  <r>
    <x v="380"/>
    <x v="9"/>
    <x v="3"/>
    <x v="10"/>
    <s v="Smartphones"/>
    <n v="20"/>
    <x v="1"/>
    <x v="0"/>
    <n v="67230"/>
    <n v="71550"/>
    <n v="4320"/>
  </r>
  <r>
    <x v="380"/>
    <x v="5"/>
    <x v="3"/>
    <x v="9"/>
    <s v="Smartphones"/>
    <n v="1"/>
    <x v="1"/>
    <x v="0"/>
    <n v="25272"/>
    <n v="27000"/>
    <n v="1728"/>
  </r>
  <r>
    <x v="381"/>
    <x v="7"/>
    <x v="4"/>
    <x v="4"/>
    <s v="Smartphones"/>
    <n v="5"/>
    <x v="1"/>
    <x v="0"/>
    <n v="66924"/>
    <n v="71280"/>
    <n v="4356"/>
  </r>
  <r>
    <x v="381"/>
    <x v="6"/>
    <x v="2"/>
    <x v="7"/>
    <s v="Smartphones"/>
    <n v="2"/>
    <x v="1"/>
    <x v="0"/>
    <n v="39780"/>
    <n v="42300"/>
    <n v="2520"/>
  </r>
  <r>
    <x v="381"/>
    <x v="2"/>
    <x v="1"/>
    <x v="0"/>
    <s v="Smartphones"/>
    <n v="15"/>
    <x v="1"/>
    <x v="0"/>
    <n v="50850"/>
    <n v="54000"/>
    <n v="3150"/>
  </r>
  <r>
    <x v="381"/>
    <x v="8"/>
    <x v="4"/>
    <x v="9"/>
    <s v="Smartphones"/>
    <n v="24"/>
    <x v="1"/>
    <x v="0"/>
    <n v="29484"/>
    <n v="31500"/>
    <n v="2016"/>
  </r>
  <r>
    <x v="381"/>
    <x v="8"/>
    <x v="4"/>
    <x v="1"/>
    <s v="Tablets"/>
    <n v="23"/>
    <x v="1"/>
    <x v="0"/>
    <n v="68058"/>
    <n v="73530"/>
    <n v="5472"/>
  </r>
  <r>
    <x v="382"/>
    <x v="0"/>
    <x v="0"/>
    <x v="14"/>
    <s v="Smartphones"/>
    <n v="20"/>
    <x v="1"/>
    <x v="1"/>
    <n v="50184"/>
    <n v="53550"/>
    <n v="3366"/>
  </r>
  <r>
    <x v="383"/>
    <x v="2"/>
    <x v="1"/>
    <x v="3"/>
    <s v="Smartphones"/>
    <n v="23"/>
    <x v="1"/>
    <x v="1"/>
    <n v="35136"/>
    <n v="37440"/>
    <n v="2304"/>
  </r>
  <r>
    <x v="384"/>
    <x v="0"/>
    <x v="0"/>
    <x v="11"/>
    <s v="Smartphones"/>
    <n v="22"/>
    <x v="1"/>
    <x v="1"/>
    <n v="3546"/>
    <n v="3780"/>
    <n v="234"/>
  </r>
  <r>
    <x v="384"/>
    <x v="5"/>
    <x v="3"/>
    <x v="14"/>
    <s v="Smartphones"/>
    <n v="10"/>
    <x v="1"/>
    <x v="1"/>
    <n v="73800"/>
    <n v="78750"/>
    <n v="4950"/>
  </r>
  <r>
    <x v="385"/>
    <x v="8"/>
    <x v="4"/>
    <x v="3"/>
    <s v="Smartphones"/>
    <n v="5"/>
    <x v="1"/>
    <x v="1"/>
    <n v="52704"/>
    <n v="56160"/>
    <n v="3456"/>
  </r>
  <r>
    <x v="385"/>
    <x v="9"/>
    <x v="3"/>
    <x v="3"/>
    <s v="Smartphones"/>
    <n v="12"/>
    <x v="1"/>
    <x v="1"/>
    <n v="39528"/>
    <n v="42120"/>
    <n v="2592"/>
  </r>
  <r>
    <x v="386"/>
    <x v="7"/>
    <x v="4"/>
    <x v="12"/>
    <s v="Smartphones"/>
    <n v="19"/>
    <x v="1"/>
    <x v="1"/>
    <n v="37260"/>
    <n v="39600"/>
    <n v="2340"/>
  </r>
  <r>
    <x v="387"/>
    <x v="3"/>
    <x v="1"/>
    <x v="4"/>
    <s v="Smartphones"/>
    <n v="18"/>
    <x v="1"/>
    <x v="1"/>
    <n v="45630"/>
    <n v="48600"/>
    <n v="2970"/>
  </r>
  <r>
    <x v="388"/>
    <x v="8"/>
    <x v="4"/>
    <x v="15"/>
    <s v="Tablets"/>
    <n v="1"/>
    <x v="1"/>
    <x v="1"/>
    <n v="157626"/>
    <n v="170100"/>
    <n v="12474"/>
  </r>
  <r>
    <x v="388"/>
    <x v="4"/>
    <x v="2"/>
    <x v="1"/>
    <s v="Tablets"/>
    <n v="15"/>
    <x v="1"/>
    <x v="1"/>
    <n v="75222"/>
    <n v="81270"/>
    <n v="6048"/>
  </r>
  <r>
    <x v="388"/>
    <x v="5"/>
    <x v="3"/>
    <x v="9"/>
    <s v="Smartphones"/>
    <n v="4"/>
    <x v="1"/>
    <x v="1"/>
    <n v="12636"/>
    <n v="13500"/>
    <n v="864"/>
  </r>
  <r>
    <x v="388"/>
    <x v="1"/>
    <x v="0"/>
    <x v="6"/>
    <s v="Smartphones"/>
    <n v="16"/>
    <x v="1"/>
    <x v="1"/>
    <n v="31914"/>
    <n v="34020"/>
    <n v="2106"/>
  </r>
  <r>
    <x v="389"/>
    <x v="8"/>
    <x v="4"/>
    <x v="6"/>
    <s v="Smartphones"/>
    <n v="10"/>
    <x v="1"/>
    <x v="1"/>
    <n v="88650"/>
    <n v="94500"/>
    <n v="5850"/>
  </r>
  <r>
    <x v="389"/>
    <x v="5"/>
    <x v="3"/>
    <x v="12"/>
    <s v="Smartphones"/>
    <n v="21"/>
    <x v="1"/>
    <x v="1"/>
    <n v="18630"/>
    <n v="19800"/>
    <n v="1170"/>
  </r>
  <r>
    <x v="390"/>
    <x v="1"/>
    <x v="0"/>
    <x v="15"/>
    <s v="Tablets"/>
    <n v="7"/>
    <x v="1"/>
    <x v="1"/>
    <n v="105084"/>
    <n v="113400"/>
    <n v="8316"/>
  </r>
  <r>
    <x v="390"/>
    <x v="4"/>
    <x v="2"/>
    <x v="1"/>
    <s v="Tablets"/>
    <n v="22"/>
    <x v="1"/>
    <x v="1"/>
    <n v="85968"/>
    <n v="92880"/>
    <n v="6912"/>
  </r>
  <r>
    <x v="390"/>
    <x v="9"/>
    <x v="3"/>
    <x v="12"/>
    <s v="Smartphones"/>
    <n v="15"/>
    <x v="1"/>
    <x v="1"/>
    <n v="78246"/>
    <n v="83160"/>
    <n v="4914"/>
  </r>
  <r>
    <x v="391"/>
    <x v="6"/>
    <x v="2"/>
    <x v="11"/>
    <s v="Smartphones"/>
    <n v="7"/>
    <x v="1"/>
    <x v="1"/>
    <n v="10638"/>
    <n v="11340"/>
    <n v="702"/>
  </r>
  <r>
    <x v="391"/>
    <x v="8"/>
    <x v="4"/>
    <x v="9"/>
    <s v="Smartphones"/>
    <n v="17"/>
    <x v="1"/>
    <x v="1"/>
    <n v="40014"/>
    <n v="42750"/>
    <n v="2736"/>
  </r>
  <r>
    <x v="391"/>
    <x v="6"/>
    <x v="2"/>
    <x v="6"/>
    <s v="Smartphones"/>
    <n v="20"/>
    <x v="1"/>
    <x v="1"/>
    <n v="70920"/>
    <n v="75600"/>
    <n v="4680"/>
  </r>
  <r>
    <x v="391"/>
    <x v="6"/>
    <x v="2"/>
    <x v="9"/>
    <s v="Smartphones"/>
    <n v="5"/>
    <x v="1"/>
    <x v="1"/>
    <n v="14742"/>
    <n v="15750"/>
    <n v="1008"/>
  </r>
  <r>
    <x v="391"/>
    <x v="3"/>
    <x v="1"/>
    <x v="12"/>
    <s v="Smartphones"/>
    <n v="14"/>
    <x v="1"/>
    <x v="1"/>
    <n v="89424"/>
    <n v="95040"/>
    <n v="5616"/>
  </r>
  <r>
    <x v="392"/>
    <x v="9"/>
    <x v="3"/>
    <x v="13"/>
    <s v="Tablets"/>
    <n v="6"/>
    <x v="1"/>
    <x v="1"/>
    <n v="86328"/>
    <n v="93060"/>
    <n v="6732"/>
  </r>
  <r>
    <x v="392"/>
    <x v="2"/>
    <x v="1"/>
    <x v="12"/>
    <s v="Smartphones"/>
    <n v="22"/>
    <x v="1"/>
    <x v="1"/>
    <n v="33534"/>
    <n v="35640"/>
    <n v="2106"/>
  </r>
  <r>
    <x v="392"/>
    <x v="4"/>
    <x v="2"/>
    <x v="5"/>
    <s v="Smartphones"/>
    <n v="6"/>
    <x v="1"/>
    <x v="1"/>
    <n v="99144"/>
    <n v="105570"/>
    <n v="6426"/>
  </r>
  <r>
    <x v="392"/>
    <x v="1"/>
    <x v="0"/>
    <x v="5"/>
    <s v="Smartphones"/>
    <n v="6"/>
    <x v="1"/>
    <x v="1"/>
    <n v="128304"/>
    <n v="136620"/>
    <n v="8316"/>
  </r>
  <r>
    <x v="393"/>
    <x v="9"/>
    <x v="3"/>
    <x v="7"/>
    <s v="Smartphones"/>
    <n v="2"/>
    <x v="1"/>
    <x v="1"/>
    <n v="79560"/>
    <n v="84600"/>
    <n v="5040"/>
  </r>
  <r>
    <x v="393"/>
    <x v="0"/>
    <x v="0"/>
    <x v="8"/>
    <s v="Smartphones"/>
    <n v="24"/>
    <x v="1"/>
    <x v="1"/>
    <n v="56628"/>
    <n v="60390"/>
    <n v="3762"/>
  </r>
  <r>
    <x v="393"/>
    <x v="1"/>
    <x v="0"/>
    <x v="0"/>
    <s v="Smartphones"/>
    <n v="11"/>
    <x v="1"/>
    <x v="1"/>
    <n v="36612"/>
    <n v="38880"/>
    <n v="2268"/>
  </r>
  <r>
    <x v="393"/>
    <x v="5"/>
    <x v="3"/>
    <x v="1"/>
    <s v="Tablets"/>
    <n v="10"/>
    <x v="1"/>
    <x v="1"/>
    <n v="60894"/>
    <n v="65790"/>
    <n v="4896"/>
  </r>
  <r>
    <x v="393"/>
    <x v="5"/>
    <x v="3"/>
    <x v="14"/>
    <s v="Smartphones"/>
    <n v="7"/>
    <x v="1"/>
    <x v="1"/>
    <n v="2952"/>
    <n v="3150"/>
    <n v="198"/>
  </r>
  <r>
    <x v="394"/>
    <x v="2"/>
    <x v="1"/>
    <x v="6"/>
    <s v="Smartphones"/>
    <n v="22"/>
    <x v="1"/>
    <x v="1"/>
    <n v="67374"/>
    <n v="71820"/>
    <n v="4446"/>
  </r>
  <r>
    <x v="394"/>
    <x v="8"/>
    <x v="4"/>
    <x v="9"/>
    <s v="Smartphones"/>
    <n v="7"/>
    <x v="1"/>
    <x v="1"/>
    <n v="18954"/>
    <n v="20250"/>
    <n v="1296"/>
  </r>
  <r>
    <x v="394"/>
    <x v="7"/>
    <x v="4"/>
    <x v="11"/>
    <s v="Smartphones"/>
    <n v="18"/>
    <x v="1"/>
    <x v="1"/>
    <n v="42552"/>
    <n v="45360"/>
    <n v="2808"/>
  </r>
  <r>
    <x v="395"/>
    <x v="1"/>
    <x v="0"/>
    <x v="9"/>
    <s v="Smartphones"/>
    <n v="12"/>
    <x v="1"/>
    <x v="1"/>
    <n v="2106"/>
    <n v="2250"/>
    <n v="144"/>
  </r>
  <r>
    <x v="395"/>
    <x v="8"/>
    <x v="4"/>
    <x v="1"/>
    <s v="Tablets"/>
    <n v="19"/>
    <x v="1"/>
    <x v="1"/>
    <n v="14328"/>
    <n v="15480"/>
    <n v="1152"/>
  </r>
  <r>
    <x v="395"/>
    <x v="6"/>
    <x v="2"/>
    <x v="1"/>
    <s v="Tablets"/>
    <n v="23"/>
    <x v="1"/>
    <x v="1"/>
    <n v="64476"/>
    <n v="69660"/>
    <n v="5184"/>
  </r>
  <r>
    <x v="396"/>
    <x v="6"/>
    <x v="2"/>
    <x v="2"/>
    <s v="Smartphones"/>
    <n v="3"/>
    <x v="1"/>
    <x v="1"/>
    <n v="11934"/>
    <n v="12690"/>
    <n v="756"/>
  </r>
  <r>
    <x v="396"/>
    <x v="6"/>
    <x v="2"/>
    <x v="13"/>
    <s v="Tablets"/>
    <n v="24"/>
    <x v="1"/>
    <x v="1"/>
    <n v="19620"/>
    <n v="21150"/>
    <n v="1530"/>
  </r>
  <r>
    <x v="397"/>
    <x v="9"/>
    <x v="3"/>
    <x v="3"/>
    <s v="Smartphones"/>
    <n v="25"/>
    <x v="1"/>
    <x v="1"/>
    <n v="48312"/>
    <n v="51480"/>
    <n v="3168"/>
  </r>
  <r>
    <x v="397"/>
    <x v="4"/>
    <x v="2"/>
    <x v="13"/>
    <s v="Tablets"/>
    <n v="5"/>
    <x v="1"/>
    <x v="1"/>
    <n v="62784"/>
    <n v="67680"/>
    <n v="4896"/>
  </r>
  <r>
    <x v="398"/>
    <x v="1"/>
    <x v="0"/>
    <x v="6"/>
    <s v="Smartphones"/>
    <n v="2"/>
    <x v="1"/>
    <x v="1"/>
    <n v="78012"/>
    <n v="83160"/>
    <n v="5148"/>
  </r>
  <r>
    <x v="398"/>
    <x v="8"/>
    <x v="4"/>
    <x v="2"/>
    <s v="Smartphones"/>
    <n v="14"/>
    <x v="1"/>
    <x v="1"/>
    <n v="15912"/>
    <n v="16920"/>
    <n v="1008"/>
  </r>
  <r>
    <x v="398"/>
    <x v="0"/>
    <x v="0"/>
    <x v="7"/>
    <s v="Smartphones"/>
    <n v="6"/>
    <x v="1"/>
    <x v="1"/>
    <n v="59670"/>
    <n v="63450"/>
    <n v="3780"/>
  </r>
  <r>
    <x v="399"/>
    <x v="8"/>
    <x v="4"/>
    <x v="3"/>
    <s v="Smartphones"/>
    <n v="13"/>
    <x v="1"/>
    <x v="1"/>
    <n v="28548"/>
    <n v="30420"/>
    <n v="1872"/>
  </r>
  <r>
    <x v="399"/>
    <x v="6"/>
    <x v="2"/>
    <x v="11"/>
    <s v="Smartphones"/>
    <n v="4"/>
    <x v="1"/>
    <x v="1"/>
    <n v="3546"/>
    <n v="3780"/>
    <n v="234"/>
  </r>
  <r>
    <x v="400"/>
    <x v="6"/>
    <x v="2"/>
    <x v="13"/>
    <s v="Tablets"/>
    <n v="21"/>
    <x v="1"/>
    <x v="1"/>
    <n v="23544"/>
    <n v="25380"/>
    <n v="1836"/>
  </r>
  <r>
    <x v="400"/>
    <x v="2"/>
    <x v="1"/>
    <x v="1"/>
    <s v="Tablets"/>
    <n v="16"/>
    <x v="1"/>
    <x v="1"/>
    <n v="53730"/>
    <n v="58050"/>
    <n v="4320"/>
  </r>
  <r>
    <x v="401"/>
    <x v="2"/>
    <x v="1"/>
    <x v="5"/>
    <s v="Smartphones"/>
    <n v="10"/>
    <x v="1"/>
    <x v="1"/>
    <n v="52488"/>
    <n v="55890"/>
    <n v="3402"/>
  </r>
  <r>
    <x v="402"/>
    <x v="0"/>
    <x v="0"/>
    <x v="15"/>
    <s v="Tablets"/>
    <n v="3"/>
    <x v="1"/>
    <x v="1"/>
    <n v="157626"/>
    <n v="170100"/>
    <n v="12474"/>
  </r>
  <r>
    <x v="403"/>
    <x v="5"/>
    <x v="3"/>
    <x v="16"/>
    <s v="Smartphones"/>
    <n v="1"/>
    <x v="1"/>
    <x v="1"/>
    <n v="33840"/>
    <n v="36000"/>
    <n v="2160"/>
  </r>
  <r>
    <x v="403"/>
    <x v="5"/>
    <x v="3"/>
    <x v="9"/>
    <s v="Smartphones"/>
    <n v="13"/>
    <x v="1"/>
    <x v="1"/>
    <n v="50544"/>
    <n v="54000"/>
    <n v="3456"/>
  </r>
  <r>
    <x v="403"/>
    <x v="9"/>
    <x v="3"/>
    <x v="2"/>
    <s v="Smartphones"/>
    <n v="15"/>
    <x v="1"/>
    <x v="1"/>
    <n v="59670"/>
    <n v="63450"/>
    <n v="3780"/>
  </r>
  <r>
    <x v="404"/>
    <x v="2"/>
    <x v="1"/>
    <x v="2"/>
    <s v="Smartphones"/>
    <n v="5"/>
    <x v="1"/>
    <x v="1"/>
    <n v="83538"/>
    <n v="88830"/>
    <n v="5292"/>
  </r>
  <r>
    <x v="404"/>
    <x v="6"/>
    <x v="2"/>
    <x v="1"/>
    <s v="Tablets"/>
    <n v="25"/>
    <x v="1"/>
    <x v="1"/>
    <n v="7164"/>
    <n v="7740"/>
    <n v="576"/>
  </r>
  <r>
    <x v="404"/>
    <x v="4"/>
    <x v="2"/>
    <x v="4"/>
    <s v="Smartphones"/>
    <n v="8"/>
    <x v="1"/>
    <x v="1"/>
    <n v="66924"/>
    <n v="71280"/>
    <n v="4356"/>
  </r>
  <r>
    <x v="404"/>
    <x v="6"/>
    <x v="2"/>
    <x v="5"/>
    <s v="Smartphones"/>
    <n v="21"/>
    <x v="1"/>
    <x v="1"/>
    <n v="128304"/>
    <n v="136620"/>
    <n v="8316"/>
  </r>
  <r>
    <x v="404"/>
    <x v="1"/>
    <x v="0"/>
    <x v="6"/>
    <s v="Smartphones"/>
    <n v="16"/>
    <x v="1"/>
    <x v="1"/>
    <n v="74466"/>
    <n v="79380"/>
    <n v="4914"/>
  </r>
  <r>
    <x v="405"/>
    <x v="4"/>
    <x v="2"/>
    <x v="10"/>
    <s v="Smartphones"/>
    <n v="23"/>
    <x v="1"/>
    <x v="1"/>
    <n v="8964"/>
    <n v="9540"/>
    <n v="576"/>
  </r>
  <r>
    <x v="405"/>
    <x v="8"/>
    <x v="4"/>
    <x v="9"/>
    <s v="Smartphones"/>
    <n v="22"/>
    <x v="1"/>
    <x v="1"/>
    <n v="18954"/>
    <n v="20250"/>
    <n v="1296"/>
  </r>
  <r>
    <x v="406"/>
    <x v="9"/>
    <x v="3"/>
    <x v="0"/>
    <s v="Smartphones"/>
    <n v="13"/>
    <x v="1"/>
    <x v="1"/>
    <n v="50850"/>
    <n v="54000"/>
    <n v="3150"/>
  </r>
  <r>
    <x v="406"/>
    <x v="2"/>
    <x v="1"/>
    <x v="4"/>
    <s v="Smartphones"/>
    <n v="27"/>
    <x v="1"/>
    <x v="1"/>
    <n v="51714"/>
    <n v="55080"/>
    <n v="3366"/>
  </r>
  <r>
    <x v="407"/>
    <x v="4"/>
    <x v="2"/>
    <x v="13"/>
    <s v="Tablets"/>
    <n v="27"/>
    <x v="1"/>
    <x v="2"/>
    <n v="90252"/>
    <n v="97290"/>
    <n v="7038"/>
  </r>
  <r>
    <x v="407"/>
    <x v="4"/>
    <x v="2"/>
    <x v="12"/>
    <s v="Smartphones"/>
    <n v="27"/>
    <x v="1"/>
    <x v="2"/>
    <n v="26082"/>
    <n v="27720"/>
    <n v="1638"/>
  </r>
  <r>
    <x v="408"/>
    <x v="6"/>
    <x v="2"/>
    <x v="2"/>
    <s v="Smartphones"/>
    <n v="27"/>
    <x v="1"/>
    <x v="2"/>
    <n v="59670"/>
    <n v="63450"/>
    <n v="3780"/>
  </r>
  <r>
    <x v="408"/>
    <x v="3"/>
    <x v="1"/>
    <x v="7"/>
    <s v="Smartphones"/>
    <n v="27"/>
    <x v="1"/>
    <x v="2"/>
    <n v="11934"/>
    <n v="12690"/>
    <n v="756"/>
  </r>
  <r>
    <x v="408"/>
    <x v="5"/>
    <x v="3"/>
    <x v="13"/>
    <s v="Tablets"/>
    <n v="27"/>
    <x v="1"/>
    <x v="2"/>
    <n v="19620"/>
    <n v="21150"/>
    <n v="1530"/>
  </r>
  <r>
    <x v="408"/>
    <x v="9"/>
    <x v="3"/>
    <x v="4"/>
    <s v="Smartphones"/>
    <n v="12"/>
    <x v="1"/>
    <x v="2"/>
    <n v="33462"/>
    <n v="35640"/>
    <n v="2178"/>
  </r>
  <r>
    <x v="409"/>
    <x v="3"/>
    <x v="1"/>
    <x v="6"/>
    <s v="Smartphones"/>
    <n v="18"/>
    <x v="1"/>
    <x v="2"/>
    <n v="21276"/>
    <n v="22680"/>
    <n v="1404"/>
  </r>
  <r>
    <x v="410"/>
    <x v="6"/>
    <x v="2"/>
    <x v="8"/>
    <s v="Smartphones"/>
    <n v="8"/>
    <x v="1"/>
    <x v="2"/>
    <n v="108108"/>
    <n v="115290"/>
    <n v="7182"/>
  </r>
  <r>
    <x v="411"/>
    <x v="6"/>
    <x v="2"/>
    <x v="15"/>
    <s v="Tablets"/>
    <n v="21"/>
    <x v="1"/>
    <x v="2"/>
    <n v="180144"/>
    <n v="194400"/>
    <n v="14256"/>
  </r>
  <r>
    <x v="411"/>
    <x v="0"/>
    <x v="0"/>
    <x v="7"/>
    <s v="Smartphones"/>
    <n v="25"/>
    <x v="1"/>
    <x v="2"/>
    <n v="39780"/>
    <n v="42300"/>
    <n v="2520"/>
  </r>
  <r>
    <x v="411"/>
    <x v="0"/>
    <x v="0"/>
    <x v="8"/>
    <s v="Smartphones"/>
    <n v="12"/>
    <x v="1"/>
    <x v="2"/>
    <n v="118404"/>
    <n v="126270"/>
    <n v="7866"/>
  </r>
  <r>
    <x v="412"/>
    <x v="1"/>
    <x v="0"/>
    <x v="12"/>
    <s v="Smartphones"/>
    <n v="9"/>
    <x v="1"/>
    <x v="2"/>
    <n v="59616"/>
    <n v="63360"/>
    <n v="3744"/>
  </r>
  <r>
    <x v="412"/>
    <x v="8"/>
    <x v="4"/>
    <x v="10"/>
    <s v="Smartphones"/>
    <n v="23"/>
    <x v="1"/>
    <x v="2"/>
    <n v="49302"/>
    <n v="52470"/>
    <n v="3168"/>
  </r>
  <r>
    <x v="412"/>
    <x v="9"/>
    <x v="3"/>
    <x v="6"/>
    <s v="Smartphones"/>
    <n v="23"/>
    <x v="1"/>
    <x v="2"/>
    <n v="74466"/>
    <n v="79380"/>
    <n v="4914"/>
  </r>
  <r>
    <x v="413"/>
    <x v="4"/>
    <x v="2"/>
    <x v="14"/>
    <s v="Smartphones"/>
    <n v="20"/>
    <x v="1"/>
    <x v="2"/>
    <n v="50184"/>
    <n v="53550"/>
    <n v="3366"/>
  </r>
  <r>
    <x v="413"/>
    <x v="7"/>
    <x v="4"/>
    <x v="4"/>
    <s v="Smartphones"/>
    <n v="25"/>
    <x v="1"/>
    <x v="2"/>
    <n v="54756"/>
    <n v="58320"/>
    <n v="3564"/>
  </r>
  <r>
    <x v="413"/>
    <x v="7"/>
    <x v="4"/>
    <x v="10"/>
    <s v="Smartphones"/>
    <n v="4"/>
    <x v="1"/>
    <x v="2"/>
    <n v="44820"/>
    <n v="47700"/>
    <n v="2880"/>
  </r>
  <r>
    <x v="413"/>
    <x v="9"/>
    <x v="3"/>
    <x v="2"/>
    <s v="Smartphones"/>
    <n v="24"/>
    <x v="1"/>
    <x v="2"/>
    <n v="67626"/>
    <n v="71910"/>
    <n v="4284"/>
  </r>
  <r>
    <x v="414"/>
    <x v="4"/>
    <x v="2"/>
    <x v="10"/>
    <s v="Smartphones"/>
    <n v="24"/>
    <x v="1"/>
    <x v="2"/>
    <n v="76194"/>
    <n v="81090"/>
    <n v="4896"/>
  </r>
  <r>
    <x v="414"/>
    <x v="1"/>
    <x v="0"/>
    <x v="3"/>
    <s v="Smartphones"/>
    <n v="16"/>
    <x v="1"/>
    <x v="2"/>
    <n v="32940"/>
    <n v="35100"/>
    <n v="2160"/>
  </r>
  <r>
    <x v="415"/>
    <x v="2"/>
    <x v="1"/>
    <x v="12"/>
    <s v="Smartphones"/>
    <n v="6"/>
    <x v="1"/>
    <x v="2"/>
    <n v="55890"/>
    <n v="59400"/>
    <n v="3510"/>
  </r>
  <r>
    <x v="415"/>
    <x v="8"/>
    <x v="4"/>
    <x v="12"/>
    <s v="Smartphones"/>
    <n v="4"/>
    <x v="1"/>
    <x v="2"/>
    <n v="74520"/>
    <n v="79200"/>
    <n v="4680"/>
  </r>
  <r>
    <x v="416"/>
    <x v="2"/>
    <x v="1"/>
    <x v="3"/>
    <s v="Smartphones"/>
    <n v="24"/>
    <x v="1"/>
    <x v="2"/>
    <n v="8784"/>
    <n v="9360"/>
    <n v="576"/>
  </r>
  <r>
    <x v="416"/>
    <x v="5"/>
    <x v="3"/>
    <x v="7"/>
    <s v="Smartphones"/>
    <n v="21"/>
    <x v="1"/>
    <x v="2"/>
    <n v="31824"/>
    <n v="33840"/>
    <n v="2016"/>
  </r>
  <r>
    <x v="416"/>
    <x v="5"/>
    <x v="3"/>
    <x v="15"/>
    <s v="Tablets"/>
    <n v="13"/>
    <x v="1"/>
    <x v="2"/>
    <n v="37530"/>
    <n v="40500"/>
    <n v="2970"/>
  </r>
  <r>
    <x v="416"/>
    <x v="0"/>
    <x v="0"/>
    <x v="10"/>
    <s v="Smartphones"/>
    <n v="2"/>
    <x v="1"/>
    <x v="2"/>
    <n v="98604"/>
    <n v="104940"/>
    <n v="6336"/>
  </r>
  <r>
    <x v="416"/>
    <x v="7"/>
    <x v="4"/>
    <x v="15"/>
    <s v="Tablets"/>
    <n v="20"/>
    <x v="1"/>
    <x v="2"/>
    <n v="82566"/>
    <n v="89100"/>
    <n v="6534"/>
  </r>
  <r>
    <x v="416"/>
    <x v="9"/>
    <x v="3"/>
    <x v="1"/>
    <s v="Tablets"/>
    <n v="21"/>
    <x v="1"/>
    <x v="2"/>
    <n v="89550"/>
    <n v="96750"/>
    <n v="7200"/>
  </r>
  <r>
    <x v="416"/>
    <x v="5"/>
    <x v="3"/>
    <x v="4"/>
    <s v="Smartphones"/>
    <n v="12"/>
    <x v="1"/>
    <x v="2"/>
    <n v="33462"/>
    <n v="35640"/>
    <n v="2178"/>
  </r>
  <r>
    <x v="416"/>
    <x v="9"/>
    <x v="3"/>
    <x v="0"/>
    <s v="Smartphones"/>
    <n v="23"/>
    <x v="1"/>
    <x v="2"/>
    <n v="22374"/>
    <n v="23760"/>
    <n v="1386"/>
  </r>
  <r>
    <x v="417"/>
    <x v="6"/>
    <x v="2"/>
    <x v="0"/>
    <s v="Smartphones"/>
    <n v="23"/>
    <x v="1"/>
    <x v="2"/>
    <n v="26442"/>
    <n v="28080"/>
    <n v="1638"/>
  </r>
  <r>
    <x v="417"/>
    <x v="1"/>
    <x v="0"/>
    <x v="1"/>
    <s v="Tablets"/>
    <n v="24"/>
    <x v="1"/>
    <x v="2"/>
    <n v="17910"/>
    <n v="19350"/>
    <n v="1440"/>
  </r>
  <r>
    <x v="417"/>
    <x v="7"/>
    <x v="4"/>
    <x v="3"/>
    <s v="Smartphones"/>
    <n v="25"/>
    <x v="1"/>
    <x v="2"/>
    <n v="50508"/>
    <n v="53820"/>
    <n v="3312"/>
  </r>
  <r>
    <x v="418"/>
    <x v="2"/>
    <x v="1"/>
    <x v="15"/>
    <s v="Tablets"/>
    <n v="17"/>
    <x v="1"/>
    <x v="2"/>
    <n v="7506"/>
    <n v="8100"/>
    <n v="594"/>
  </r>
  <r>
    <x v="418"/>
    <x v="2"/>
    <x v="1"/>
    <x v="1"/>
    <s v="Tablets"/>
    <n v="21"/>
    <x v="1"/>
    <x v="2"/>
    <n v="78804"/>
    <n v="85140"/>
    <n v="6336"/>
  </r>
  <r>
    <x v="418"/>
    <x v="2"/>
    <x v="1"/>
    <x v="8"/>
    <s v="Smartphones"/>
    <n v="9"/>
    <x v="1"/>
    <x v="2"/>
    <n v="25740"/>
    <n v="27450"/>
    <n v="1710"/>
  </r>
  <r>
    <x v="419"/>
    <x v="0"/>
    <x v="0"/>
    <x v="8"/>
    <s v="Smartphones"/>
    <n v="11"/>
    <x v="1"/>
    <x v="2"/>
    <n v="41184"/>
    <n v="43920"/>
    <n v="2736"/>
  </r>
  <r>
    <x v="420"/>
    <x v="3"/>
    <x v="1"/>
    <x v="8"/>
    <s v="Smartphones"/>
    <n v="4"/>
    <x v="1"/>
    <x v="2"/>
    <n v="46332"/>
    <n v="49410"/>
    <n v="3078"/>
  </r>
  <r>
    <x v="420"/>
    <x v="5"/>
    <x v="3"/>
    <x v="2"/>
    <s v="Smartphones"/>
    <n v="22"/>
    <x v="1"/>
    <x v="2"/>
    <n v="23868"/>
    <n v="25380"/>
    <n v="1512"/>
  </r>
  <r>
    <x v="421"/>
    <x v="1"/>
    <x v="0"/>
    <x v="16"/>
    <s v="Smartphones"/>
    <n v="15"/>
    <x v="1"/>
    <x v="2"/>
    <n v="10152"/>
    <n v="10800"/>
    <n v="648"/>
  </r>
  <r>
    <x v="421"/>
    <x v="7"/>
    <x v="4"/>
    <x v="1"/>
    <s v="Tablets"/>
    <n v="23"/>
    <x v="1"/>
    <x v="2"/>
    <n v="82386"/>
    <n v="89010"/>
    <n v="6624"/>
  </r>
  <r>
    <x v="422"/>
    <x v="5"/>
    <x v="3"/>
    <x v="14"/>
    <s v="Smartphones"/>
    <n v="9"/>
    <x v="1"/>
    <x v="2"/>
    <n v="38376"/>
    <n v="40950"/>
    <n v="2574"/>
  </r>
  <r>
    <x v="422"/>
    <x v="1"/>
    <x v="0"/>
    <x v="0"/>
    <s v="Smartphones"/>
    <n v="7"/>
    <x v="1"/>
    <x v="2"/>
    <n v="6102"/>
    <n v="6480"/>
    <n v="378"/>
  </r>
  <r>
    <x v="422"/>
    <x v="0"/>
    <x v="0"/>
    <x v="12"/>
    <s v="Smartphones"/>
    <n v="25"/>
    <x v="1"/>
    <x v="2"/>
    <n v="93150"/>
    <n v="99000"/>
    <n v="5850"/>
  </r>
  <r>
    <x v="423"/>
    <x v="5"/>
    <x v="3"/>
    <x v="16"/>
    <s v="Smartphones"/>
    <n v="10"/>
    <x v="1"/>
    <x v="2"/>
    <n v="20304"/>
    <n v="21600"/>
    <n v="1296"/>
  </r>
  <r>
    <x v="423"/>
    <x v="4"/>
    <x v="2"/>
    <x v="16"/>
    <s v="Smartphones"/>
    <n v="8"/>
    <x v="1"/>
    <x v="2"/>
    <n v="54144"/>
    <n v="57600"/>
    <n v="3456"/>
  </r>
  <r>
    <x v="424"/>
    <x v="7"/>
    <x v="4"/>
    <x v="14"/>
    <s v="Smartphones"/>
    <n v="18"/>
    <x v="1"/>
    <x v="2"/>
    <n v="53136"/>
    <n v="56700"/>
    <n v="3564"/>
  </r>
  <r>
    <x v="424"/>
    <x v="6"/>
    <x v="2"/>
    <x v="15"/>
    <s v="Tablets"/>
    <n v="8"/>
    <x v="1"/>
    <x v="2"/>
    <n v="135108"/>
    <n v="145800"/>
    <n v="10692"/>
  </r>
  <r>
    <x v="425"/>
    <x v="3"/>
    <x v="1"/>
    <x v="13"/>
    <s v="Tablets"/>
    <n v="25"/>
    <x v="1"/>
    <x v="2"/>
    <n v="94176"/>
    <n v="101520"/>
    <n v="7344"/>
  </r>
  <r>
    <x v="425"/>
    <x v="1"/>
    <x v="0"/>
    <x v="3"/>
    <s v="Smartphones"/>
    <n v="7"/>
    <x v="1"/>
    <x v="2"/>
    <n v="24156"/>
    <n v="25740"/>
    <n v="1584"/>
  </r>
  <r>
    <x v="425"/>
    <x v="8"/>
    <x v="4"/>
    <x v="4"/>
    <s v="Smartphones"/>
    <n v="17"/>
    <x v="1"/>
    <x v="2"/>
    <n v="73008"/>
    <n v="77760"/>
    <n v="4752"/>
  </r>
  <r>
    <x v="425"/>
    <x v="2"/>
    <x v="1"/>
    <x v="0"/>
    <s v="Smartphones"/>
    <n v="3"/>
    <x v="1"/>
    <x v="2"/>
    <n v="50850"/>
    <n v="54000"/>
    <n v="3150"/>
  </r>
  <r>
    <x v="425"/>
    <x v="2"/>
    <x v="1"/>
    <x v="15"/>
    <s v="Tablets"/>
    <n v="13"/>
    <x v="1"/>
    <x v="2"/>
    <n v="180144"/>
    <n v="194400"/>
    <n v="14256"/>
  </r>
  <r>
    <x v="426"/>
    <x v="4"/>
    <x v="2"/>
    <x v="8"/>
    <s v="Smartphones"/>
    <n v="17"/>
    <x v="1"/>
    <x v="2"/>
    <n v="118404"/>
    <n v="126270"/>
    <n v="7866"/>
  </r>
  <r>
    <x v="426"/>
    <x v="9"/>
    <x v="3"/>
    <x v="0"/>
    <s v="Smartphones"/>
    <n v="22"/>
    <x v="1"/>
    <x v="2"/>
    <n v="14238"/>
    <n v="15120"/>
    <n v="882"/>
  </r>
  <r>
    <x v="426"/>
    <x v="1"/>
    <x v="0"/>
    <x v="3"/>
    <s v="Smartphones"/>
    <n v="23"/>
    <x v="1"/>
    <x v="2"/>
    <n v="39528"/>
    <n v="42120"/>
    <n v="2592"/>
  </r>
  <r>
    <x v="426"/>
    <x v="1"/>
    <x v="0"/>
    <x v="14"/>
    <s v="Smartphones"/>
    <n v="1"/>
    <x v="1"/>
    <x v="2"/>
    <n v="56088"/>
    <n v="59850"/>
    <n v="3762"/>
  </r>
  <r>
    <x v="427"/>
    <x v="1"/>
    <x v="0"/>
    <x v="12"/>
    <s v="Smartphones"/>
    <n v="25"/>
    <x v="1"/>
    <x v="2"/>
    <n v="70794"/>
    <n v="75240"/>
    <n v="4446"/>
  </r>
  <r>
    <x v="427"/>
    <x v="3"/>
    <x v="1"/>
    <x v="1"/>
    <s v="Tablets"/>
    <n v="22"/>
    <x v="1"/>
    <x v="2"/>
    <n v="53730"/>
    <n v="58050"/>
    <n v="4320"/>
  </r>
  <r>
    <x v="428"/>
    <x v="9"/>
    <x v="3"/>
    <x v="14"/>
    <s v="Smartphones"/>
    <n v="2"/>
    <x v="1"/>
    <x v="2"/>
    <n v="29520"/>
    <n v="31500"/>
    <n v="1980"/>
  </r>
  <r>
    <x v="429"/>
    <x v="4"/>
    <x v="2"/>
    <x v="8"/>
    <s v="Smartphones"/>
    <n v="11"/>
    <x v="1"/>
    <x v="2"/>
    <n v="123552"/>
    <n v="131760"/>
    <n v="8208"/>
  </r>
  <r>
    <x v="430"/>
    <x v="7"/>
    <x v="4"/>
    <x v="6"/>
    <s v="Smartphones"/>
    <n v="11"/>
    <x v="1"/>
    <x v="2"/>
    <n v="35460"/>
    <n v="37800"/>
    <n v="2340"/>
  </r>
  <r>
    <x v="430"/>
    <x v="0"/>
    <x v="0"/>
    <x v="15"/>
    <s v="Tablets"/>
    <n v="1"/>
    <x v="1"/>
    <x v="2"/>
    <n v="127602"/>
    <n v="137700"/>
    <n v="10098"/>
  </r>
  <r>
    <x v="430"/>
    <x v="8"/>
    <x v="4"/>
    <x v="9"/>
    <s v="Smartphones"/>
    <n v="14"/>
    <x v="1"/>
    <x v="2"/>
    <n v="23166"/>
    <n v="24750"/>
    <n v="1584"/>
  </r>
  <r>
    <x v="430"/>
    <x v="2"/>
    <x v="1"/>
    <x v="10"/>
    <s v="Smartphones"/>
    <n v="11"/>
    <x v="1"/>
    <x v="2"/>
    <n v="80676"/>
    <n v="85860"/>
    <n v="5184"/>
  </r>
  <r>
    <x v="431"/>
    <x v="4"/>
    <x v="2"/>
    <x v="3"/>
    <s v="Smartphones"/>
    <n v="8"/>
    <x v="1"/>
    <x v="2"/>
    <n v="8784"/>
    <n v="9360"/>
    <n v="576"/>
  </r>
  <r>
    <x v="431"/>
    <x v="2"/>
    <x v="1"/>
    <x v="10"/>
    <s v="Smartphones"/>
    <n v="1"/>
    <x v="1"/>
    <x v="2"/>
    <n v="67230"/>
    <n v="71550"/>
    <n v="4320"/>
  </r>
  <r>
    <x v="431"/>
    <x v="7"/>
    <x v="4"/>
    <x v="2"/>
    <s v="Smartphones"/>
    <n v="24"/>
    <x v="1"/>
    <x v="2"/>
    <n v="67626"/>
    <n v="71910"/>
    <n v="4284"/>
  </r>
  <r>
    <x v="432"/>
    <x v="9"/>
    <x v="3"/>
    <x v="3"/>
    <s v="Smartphones"/>
    <n v="15"/>
    <x v="1"/>
    <x v="2"/>
    <n v="43920"/>
    <n v="46800"/>
    <n v="2880"/>
  </r>
  <r>
    <x v="433"/>
    <x v="3"/>
    <x v="1"/>
    <x v="12"/>
    <s v="Smartphones"/>
    <n v="20"/>
    <x v="1"/>
    <x v="2"/>
    <n v="55890"/>
    <n v="59400"/>
    <n v="3510"/>
  </r>
  <r>
    <x v="434"/>
    <x v="8"/>
    <x v="4"/>
    <x v="8"/>
    <s v="Smartphones"/>
    <n v="1"/>
    <x v="1"/>
    <x v="2"/>
    <n v="113256"/>
    <n v="120780"/>
    <n v="7524"/>
  </r>
  <r>
    <x v="434"/>
    <x v="9"/>
    <x v="3"/>
    <x v="6"/>
    <s v="Smartphones"/>
    <n v="5"/>
    <x v="1"/>
    <x v="2"/>
    <n v="67374"/>
    <n v="71820"/>
    <n v="4446"/>
  </r>
  <r>
    <x v="435"/>
    <x v="0"/>
    <x v="0"/>
    <x v="6"/>
    <s v="Smartphones"/>
    <n v="2"/>
    <x v="1"/>
    <x v="2"/>
    <n v="46098"/>
    <n v="49140"/>
    <n v="3042"/>
  </r>
  <r>
    <x v="435"/>
    <x v="7"/>
    <x v="4"/>
    <x v="2"/>
    <s v="Smartphones"/>
    <n v="15"/>
    <x v="1"/>
    <x v="2"/>
    <n v="23868"/>
    <n v="25380"/>
    <n v="1512"/>
  </r>
  <r>
    <x v="436"/>
    <x v="7"/>
    <x v="4"/>
    <x v="16"/>
    <s v="Smartphones"/>
    <n v="24"/>
    <x v="1"/>
    <x v="2"/>
    <n v="84600"/>
    <n v="90000"/>
    <n v="5400"/>
  </r>
  <r>
    <x v="437"/>
    <x v="4"/>
    <x v="2"/>
    <x v="16"/>
    <s v="Smartphones"/>
    <n v="23"/>
    <x v="1"/>
    <x v="3"/>
    <n v="40608"/>
    <n v="43200"/>
    <n v="2592"/>
  </r>
  <r>
    <x v="438"/>
    <x v="4"/>
    <x v="2"/>
    <x v="16"/>
    <s v="Smartphones"/>
    <n v="20"/>
    <x v="1"/>
    <x v="3"/>
    <n v="84600"/>
    <n v="90000"/>
    <n v="5400"/>
  </r>
  <r>
    <x v="438"/>
    <x v="4"/>
    <x v="2"/>
    <x v="3"/>
    <s v="Smartphones"/>
    <n v="23"/>
    <x v="1"/>
    <x v="3"/>
    <n v="15372"/>
    <n v="16380"/>
    <n v="1008"/>
  </r>
  <r>
    <x v="439"/>
    <x v="4"/>
    <x v="2"/>
    <x v="0"/>
    <s v="Smartphones"/>
    <n v="22"/>
    <x v="1"/>
    <x v="3"/>
    <n v="40680"/>
    <n v="43200"/>
    <n v="2520"/>
  </r>
  <r>
    <x v="439"/>
    <x v="5"/>
    <x v="3"/>
    <x v="1"/>
    <s v="Tablets"/>
    <n v="10"/>
    <x v="1"/>
    <x v="3"/>
    <n v="14328"/>
    <n v="15480"/>
    <n v="1152"/>
  </r>
  <r>
    <x v="439"/>
    <x v="6"/>
    <x v="2"/>
    <x v="5"/>
    <s v="Smartphones"/>
    <n v="5"/>
    <x v="1"/>
    <x v="3"/>
    <n v="128304"/>
    <n v="136620"/>
    <n v="8316"/>
  </r>
  <r>
    <x v="439"/>
    <x v="1"/>
    <x v="0"/>
    <x v="3"/>
    <s v="Smartphones"/>
    <n v="12"/>
    <x v="1"/>
    <x v="3"/>
    <n v="8784"/>
    <n v="9360"/>
    <n v="576"/>
  </r>
  <r>
    <x v="440"/>
    <x v="0"/>
    <x v="0"/>
    <x v="16"/>
    <s v="Smartphones"/>
    <n v="19"/>
    <x v="1"/>
    <x v="3"/>
    <n v="23688"/>
    <n v="25200"/>
    <n v="1512"/>
  </r>
  <r>
    <x v="440"/>
    <x v="4"/>
    <x v="2"/>
    <x v="8"/>
    <s v="Smartphones"/>
    <n v="18"/>
    <x v="1"/>
    <x v="3"/>
    <n v="72072"/>
    <n v="76860"/>
    <n v="4788"/>
  </r>
  <r>
    <x v="440"/>
    <x v="5"/>
    <x v="3"/>
    <x v="12"/>
    <s v="Smartphones"/>
    <n v="1"/>
    <x v="1"/>
    <x v="3"/>
    <n v="37260"/>
    <n v="39600"/>
    <n v="2340"/>
  </r>
  <r>
    <x v="440"/>
    <x v="5"/>
    <x v="3"/>
    <x v="2"/>
    <s v="Smartphones"/>
    <n v="15"/>
    <x v="1"/>
    <x v="3"/>
    <n v="55692"/>
    <n v="59220"/>
    <n v="3528"/>
  </r>
  <r>
    <x v="441"/>
    <x v="9"/>
    <x v="3"/>
    <x v="1"/>
    <s v="Tablets"/>
    <n v="4"/>
    <x v="1"/>
    <x v="3"/>
    <n v="3582"/>
    <n v="3870"/>
    <n v="288"/>
  </r>
  <r>
    <x v="441"/>
    <x v="9"/>
    <x v="3"/>
    <x v="11"/>
    <s v="Smartphones"/>
    <n v="16"/>
    <x v="1"/>
    <x v="3"/>
    <n v="56736"/>
    <n v="60480"/>
    <n v="3744"/>
  </r>
  <r>
    <x v="441"/>
    <x v="3"/>
    <x v="1"/>
    <x v="7"/>
    <s v="Smartphones"/>
    <n v="10"/>
    <x v="1"/>
    <x v="3"/>
    <n v="39780"/>
    <n v="42300"/>
    <n v="2520"/>
  </r>
  <r>
    <x v="442"/>
    <x v="1"/>
    <x v="0"/>
    <x v="6"/>
    <s v="Smartphones"/>
    <n v="21"/>
    <x v="1"/>
    <x v="3"/>
    <n v="46098"/>
    <n v="49140"/>
    <n v="3042"/>
  </r>
  <r>
    <x v="442"/>
    <x v="9"/>
    <x v="3"/>
    <x v="12"/>
    <s v="Smartphones"/>
    <n v="7"/>
    <x v="1"/>
    <x v="3"/>
    <n v="55890"/>
    <n v="59400"/>
    <n v="3510"/>
  </r>
  <r>
    <x v="442"/>
    <x v="1"/>
    <x v="0"/>
    <x v="2"/>
    <s v="Smartphones"/>
    <n v="22"/>
    <x v="1"/>
    <x v="3"/>
    <n v="19890"/>
    <n v="21150"/>
    <n v="1260"/>
  </r>
  <r>
    <x v="442"/>
    <x v="9"/>
    <x v="3"/>
    <x v="6"/>
    <s v="Smartphones"/>
    <n v="15"/>
    <x v="1"/>
    <x v="3"/>
    <n v="24822"/>
    <n v="26460"/>
    <n v="1638"/>
  </r>
  <r>
    <x v="442"/>
    <x v="8"/>
    <x v="4"/>
    <x v="2"/>
    <s v="Smartphones"/>
    <n v="7"/>
    <x v="1"/>
    <x v="3"/>
    <n v="3978"/>
    <n v="4230"/>
    <n v="252"/>
  </r>
  <r>
    <x v="442"/>
    <x v="7"/>
    <x v="4"/>
    <x v="2"/>
    <s v="Smartphones"/>
    <n v="17"/>
    <x v="1"/>
    <x v="3"/>
    <n v="63648"/>
    <n v="67680"/>
    <n v="4032"/>
  </r>
  <r>
    <x v="442"/>
    <x v="1"/>
    <x v="0"/>
    <x v="11"/>
    <s v="Smartphones"/>
    <n v="20"/>
    <x v="1"/>
    <x v="3"/>
    <n v="24822"/>
    <n v="26460"/>
    <n v="1638"/>
  </r>
  <r>
    <x v="442"/>
    <x v="1"/>
    <x v="0"/>
    <x v="9"/>
    <s v="Smartphones"/>
    <n v="5"/>
    <x v="1"/>
    <x v="3"/>
    <n v="31590"/>
    <n v="33750"/>
    <n v="2160"/>
  </r>
  <r>
    <x v="443"/>
    <x v="2"/>
    <x v="1"/>
    <x v="4"/>
    <s v="Smartphones"/>
    <n v="14"/>
    <x v="1"/>
    <x v="3"/>
    <n v="60840"/>
    <n v="64800"/>
    <n v="3960"/>
  </r>
  <r>
    <x v="443"/>
    <x v="9"/>
    <x v="3"/>
    <x v="9"/>
    <s v="Smartphones"/>
    <n v="6"/>
    <x v="1"/>
    <x v="3"/>
    <n v="35802"/>
    <n v="38250"/>
    <n v="2448"/>
  </r>
  <r>
    <x v="443"/>
    <x v="5"/>
    <x v="3"/>
    <x v="7"/>
    <s v="Smartphones"/>
    <n v="22"/>
    <x v="1"/>
    <x v="3"/>
    <n v="19890"/>
    <n v="21150"/>
    <n v="1260"/>
  </r>
  <r>
    <x v="443"/>
    <x v="7"/>
    <x v="4"/>
    <x v="15"/>
    <s v="Tablets"/>
    <n v="6"/>
    <x v="1"/>
    <x v="3"/>
    <n v="22518"/>
    <n v="24300"/>
    <n v="1782"/>
  </r>
  <r>
    <x v="444"/>
    <x v="3"/>
    <x v="1"/>
    <x v="7"/>
    <s v="Smartphones"/>
    <n v="6"/>
    <x v="1"/>
    <x v="3"/>
    <n v="59670"/>
    <n v="63450"/>
    <n v="3780"/>
  </r>
  <r>
    <x v="445"/>
    <x v="2"/>
    <x v="1"/>
    <x v="1"/>
    <s v="Tablets"/>
    <n v="2"/>
    <x v="1"/>
    <x v="3"/>
    <n v="64476"/>
    <n v="69660"/>
    <n v="5184"/>
  </r>
  <r>
    <x v="445"/>
    <x v="6"/>
    <x v="2"/>
    <x v="15"/>
    <s v="Tablets"/>
    <n v="24"/>
    <x v="1"/>
    <x v="3"/>
    <n v="105084"/>
    <n v="113400"/>
    <n v="8316"/>
  </r>
  <r>
    <x v="445"/>
    <x v="7"/>
    <x v="4"/>
    <x v="0"/>
    <s v="Smartphones"/>
    <n v="11"/>
    <x v="1"/>
    <x v="3"/>
    <n v="26442"/>
    <n v="28080"/>
    <n v="1638"/>
  </r>
  <r>
    <x v="445"/>
    <x v="9"/>
    <x v="3"/>
    <x v="11"/>
    <s v="Smartphones"/>
    <n v="10"/>
    <x v="1"/>
    <x v="3"/>
    <n v="28368"/>
    <n v="30240"/>
    <n v="1872"/>
  </r>
  <r>
    <x v="446"/>
    <x v="2"/>
    <x v="1"/>
    <x v="0"/>
    <s v="Smartphones"/>
    <n v="7"/>
    <x v="1"/>
    <x v="3"/>
    <n v="50850"/>
    <n v="54000"/>
    <n v="3150"/>
  </r>
  <r>
    <x v="446"/>
    <x v="8"/>
    <x v="4"/>
    <x v="15"/>
    <s v="Tablets"/>
    <n v="22"/>
    <x v="1"/>
    <x v="3"/>
    <n v="60048"/>
    <n v="64800"/>
    <n v="4752"/>
  </r>
  <r>
    <x v="446"/>
    <x v="2"/>
    <x v="1"/>
    <x v="10"/>
    <s v="Smartphones"/>
    <n v="7"/>
    <x v="1"/>
    <x v="3"/>
    <n v="94122"/>
    <n v="100170"/>
    <n v="6048"/>
  </r>
  <r>
    <x v="447"/>
    <x v="5"/>
    <x v="3"/>
    <x v="14"/>
    <s v="Smartphones"/>
    <n v="18"/>
    <x v="1"/>
    <x v="3"/>
    <n v="73800"/>
    <n v="78750"/>
    <n v="4950"/>
  </r>
  <r>
    <x v="447"/>
    <x v="7"/>
    <x v="4"/>
    <x v="4"/>
    <s v="Smartphones"/>
    <n v="12"/>
    <x v="1"/>
    <x v="3"/>
    <n v="73008"/>
    <n v="77760"/>
    <n v="4752"/>
  </r>
  <r>
    <x v="447"/>
    <x v="5"/>
    <x v="3"/>
    <x v="3"/>
    <s v="Smartphones"/>
    <n v="19"/>
    <x v="1"/>
    <x v="3"/>
    <n v="35136"/>
    <n v="37440"/>
    <n v="2304"/>
  </r>
  <r>
    <x v="447"/>
    <x v="7"/>
    <x v="4"/>
    <x v="9"/>
    <s v="Smartphones"/>
    <n v="23"/>
    <x v="1"/>
    <x v="3"/>
    <n v="8424"/>
    <n v="9000"/>
    <n v="576"/>
  </r>
  <r>
    <x v="448"/>
    <x v="6"/>
    <x v="2"/>
    <x v="6"/>
    <s v="Smartphones"/>
    <n v="3"/>
    <x v="1"/>
    <x v="3"/>
    <n v="31914"/>
    <n v="34020"/>
    <n v="2106"/>
  </r>
  <r>
    <x v="448"/>
    <x v="3"/>
    <x v="1"/>
    <x v="16"/>
    <s v="Smartphones"/>
    <n v="24"/>
    <x v="1"/>
    <x v="3"/>
    <n v="67680"/>
    <n v="72000"/>
    <n v="4320"/>
  </r>
  <r>
    <x v="448"/>
    <x v="5"/>
    <x v="3"/>
    <x v="10"/>
    <s v="Smartphones"/>
    <n v="25"/>
    <x v="1"/>
    <x v="3"/>
    <n v="4482"/>
    <n v="4770"/>
    <n v="288"/>
  </r>
  <r>
    <x v="448"/>
    <x v="6"/>
    <x v="2"/>
    <x v="9"/>
    <s v="Smartphones"/>
    <n v="5"/>
    <x v="1"/>
    <x v="3"/>
    <n v="18954"/>
    <n v="20250"/>
    <n v="1296"/>
  </r>
  <r>
    <x v="449"/>
    <x v="1"/>
    <x v="0"/>
    <x v="13"/>
    <s v="Tablets"/>
    <n v="2"/>
    <x v="1"/>
    <x v="3"/>
    <n v="15696"/>
    <n v="16920"/>
    <n v="1224"/>
  </r>
  <r>
    <x v="449"/>
    <x v="5"/>
    <x v="3"/>
    <x v="0"/>
    <s v="Smartphones"/>
    <n v="14"/>
    <x v="1"/>
    <x v="3"/>
    <n v="32544"/>
    <n v="34560"/>
    <n v="2016"/>
  </r>
  <r>
    <x v="449"/>
    <x v="2"/>
    <x v="1"/>
    <x v="16"/>
    <s v="Smartphones"/>
    <n v="6"/>
    <x v="1"/>
    <x v="3"/>
    <n v="47376"/>
    <n v="50400"/>
    <n v="3024"/>
  </r>
  <r>
    <x v="449"/>
    <x v="2"/>
    <x v="1"/>
    <x v="11"/>
    <s v="Smartphones"/>
    <n v="13"/>
    <x v="1"/>
    <x v="3"/>
    <n v="39006"/>
    <n v="41580"/>
    <n v="2574"/>
  </r>
  <r>
    <x v="450"/>
    <x v="0"/>
    <x v="0"/>
    <x v="15"/>
    <s v="Tablets"/>
    <n v="4"/>
    <x v="1"/>
    <x v="3"/>
    <n v="90072"/>
    <n v="97200"/>
    <n v="7128"/>
  </r>
  <r>
    <x v="450"/>
    <x v="3"/>
    <x v="1"/>
    <x v="16"/>
    <s v="Smartphones"/>
    <n v="21"/>
    <x v="1"/>
    <x v="3"/>
    <n v="23688"/>
    <n v="25200"/>
    <n v="1512"/>
  </r>
  <r>
    <x v="450"/>
    <x v="9"/>
    <x v="3"/>
    <x v="14"/>
    <s v="Smartphones"/>
    <n v="16"/>
    <x v="1"/>
    <x v="3"/>
    <n v="26568"/>
    <n v="28350"/>
    <n v="1782"/>
  </r>
  <r>
    <x v="450"/>
    <x v="1"/>
    <x v="0"/>
    <x v="9"/>
    <s v="Smartphones"/>
    <n v="10"/>
    <x v="1"/>
    <x v="3"/>
    <n v="16848"/>
    <n v="18000"/>
    <n v="1152"/>
  </r>
  <r>
    <x v="450"/>
    <x v="3"/>
    <x v="1"/>
    <x v="6"/>
    <s v="Smartphones"/>
    <n v="3"/>
    <x v="1"/>
    <x v="3"/>
    <n v="21276"/>
    <n v="22680"/>
    <n v="1404"/>
  </r>
  <r>
    <x v="450"/>
    <x v="6"/>
    <x v="2"/>
    <x v="3"/>
    <s v="Smartphones"/>
    <n v="1"/>
    <x v="1"/>
    <x v="3"/>
    <n v="54900"/>
    <n v="58500"/>
    <n v="3600"/>
  </r>
  <r>
    <x v="450"/>
    <x v="9"/>
    <x v="3"/>
    <x v="2"/>
    <s v="Smartphones"/>
    <n v="13"/>
    <x v="1"/>
    <x v="3"/>
    <n v="47736"/>
    <n v="50760"/>
    <n v="3024"/>
  </r>
  <r>
    <x v="451"/>
    <x v="6"/>
    <x v="2"/>
    <x v="6"/>
    <s v="Smartphones"/>
    <n v="15"/>
    <x v="1"/>
    <x v="3"/>
    <n v="31914"/>
    <n v="34020"/>
    <n v="2106"/>
  </r>
  <r>
    <x v="451"/>
    <x v="9"/>
    <x v="3"/>
    <x v="3"/>
    <s v="Smartphones"/>
    <n v="5"/>
    <x v="1"/>
    <x v="3"/>
    <n v="13176"/>
    <n v="14040"/>
    <n v="864"/>
  </r>
  <r>
    <x v="452"/>
    <x v="3"/>
    <x v="1"/>
    <x v="1"/>
    <s v="Tablets"/>
    <n v="25"/>
    <x v="1"/>
    <x v="3"/>
    <n v="71640"/>
    <n v="77400"/>
    <n v="5760"/>
  </r>
  <r>
    <x v="452"/>
    <x v="2"/>
    <x v="1"/>
    <x v="4"/>
    <s v="Smartphones"/>
    <n v="8"/>
    <x v="1"/>
    <x v="3"/>
    <n v="36504"/>
    <n v="38880"/>
    <n v="2376"/>
  </r>
  <r>
    <x v="452"/>
    <x v="3"/>
    <x v="1"/>
    <x v="12"/>
    <s v="Smartphones"/>
    <n v="21"/>
    <x v="1"/>
    <x v="3"/>
    <n v="81972"/>
    <n v="87120"/>
    <n v="5148"/>
  </r>
  <r>
    <x v="452"/>
    <x v="5"/>
    <x v="3"/>
    <x v="13"/>
    <s v="Tablets"/>
    <n v="16"/>
    <x v="1"/>
    <x v="3"/>
    <n v="86328"/>
    <n v="93060"/>
    <n v="6732"/>
  </r>
  <r>
    <x v="453"/>
    <x v="3"/>
    <x v="1"/>
    <x v="13"/>
    <s v="Tablets"/>
    <n v="23"/>
    <x v="1"/>
    <x v="3"/>
    <n v="43164"/>
    <n v="46530"/>
    <n v="3366"/>
  </r>
  <r>
    <x v="453"/>
    <x v="1"/>
    <x v="0"/>
    <x v="1"/>
    <s v="Tablets"/>
    <n v="22"/>
    <x v="1"/>
    <x v="3"/>
    <n v="75222"/>
    <n v="81270"/>
    <n v="6048"/>
  </r>
  <r>
    <x v="453"/>
    <x v="9"/>
    <x v="3"/>
    <x v="13"/>
    <s v="Tablets"/>
    <n v="13"/>
    <x v="1"/>
    <x v="3"/>
    <n v="62784"/>
    <n v="67680"/>
    <n v="4896"/>
  </r>
  <r>
    <x v="453"/>
    <x v="4"/>
    <x v="2"/>
    <x v="7"/>
    <s v="Smartphones"/>
    <n v="27"/>
    <x v="1"/>
    <x v="3"/>
    <n v="7956"/>
    <n v="8460"/>
    <n v="504"/>
  </r>
  <r>
    <x v="453"/>
    <x v="6"/>
    <x v="2"/>
    <x v="4"/>
    <s v="Smartphones"/>
    <n v="27"/>
    <x v="1"/>
    <x v="3"/>
    <n v="57798"/>
    <n v="61560"/>
    <n v="3762"/>
  </r>
  <r>
    <x v="454"/>
    <x v="5"/>
    <x v="3"/>
    <x v="9"/>
    <s v="Smartphones"/>
    <n v="27"/>
    <x v="1"/>
    <x v="3"/>
    <n v="27378"/>
    <n v="29250"/>
    <n v="1872"/>
  </r>
  <r>
    <x v="454"/>
    <x v="7"/>
    <x v="4"/>
    <x v="6"/>
    <s v="Smartphones"/>
    <n v="27"/>
    <x v="1"/>
    <x v="3"/>
    <n v="39006"/>
    <n v="41580"/>
    <n v="2574"/>
  </r>
  <r>
    <x v="454"/>
    <x v="1"/>
    <x v="0"/>
    <x v="5"/>
    <s v="Smartphones"/>
    <n v="27"/>
    <x v="1"/>
    <x v="3"/>
    <n v="64152"/>
    <n v="68310"/>
    <n v="4158"/>
  </r>
  <r>
    <x v="455"/>
    <x v="5"/>
    <x v="3"/>
    <x v="13"/>
    <s v="Tablets"/>
    <n v="27"/>
    <x v="1"/>
    <x v="3"/>
    <n v="43164"/>
    <n v="46530"/>
    <n v="3366"/>
  </r>
  <r>
    <x v="455"/>
    <x v="1"/>
    <x v="0"/>
    <x v="5"/>
    <s v="Smartphones"/>
    <n v="12"/>
    <x v="1"/>
    <x v="3"/>
    <n v="134136"/>
    <n v="142830"/>
    <n v="8694"/>
  </r>
  <r>
    <x v="455"/>
    <x v="0"/>
    <x v="0"/>
    <x v="8"/>
    <s v="Smartphones"/>
    <n v="18"/>
    <x v="1"/>
    <x v="3"/>
    <n v="102960"/>
    <n v="109800"/>
    <n v="6840"/>
  </r>
  <r>
    <x v="455"/>
    <x v="5"/>
    <x v="3"/>
    <x v="4"/>
    <s v="Smartphones"/>
    <n v="8"/>
    <x v="1"/>
    <x v="3"/>
    <n v="63882"/>
    <n v="68040"/>
    <n v="4158"/>
  </r>
  <r>
    <x v="456"/>
    <x v="5"/>
    <x v="3"/>
    <x v="16"/>
    <s v="Smartphones"/>
    <n v="21"/>
    <x v="1"/>
    <x v="3"/>
    <n v="6768"/>
    <n v="7200"/>
    <n v="432"/>
  </r>
  <r>
    <x v="456"/>
    <x v="8"/>
    <x v="4"/>
    <x v="11"/>
    <s v="Smartphones"/>
    <n v="25"/>
    <x v="1"/>
    <x v="3"/>
    <n v="31914"/>
    <n v="34020"/>
    <n v="2106"/>
  </r>
  <r>
    <x v="456"/>
    <x v="1"/>
    <x v="0"/>
    <x v="13"/>
    <s v="Tablets"/>
    <n v="12"/>
    <x v="1"/>
    <x v="3"/>
    <n v="51012"/>
    <n v="54990"/>
    <n v="3978"/>
  </r>
  <r>
    <x v="456"/>
    <x v="7"/>
    <x v="4"/>
    <x v="5"/>
    <s v="Smartphones"/>
    <n v="9"/>
    <x v="1"/>
    <x v="3"/>
    <n v="134136"/>
    <n v="142830"/>
    <n v="8694"/>
  </r>
  <r>
    <x v="457"/>
    <x v="7"/>
    <x v="4"/>
    <x v="0"/>
    <s v="Smartphones"/>
    <n v="23"/>
    <x v="1"/>
    <x v="3"/>
    <n v="26442"/>
    <n v="28080"/>
    <n v="1638"/>
  </r>
  <r>
    <x v="457"/>
    <x v="6"/>
    <x v="2"/>
    <x v="3"/>
    <s v="Smartphones"/>
    <n v="23"/>
    <x v="1"/>
    <x v="3"/>
    <n v="24156"/>
    <n v="25740"/>
    <n v="1584"/>
  </r>
  <r>
    <x v="458"/>
    <x v="1"/>
    <x v="0"/>
    <x v="16"/>
    <s v="Smartphones"/>
    <n v="20"/>
    <x v="1"/>
    <x v="3"/>
    <n v="6768"/>
    <n v="7200"/>
    <n v="432"/>
  </r>
  <r>
    <x v="458"/>
    <x v="6"/>
    <x v="2"/>
    <x v="5"/>
    <s v="Smartphones"/>
    <n v="25"/>
    <x v="1"/>
    <x v="3"/>
    <n v="139968"/>
    <n v="149040"/>
    <n v="9072"/>
  </r>
  <r>
    <x v="459"/>
    <x v="0"/>
    <x v="0"/>
    <x v="4"/>
    <s v="Smartphones"/>
    <n v="4"/>
    <x v="1"/>
    <x v="3"/>
    <n v="57798"/>
    <n v="61560"/>
    <n v="3762"/>
  </r>
  <r>
    <x v="460"/>
    <x v="1"/>
    <x v="0"/>
    <x v="14"/>
    <s v="Smartphones"/>
    <n v="24"/>
    <x v="1"/>
    <x v="3"/>
    <n v="61992"/>
    <n v="66150"/>
    <n v="4158"/>
  </r>
  <r>
    <x v="460"/>
    <x v="5"/>
    <x v="3"/>
    <x v="1"/>
    <s v="Tablets"/>
    <n v="24"/>
    <x v="1"/>
    <x v="3"/>
    <n v="28656"/>
    <n v="30960"/>
    <n v="2304"/>
  </r>
  <r>
    <x v="460"/>
    <x v="0"/>
    <x v="0"/>
    <x v="3"/>
    <s v="Smartphones"/>
    <n v="16"/>
    <x v="1"/>
    <x v="3"/>
    <n v="52704"/>
    <n v="56160"/>
    <n v="3456"/>
  </r>
  <r>
    <x v="460"/>
    <x v="8"/>
    <x v="4"/>
    <x v="9"/>
    <s v="Smartphones"/>
    <n v="6"/>
    <x v="1"/>
    <x v="3"/>
    <n v="14742"/>
    <n v="15750"/>
    <n v="1008"/>
  </r>
  <r>
    <x v="461"/>
    <x v="1"/>
    <x v="0"/>
    <x v="7"/>
    <s v="Smartphones"/>
    <n v="4"/>
    <x v="1"/>
    <x v="3"/>
    <n v="19890"/>
    <n v="21150"/>
    <n v="1260"/>
  </r>
  <r>
    <x v="461"/>
    <x v="2"/>
    <x v="1"/>
    <x v="10"/>
    <s v="Smartphones"/>
    <n v="24"/>
    <x v="1"/>
    <x v="3"/>
    <n v="35856"/>
    <n v="38160"/>
    <n v="2304"/>
  </r>
  <r>
    <x v="462"/>
    <x v="9"/>
    <x v="3"/>
    <x v="6"/>
    <s v="Smartphones"/>
    <n v="21"/>
    <x v="1"/>
    <x v="3"/>
    <n v="21276"/>
    <n v="22680"/>
    <n v="1404"/>
  </r>
  <r>
    <x v="462"/>
    <x v="1"/>
    <x v="0"/>
    <x v="15"/>
    <s v="Tablets"/>
    <n v="13"/>
    <x v="1"/>
    <x v="3"/>
    <n v="67554"/>
    <n v="72900"/>
    <n v="5346"/>
  </r>
  <r>
    <x v="462"/>
    <x v="0"/>
    <x v="0"/>
    <x v="1"/>
    <s v="Tablets"/>
    <n v="2"/>
    <x v="1"/>
    <x v="3"/>
    <n v="17910"/>
    <n v="19350"/>
    <n v="1440"/>
  </r>
  <r>
    <x v="462"/>
    <x v="1"/>
    <x v="0"/>
    <x v="15"/>
    <s v="Tablets"/>
    <n v="20"/>
    <x v="1"/>
    <x v="3"/>
    <n v="75060"/>
    <n v="81000"/>
    <n v="5940"/>
  </r>
  <r>
    <x v="463"/>
    <x v="0"/>
    <x v="0"/>
    <x v="8"/>
    <s v="Smartphones"/>
    <n v="21"/>
    <x v="1"/>
    <x v="4"/>
    <n v="10296"/>
    <n v="10980"/>
    <n v="684"/>
  </r>
  <r>
    <x v="463"/>
    <x v="4"/>
    <x v="2"/>
    <x v="12"/>
    <s v="Smartphones"/>
    <n v="12"/>
    <x v="1"/>
    <x v="4"/>
    <n v="89424"/>
    <n v="95040"/>
    <n v="5616"/>
  </r>
  <r>
    <x v="463"/>
    <x v="4"/>
    <x v="2"/>
    <x v="14"/>
    <s v="Smartphones"/>
    <n v="23"/>
    <x v="1"/>
    <x v="4"/>
    <n v="17712"/>
    <n v="18900"/>
    <n v="1188"/>
  </r>
  <r>
    <x v="464"/>
    <x v="8"/>
    <x v="4"/>
    <x v="11"/>
    <s v="Smartphones"/>
    <n v="23"/>
    <x v="1"/>
    <x v="4"/>
    <n v="78012"/>
    <n v="83160"/>
    <n v="5148"/>
  </r>
  <r>
    <x v="464"/>
    <x v="3"/>
    <x v="1"/>
    <x v="1"/>
    <s v="Tablets"/>
    <n v="24"/>
    <x v="1"/>
    <x v="4"/>
    <n v="35820"/>
    <n v="38700"/>
    <n v="2880"/>
  </r>
  <r>
    <x v="465"/>
    <x v="3"/>
    <x v="1"/>
    <x v="15"/>
    <s v="Tablets"/>
    <n v="25"/>
    <x v="1"/>
    <x v="4"/>
    <n v="15012"/>
    <n v="16200"/>
    <n v="1188"/>
  </r>
  <r>
    <x v="465"/>
    <x v="7"/>
    <x v="4"/>
    <x v="12"/>
    <s v="Smartphones"/>
    <n v="17"/>
    <x v="1"/>
    <x v="4"/>
    <n v="52164"/>
    <n v="55440"/>
    <n v="3276"/>
  </r>
  <r>
    <x v="465"/>
    <x v="1"/>
    <x v="0"/>
    <x v="16"/>
    <s v="Smartphones"/>
    <n v="21"/>
    <x v="1"/>
    <x v="4"/>
    <n v="84600"/>
    <n v="90000"/>
    <n v="5400"/>
  </r>
  <r>
    <x v="465"/>
    <x v="0"/>
    <x v="0"/>
    <x v="7"/>
    <s v="Smartphones"/>
    <n v="9"/>
    <x v="1"/>
    <x v="4"/>
    <n v="99450"/>
    <n v="105750"/>
    <n v="6300"/>
  </r>
  <r>
    <x v="465"/>
    <x v="0"/>
    <x v="0"/>
    <x v="0"/>
    <s v="Smartphones"/>
    <n v="11"/>
    <x v="1"/>
    <x v="4"/>
    <n v="42714"/>
    <n v="45360"/>
    <n v="2646"/>
  </r>
  <r>
    <x v="466"/>
    <x v="1"/>
    <x v="0"/>
    <x v="11"/>
    <s v="Smartphones"/>
    <n v="4"/>
    <x v="1"/>
    <x v="4"/>
    <n v="67374"/>
    <n v="71820"/>
    <n v="4446"/>
  </r>
  <r>
    <x v="466"/>
    <x v="1"/>
    <x v="0"/>
    <x v="4"/>
    <s v="Smartphones"/>
    <n v="22"/>
    <x v="1"/>
    <x v="4"/>
    <n v="3042"/>
    <n v="3240"/>
    <n v="198"/>
  </r>
  <r>
    <x v="466"/>
    <x v="4"/>
    <x v="2"/>
    <x v="0"/>
    <s v="Smartphones"/>
    <n v="15"/>
    <x v="1"/>
    <x v="4"/>
    <n v="8136"/>
    <n v="8640"/>
    <n v="504"/>
  </r>
  <r>
    <x v="466"/>
    <x v="5"/>
    <x v="3"/>
    <x v="10"/>
    <s v="Smartphones"/>
    <n v="23"/>
    <x v="1"/>
    <x v="4"/>
    <n v="49302"/>
    <n v="52470"/>
    <n v="3168"/>
  </r>
  <r>
    <x v="467"/>
    <x v="6"/>
    <x v="2"/>
    <x v="8"/>
    <s v="Smartphones"/>
    <n v="9"/>
    <x v="1"/>
    <x v="4"/>
    <n v="30888"/>
    <n v="32940"/>
    <n v="2052"/>
  </r>
  <r>
    <x v="467"/>
    <x v="1"/>
    <x v="0"/>
    <x v="15"/>
    <s v="Tablets"/>
    <n v="7"/>
    <x v="1"/>
    <x v="4"/>
    <n v="90072"/>
    <n v="97200"/>
    <n v="7128"/>
  </r>
  <r>
    <x v="467"/>
    <x v="9"/>
    <x v="3"/>
    <x v="1"/>
    <s v="Tablets"/>
    <n v="25"/>
    <x v="1"/>
    <x v="4"/>
    <n v="10746"/>
    <n v="11610"/>
    <n v="864"/>
  </r>
  <r>
    <x v="467"/>
    <x v="6"/>
    <x v="2"/>
    <x v="9"/>
    <s v="Smartphones"/>
    <n v="10"/>
    <x v="1"/>
    <x v="4"/>
    <n v="4212"/>
    <n v="4500"/>
    <n v="288"/>
  </r>
  <r>
    <x v="468"/>
    <x v="9"/>
    <x v="3"/>
    <x v="7"/>
    <s v="Smartphones"/>
    <n v="8"/>
    <x v="1"/>
    <x v="4"/>
    <n v="91494"/>
    <n v="97290"/>
    <n v="5796"/>
  </r>
  <r>
    <x v="468"/>
    <x v="7"/>
    <x v="4"/>
    <x v="1"/>
    <s v="Tablets"/>
    <n v="18"/>
    <x v="1"/>
    <x v="4"/>
    <n v="50148"/>
    <n v="54180"/>
    <n v="4032"/>
  </r>
  <r>
    <x v="468"/>
    <x v="6"/>
    <x v="2"/>
    <x v="4"/>
    <s v="Smartphones"/>
    <n v="8"/>
    <x v="1"/>
    <x v="4"/>
    <n v="39546"/>
    <n v="42120"/>
    <n v="2574"/>
  </r>
  <r>
    <x v="468"/>
    <x v="6"/>
    <x v="2"/>
    <x v="2"/>
    <s v="Smartphones"/>
    <n v="25"/>
    <x v="1"/>
    <x v="4"/>
    <n v="63648"/>
    <n v="67680"/>
    <n v="4032"/>
  </r>
  <r>
    <x v="468"/>
    <x v="7"/>
    <x v="4"/>
    <x v="1"/>
    <s v="Tablets"/>
    <n v="7"/>
    <x v="1"/>
    <x v="4"/>
    <n v="25074"/>
    <n v="27090"/>
    <n v="2016"/>
  </r>
  <r>
    <x v="468"/>
    <x v="8"/>
    <x v="4"/>
    <x v="8"/>
    <s v="Smartphones"/>
    <n v="17"/>
    <x v="1"/>
    <x v="4"/>
    <n v="113256"/>
    <n v="120780"/>
    <n v="7524"/>
  </r>
  <r>
    <x v="469"/>
    <x v="1"/>
    <x v="0"/>
    <x v="4"/>
    <s v="Smartphones"/>
    <n v="3"/>
    <x v="1"/>
    <x v="4"/>
    <n v="21294"/>
    <n v="22680"/>
    <n v="1386"/>
  </r>
  <r>
    <x v="470"/>
    <x v="2"/>
    <x v="1"/>
    <x v="9"/>
    <s v="Smartphones"/>
    <n v="13"/>
    <x v="1"/>
    <x v="4"/>
    <n v="14742"/>
    <n v="15750"/>
    <n v="1008"/>
  </r>
  <r>
    <x v="470"/>
    <x v="6"/>
    <x v="2"/>
    <x v="12"/>
    <s v="Smartphones"/>
    <n v="17"/>
    <x v="1"/>
    <x v="4"/>
    <n v="44712"/>
    <n v="47520"/>
    <n v="2808"/>
  </r>
  <r>
    <x v="471"/>
    <x v="8"/>
    <x v="4"/>
    <x v="0"/>
    <s v="Smartphones"/>
    <n v="22"/>
    <x v="1"/>
    <x v="4"/>
    <n v="24408"/>
    <n v="25920"/>
    <n v="1512"/>
  </r>
  <r>
    <x v="472"/>
    <x v="5"/>
    <x v="3"/>
    <x v="9"/>
    <s v="Smartphones"/>
    <n v="23"/>
    <x v="1"/>
    <x v="4"/>
    <n v="25272"/>
    <n v="27000"/>
    <n v="1728"/>
  </r>
  <r>
    <x v="472"/>
    <x v="8"/>
    <x v="4"/>
    <x v="5"/>
    <s v="Smartphones"/>
    <n v="1"/>
    <x v="1"/>
    <x v="4"/>
    <n v="46656"/>
    <n v="49680"/>
    <n v="3024"/>
  </r>
  <r>
    <x v="472"/>
    <x v="8"/>
    <x v="4"/>
    <x v="7"/>
    <s v="Smartphones"/>
    <n v="25"/>
    <x v="1"/>
    <x v="4"/>
    <n v="23868"/>
    <n v="25380"/>
    <n v="1512"/>
  </r>
  <r>
    <x v="472"/>
    <x v="3"/>
    <x v="1"/>
    <x v="2"/>
    <s v="Smartphones"/>
    <n v="22"/>
    <x v="1"/>
    <x v="4"/>
    <n v="55692"/>
    <n v="59220"/>
    <n v="3528"/>
  </r>
  <r>
    <x v="472"/>
    <x v="4"/>
    <x v="2"/>
    <x v="9"/>
    <s v="Smartphones"/>
    <n v="2"/>
    <x v="1"/>
    <x v="4"/>
    <n v="23166"/>
    <n v="24750"/>
    <n v="1584"/>
  </r>
  <r>
    <x v="473"/>
    <x v="3"/>
    <x v="1"/>
    <x v="0"/>
    <s v="Smartphones"/>
    <n v="11"/>
    <x v="1"/>
    <x v="4"/>
    <n v="40680"/>
    <n v="43200"/>
    <n v="2520"/>
  </r>
  <r>
    <x v="473"/>
    <x v="2"/>
    <x v="1"/>
    <x v="1"/>
    <s v="Tablets"/>
    <n v="11"/>
    <x v="1"/>
    <x v="4"/>
    <n v="21492"/>
    <n v="23220"/>
    <n v="1728"/>
  </r>
  <r>
    <x v="473"/>
    <x v="3"/>
    <x v="1"/>
    <x v="9"/>
    <s v="Smartphones"/>
    <n v="1"/>
    <x v="1"/>
    <x v="4"/>
    <n v="16848"/>
    <n v="18000"/>
    <n v="1152"/>
  </r>
  <r>
    <x v="473"/>
    <x v="8"/>
    <x v="4"/>
    <x v="5"/>
    <s v="Smartphones"/>
    <n v="14"/>
    <x v="1"/>
    <x v="4"/>
    <n v="122472"/>
    <n v="130410"/>
    <n v="7938"/>
  </r>
  <r>
    <x v="474"/>
    <x v="3"/>
    <x v="1"/>
    <x v="6"/>
    <s v="Smartphones"/>
    <n v="11"/>
    <x v="1"/>
    <x v="4"/>
    <n v="35460"/>
    <n v="37800"/>
    <n v="2340"/>
  </r>
  <r>
    <x v="474"/>
    <x v="3"/>
    <x v="1"/>
    <x v="14"/>
    <s v="Smartphones"/>
    <n v="8"/>
    <x v="1"/>
    <x v="4"/>
    <n v="73800"/>
    <n v="78750"/>
    <n v="4950"/>
  </r>
  <r>
    <x v="475"/>
    <x v="4"/>
    <x v="2"/>
    <x v="10"/>
    <s v="Smartphones"/>
    <n v="1"/>
    <x v="1"/>
    <x v="4"/>
    <n v="58266"/>
    <n v="62010"/>
    <n v="3744"/>
  </r>
  <r>
    <x v="475"/>
    <x v="5"/>
    <x v="3"/>
    <x v="16"/>
    <s v="Smartphones"/>
    <n v="24"/>
    <x v="1"/>
    <x v="4"/>
    <n v="43992"/>
    <n v="46800"/>
    <n v="2808"/>
  </r>
  <r>
    <x v="475"/>
    <x v="4"/>
    <x v="2"/>
    <x v="8"/>
    <s v="Smartphones"/>
    <n v="15"/>
    <x v="1"/>
    <x v="4"/>
    <n v="87516"/>
    <n v="93330"/>
    <n v="5814"/>
  </r>
  <r>
    <x v="476"/>
    <x v="0"/>
    <x v="0"/>
    <x v="11"/>
    <s v="Smartphones"/>
    <n v="20"/>
    <x v="1"/>
    <x v="4"/>
    <n v="46098"/>
    <n v="49140"/>
    <n v="3042"/>
  </r>
  <r>
    <x v="476"/>
    <x v="6"/>
    <x v="2"/>
    <x v="5"/>
    <s v="Smartphones"/>
    <n v="1"/>
    <x v="1"/>
    <x v="4"/>
    <n v="99144"/>
    <n v="105570"/>
    <n v="6426"/>
  </r>
  <r>
    <x v="476"/>
    <x v="6"/>
    <x v="2"/>
    <x v="12"/>
    <s v="Smartphones"/>
    <n v="5"/>
    <x v="1"/>
    <x v="4"/>
    <n v="3726"/>
    <n v="3960"/>
    <n v="234"/>
  </r>
  <r>
    <x v="477"/>
    <x v="0"/>
    <x v="0"/>
    <x v="5"/>
    <s v="Smartphones"/>
    <n v="2"/>
    <x v="1"/>
    <x v="4"/>
    <n v="99144"/>
    <n v="105570"/>
    <n v="6426"/>
  </r>
  <r>
    <x v="477"/>
    <x v="4"/>
    <x v="2"/>
    <x v="4"/>
    <s v="Smartphones"/>
    <n v="15"/>
    <x v="1"/>
    <x v="4"/>
    <n v="48672"/>
    <n v="51840"/>
    <n v="3168"/>
  </r>
  <r>
    <x v="477"/>
    <x v="8"/>
    <x v="4"/>
    <x v="0"/>
    <s v="Smartphones"/>
    <n v="24"/>
    <x v="1"/>
    <x v="4"/>
    <n v="50850"/>
    <n v="54000"/>
    <n v="3150"/>
  </r>
  <r>
    <x v="477"/>
    <x v="1"/>
    <x v="0"/>
    <x v="7"/>
    <s v="Smartphones"/>
    <n v="23"/>
    <x v="1"/>
    <x v="4"/>
    <n v="83538"/>
    <n v="88830"/>
    <n v="5292"/>
  </r>
  <r>
    <x v="478"/>
    <x v="0"/>
    <x v="0"/>
    <x v="5"/>
    <s v="Smartphones"/>
    <n v="20"/>
    <x v="1"/>
    <x v="4"/>
    <n v="40824"/>
    <n v="43470"/>
    <n v="2646"/>
  </r>
  <r>
    <x v="478"/>
    <x v="7"/>
    <x v="4"/>
    <x v="16"/>
    <s v="Smartphones"/>
    <n v="23"/>
    <x v="1"/>
    <x v="4"/>
    <n v="50760"/>
    <n v="54000"/>
    <n v="3240"/>
  </r>
  <r>
    <x v="478"/>
    <x v="5"/>
    <x v="3"/>
    <x v="16"/>
    <s v="Smartphones"/>
    <n v="22"/>
    <x v="1"/>
    <x v="4"/>
    <n v="81216"/>
    <n v="86400"/>
    <n v="5184"/>
  </r>
  <r>
    <x v="478"/>
    <x v="5"/>
    <x v="3"/>
    <x v="8"/>
    <s v="Smartphones"/>
    <n v="10"/>
    <x v="1"/>
    <x v="4"/>
    <n v="123552"/>
    <n v="131760"/>
    <n v="8208"/>
  </r>
  <r>
    <x v="478"/>
    <x v="6"/>
    <x v="2"/>
    <x v="1"/>
    <s v="Tablets"/>
    <n v="5"/>
    <x v="1"/>
    <x v="4"/>
    <n v="21492"/>
    <n v="23220"/>
    <n v="1728"/>
  </r>
  <r>
    <x v="479"/>
    <x v="6"/>
    <x v="2"/>
    <x v="13"/>
    <s v="Tablets"/>
    <n v="12"/>
    <x v="1"/>
    <x v="4"/>
    <n v="78480"/>
    <n v="84600"/>
    <n v="6120"/>
  </r>
  <r>
    <x v="479"/>
    <x v="6"/>
    <x v="2"/>
    <x v="15"/>
    <s v="Tablets"/>
    <n v="19"/>
    <x v="1"/>
    <x v="4"/>
    <n v="105084"/>
    <n v="113400"/>
    <n v="8316"/>
  </r>
  <r>
    <x v="479"/>
    <x v="0"/>
    <x v="0"/>
    <x v="6"/>
    <s v="Smartphones"/>
    <n v="18"/>
    <x v="1"/>
    <x v="4"/>
    <n v="60282"/>
    <n v="64260"/>
    <n v="3978"/>
  </r>
  <r>
    <x v="479"/>
    <x v="2"/>
    <x v="1"/>
    <x v="4"/>
    <s v="Smartphones"/>
    <n v="1"/>
    <x v="1"/>
    <x v="4"/>
    <n v="18252"/>
    <n v="19440"/>
    <n v="1188"/>
  </r>
  <r>
    <x v="479"/>
    <x v="3"/>
    <x v="1"/>
    <x v="1"/>
    <s v="Tablets"/>
    <n v="15"/>
    <x v="1"/>
    <x v="4"/>
    <n v="68058"/>
    <n v="73530"/>
    <n v="5472"/>
  </r>
  <r>
    <x v="480"/>
    <x v="9"/>
    <x v="3"/>
    <x v="0"/>
    <s v="Smartphones"/>
    <n v="4"/>
    <x v="1"/>
    <x v="4"/>
    <n v="30510"/>
    <n v="32400"/>
    <n v="1890"/>
  </r>
  <r>
    <x v="480"/>
    <x v="2"/>
    <x v="1"/>
    <x v="12"/>
    <s v="Smartphones"/>
    <n v="16"/>
    <x v="1"/>
    <x v="4"/>
    <n v="55890"/>
    <n v="59400"/>
    <n v="3510"/>
  </r>
  <r>
    <x v="480"/>
    <x v="9"/>
    <x v="3"/>
    <x v="8"/>
    <s v="Smartphones"/>
    <n v="10"/>
    <x v="1"/>
    <x v="4"/>
    <n v="102960"/>
    <n v="109800"/>
    <n v="6840"/>
  </r>
  <r>
    <x v="481"/>
    <x v="3"/>
    <x v="1"/>
    <x v="8"/>
    <s v="Smartphones"/>
    <n v="21"/>
    <x v="1"/>
    <x v="4"/>
    <n v="15444"/>
    <n v="16470"/>
    <n v="1026"/>
  </r>
  <r>
    <x v="481"/>
    <x v="3"/>
    <x v="1"/>
    <x v="6"/>
    <s v="Smartphones"/>
    <n v="7"/>
    <x v="1"/>
    <x v="4"/>
    <n v="85104"/>
    <n v="90720"/>
    <n v="5616"/>
  </r>
  <r>
    <x v="482"/>
    <x v="2"/>
    <x v="1"/>
    <x v="9"/>
    <s v="Smartphones"/>
    <n v="22"/>
    <x v="1"/>
    <x v="4"/>
    <n v="12636"/>
    <n v="13500"/>
    <n v="864"/>
  </r>
  <r>
    <x v="482"/>
    <x v="9"/>
    <x v="3"/>
    <x v="8"/>
    <s v="Smartphones"/>
    <n v="15"/>
    <x v="1"/>
    <x v="4"/>
    <n v="25740"/>
    <n v="27450"/>
    <n v="1710"/>
  </r>
  <r>
    <x v="482"/>
    <x v="0"/>
    <x v="0"/>
    <x v="6"/>
    <s v="Smartphones"/>
    <n v="7"/>
    <x v="1"/>
    <x v="4"/>
    <n v="10638"/>
    <n v="11340"/>
    <n v="702"/>
  </r>
  <r>
    <x v="482"/>
    <x v="1"/>
    <x v="0"/>
    <x v="0"/>
    <s v="Smartphones"/>
    <n v="17"/>
    <x v="1"/>
    <x v="4"/>
    <n v="32544"/>
    <n v="34560"/>
    <n v="2016"/>
  </r>
  <r>
    <x v="482"/>
    <x v="6"/>
    <x v="2"/>
    <x v="1"/>
    <s v="Tablets"/>
    <n v="20"/>
    <x v="1"/>
    <x v="4"/>
    <n v="89550"/>
    <n v="96750"/>
    <n v="7200"/>
  </r>
  <r>
    <x v="482"/>
    <x v="6"/>
    <x v="2"/>
    <x v="11"/>
    <s v="Smartphones"/>
    <n v="5"/>
    <x v="1"/>
    <x v="4"/>
    <n v="70920"/>
    <n v="75600"/>
    <n v="4680"/>
  </r>
  <r>
    <x v="483"/>
    <x v="0"/>
    <x v="0"/>
    <x v="10"/>
    <s v="Smartphones"/>
    <n v="14"/>
    <x v="1"/>
    <x v="4"/>
    <n v="53784"/>
    <n v="57240"/>
    <n v="3456"/>
  </r>
  <r>
    <x v="483"/>
    <x v="3"/>
    <x v="1"/>
    <x v="0"/>
    <s v="Smartphones"/>
    <n v="6"/>
    <x v="1"/>
    <x v="4"/>
    <n v="2034"/>
    <n v="2160"/>
    <n v="126"/>
  </r>
  <r>
    <x v="483"/>
    <x v="2"/>
    <x v="1"/>
    <x v="10"/>
    <s v="Smartphones"/>
    <n v="22"/>
    <x v="1"/>
    <x v="4"/>
    <n v="17928"/>
    <n v="19080"/>
    <n v="1152"/>
  </r>
  <r>
    <x v="484"/>
    <x v="0"/>
    <x v="0"/>
    <x v="16"/>
    <s v="Smartphones"/>
    <n v="6"/>
    <x v="1"/>
    <x v="4"/>
    <n v="81216"/>
    <n v="86400"/>
    <n v="5184"/>
  </r>
  <r>
    <x v="484"/>
    <x v="5"/>
    <x v="3"/>
    <x v="2"/>
    <s v="Smartphones"/>
    <n v="6"/>
    <x v="1"/>
    <x v="4"/>
    <n v="55692"/>
    <n v="59220"/>
    <n v="3528"/>
  </r>
  <r>
    <x v="484"/>
    <x v="7"/>
    <x v="4"/>
    <x v="8"/>
    <s v="Smartphones"/>
    <n v="2"/>
    <x v="1"/>
    <x v="4"/>
    <n v="41184"/>
    <n v="43920"/>
    <n v="2736"/>
  </r>
  <r>
    <x v="485"/>
    <x v="2"/>
    <x v="1"/>
    <x v="12"/>
    <s v="Smartphones"/>
    <n v="24"/>
    <x v="1"/>
    <x v="4"/>
    <n v="3726"/>
    <n v="3960"/>
    <n v="234"/>
  </r>
  <r>
    <x v="485"/>
    <x v="6"/>
    <x v="2"/>
    <x v="16"/>
    <s v="Smartphones"/>
    <n v="11"/>
    <x v="1"/>
    <x v="4"/>
    <n v="64296"/>
    <n v="68400"/>
    <n v="4104"/>
  </r>
  <r>
    <x v="485"/>
    <x v="7"/>
    <x v="4"/>
    <x v="3"/>
    <s v="Smartphones"/>
    <n v="10"/>
    <x v="1"/>
    <x v="4"/>
    <n v="24156"/>
    <n v="25740"/>
    <n v="1584"/>
  </r>
  <r>
    <x v="485"/>
    <x v="8"/>
    <x v="4"/>
    <x v="5"/>
    <s v="Smartphones"/>
    <n v="7"/>
    <x v="1"/>
    <x v="4"/>
    <n v="52488"/>
    <n v="55890"/>
    <n v="3402"/>
  </r>
  <r>
    <x v="486"/>
    <x v="6"/>
    <x v="2"/>
    <x v="4"/>
    <s v="Smartphones"/>
    <n v="22"/>
    <x v="1"/>
    <x v="4"/>
    <n v="73008"/>
    <n v="77760"/>
    <n v="4752"/>
  </r>
  <r>
    <x v="486"/>
    <x v="9"/>
    <x v="3"/>
    <x v="11"/>
    <s v="Smartphones"/>
    <n v="7"/>
    <x v="1"/>
    <x v="4"/>
    <n v="81558"/>
    <n v="86940"/>
    <n v="5382"/>
  </r>
  <r>
    <x v="486"/>
    <x v="8"/>
    <x v="4"/>
    <x v="2"/>
    <s v="Smartphones"/>
    <n v="18"/>
    <x v="1"/>
    <x v="4"/>
    <n v="51714"/>
    <n v="54990"/>
    <n v="3276"/>
  </r>
  <r>
    <x v="487"/>
    <x v="1"/>
    <x v="0"/>
    <x v="10"/>
    <s v="Smartphones"/>
    <n v="12"/>
    <x v="1"/>
    <x v="4"/>
    <n v="80676"/>
    <n v="85860"/>
    <n v="5184"/>
  </r>
  <r>
    <x v="488"/>
    <x v="8"/>
    <x v="4"/>
    <x v="6"/>
    <s v="Smartphones"/>
    <n v="19"/>
    <x v="1"/>
    <x v="4"/>
    <n v="39006"/>
    <n v="41580"/>
    <n v="2574"/>
  </r>
  <r>
    <x v="488"/>
    <x v="7"/>
    <x v="4"/>
    <x v="14"/>
    <s v="Smartphones"/>
    <n v="23"/>
    <x v="1"/>
    <x v="4"/>
    <n v="59040"/>
    <n v="63000"/>
    <n v="3960"/>
  </r>
  <r>
    <x v="488"/>
    <x v="2"/>
    <x v="1"/>
    <x v="1"/>
    <s v="Tablets"/>
    <n v="3"/>
    <x v="1"/>
    <x v="4"/>
    <n v="71640"/>
    <n v="77400"/>
    <n v="5760"/>
  </r>
  <r>
    <x v="489"/>
    <x v="8"/>
    <x v="4"/>
    <x v="5"/>
    <s v="Smartphones"/>
    <n v="24"/>
    <x v="1"/>
    <x v="4"/>
    <n v="81648"/>
    <n v="86940"/>
    <n v="5292"/>
  </r>
  <r>
    <x v="489"/>
    <x v="2"/>
    <x v="1"/>
    <x v="16"/>
    <s v="Smartphones"/>
    <n v="25"/>
    <x v="1"/>
    <x v="4"/>
    <n v="37224"/>
    <n v="39600"/>
    <n v="2376"/>
  </r>
  <r>
    <x v="490"/>
    <x v="4"/>
    <x v="2"/>
    <x v="13"/>
    <s v="Tablets"/>
    <n v="5"/>
    <x v="1"/>
    <x v="4"/>
    <n v="82404"/>
    <n v="88830"/>
    <n v="6426"/>
  </r>
  <r>
    <x v="491"/>
    <x v="5"/>
    <x v="3"/>
    <x v="5"/>
    <s v="Smartphones"/>
    <n v="2"/>
    <x v="1"/>
    <x v="4"/>
    <n v="69984"/>
    <n v="74520"/>
    <n v="4536"/>
  </r>
  <r>
    <x v="491"/>
    <x v="1"/>
    <x v="0"/>
    <x v="12"/>
    <s v="Smartphones"/>
    <n v="14"/>
    <x v="1"/>
    <x v="4"/>
    <n v="40986"/>
    <n v="43560"/>
    <n v="2574"/>
  </r>
  <r>
    <x v="491"/>
    <x v="5"/>
    <x v="3"/>
    <x v="0"/>
    <s v="Smartphones"/>
    <n v="6"/>
    <x v="1"/>
    <x v="4"/>
    <n v="6102"/>
    <n v="6480"/>
    <n v="378"/>
  </r>
  <r>
    <x v="491"/>
    <x v="5"/>
    <x v="3"/>
    <x v="4"/>
    <s v="Smartphones"/>
    <n v="13"/>
    <x v="1"/>
    <x v="4"/>
    <n v="24336"/>
    <n v="25920"/>
    <n v="1584"/>
  </r>
  <r>
    <x v="491"/>
    <x v="1"/>
    <x v="0"/>
    <x v="12"/>
    <s v="Smartphones"/>
    <n v="4"/>
    <x v="1"/>
    <x v="4"/>
    <n v="55890"/>
    <n v="59400"/>
    <n v="3510"/>
  </r>
  <r>
    <x v="492"/>
    <x v="6"/>
    <x v="2"/>
    <x v="13"/>
    <s v="Tablets"/>
    <n v="21"/>
    <x v="1"/>
    <x v="4"/>
    <n v="43164"/>
    <n v="46530"/>
    <n v="3366"/>
  </r>
  <r>
    <x v="492"/>
    <x v="0"/>
    <x v="0"/>
    <x v="11"/>
    <s v="Smartphones"/>
    <n v="16"/>
    <x v="1"/>
    <x v="4"/>
    <n v="31914"/>
    <n v="34020"/>
    <n v="2106"/>
  </r>
  <r>
    <x v="492"/>
    <x v="2"/>
    <x v="1"/>
    <x v="1"/>
    <s v="Tablets"/>
    <n v="10"/>
    <x v="1"/>
    <x v="4"/>
    <n v="17910"/>
    <n v="19350"/>
    <n v="1440"/>
  </r>
  <r>
    <x v="493"/>
    <x v="8"/>
    <x v="4"/>
    <x v="6"/>
    <s v="Smartphones"/>
    <n v="3"/>
    <x v="1"/>
    <x v="5"/>
    <n v="67374"/>
    <n v="71820"/>
    <n v="4446"/>
  </r>
  <r>
    <x v="493"/>
    <x v="7"/>
    <x v="4"/>
    <x v="10"/>
    <s v="Smartphones"/>
    <n v="1"/>
    <x v="1"/>
    <x v="5"/>
    <n v="49302"/>
    <n v="52470"/>
    <n v="3168"/>
  </r>
  <r>
    <x v="493"/>
    <x v="9"/>
    <x v="3"/>
    <x v="8"/>
    <s v="Smartphones"/>
    <n v="13"/>
    <x v="1"/>
    <x v="5"/>
    <n v="102960"/>
    <n v="109800"/>
    <n v="6840"/>
  </r>
  <r>
    <x v="493"/>
    <x v="6"/>
    <x v="2"/>
    <x v="9"/>
    <s v="Smartphones"/>
    <n v="15"/>
    <x v="1"/>
    <x v="5"/>
    <n v="25272"/>
    <n v="27000"/>
    <n v="1728"/>
  </r>
  <r>
    <x v="493"/>
    <x v="1"/>
    <x v="0"/>
    <x v="13"/>
    <s v="Tablets"/>
    <n v="5"/>
    <x v="1"/>
    <x v="5"/>
    <n v="78480"/>
    <n v="84600"/>
    <n v="6120"/>
  </r>
  <r>
    <x v="493"/>
    <x v="5"/>
    <x v="3"/>
    <x v="3"/>
    <s v="Smartphones"/>
    <n v="25"/>
    <x v="1"/>
    <x v="5"/>
    <n v="26352"/>
    <n v="28080"/>
    <n v="1728"/>
  </r>
  <r>
    <x v="494"/>
    <x v="6"/>
    <x v="2"/>
    <x v="13"/>
    <s v="Tablets"/>
    <n v="8"/>
    <x v="1"/>
    <x v="5"/>
    <n v="11772"/>
    <n v="12690"/>
    <n v="918"/>
  </r>
  <r>
    <x v="494"/>
    <x v="0"/>
    <x v="0"/>
    <x v="2"/>
    <s v="Smartphones"/>
    <n v="21"/>
    <x v="1"/>
    <x v="5"/>
    <n v="99450"/>
    <n v="105750"/>
    <n v="6300"/>
  </r>
  <r>
    <x v="494"/>
    <x v="3"/>
    <x v="1"/>
    <x v="16"/>
    <s v="Smartphones"/>
    <n v="16"/>
    <x v="1"/>
    <x v="5"/>
    <n v="37224"/>
    <n v="39600"/>
    <n v="2376"/>
  </r>
  <r>
    <x v="494"/>
    <x v="6"/>
    <x v="2"/>
    <x v="6"/>
    <s v="Smartphones"/>
    <n v="23"/>
    <x v="1"/>
    <x v="5"/>
    <n v="60282"/>
    <n v="64260"/>
    <n v="3978"/>
  </r>
  <r>
    <x v="494"/>
    <x v="9"/>
    <x v="3"/>
    <x v="4"/>
    <s v="Smartphones"/>
    <n v="22"/>
    <x v="1"/>
    <x v="5"/>
    <n v="18252"/>
    <n v="19440"/>
    <n v="1188"/>
  </r>
  <r>
    <x v="495"/>
    <x v="6"/>
    <x v="2"/>
    <x v="16"/>
    <s v="Smartphones"/>
    <n v="13"/>
    <x v="1"/>
    <x v="5"/>
    <n v="20304"/>
    <n v="21600"/>
    <n v="1296"/>
  </r>
  <r>
    <x v="495"/>
    <x v="6"/>
    <x v="2"/>
    <x v="2"/>
    <s v="Smartphones"/>
    <n v="27"/>
    <x v="1"/>
    <x v="5"/>
    <n v="75582"/>
    <n v="80370"/>
    <n v="4788"/>
  </r>
  <r>
    <x v="496"/>
    <x v="4"/>
    <x v="2"/>
    <x v="15"/>
    <s v="Tablets"/>
    <n v="27"/>
    <x v="1"/>
    <x v="5"/>
    <n v="60048"/>
    <n v="64800"/>
    <n v="4752"/>
  </r>
  <r>
    <x v="496"/>
    <x v="7"/>
    <x v="4"/>
    <x v="6"/>
    <s v="Smartphones"/>
    <n v="27"/>
    <x v="1"/>
    <x v="5"/>
    <n v="53190"/>
    <n v="56700"/>
    <n v="3510"/>
  </r>
  <r>
    <x v="496"/>
    <x v="1"/>
    <x v="0"/>
    <x v="6"/>
    <s v="Smartphones"/>
    <n v="27"/>
    <x v="1"/>
    <x v="5"/>
    <n v="24822"/>
    <n v="26460"/>
    <n v="1638"/>
  </r>
  <r>
    <x v="497"/>
    <x v="2"/>
    <x v="1"/>
    <x v="13"/>
    <s v="Tablets"/>
    <n v="27"/>
    <x v="1"/>
    <x v="5"/>
    <n v="7848"/>
    <n v="8460"/>
    <n v="612"/>
  </r>
  <r>
    <x v="497"/>
    <x v="7"/>
    <x v="4"/>
    <x v="9"/>
    <s v="Smartphones"/>
    <n v="27"/>
    <x v="1"/>
    <x v="5"/>
    <n v="37908"/>
    <n v="40500"/>
    <n v="2592"/>
  </r>
  <r>
    <x v="497"/>
    <x v="7"/>
    <x v="4"/>
    <x v="4"/>
    <s v="Smartphones"/>
    <n v="12"/>
    <x v="1"/>
    <x v="5"/>
    <n v="42588"/>
    <n v="45360"/>
    <n v="2772"/>
  </r>
  <r>
    <x v="498"/>
    <x v="3"/>
    <x v="1"/>
    <x v="0"/>
    <s v="Smartphones"/>
    <n v="18"/>
    <x v="1"/>
    <x v="5"/>
    <n v="12204"/>
    <n v="12960"/>
    <n v="756"/>
  </r>
  <r>
    <x v="499"/>
    <x v="6"/>
    <x v="2"/>
    <x v="7"/>
    <s v="Smartphones"/>
    <n v="8"/>
    <x v="1"/>
    <x v="5"/>
    <n v="79560"/>
    <n v="84600"/>
    <n v="5040"/>
  </r>
  <r>
    <x v="499"/>
    <x v="5"/>
    <x v="3"/>
    <x v="10"/>
    <s v="Smartphones"/>
    <n v="21"/>
    <x v="1"/>
    <x v="5"/>
    <n v="67230"/>
    <n v="71550"/>
    <n v="4320"/>
  </r>
  <r>
    <x v="500"/>
    <x v="8"/>
    <x v="4"/>
    <x v="0"/>
    <s v="Smartphones"/>
    <n v="25"/>
    <x v="1"/>
    <x v="5"/>
    <n v="10170"/>
    <n v="10800"/>
    <n v="630"/>
  </r>
  <r>
    <x v="501"/>
    <x v="5"/>
    <x v="3"/>
    <x v="9"/>
    <s v="Smartphones"/>
    <n v="12"/>
    <x v="1"/>
    <x v="5"/>
    <n v="4212"/>
    <n v="4500"/>
    <n v="288"/>
  </r>
  <r>
    <x v="502"/>
    <x v="9"/>
    <x v="3"/>
    <x v="5"/>
    <s v="Smartphones"/>
    <n v="9"/>
    <x v="1"/>
    <x v="5"/>
    <n v="17496"/>
    <n v="18630"/>
    <n v="1134"/>
  </r>
  <r>
    <x v="502"/>
    <x v="6"/>
    <x v="2"/>
    <x v="12"/>
    <s v="Smartphones"/>
    <n v="23"/>
    <x v="1"/>
    <x v="5"/>
    <n v="89424"/>
    <n v="95040"/>
    <n v="5616"/>
  </r>
  <r>
    <x v="502"/>
    <x v="0"/>
    <x v="0"/>
    <x v="11"/>
    <s v="Smartphones"/>
    <n v="23"/>
    <x v="1"/>
    <x v="5"/>
    <n v="10638"/>
    <n v="11340"/>
    <n v="702"/>
  </r>
  <r>
    <x v="503"/>
    <x v="9"/>
    <x v="3"/>
    <x v="7"/>
    <s v="Smartphones"/>
    <n v="20"/>
    <x v="1"/>
    <x v="5"/>
    <n v="79560"/>
    <n v="84600"/>
    <n v="5040"/>
  </r>
  <r>
    <x v="503"/>
    <x v="0"/>
    <x v="0"/>
    <x v="1"/>
    <s v="Tablets"/>
    <n v="25"/>
    <x v="1"/>
    <x v="5"/>
    <n v="89550"/>
    <n v="96750"/>
    <n v="7200"/>
  </r>
  <r>
    <x v="504"/>
    <x v="4"/>
    <x v="2"/>
    <x v="2"/>
    <s v="Smartphones"/>
    <n v="4"/>
    <x v="1"/>
    <x v="5"/>
    <n v="95472"/>
    <n v="101520"/>
    <n v="6048"/>
  </r>
  <r>
    <x v="504"/>
    <x v="1"/>
    <x v="0"/>
    <x v="12"/>
    <s v="Smartphones"/>
    <n v="24"/>
    <x v="1"/>
    <x v="5"/>
    <n v="59616"/>
    <n v="63360"/>
    <n v="3744"/>
  </r>
  <r>
    <x v="504"/>
    <x v="8"/>
    <x v="4"/>
    <x v="1"/>
    <s v="Tablets"/>
    <n v="24"/>
    <x v="1"/>
    <x v="5"/>
    <n v="32238"/>
    <n v="34830"/>
    <n v="2592"/>
  </r>
  <r>
    <x v="504"/>
    <x v="4"/>
    <x v="2"/>
    <x v="2"/>
    <s v="Smartphones"/>
    <n v="16"/>
    <x v="1"/>
    <x v="5"/>
    <n v="83538"/>
    <n v="88830"/>
    <n v="5292"/>
  </r>
  <r>
    <x v="505"/>
    <x v="5"/>
    <x v="3"/>
    <x v="9"/>
    <s v="Smartphones"/>
    <n v="6"/>
    <x v="1"/>
    <x v="5"/>
    <n v="27378"/>
    <n v="29250"/>
    <n v="1872"/>
  </r>
  <r>
    <x v="505"/>
    <x v="5"/>
    <x v="3"/>
    <x v="13"/>
    <s v="Tablets"/>
    <n v="4"/>
    <x v="1"/>
    <x v="5"/>
    <n v="3924"/>
    <n v="4230"/>
    <n v="306"/>
  </r>
  <r>
    <x v="505"/>
    <x v="0"/>
    <x v="0"/>
    <x v="12"/>
    <s v="Smartphones"/>
    <n v="24"/>
    <x v="1"/>
    <x v="5"/>
    <n v="48438"/>
    <n v="51480"/>
    <n v="3042"/>
  </r>
  <r>
    <x v="506"/>
    <x v="8"/>
    <x v="4"/>
    <x v="16"/>
    <s v="Smartphones"/>
    <n v="21"/>
    <x v="1"/>
    <x v="5"/>
    <n v="77832"/>
    <n v="82800"/>
    <n v="4968"/>
  </r>
  <r>
    <x v="506"/>
    <x v="2"/>
    <x v="1"/>
    <x v="3"/>
    <s v="Smartphones"/>
    <n v="13"/>
    <x v="1"/>
    <x v="5"/>
    <n v="30744"/>
    <n v="32760"/>
    <n v="2016"/>
  </r>
  <r>
    <x v="506"/>
    <x v="2"/>
    <x v="1"/>
    <x v="3"/>
    <s v="Smartphones"/>
    <n v="2"/>
    <x v="1"/>
    <x v="5"/>
    <n v="54900"/>
    <n v="58500"/>
    <n v="3600"/>
  </r>
  <r>
    <x v="506"/>
    <x v="6"/>
    <x v="2"/>
    <x v="4"/>
    <s v="Smartphones"/>
    <n v="20"/>
    <x v="1"/>
    <x v="5"/>
    <n v="48672"/>
    <n v="51840"/>
    <n v="3168"/>
  </r>
  <r>
    <x v="507"/>
    <x v="4"/>
    <x v="2"/>
    <x v="2"/>
    <s v="Smartphones"/>
    <n v="21"/>
    <x v="1"/>
    <x v="5"/>
    <n v="87516"/>
    <n v="93060"/>
    <n v="5544"/>
  </r>
  <r>
    <x v="507"/>
    <x v="5"/>
    <x v="3"/>
    <x v="0"/>
    <s v="Smartphones"/>
    <n v="12"/>
    <x v="1"/>
    <x v="5"/>
    <n v="20340"/>
    <n v="21600"/>
    <n v="1260"/>
  </r>
  <r>
    <x v="508"/>
    <x v="8"/>
    <x v="4"/>
    <x v="5"/>
    <s v="Smartphones"/>
    <n v="23"/>
    <x v="1"/>
    <x v="5"/>
    <n v="145800"/>
    <n v="155250"/>
    <n v="9450"/>
  </r>
  <r>
    <x v="508"/>
    <x v="4"/>
    <x v="2"/>
    <x v="9"/>
    <s v="Smartphones"/>
    <n v="23"/>
    <x v="1"/>
    <x v="5"/>
    <n v="27378"/>
    <n v="29250"/>
    <n v="1872"/>
  </r>
  <r>
    <x v="509"/>
    <x v="7"/>
    <x v="4"/>
    <x v="1"/>
    <s v="Tablets"/>
    <n v="24"/>
    <x v="1"/>
    <x v="5"/>
    <n v="17910"/>
    <n v="19350"/>
    <n v="1440"/>
  </r>
  <r>
    <x v="509"/>
    <x v="5"/>
    <x v="3"/>
    <x v="12"/>
    <s v="Smartphones"/>
    <n v="25"/>
    <x v="1"/>
    <x v="5"/>
    <n v="55890"/>
    <n v="59400"/>
    <n v="3510"/>
  </r>
  <r>
    <x v="510"/>
    <x v="0"/>
    <x v="0"/>
    <x v="6"/>
    <s v="Smartphones"/>
    <n v="17"/>
    <x v="1"/>
    <x v="5"/>
    <n v="35460"/>
    <n v="37800"/>
    <n v="2340"/>
  </r>
  <r>
    <x v="511"/>
    <x v="6"/>
    <x v="2"/>
    <x v="7"/>
    <s v="Smartphones"/>
    <n v="21"/>
    <x v="1"/>
    <x v="5"/>
    <n v="91494"/>
    <n v="97290"/>
    <n v="5796"/>
  </r>
  <r>
    <x v="512"/>
    <x v="4"/>
    <x v="2"/>
    <x v="16"/>
    <s v="Smartphones"/>
    <n v="9"/>
    <x v="1"/>
    <x v="5"/>
    <n v="13536"/>
    <n v="14400"/>
    <n v="864"/>
  </r>
  <r>
    <x v="513"/>
    <x v="6"/>
    <x v="2"/>
    <x v="14"/>
    <s v="Smartphones"/>
    <n v="11"/>
    <x v="1"/>
    <x v="5"/>
    <n v="26568"/>
    <n v="28350"/>
    <n v="1782"/>
  </r>
  <r>
    <x v="513"/>
    <x v="7"/>
    <x v="4"/>
    <x v="7"/>
    <s v="Smartphones"/>
    <n v="4"/>
    <x v="1"/>
    <x v="5"/>
    <n v="3978"/>
    <n v="4230"/>
    <n v="252"/>
  </r>
  <r>
    <x v="514"/>
    <x v="4"/>
    <x v="2"/>
    <x v="2"/>
    <s v="Smartphones"/>
    <n v="22"/>
    <x v="1"/>
    <x v="5"/>
    <n v="63648"/>
    <n v="67680"/>
    <n v="4032"/>
  </r>
  <r>
    <x v="514"/>
    <x v="4"/>
    <x v="2"/>
    <x v="5"/>
    <s v="Smartphones"/>
    <n v="15"/>
    <x v="1"/>
    <x v="5"/>
    <n v="110808"/>
    <n v="117990"/>
    <n v="7182"/>
  </r>
  <r>
    <x v="515"/>
    <x v="9"/>
    <x v="3"/>
    <x v="5"/>
    <s v="Smartphones"/>
    <n v="23"/>
    <x v="1"/>
    <x v="5"/>
    <n v="34992"/>
    <n v="37260"/>
    <n v="2268"/>
  </r>
  <r>
    <x v="515"/>
    <x v="1"/>
    <x v="0"/>
    <x v="16"/>
    <s v="Smartphones"/>
    <n v="9"/>
    <x v="1"/>
    <x v="5"/>
    <n v="64296"/>
    <n v="68400"/>
    <n v="4104"/>
  </r>
  <r>
    <x v="515"/>
    <x v="1"/>
    <x v="0"/>
    <x v="3"/>
    <s v="Smartphones"/>
    <n v="7"/>
    <x v="1"/>
    <x v="5"/>
    <n v="8784"/>
    <n v="9360"/>
    <n v="576"/>
  </r>
  <r>
    <x v="515"/>
    <x v="1"/>
    <x v="0"/>
    <x v="13"/>
    <s v="Tablets"/>
    <n v="25"/>
    <x v="1"/>
    <x v="5"/>
    <n v="35316"/>
    <n v="38070"/>
    <n v="2754"/>
  </r>
  <r>
    <x v="515"/>
    <x v="1"/>
    <x v="0"/>
    <x v="2"/>
    <s v="Smartphones"/>
    <n v="10"/>
    <x v="1"/>
    <x v="5"/>
    <n v="95472"/>
    <n v="101520"/>
    <n v="6048"/>
  </r>
  <r>
    <x v="516"/>
    <x v="5"/>
    <x v="3"/>
    <x v="3"/>
    <s v="Smartphones"/>
    <n v="8"/>
    <x v="1"/>
    <x v="5"/>
    <n v="52704"/>
    <n v="56160"/>
    <n v="3456"/>
  </r>
  <r>
    <x v="516"/>
    <x v="6"/>
    <x v="2"/>
    <x v="11"/>
    <s v="Smartphones"/>
    <n v="18"/>
    <x v="1"/>
    <x v="5"/>
    <n v="81558"/>
    <n v="86940"/>
    <n v="5382"/>
  </r>
  <r>
    <x v="516"/>
    <x v="7"/>
    <x v="4"/>
    <x v="8"/>
    <s v="Smartphones"/>
    <n v="8"/>
    <x v="1"/>
    <x v="5"/>
    <n v="5148"/>
    <n v="5490"/>
    <n v="342"/>
  </r>
  <r>
    <x v="516"/>
    <x v="4"/>
    <x v="2"/>
    <x v="6"/>
    <s v="Smartphones"/>
    <n v="25"/>
    <x v="1"/>
    <x v="5"/>
    <n v="60282"/>
    <n v="64260"/>
    <n v="3978"/>
  </r>
  <r>
    <x v="516"/>
    <x v="7"/>
    <x v="4"/>
    <x v="13"/>
    <s v="Tablets"/>
    <n v="7"/>
    <x v="1"/>
    <x v="5"/>
    <n v="11772"/>
    <n v="12690"/>
    <n v="918"/>
  </r>
  <r>
    <x v="516"/>
    <x v="2"/>
    <x v="1"/>
    <x v="14"/>
    <s v="Smartphones"/>
    <n v="17"/>
    <x v="1"/>
    <x v="5"/>
    <n v="14760"/>
    <n v="15750"/>
    <n v="990"/>
  </r>
  <r>
    <x v="516"/>
    <x v="9"/>
    <x v="3"/>
    <x v="16"/>
    <s v="Smartphones"/>
    <n v="3"/>
    <x v="1"/>
    <x v="5"/>
    <n v="20304"/>
    <n v="21600"/>
    <n v="1296"/>
  </r>
  <r>
    <x v="517"/>
    <x v="4"/>
    <x v="2"/>
    <x v="11"/>
    <s v="Smartphones"/>
    <n v="13"/>
    <x v="1"/>
    <x v="5"/>
    <n v="7092"/>
    <n v="7560"/>
    <n v="468"/>
  </r>
  <r>
    <x v="518"/>
    <x v="3"/>
    <x v="1"/>
    <x v="15"/>
    <s v="Tablets"/>
    <n v="17"/>
    <x v="1"/>
    <x v="5"/>
    <n v="135108"/>
    <n v="145800"/>
    <n v="10692"/>
  </r>
  <r>
    <x v="518"/>
    <x v="1"/>
    <x v="0"/>
    <x v="5"/>
    <s v="Smartphones"/>
    <n v="22"/>
    <x v="1"/>
    <x v="5"/>
    <n v="75816"/>
    <n v="80730"/>
    <n v="4914"/>
  </r>
  <r>
    <x v="518"/>
    <x v="7"/>
    <x v="4"/>
    <x v="14"/>
    <s v="Smartphones"/>
    <n v="23"/>
    <x v="1"/>
    <x v="5"/>
    <n v="14760"/>
    <n v="15750"/>
    <n v="990"/>
  </r>
  <r>
    <x v="518"/>
    <x v="3"/>
    <x v="1"/>
    <x v="0"/>
    <s v="Smartphones"/>
    <n v="1"/>
    <x v="1"/>
    <x v="5"/>
    <n v="38646"/>
    <n v="41040"/>
    <n v="2394"/>
  </r>
  <r>
    <x v="519"/>
    <x v="5"/>
    <x v="3"/>
    <x v="2"/>
    <s v="Smartphones"/>
    <n v="25"/>
    <x v="1"/>
    <x v="5"/>
    <n v="99450"/>
    <n v="105750"/>
    <n v="6300"/>
  </r>
  <r>
    <x v="520"/>
    <x v="1"/>
    <x v="0"/>
    <x v="13"/>
    <s v="Tablets"/>
    <n v="22"/>
    <x v="1"/>
    <x v="5"/>
    <n v="39240"/>
    <n v="42300"/>
    <n v="3060"/>
  </r>
  <r>
    <x v="520"/>
    <x v="4"/>
    <x v="2"/>
    <x v="5"/>
    <s v="Smartphones"/>
    <n v="2"/>
    <x v="1"/>
    <x v="5"/>
    <n v="5832"/>
    <n v="6210"/>
    <n v="378"/>
  </r>
  <r>
    <x v="520"/>
    <x v="8"/>
    <x v="4"/>
    <x v="1"/>
    <s v="Tablets"/>
    <n v="11"/>
    <x v="1"/>
    <x v="5"/>
    <n v="89550"/>
    <n v="96750"/>
    <n v="7200"/>
  </r>
  <r>
    <x v="521"/>
    <x v="3"/>
    <x v="1"/>
    <x v="6"/>
    <s v="Smartphones"/>
    <n v="11"/>
    <x v="1"/>
    <x v="5"/>
    <n v="21276"/>
    <n v="22680"/>
    <n v="1404"/>
  </r>
  <r>
    <x v="522"/>
    <x v="8"/>
    <x v="4"/>
    <x v="13"/>
    <s v="Tablets"/>
    <n v="1"/>
    <x v="1"/>
    <x v="5"/>
    <n v="19620"/>
    <n v="21150"/>
    <n v="1530"/>
  </r>
  <r>
    <x v="522"/>
    <x v="2"/>
    <x v="1"/>
    <x v="6"/>
    <s v="Smartphones"/>
    <n v="14"/>
    <x v="1"/>
    <x v="5"/>
    <n v="42552"/>
    <n v="45360"/>
    <n v="2808"/>
  </r>
  <r>
    <x v="523"/>
    <x v="6"/>
    <x v="2"/>
    <x v="4"/>
    <s v="Smartphones"/>
    <n v="11"/>
    <x v="1"/>
    <x v="6"/>
    <n v="76050"/>
    <n v="81000"/>
    <n v="4950"/>
  </r>
  <r>
    <x v="523"/>
    <x v="0"/>
    <x v="0"/>
    <x v="6"/>
    <s v="Smartphones"/>
    <n v="8"/>
    <x v="1"/>
    <x v="6"/>
    <n v="74466"/>
    <n v="79380"/>
    <n v="4914"/>
  </r>
  <r>
    <x v="523"/>
    <x v="3"/>
    <x v="1"/>
    <x v="6"/>
    <s v="Smartphones"/>
    <n v="1"/>
    <x v="1"/>
    <x v="6"/>
    <n v="67374"/>
    <n v="71820"/>
    <n v="4446"/>
  </r>
  <r>
    <x v="523"/>
    <x v="5"/>
    <x v="3"/>
    <x v="13"/>
    <s v="Tablets"/>
    <n v="24"/>
    <x v="1"/>
    <x v="6"/>
    <n v="51012"/>
    <n v="54990"/>
    <n v="3978"/>
  </r>
  <r>
    <x v="524"/>
    <x v="7"/>
    <x v="4"/>
    <x v="16"/>
    <s v="Smartphones"/>
    <n v="15"/>
    <x v="1"/>
    <x v="6"/>
    <n v="23688"/>
    <n v="25200"/>
    <n v="1512"/>
  </r>
  <r>
    <x v="525"/>
    <x v="1"/>
    <x v="0"/>
    <x v="11"/>
    <s v="Smartphones"/>
    <n v="20"/>
    <x v="1"/>
    <x v="6"/>
    <n v="24822"/>
    <n v="26460"/>
    <n v="1638"/>
  </r>
  <r>
    <x v="525"/>
    <x v="7"/>
    <x v="4"/>
    <x v="4"/>
    <s v="Smartphones"/>
    <n v="1"/>
    <x v="1"/>
    <x v="6"/>
    <n v="33462"/>
    <n v="35640"/>
    <n v="2178"/>
  </r>
  <r>
    <x v="525"/>
    <x v="5"/>
    <x v="3"/>
    <x v="10"/>
    <s v="Smartphones"/>
    <n v="5"/>
    <x v="1"/>
    <x v="6"/>
    <n v="44820"/>
    <n v="47700"/>
    <n v="2880"/>
  </r>
  <r>
    <x v="525"/>
    <x v="8"/>
    <x v="4"/>
    <x v="4"/>
    <s v="Smartphones"/>
    <n v="2"/>
    <x v="1"/>
    <x v="6"/>
    <n v="48672"/>
    <n v="51840"/>
    <n v="3168"/>
  </r>
  <r>
    <x v="525"/>
    <x v="8"/>
    <x v="4"/>
    <x v="2"/>
    <s v="Smartphones"/>
    <n v="15"/>
    <x v="1"/>
    <x v="6"/>
    <n v="99450"/>
    <n v="105750"/>
    <n v="6300"/>
  </r>
  <r>
    <x v="526"/>
    <x v="6"/>
    <x v="2"/>
    <x v="10"/>
    <s v="Smartphones"/>
    <n v="24"/>
    <x v="1"/>
    <x v="6"/>
    <n v="53784"/>
    <n v="57240"/>
    <n v="3456"/>
  </r>
  <r>
    <x v="526"/>
    <x v="6"/>
    <x v="2"/>
    <x v="13"/>
    <s v="Tablets"/>
    <n v="23"/>
    <x v="1"/>
    <x v="6"/>
    <n v="82404"/>
    <n v="88830"/>
    <n v="6426"/>
  </r>
  <r>
    <x v="526"/>
    <x v="4"/>
    <x v="2"/>
    <x v="2"/>
    <s v="Smartphones"/>
    <n v="20"/>
    <x v="1"/>
    <x v="6"/>
    <n v="35802"/>
    <n v="38070"/>
    <n v="2268"/>
  </r>
  <r>
    <x v="526"/>
    <x v="4"/>
    <x v="2"/>
    <x v="16"/>
    <s v="Smartphones"/>
    <n v="23"/>
    <x v="1"/>
    <x v="6"/>
    <n v="13536"/>
    <n v="14400"/>
    <n v="864"/>
  </r>
  <r>
    <x v="526"/>
    <x v="8"/>
    <x v="4"/>
    <x v="9"/>
    <s v="Smartphones"/>
    <n v="22"/>
    <x v="1"/>
    <x v="6"/>
    <n v="31590"/>
    <n v="33750"/>
    <n v="2160"/>
  </r>
  <r>
    <x v="526"/>
    <x v="0"/>
    <x v="0"/>
    <x v="9"/>
    <s v="Smartphones"/>
    <n v="10"/>
    <x v="1"/>
    <x v="6"/>
    <n v="37908"/>
    <n v="40500"/>
    <n v="2592"/>
  </r>
  <r>
    <x v="526"/>
    <x v="9"/>
    <x v="3"/>
    <x v="7"/>
    <s v="Smartphones"/>
    <n v="5"/>
    <x v="1"/>
    <x v="6"/>
    <n v="83538"/>
    <n v="88830"/>
    <n v="5292"/>
  </r>
  <r>
    <x v="527"/>
    <x v="1"/>
    <x v="0"/>
    <x v="3"/>
    <s v="Smartphones"/>
    <n v="12"/>
    <x v="1"/>
    <x v="6"/>
    <n v="17568"/>
    <n v="18720"/>
    <n v="1152"/>
  </r>
  <r>
    <x v="527"/>
    <x v="2"/>
    <x v="1"/>
    <x v="7"/>
    <s v="Smartphones"/>
    <n v="19"/>
    <x v="1"/>
    <x v="6"/>
    <n v="51714"/>
    <n v="54990"/>
    <n v="3276"/>
  </r>
  <r>
    <x v="527"/>
    <x v="5"/>
    <x v="3"/>
    <x v="13"/>
    <s v="Tablets"/>
    <n v="18"/>
    <x v="1"/>
    <x v="6"/>
    <n v="58860"/>
    <n v="63450"/>
    <n v="4590"/>
  </r>
  <r>
    <x v="527"/>
    <x v="6"/>
    <x v="2"/>
    <x v="1"/>
    <s v="Tablets"/>
    <n v="1"/>
    <x v="1"/>
    <x v="6"/>
    <n v="78804"/>
    <n v="85140"/>
    <n v="6336"/>
  </r>
  <r>
    <x v="527"/>
    <x v="0"/>
    <x v="0"/>
    <x v="13"/>
    <s v="Tablets"/>
    <n v="15"/>
    <x v="1"/>
    <x v="6"/>
    <n v="94176"/>
    <n v="101520"/>
    <n v="7344"/>
  </r>
  <r>
    <x v="528"/>
    <x v="7"/>
    <x v="4"/>
    <x v="16"/>
    <s v="Smartphones"/>
    <n v="4"/>
    <x v="1"/>
    <x v="6"/>
    <n v="40608"/>
    <n v="43200"/>
    <n v="2592"/>
  </r>
  <r>
    <x v="528"/>
    <x v="6"/>
    <x v="2"/>
    <x v="4"/>
    <s v="Smartphones"/>
    <n v="16"/>
    <x v="1"/>
    <x v="6"/>
    <n v="48672"/>
    <n v="51840"/>
    <n v="3168"/>
  </r>
  <r>
    <x v="528"/>
    <x v="9"/>
    <x v="3"/>
    <x v="3"/>
    <s v="Smartphones"/>
    <n v="10"/>
    <x v="1"/>
    <x v="6"/>
    <n v="30744"/>
    <n v="32760"/>
    <n v="2016"/>
  </r>
  <r>
    <x v="528"/>
    <x v="7"/>
    <x v="4"/>
    <x v="6"/>
    <s v="Smartphones"/>
    <n v="21"/>
    <x v="1"/>
    <x v="6"/>
    <n v="46098"/>
    <n v="49140"/>
    <n v="3042"/>
  </r>
  <r>
    <x v="528"/>
    <x v="5"/>
    <x v="3"/>
    <x v="12"/>
    <s v="Smartphones"/>
    <n v="7"/>
    <x v="1"/>
    <x v="6"/>
    <n v="3726"/>
    <n v="3960"/>
    <n v="234"/>
  </r>
  <r>
    <x v="528"/>
    <x v="8"/>
    <x v="4"/>
    <x v="0"/>
    <s v="Smartphones"/>
    <n v="22"/>
    <x v="1"/>
    <x v="6"/>
    <n v="12204"/>
    <n v="12960"/>
    <n v="756"/>
  </r>
  <r>
    <x v="528"/>
    <x v="6"/>
    <x v="2"/>
    <x v="14"/>
    <s v="Smartphones"/>
    <n v="15"/>
    <x v="1"/>
    <x v="6"/>
    <n v="73800"/>
    <n v="78750"/>
    <n v="4950"/>
  </r>
  <r>
    <x v="528"/>
    <x v="0"/>
    <x v="0"/>
    <x v="9"/>
    <s v="Smartphones"/>
    <n v="7"/>
    <x v="1"/>
    <x v="6"/>
    <n v="14742"/>
    <n v="15750"/>
    <n v="1008"/>
  </r>
  <r>
    <x v="529"/>
    <x v="2"/>
    <x v="1"/>
    <x v="5"/>
    <s v="Smartphones"/>
    <n v="17"/>
    <x v="1"/>
    <x v="6"/>
    <n v="104976"/>
    <n v="111780"/>
    <n v="6804"/>
  </r>
  <r>
    <x v="530"/>
    <x v="3"/>
    <x v="1"/>
    <x v="2"/>
    <s v="Smartphones"/>
    <n v="20"/>
    <x v="1"/>
    <x v="6"/>
    <n v="31824"/>
    <n v="33840"/>
    <n v="2016"/>
  </r>
  <r>
    <x v="530"/>
    <x v="6"/>
    <x v="2"/>
    <x v="8"/>
    <s v="Smartphones"/>
    <n v="5"/>
    <x v="1"/>
    <x v="6"/>
    <n v="118404"/>
    <n v="126270"/>
    <n v="7866"/>
  </r>
  <r>
    <x v="530"/>
    <x v="1"/>
    <x v="0"/>
    <x v="2"/>
    <s v="Smartphones"/>
    <n v="14"/>
    <x v="1"/>
    <x v="6"/>
    <n v="91494"/>
    <n v="97290"/>
    <n v="5796"/>
  </r>
  <r>
    <x v="531"/>
    <x v="2"/>
    <x v="1"/>
    <x v="16"/>
    <s v="Smartphones"/>
    <n v="6"/>
    <x v="1"/>
    <x v="6"/>
    <n v="54144"/>
    <n v="57600"/>
    <n v="3456"/>
  </r>
  <r>
    <x v="531"/>
    <x v="8"/>
    <x v="4"/>
    <x v="14"/>
    <s v="Smartphones"/>
    <n v="22"/>
    <x v="1"/>
    <x v="6"/>
    <n v="44280"/>
    <n v="47250"/>
    <n v="2970"/>
  </r>
  <r>
    <x v="531"/>
    <x v="9"/>
    <x v="3"/>
    <x v="0"/>
    <s v="Smartphones"/>
    <n v="6"/>
    <x v="1"/>
    <x v="6"/>
    <n v="4068"/>
    <n v="4320"/>
    <n v="252"/>
  </r>
  <r>
    <x v="531"/>
    <x v="1"/>
    <x v="0"/>
    <x v="2"/>
    <s v="Smartphones"/>
    <n v="6"/>
    <x v="1"/>
    <x v="6"/>
    <n v="7956"/>
    <n v="8460"/>
    <n v="504"/>
  </r>
  <r>
    <x v="532"/>
    <x v="8"/>
    <x v="4"/>
    <x v="8"/>
    <s v="Smartphones"/>
    <n v="2"/>
    <x v="1"/>
    <x v="6"/>
    <n v="5148"/>
    <n v="5490"/>
    <n v="342"/>
  </r>
  <r>
    <x v="532"/>
    <x v="3"/>
    <x v="1"/>
    <x v="6"/>
    <s v="Smartphones"/>
    <n v="24"/>
    <x v="1"/>
    <x v="6"/>
    <n v="49644"/>
    <n v="52920"/>
    <n v="3276"/>
  </r>
  <r>
    <x v="532"/>
    <x v="2"/>
    <x v="1"/>
    <x v="3"/>
    <s v="Smartphones"/>
    <n v="11"/>
    <x v="1"/>
    <x v="6"/>
    <n v="32940"/>
    <n v="35100"/>
    <n v="2160"/>
  </r>
  <r>
    <x v="532"/>
    <x v="7"/>
    <x v="4"/>
    <x v="5"/>
    <s v="Smartphones"/>
    <n v="10"/>
    <x v="1"/>
    <x v="6"/>
    <n v="5832"/>
    <n v="6210"/>
    <n v="378"/>
  </r>
  <r>
    <x v="533"/>
    <x v="0"/>
    <x v="0"/>
    <x v="3"/>
    <s v="Smartphones"/>
    <n v="7"/>
    <x v="1"/>
    <x v="6"/>
    <n v="28548"/>
    <n v="30420"/>
    <n v="1872"/>
  </r>
  <r>
    <x v="533"/>
    <x v="4"/>
    <x v="2"/>
    <x v="4"/>
    <s v="Smartphones"/>
    <n v="22"/>
    <x v="1"/>
    <x v="6"/>
    <n v="30420"/>
    <n v="32400"/>
    <n v="1980"/>
  </r>
  <r>
    <x v="534"/>
    <x v="7"/>
    <x v="4"/>
    <x v="16"/>
    <s v="Smartphones"/>
    <n v="7"/>
    <x v="1"/>
    <x v="6"/>
    <n v="27072"/>
    <n v="28800"/>
    <n v="1728"/>
  </r>
  <r>
    <x v="534"/>
    <x v="1"/>
    <x v="0"/>
    <x v="0"/>
    <s v="Smartphones"/>
    <n v="18"/>
    <x v="1"/>
    <x v="6"/>
    <n v="50850"/>
    <n v="54000"/>
    <n v="3150"/>
  </r>
  <r>
    <x v="534"/>
    <x v="4"/>
    <x v="2"/>
    <x v="4"/>
    <s v="Smartphones"/>
    <n v="12"/>
    <x v="1"/>
    <x v="6"/>
    <n v="69966"/>
    <n v="74520"/>
    <n v="4554"/>
  </r>
  <r>
    <x v="534"/>
    <x v="7"/>
    <x v="4"/>
    <x v="6"/>
    <s v="Smartphones"/>
    <n v="19"/>
    <x v="1"/>
    <x v="6"/>
    <n v="7092"/>
    <n v="7560"/>
    <n v="468"/>
  </r>
  <r>
    <x v="534"/>
    <x v="5"/>
    <x v="3"/>
    <x v="16"/>
    <s v="Smartphones"/>
    <n v="23"/>
    <x v="1"/>
    <x v="6"/>
    <n v="6768"/>
    <n v="7200"/>
    <n v="432"/>
  </r>
  <r>
    <x v="535"/>
    <x v="1"/>
    <x v="0"/>
    <x v="1"/>
    <s v="Tablets"/>
    <n v="3"/>
    <x v="1"/>
    <x v="6"/>
    <n v="21492"/>
    <n v="23220"/>
    <n v="1728"/>
  </r>
  <r>
    <x v="535"/>
    <x v="0"/>
    <x v="0"/>
    <x v="16"/>
    <s v="Smartphones"/>
    <n v="24"/>
    <x v="1"/>
    <x v="6"/>
    <n v="54144"/>
    <n v="57600"/>
    <n v="3456"/>
  </r>
  <r>
    <x v="535"/>
    <x v="9"/>
    <x v="3"/>
    <x v="7"/>
    <s v="Smartphones"/>
    <n v="25"/>
    <x v="1"/>
    <x v="6"/>
    <n v="91494"/>
    <n v="97290"/>
    <n v="5796"/>
  </r>
  <r>
    <x v="536"/>
    <x v="4"/>
    <x v="2"/>
    <x v="6"/>
    <s v="Smartphones"/>
    <n v="5"/>
    <x v="1"/>
    <x v="6"/>
    <n v="60282"/>
    <n v="64260"/>
    <n v="3978"/>
  </r>
  <r>
    <x v="536"/>
    <x v="6"/>
    <x v="2"/>
    <x v="16"/>
    <s v="Smartphones"/>
    <n v="2"/>
    <x v="1"/>
    <x v="6"/>
    <n v="60912"/>
    <n v="64800"/>
    <n v="3888"/>
  </r>
  <r>
    <x v="536"/>
    <x v="8"/>
    <x v="4"/>
    <x v="9"/>
    <s v="Smartphones"/>
    <n v="14"/>
    <x v="1"/>
    <x v="6"/>
    <n v="52650"/>
    <n v="56250"/>
    <n v="3600"/>
  </r>
  <r>
    <x v="536"/>
    <x v="6"/>
    <x v="2"/>
    <x v="6"/>
    <s v="Smartphones"/>
    <n v="6"/>
    <x v="1"/>
    <x v="6"/>
    <n v="74466"/>
    <n v="79380"/>
    <n v="4914"/>
  </r>
  <r>
    <x v="537"/>
    <x v="5"/>
    <x v="3"/>
    <x v="5"/>
    <s v="Smartphones"/>
    <n v="13"/>
    <x v="1"/>
    <x v="6"/>
    <n v="46656"/>
    <n v="49680"/>
    <n v="3024"/>
  </r>
  <r>
    <x v="537"/>
    <x v="2"/>
    <x v="1"/>
    <x v="3"/>
    <s v="Smartphones"/>
    <n v="4"/>
    <x v="1"/>
    <x v="6"/>
    <n v="15372"/>
    <n v="16380"/>
    <n v="1008"/>
  </r>
  <r>
    <x v="538"/>
    <x v="7"/>
    <x v="4"/>
    <x v="15"/>
    <s v="Tablets"/>
    <n v="21"/>
    <x v="1"/>
    <x v="6"/>
    <n v="120096"/>
    <n v="129600"/>
    <n v="9504"/>
  </r>
  <r>
    <x v="538"/>
    <x v="0"/>
    <x v="0"/>
    <x v="9"/>
    <s v="Smartphones"/>
    <n v="16"/>
    <x v="1"/>
    <x v="6"/>
    <n v="40014"/>
    <n v="42750"/>
    <n v="2736"/>
  </r>
  <r>
    <x v="538"/>
    <x v="7"/>
    <x v="4"/>
    <x v="10"/>
    <s v="Smartphones"/>
    <n v="10"/>
    <x v="1"/>
    <x v="6"/>
    <n v="98604"/>
    <n v="104940"/>
    <n v="6336"/>
  </r>
  <r>
    <x v="538"/>
    <x v="8"/>
    <x v="4"/>
    <x v="13"/>
    <s v="Tablets"/>
    <n v="3"/>
    <x v="1"/>
    <x v="6"/>
    <n v="3924"/>
    <n v="4230"/>
    <n v="306"/>
  </r>
  <r>
    <x v="538"/>
    <x v="2"/>
    <x v="1"/>
    <x v="14"/>
    <s v="Smartphones"/>
    <n v="1"/>
    <x v="1"/>
    <x v="6"/>
    <n v="29520"/>
    <n v="31500"/>
    <n v="1980"/>
  </r>
  <r>
    <x v="539"/>
    <x v="1"/>
    <x v="0"/>
    <x v="10"/>
    <s v="Smartphones"/>
    <n v="13"/>
    <x v="1"/>
    <x v="6"/>
    <n v="94122"/>
    <n v="100170"/>
    <n v="6048"/>
  </r>
  <r>
    <x v="539"/>
    <x v="2"/>
    <x v="1"/>
    <x v="13"/>
    <s v="Tablets"/>
    <n v="15"/>
    <x v="1"/>
    <x v="6"/>
    <n v="23544"/>
    <n v="25380"/>
    <n v="1836"/>
  </r>
  <r>
    <x v="539"/>
    <x v="9"/>
    <x v="3"/>
    <x v="16"/>
    <s v="Smartphones"/>
    <n v="5"/>
    <x v="1"/>
    <x v="6"/>
    <n v="57528"/>
    <n v="61200"/>
    <n v="3672"/>
  </r>
  <r>
    <x v="539"/>
    <x v="3"/>
    <x v="1"/>
    <x v="4"/>
    <s v="Smartphones"/>
    <n v="25"/>
    <x v="1"/>
    <x v="6"/>
    <n v="12168"/>
    <n v="12960"/>
    <n v="792"/>
  </r>
  <r>
    <x v="539"/>
    <x v="3"/>
    <x v="1"/>
    <x v="13"/>
    <s v="Tablets"/>
    <n v="8"/>
    <x v="1"/>
    <x v="6"/>
    <n v="58860"/>
    <n v="63450"/>
    <n v="4590"/>
  </r>
  <r>
    <x v="540"/>
    <x v="6"/>
    <x v="2"/>
    <x v="4"/>
    <s v="Smartphones"/>
    <n v="21"/>
    <x v="1"/>
    <x v="6"/>
    <n v="69966"/>
    <n v="74520"/>
    <n v="4554"/>
  </r>
  <r>
    <x v="541"/>
    <x v="5"/>
    <x v="3"/>
    <x v="1"/>
    <s v="Tablets"/>
    <n v="16"/>
    <x v="1"/>
    <x v="6"/>
    <n v="68058"/>
    <n v="73530"/>
    <n v="5472"/>
  </r>
  <r>
    <x v="541"/>
    <x v="3"/>
    <x v="1"/>
    <x v="14"/>
    <s v="Smartphones"/>
    <n v="23"/>
    <x v="1"/>
    <x v="6"/>
    <n v="44280"/>
    <n v="47250"/>
    <n v="2970"/>
  </r>
  <r>
    <x v="542"/>
    <x v="8"/>
    <x v="4"/>
    <x v="7"/>
    <s v="Smartphones"/>
    <n v="22"/>
    <x v="1"/>
    <x v="6"/>
    <n v="51714"/>
    <n v="54990"/>
    <n v="3276"/>
  </r>
  <r>
    <x v="542"/>
    <x v="2"/>
    <x v="1"/>
    <x v="8"/>
    <s v="Smartphones"/>
    <n v="13"/>
    <x v="1"/>
    <x v="6"/>
    <n v="108108"/>
    <n v="115290"/>
    <n v="7182"/>
  </r>
  <r>
    <x v="542"/>
    <x v="4"/>
    <x v="2"/>
    <x v="16"/>
    <s v="Smartphones"/>
    <n v="27"/>
    <x v="1"/>
    <x v="6"/>
    <n v="60912"/>
    <n v="64800"/>
    <n v="3888"/>
  </r>
  <r>
    <x v="542"/>
    <x v="6"/>
    <x v="2"/>
    <x v="12"/>
    <s v="Smartphones"/>
    <n v="27"/>
    <x v="1"/>
    <x v="6"/>
    <n v="11178"/>
    <n v="11880"/>
    <n v="702"/>
  </r>
  <r>
    <x v="543"/>
    <x v="0"/>
    <x v="0"/>
    <x v="8"/>
    <s v="Smartphones"/>
    <n v="27"/>
    <x v="1"/>
    <x v="6"/>
    <n v="87516"/>
    <n v="93330"/>
    <n v="5814"/>
  </r>
  <r>
    <x v="543"/>
    <x v="1"/>
    <x v="0"/>
    <x v="16"/>
    <s v="Smartphones"/>
    <n v="27"/>
    <x v="1"/>
    <x v="6"/>
    <n v="57528"/>
    <n v="61200"/>
    <n v="3672"/>
  </r>
  <r>
    <x v="543"/>
    <x v="0"/>
    <x v="0"/>
    <x v="14"/>
    <s v="Smartphones"/>
    <n v="27"/>
    <x v="1"/>
    <x v="6"/>
    <n v="64944"/>
    <n v="69300"/>
    <n v="4356"/>
  </r>
  <r>
    <x v="544"/>
    <x v="8"/>
    <x v="4"/>
    <x v="13"/>
    <s v="Tablets"/>
    <n v="27"/>
    <x v="1"/>
    <x v="6"/>
    <n v="15696"/>
    <n v="16920"/>
    <n v="1224"/>
  </r>
  <r>
    <x v="544"/>
    <x v="0"/>
    <x v="0"/>
    <x v="9"/>
    <s v="Smartphones"/>
    <n v="12"/>
    <x v="1"/>
    <x v="6"/>
    <n v="31590"/>
    <n v="33750"/>
    <n v="2160"/>
  </r>
  <r>
    <x v="545"/>
    <x v="0"/>
    <x v="0"/>
    <x v="6"/>
    <s v="Smartphones"/>
    <n v="18"/>
    <x v="1"/>
    <x v="6"/>
    <n v="49644"/>
    <n v="52920"/>
    <n v="3276"/>
  </r>
  <r>
    <x v="545"/>
    <x v="7"/>
    <x v="4"/>
    <x v="13"/>
    <s v="Tablets"/>
    <n v="8"/>
    <x v="1"/>
    <x v="6"/>
    <n v="31392"/>
    <n v="33840"/>
    <n v="2448"/>
  </r>
  <r>
    <x v="545"/>
    <x v="3"/>
    <x v="1"/>
    <x v="16"/>
    <s v="Smartphones"/>
    <n v="21"/>
    <x v="1"/>
    <x v="6"/>
    <n v="37224"/>
    <n v="39600"/>
    <n v="2376"/>
  </r>
  <r>
    <x v="545"/>
    <x v="1"/>
    <x v="0"/>
    <x v="0"/>
    <s v="Smartphones"/>
    <n v="25"/>
    <x v="1"/>
    <x v="6"/>
    <n v="16272"/>
    <n v="17280"/>
    <n v="1008"/>
  </r>
  <r>
    <x v="546"/>
    <x v="5"/>
    <x v="3"/>
    <x v="3"/>
    <s v="Smartphones"/>
    <n v="12"/>
    <x v="1"/>
    <x v="6"/>
    <n v="32940"/>
    <n v="35100"/>
    <n v="2160"/>
  </r>
  <r>
    <x v="546"/>
    <x v="7"/>
    <x v="4"/>
    <x v="10"/>
    <s v="Smartphones"/>
    <n v="9"/>
    <x v="1"/>
    <x v="6"/>
    <n v="49302"/>
    <n v="52470"/>
    <n v="3168"/>
  </r>
  <r>
    <x v="547"/>
    <x v="1"/>
    <x v="0"/>
    <x v="3"/>
    <s v="Smartphones"/>
    <n v="23"/>
    <x v="1"/>
    <x v="6"/>
    <n v="30744"/>
    <n v="32760"/>
    <n v="2016"/>
  </r>
  <r>
    <x v="547"/>
    <x v="5"/>
    <x v="3"/>
    <x v="12"/>
    <s v="Smartphones"/>
    <n v="23"/>
    <x v="1"/>
    <x v="6"/>
    <n v="63342"/>
    <n v="67320"/>
    <n v="3978"/>
  </r>
  <r>
    <x v="547"/>
    <x v="1"/>
    <x v="0"/>
    <x v="10"/>
    <s v="Smartphones"/>
    <n v="20"/>
    <x v="1"/>
    <x v="6"/>
    <n v="26892"/>
    <n v="28620"/>
    <n v="1728"/>
  </r>
  <r>
    <x v="547"/>
    <x v="0"/>
    <x v="0"/>
    <x v="1"/>
    <s v="Tablets"/>
    <n v="25"/>
    <x v="1"/>
    <x v="6"/>
    <n v="35820"/>
    <n v="38700"/>
    <n v="2880"/>
  </r>
  <r>
    <x v="547"/>
    <x v="4"/>
    <x v="2"/>
    <x v="7"/>
    <s v="Smartphones"/>
    <n v="4"/>
    <x v="1"/>
    <x v="6"/>
    <n v="79560"/>
    <n v="84600"/>
    <n v="5040"/>
  </r>
  <r>
    <x v="547"/>
    <x v="5"/>
    <x v="3"/>
    <x v="0"/>
    <s v="Smartphones"/>
    <n v="24"/>
    <x v="1"/>
    <x v="6"/>
    <n v="8136"/>
    <n v="8640"/>
    <n v="504"/>
  </r>
  <r>
    <x v="548"/>
    <x v="3"/>
    <x v="1"/>
    <x v="11"/>
    <s v="Smartphones"/>
    <n v="24"/>
    <x v="1"/>
    <x v="6"/>
    <n v="31914"/>
    <n v="34020"/>
    <n v="2106"/>
  </r>
  <r>
    <x v="548"/>
    <x v="2"/>
    <x v="1"/>
    <x v="5"/>
    <s v="Smartphones"/>
    <n v="16"/>
    <x v="1"/>
    <x v="6"/>
    <n v="52488"/>
    <n v="55890"/>
    <n v="3402"/>
  </r>
  <r>
    <x v="549"/>
    <x v="1"/>
    <x v="0"/>
    <x v="6"/>
    <s v="Smartphones"/>
    <n v="6"/>
    <x v="1"/>
    <x v="6"/>
    <n v="60282"/>
    <n v="64260"/>
    <n v="3978"/>
  </r>
  <r>
    <x v="549"/>
    <x v="3"/>
    <x v="1"/>
    <x v="3"/>
    <s v="Smartphones"/>
    <n v="4"/>
    <x v="1"/>
    <x v="6"/>
    <n v="37332"/>
    <n v="39780"/>
    <n v="2448"/>
  </r>
  <r>
    <x v="550"/>
    <x v="2"/>
    <x v="1"/>
    <x v="7"/>
    <s v="Smartphones"/>
    <n v="24"/>
    <x v="1"/>
    <x v="6"/>
    <n v="87516"/>
    <n v="93060"/>
    <n v="5544"/>
  </r>
  <r>
    <x v="550"/>
    <x v="2"/>
    <x v="1"/>
    <x v="0"/>
    <s v="Smartphones"/>
    <n v="21"/>
    <x v="1"/>
    <x v="6"/>
    <n v="10170"/>
    <n v="10800"/>
    <n v="630"/>
  </r>
  <r>
    <x v="550"/>
    <x v="5"/>
    <x v="3"/>
    <x v="11"/>
    <s v="Smartphones"/>
    <n v="13"/>
    <x v="1"/>
    <x v="6"/>
    <n v="85104"/>
    <n v="90720"/>
    <n v="5616"/>
  </r>
  <r>
    <x v="551"/>
    <x v="7"/>
    <x v="4"/>
    <x v="11"/>
    <s v="Smartphones"/>
    <n v="2"/>
    <x v="1"/>
    <x v="6"/>
    <n v="81558"/>
    <n v="86940"/>
    <n v="5382"/>
  </r>
  <r>
    <x v="551"/>
    <x v="8"/>
    <x v="4"/>
    <x v="7"/>
    <s v="Smartphones"/>
    <n v="20"/>
    <x v="1"/>
    <x v="6"/>
    <n v="63648"/>
    <n v="67680"/>
    <n v="4032"/>
  </r>
  <r>
    <x v="552"/>
    <x v="3"/>
    <x v="1"/>
    <x v="2"/>
    <s v="Smartphones"/>
    <n v="21"/>
    <x v="1"/>
    <x v="6"/>
    <n v="39780"/>
    <n v="42300"/>
    <n v="2520"/>
  </r>
  <r>
    <x v="552"/>
    <x v="8"/>
    <x v="4"/>
    <x v="1"/>
    <s v="Tablets"/>
    <n v="12"/>
    <x v="1"/>
    <x v="6"/>
    <n v="50148"/>
    <n v="54180"/>
    <n v="4032"/>
  </r>
  <r>
    <x v="552"/>
    <x v="1"/>
    <x v="0"/>
    <x v="5"/>
    <s v="Smartphones"/>
    <n v="23"/>
    <x v="1"/>
    <x v="6"/>
    <n v="139968"/>
    <n v="149040"/>
    <n v="9072"/>
  </r>
  <r>
    <x v="553"/>
    <x v="7"/>
    <x v="4"/>
    <x v="5"/>
    <s v="Smartphones"/>
    <n v="23"/>
    <x v="1"/>
    <x v="7"/>
    <n v="23328"/>
    <n v="24840"/>
    <n v="1512"/>
  </r>
  <r>
    <x v="553"/>
    <x v="4"/>
    <x v="2"/>
    <x v="0"/>
    <s v="Smartphones"/>
    <n v="24"/>
    <x v="1"/>
    <x v="7"/>
    <n v="32544"/>
    <n v="34560"/>
    <n v="2016"/>
  </r>
  <r>
    <x v="553"/>
    <x v="0"/>
    <x v="0"/>
    <x v="7"/>
    <s v="Smartphones"/>
    <n v="25"/>
    <x v="1"/>
    <x v="7"/>
    <n v="63648"/>
    <n v="67680"/>
    <n v="4032"/>
  </r>
  <r>
    <x v="553"/>
    <x v="5"/>
    <x v="3"/>
    <x v="3"/>
    <s v="Smartphones"/>
    <n v="17"/>
    <x v="1"/>
    <x v="7"/>
    <n v="19764"/>
    <n v="21060"/>
    <n v="1296"/>
  </r>
  <r>
    <x v="553"/>
    <x v="5"/>
    <x v="3"/>
    <x v="15"/>
    <s v="Tablets"/>
    <n v="21"/>
    <x v="1"/>
    <x v="7"/>
    <n v="60048"/>
    <n v="64800"/>
    <n v="4752"/>
  </r>
  <r>
    <x v="554"/>
    <x v="0"/>
    <x v="0"/>
    <x v="14"/>
    <s v="Smartphones"/>
    <n v="9"/>
    <x v="1"/>
    <x v="7"/>
    <n v="14760"/>
    <n v="15750"/>
    <n v="990"/>
  </r>
  <r>
    <x v="554"/>
    <x v="6"/>
    <x v="2"/>
    <x v="2"/>
    <s v="Smartphones"/>
    <n v="11"/>
    <x v="1"/>
    <x v="7"/>
    <n v="95472"/>
    <n v="101520"/>
    <n v="6048"/>
  </r>
  <r>
    <x v="555"/>
    <x v="0"/>
    <x v="0"/>
    <x v="15"/>
    <s v="Tablets"/>
    <n v="4"/>
    <x v="1"/>
    <x v="7"/>
    <n v="187650"/>
    <n v="202500"/>
    <n v="14850"/>
  </r>
  <r>
    <x v="555"/>
    <x v="2"/>
    <x v="1"/>
    <x v="7"/>
    <s v="Smartphones"/>
    <n v="22"/>
    <x v="1"/>
    <x v="7"/>
    <n v="55692"/>
    <n v="59220"/>
    <n v="3528"/>
  </r>
  <r>
    <x v="555"/>
    <x v="5"/>
    <x v="3"/>
    <x v="4"/>
    <s v="Smartphones"/>
    <n v="15"/>
    <x v="1"/>
    <x v="7"/>
    <n v="30420"/>
    <n v="32400"/>
    <n v="1980"/>
  </r>
  <r>
    <x v="555"/>
    <x v="9"/>
    <x v="3"/>
    <x v="7"/>
    <s v="Smartphones"/>
    <n v="23"/>
    <x v="1"/>
    <x v="7"/>
    <n v="15912"/>
    <n v="16920"/>
    <n v="1008"/>
  </r>
  <r>
    <x v="555"/>
    <x v="4"/>
    <x v="2"/>
    <x v="3"/>
    <s v="Smartphones"/>
    <n v="9"/>
    <x v="1"/>
    <x v="7"/>
    <n v="30744"/>
    <n v="32760"/>
    <n v="2016"/>
  </r>
  <r>
    <x v="556"/>
    <x v="9"/>
    <x v="3"/>
    <x v="9"/>
    <s v="Smartphones"/>
    <n v="7"/>
    <x v="1"/>
    <x v="7"/>
    <n v="14742"/>
    <n v="15750"/>
    <n v="1008"/>
  </r>
  <r>
    <x v="556"/>
    <x v="0"/>
    <x v="0"/>
    <x v="10"/>
    <s v="Smartphones"/>
    <n v="25"/>
    <x v="1"/>
    <x v="7"/>
    <n v="17928"/>
    <n v="19080"/>
    <n v="1152"/>
  </r>
  <r>
    <x v="557"/>
    <x v="9"/>
    <x v="3"/>
    <x v="5"/>
    <s v="Smartphones"/>
    <n v="10"/>
    <x v="1"/>
    <x v="7"/>
    <n v="75816"/>
    <n v="80730"/>
    <n v="4914"/>
  </r>
  <r>
    <x v="557"/>
    <x v="7"/>
    <x v="4"/>
    <x v="1"/>
    <s v="Tablets"/>
    <n v="8"/>
    <x v="1"/>
    <x v="7"/>
    <n v="89550"/>
    <n v="96750"/>
    <n v="7200"/>
  </r>
  <r>
    <x v="557"/>
    <x v="6"/>
    <x v="2"/>
    <x v="3"/>
    <s v="Smartphones"/>
    <n v="18"/>
    <x v="1"/>
    <x v="7"/>
    <n v="15372"/>
    <n v="16380"/>
    <n v="1008"/>
  </r>
  <r>
    <x v="557"/>
    <x v="7"/>
    <x v="4"/>
    <x v="7"/>
    <s v="Smartphones"/>
    <n v="8"/>
    <x v="1"/>
    <x v="7"/>
    <n v="39780"/>
    <n v="42300"/>
    <n v="2520"/>
  </r>
  <r>
    <x v="557"/>
    <x v="5"/>
    <x v="3"/>
    <x v="8"/>
    <s v="Smartphones"/>
    <n v="25"/>
    <x v="1"/>
    <x v="7"/>
    <n v="102960"/>
    <n v="109800"/>
    <n v="6840"/>
  </r>
  <r>
    <x v="557"/>
    <x v="5"/>
    <x v="3"/>
    <x v="1"/>
    <s v="Tablets"/>
    <n v="7"/>
    <x v="1"/>
    <x v="7"/>
    <n v="3582"/>
    <n v="3870"/>
    <n v="288"/>
  </r>
  <r>
    <x v="558"/>
    <x v="7"/>
    <x v="4"/>
    <x v="3"/>
    <s v="Smartphones"/>
    <n v="17"/>
    <x v="1"/>
    <x v="7"/>
    <n v="24156"/>
    <n v="25740"/>
    <n v="1584"/>
  </r>
  <r>
    <x v="558"/>
    <x v="9"/>
    <x v="3"/>
    <x v="12"/>
    <s v="Smartphones"/>
    <n v="3"/>
    <x v="1"/>
    <x v="7"/>
    <n v="37260"/>
    <n v="39600"/>
    <n v="2340"/>
  </r>
  <r>
    <x v="558"/>
    <x v="7"/>
    <x v="4"/>
    <x v="3"/>
    <s v="Smartphones"/>
    <n v="13"/>
    <x v="1"/>
    <x v="7"/>
    <n v="41724"/>
    <n v="44460"/>
    <n v="2736"/>
  </r>
  <r>
    <x v="559"/>
    <x v="4"/>
    <x v="2"/>
    <x v="7"/>
    <s v="Smartphones"/>
    <n v="17"/>
    <x v="1"/>
    <x v="7"/>
    <n v="75582"/>
    <n v="80370"/>
    <n v="4788"/>
  </r>
  <r>
    <x v="559"/>
    <x v="5"/>
    <x v="3"/>
    <x v="10"/>
    <s v="Smartphones"/>
    <n v="22"/>
    <x v="1"/>
    <x v="7"/>
    <n v="76194"/>
    <n v="81090"/>
    <n v="4896"/>
  </r>
  <r>
    <x v="559"/>
    <x v="1"/>
    <x v="0"/>
    <x v="12"/>
    <s v="Smartphones"/>
    <n v="23"/>
    <x v="1"/>
    <x v="7"/>
    <n v="89424"/>
    <n v="95040"/>
    <n v="5616"/>
  </r>
  <r>
    <x v="559"/>
    <x v="8"/>
    <x v="4"/>
    <x v="4"/>
    <s v="Smartphones"/>
    <n v="1"/>
    <x v="1"/>
    <x v="7"/>
    <n v="57798"/>
    <n v="61560"/>
    <n v="3762"/>
  </r>
  <r>
    <x v="560"/>
    <x v="9"/>
    <x v="3"/>
    <x v="7"/>
    <s v="Smartphones"/>
    <n v="25"/>
    <x v="1"/>
    <x v="7"/>
    <n v="71604"/>
    <n v="76140"/>
    <n v="4536"/>
  </r>
  <r>
    <x v="560"/>
    <x v="3"/>
    <x v="1"/>
    <x v="7"/>
    <s v="Smartphones"/>
    <n v="22"/>
    <x v="1"/>
    <x v="7"/>
    <n v="27846"/>
    <n v="29610"/>
    <n v="1764"/>
  </r>
  <r>
    <x v="560"/>
    <x v="5"/>
    <x v="3"/>
    <x v="9"/>
    <s v="Smartphones"/>
    <n v="2"/>
    <x v="1"/>
    <x v="7"/>
    <n v="48438"/>
    <n v="51750"/>
    <n v="3312"/>
  </r>
  <r>
    <x v="560"/>
    <x v="9"/>
    <x v="3"/>
    <x v="1"/>
    <s v="Tablets"/>
    <n v="11"/>
    <x v="1"/>
    <x v="7"/>
    <n v="75222"/>
    <n v="81270"/>
    <n v="6048"/>
  </r>
  <r>
    <x v="561"/>
    <x v="7"/>
    <x v="4"/>
    <x v="10"/>
    <s v="Smartphones"/>
    <n v="11"/>
    <x v="1"/>
    <x v="7"/>
    <n v="62748"/>
    <n v="66780"/>
    <n v="4032"/>
  </r>
  <r>
    <x v="562"/>
    <x v="1"/>
    <x v="0"/>
    <x v="0"/>
    <s v="Smartphones"/>
    <n v="1"/>
    <x v="1"/>
    <x v="7"/>
    <n v="28476"/>
    <n v="30240"/>
    <n v="1764"/>
  </r>
  <r>
    <x v="562"/>
    <x v="3"/>
    <x v="1"/>
    <x v="14"/>
    <s v="Smartphones"/>
    <n v="14"/>
    <x v="1"/>
    <x v="7"/>
    <n v="53136"/>
    <n v="56700"/>
    <n v="3564"/>
  </r>
  <r>
    <x v="562"/>
    <x v="7"/>
    <x v="4"/>
    <x v="15"/>
    <s v="Tablets"/>
    <n v="11"/>
    <x v="1"/>
    <x v="7"/>
    <n v="30024"/>
    <n v="32400"/>
    <n v="2376"/>
  </r>
  <r>
    <x v="563"/>
    <x v="7"/>
    <x v="4"/>
    <x v="8"/>
    <s v="Smartphones"/>
    <n v="8"/>
    <x v="1"/>
    <x v="7"/>
    <n v="5148"/>
    <n v="5490"/>
    <n v="342"/>
  </r>
  <r>
    <x v="563"/>
    <x v="1"/>
    <x v="0"/>
    <x v="11"/>
    <s v="Smartphones"/>
    <n v="1"/>
    <x v="1"/>
    <x v="7"/>
    <n v="46098"/>
    <n v="49140"/>
    <n v="3042"/>
  </r>
  <r>
    <x v="563"/>
    <x v="5"/>
    <x v="3"/>
    <x v="4"/>
    <s v="Smartphones"/>
    <n v="24"/>
    <x v="1"/>
    <x v="7"/>
    <n v="27378"/>
    <n v="29160"/>
    <n v="1782"/>
  </r>
  <r>
    <x v="563"/>
    <x v="1"/>
    <x v="0"/>
    <x v="3"/>
    <s v="Smartphones"/>
    <n v="15"/>
    <x v="1"/>
    <x v="7"/>
    <n v="46116"/>
    <n v="49140"/>
    <n v="3024"/>
  </r>
  <r>
    <x v="564"/>
    <x v="4"/>
    <x v="2"/>
    <x v="12"/>
    <s v="Smartphones"/>
    <n v="20"/>
    <x v="1"/>
    <x v="7"/>
    <n v="26082"/>
    <n v="27720"/>
    <n v="1638"/>
  </r>
  <r>
    <x v="564"/>
    <x v="6"/>
    <x v="2"/>
    <x v="3"/>
    <s v="Smartphones"/>
    <n v="1"/>
    <x v="1"/>
    <x v="7"/>
    <n v="24156"/>
    <n v="25740"/>
    <n v="1584"/>
  </r>
  <r>
    <x v="564"/>
    <x v="1"/>
    <x v="0"/>
    <x v="2"/>
    <s v="Smartphones"/>
    <n v="5"/>
    <x v="1"/>
    <x v="7"/>
    <n v="75582"/>
    <n v="80370"/>
    <n v="4788"/>
  </r>
  <r>
    <x v="564"/>
    <x v="0"/>
    <x v="0"/>
    <x v="4"/>
    <s v="Smartphones"/>
    <n v="2"/>
    <x v="1"/>
    <x v="7"/>
    <n v="63882"/>
    <n v="68040"/>
    <n v="4158"/>
  </r>
  <r>
    <x v="565"/>
    <x v="9"/>
    <x v="3"/>
    <x v="4"/>
    <s v="Smartphones"/>
    <n v="15"/>
    <x v="1"/>
    <x v="7"/>
    <n v="3042"/>
    <n v="3240"/>
    <n v="198"/>
  </r>
  <r>
    <x v="565"/>
    <x v="1"/>
    <x v="0"/>
    <x v="5"/>
    <s v="Smartphones"/>
    <n v="24"/>
    <x v="1"/>
    <x v="7"/>
    <n v="69984"/>
    <n v="74520"/>
    <n v="4536"/>
  </r>
  <r>
    <x v="565"/>
    <x v="6"/>
    <x v="2"/>
    <x v="4"/>
    <s v="Smartphones"/>
    <n v="23"/>
    <x v="1"/>
    <x v="7"/>
    <n v="18252"/>
    <n v="19440"/>
    <n v="1188"/>
  </r>
  <r>
    <x v="565"/>
    <x v="8"/>
    <x v="4"/>
    <x v="2"/>
    <s v="Smartphones"/>
    <n v="20"/>
    <x v="1"/>
    <x v="7"/>
    <n v="19890"/>
    <n v="21150"/>
    <n v="1260"/>
  </r>
  <r>
    <x v="566"/>
    <x v="6"/>
    <x v="2"/>
    <x v="2"/>
    <s v="Smartphones"/>
    <n v="23"/>
    <x v="1"/>
    <x v="7"/>
    <n v="71604"/>
    <n v="76140"/>
    <n v="4536"/>
  </r>
  <r>
    <x v="566"/>
    <x v="5"/>
    <x v="3"/>
    <x v="12"/>
    <s v="Smartphones"/>
    <n v="22"/>
    <x v="1"/>
    <x v="7"/>
    <n v="67068"/>
    <n v="71280"/>
    <n v="4212"/>
  </r>
  <r>
    <x v="566"/>
    <x v="7"/>
    <x v="4"/>
    <x v="5"/>
    <s v="Smartphones"/>
    <n v="10"/>
    <x v="1"/>
    <x v="7"/>
    <n v="64152"/>
    <n v="68310"/>
    <n v="4158"/>
  </r>
  <r>
    <x v="567"/>
    <x v="8"/>
    <x v="4"/>
    <x v="1"/>
    <s v="Tablets"/>
    <n v="5"/>
    <x v="1"/>
    <x v="7"/>
    <n v="10746"/>
    <n v="11610"/>
    <n v="864"/>
  </r>
  <r>
    <x v="567"/>
    <x v="6"/>
    <x v="2"/>
    <x v="13"/>
    <s v="Tablets"/>
    <n v="12"/>
    <x v="1"/>
    <x v="7"/>
    <n v="47088"/>
    <n v="50760"/>
    <n v="3672"/>
  </r>
  <r>
    <x v="567"/>
    <x v="1"/>
    <x v="0"/>
    <x v="8"/>
    <s v="Smartphones"/>
    <n v="19"/>
    <x v="1"/>
    <x v="7"/>
    <n v="66924"/>
    <n v="71370"/>
    <n v="4446"/>
  </r>
  <r>
    <x v="567"/>
    <x v="0"/>
    <x v="0"/>
    <x v="12"/>
    <s v="Smartphones"/>
    <n v="18"/>
    <x v="1"/>
    <x v="7"/>
    <n v="67068"/>
    <n v="71280"/>
    <n v="4212"/>
  </r>
  <r>
    <x v="568"/>
    <x v="6"/>
    <x v="2"/>
    <x v="10"/>
    <s v="Smartphones"/>
    <n v="1"/>
    <x v="1"/>
    <x v="7"/>
    <n v="94122"/>
    <n v="100170"/>
    <n v="6048"/>
  </r>
  <r>
    <x v="569"/>
    <x v="0"/>
    <x v="0"/>
    <x v="16"/>
    <s v="Smartphones"/>
    <n v="15"/>
    <x v="1"/>
    <x v="7"/>
    <n v="33840"/>
    <n v="36000"/>
    <n v="2160"/>
  </r>
  <r>
    <x v="570"/>
    <x v="4"/>
    <x v="2"/>
    <x v="2"/>
    <s v="Smartphones"/>
    <n v="4"/>
    <x v="1"/>
    <x v="7"/>
    <n v="71604"/>
    <n v="76140"/>
    <n v="4536"/>
  </r>
  <r>
    <x v="570"/>
    <x v="4"/>
    <x v="2"/>
    <x v="2"/>
    <s v="Smartphones"/>
    <n v="16"/>
    <x v="1"/>
    <x v="7"/>
    <n v="23868"/>
    <n v="25380"/>
    <n v="1512"/>
  </r>
  <r>
    <x v="570"/>
    <x v="0"/>
    <x v="0"/>
    <x v="7"/>
    <s v="Smartphones"/>
    <n v="10"/>
    <x v="1"/>
    <x v="7"/>
    <n v="51714"/>
    <n v="54990"/>
    <n v="3276"/>
  </r>
  <r>
    <x v="570"/>
    <x v="4"/>
    <x v="2"/>
    <x v="6"/>
    <s v="Smartphones"/>
    <n v="21"/>
    <x v="1"/>
    <x v="7"/>
    <n v="67374"/>
    <n v="71820"/>
    <n v="4446"/>
  </r>
  <r>
    <x v="571"/>
    <x v="4"/>
    <x v="2"/>
    <x v="16"/>
    <s v="Smartphones"/>
    <n v="7"/>
    <x v="1"/>
    <x v="7"/>
    <n v="23688"/>
    <n v="25200"/>
    <n v="1512"/>
  </r>
  <r>
    <x v="571"/>
    <x v="9"/>
    <x v="3"/>
    <x v="3"/>
    <s v="Smartphones"/>
    <n v="22"/>
    <x v="1"/>
    <x v="7"/>
    <n v="43920"/>
    <n v="46800"/>
    <n v="2880"/>
  </r>
  <r>
    <x v="571"/>
    <x v="0"/>
    <x v="0"/>
    <x v="0"/>
    <s v="Smartphones"/>
    <n v="15"/>
    <x v="1"/>
    <x v="7"/>
    <n v="38646"/>
    <n v="41040"/>
    <n v="2394"/>
  </r>
  <r>
    <x v="571"/>
    <x v="3"/>
    <x v="1"/>
    <x v="3"/>
    <s v="Smartphones"/>
    <n v="7"/>
    <x v="1"/>
    <x v="7"/>
    <n v="13176"/>
    <n v="14040"/>
    <n v="864"/>
  </r>
  <r>
    <x v="571"/>
    <x v="6"/>
    <x v="2"/>
    <x v="7"/>
    <s v="Smartphones"/>
    <n v="17"/>
    <x v="1"/>
    <x v="7"/>
    <n v="35802"/>
    <n v="38070"/>
    <n v="2268"/>
  </r>
  <r>
    <x v="571"/>
    <x v="3"/>
    <x v="1"/>
    <x v="0"/>
    <s v="Smartphones"/>
    <n v="20"/>
    <x v="1"/>
    <x v="7"/>
    <n v="38646"/>
    <n v="41040"/>
    <n v="2394"/>
  </r>
  <r>
    <x v="572"/>
    <x v="3"/>
    <x v="1"/>
    <x v="13"/>
    <s v="Tablets"/>
    <n v="5"/>
    <x v="1"/>
    <x v="7"/>
    <n v="3924"/>
    <n v="4230"/>
    <n v="306"/>
  </r>
  <r>
    <x v="572"/>
    <x v="0"/>
    <x v="0"/>
    <x v="10"/>
    <s v="Smartphones"/>
    <n v="14"/>
    <x v="1"/>
    <x v="7"/>
    <n v="67230"/>
    <n v="71550"/>
    <n v="4320"/>
  </r>
  <r>
    <x v="572"/>
    <x v="7"/>
    <x v="4"/>
    <x v="7"/>
    <s v="Smartphones"/>
    <n v="6"/>
    <x v="1"/>
    <x v="7"/>
    <n v="35802"/>
    <n v="38070"/>
    <n v="2268"/>
  </r>
  <r>
    <x v="572"/>
    <x v="2"/>
    <x v="1"/>
    <x v="12"/>
    <s v="Smartphones"/>
    <n v="22"/>
    <x v="1"/>
    <x v="7"/>
    <n v="85698"/>
    <n v="91080"/>
    <n v="5382"/>
  </r>
  <r>
    <x v="572"/>
    <x v="3"/>
    <x v="1"/>
    <x v="5"/>
    <s v="Smartphones"/>
    <n v="6"/>
    <x v="1"/>
    <x v="7"/>
    <n v="29160"/>
    <n v="31050"/>
    <n v="1890"/>
  </r>
  <r>
    <x v="573"/>
    <x v="4"/>
    <x v="2"/>
    <x v="0"/>
    <s v="Smartphones"/>
    <n v="6"/>
    <x v="1"/>
    <x v="7"/>
    <n v="48816"/>
    <n v="51840"/>
    <n v="3024"/>
  </r>
  <r>
    <x v="573"/>
    <x v="1"/>
    <x v="0"/>
    <x v="4"/>
    <s v="Smartphones"/>
    <n v="2"/>
    <x v="1"/>
    <x v="7"/>
    <n v="76050"/>
    <n v="81000"/>
    <n v="4950"/>
  </r>
  <r>
    <x v="574"/>
    <x v="7"/>
    <x v="4"/>
    <x v="15"/>
    <s v="Tablets"/>
    <n v="24"/>
    <x v="1"/>
    <x v="7"/>
    <n v="105084"/>
    <n v="113400"/>
    <n v="8316"/>
  </r>
  <r>
    <x v="574"/>
    <x v="7"/>
    <x v="4"/>
    <x v="9"/>
    <s v="Smartphones"/>
    <n v="11"/>
    <x v="1"/>
    <x v="7"/>
    <n v="48438"/>
    <n v="51750"/>
    <n v="3312"/>
  </r>
  <r>
    <x v="574"/>
    <x v="5"/>
    <x v="3"/>
    <x v="5"/>
    <s v="Smartphones"/>
    <n v="10"/>
    <x v="1"/>
    <x v="7"/>
    <n v="52488"/>
    <n v="55890"/>
    <n v="3402"/>
  </r>
  <r>
    <x v="575"/>
    <x v="9"/>
    <x v="3"/>
    <x v="14"/>
    <s v="Smartphones"/>
    <n v="7"/>
    <x v="1"/>
    <x v="7"/>
    <n v="26568"/>
    <n v="28350"/>
    <n v="1782"/>
  </r>
  <r>
    <x v="575"/>
    <x v="3"/>
    <x v="1"/>
    <x v="7"/>
    <s v="Smartphones"/>
    <n v="22"/>
    <x v="1"/>
    <x v="7"/>
    <n v="67626"/>
    <n v="71910"/>
    <n v="4284"/>
  </r>
  <r>
    <x v="576"/>
    <x v="8"/>
    <x v="4"/>
    <x v="0"/>
    <s v="Smartphones"/>
    <n v="7"/>
    <x v="1"/>
    <x v="7"/>
    <n v="18306"/>
    <n v="19440"/>
    <n v="1134"/>
  </r>
  <r>
    <x v="576"/>
    <x v="8"/>
    <x v="4"/>
    <x v="4"/>
    <s v="Smartphones"/>
    <n v="18"/>
    <x v="1"/>
    <x v="7"/>
    <n v="73008"/>
    <n v="77760"/>
    <n v="4752"/>
  </r>
  <r>
    <x v="576"/>
    <x v="4"/>
    <x v="2"/>
    <x v="6"/>
    <s v="Smartphones"/>
    <n v="12"/>
    <x v="1"/>
    <x v="7"/>
    <n v="67374"/>
    <n v="71820"/>
    <n v="4446"/>
  </r>
  <r>
    <x v="577"/>
    <x v="5"/>
    <x v="3"/>
    <x v="10"/>
    <s v="Smartphones"/>
    <n v="19"/>
    <x v="1"/>
    <x v="7"/>
    <n v="40338"/>
    <n v="42930"/>
    <n v="2592"/>
  </r>
  <r>
    <x v="578"/>
    <x v="8"/>
    <x v="4"/>
    <x v="3"/>
    <s v="Smartphones"/>
    <n v="23"/>
    <x v="1"/>
    <x v="7"/>
    <n v="21960"/>
    <n v="23400"/>
    <n v="1440"/>
  </r>
  <r>
    <x v="578"/>
    <x v="6"/>
    <x v="2"/>
    <x v="2"/>
    <s v="Smartphones"/>
    <n v="3"/>
    <x v="1"/>
    <x v="7"/>
    <n v="35802"/>
    <n v="38070"/>
    <n v="2268"/>
  </r>
  <r>
    <x v="578"/>
    <x v="7"/>
    <x v="4"/>
    <x v="6"/>
    <s v="Smartphones"/>
    <n v="24"/>
    <x v="1"/>
    <x v="7"/>
    <n v="24822"/>
    <n v="26460"/>
    <n v="1638"/>
  </r>
  <r>
    <x v="579"/>
    <x v="5"/>
    <x v="3"/>
    <x v="7"/>
    <s v="Smartphones"/>
    <n v="25"/>
    <x v="1"/>
    <x v="7"/>
    <n v="27846"/>
    <n v="29610"/>
    <n v="1764"/>
  </r>
  <r>
    <x v="579"/>
    <x v="5"/>
    <x v="3"/>
    <x v="13"/>
    <s v="Tablets"/>
    <n v="5"/>
    <x v="1"/>
    <x v="7"/>
    <n v="23544"/>
    <n v="25380"/>
    <n v="1836"/>
  </r>
  <r>
    <x v="579"/>
    <x v="4"/>
    <x v="2"/>
    <x v="13"/>
    <s v="Tablets"/>
    <n v="2"/>
    <x v="1"/>
    <x v="7"/>
    <n v="3924"/>
    <n v="4230"/>
    <n v="306"/>
  </r>
  <r>
    <x v="580"/>
    <x v="1"/>
    <x v="0"/>
    <x v="8"/>
    <s v="Smartphones"/>
    <n v="14"/>
    <x v="1"/>
    <x v="7"/>
    <n v="61776"/>
    <n v="65880"/>
    <n v="4104"/>
  </r>
  <r>
    <x v="580"/>
    <x v="9"/>
    <x v="3"/>
    <x v="10"/>
    <s v="Smartphones"/>
    <n v="6"/>
    <x v="1"/>
    <x v="7"/>
    <n v="8964"/>
    <n v="9540"/>
    <n v="576"/>
  </r>
  <r>
    <x v="581"/>
    <x v="6"/>
    <x v="2"/>
    <x v="0"/>
    <s v="Smartphones"/>
    <n v="13"/>
    <x v="1"/>
    <x v="7"/>
    <n v="38646"/>
    <n v="41040"/>
    <n v="2394"/>
  </r>
  <r>
    <x v="581"/>
    <x v="5"/>
    <x v="3"/>
    <x v="4"/>
    <s v="Smartphones"/>
    <n v="4"/>
    <x v="1"/>
    <x v="7"/>
    <n v="48672"/>
    <n v="51840"/>
    <n v="3168"/>
  </r>
  <r>
    <x v="581"/>
    <x v="4"/>
    <x v="2"/>
    <x v="16"/>
    <s v="Smartphones"/>
    <n v="21"/>
    <x v="1"/>
    <x v="7"/>
    <n v="57528"/>
    <n v="61200"/>
    <n v="3672"/>
  </r>
  <r>
    <x v="581"/>
    <x v="8"/>
    <x v="4"/>
    <x v="2"/>
    <s v="Smartphones"/>
    <n v="16"/>
    <x v="1"/>
    <x v="7"/>
    <n v="11934"/>
    <n v="12690"/>
    <n v="756"/>
  </r>
  <r>
    <x v="581"/>
    <x v="0"/>
    <x v="0"/>
    <x v="16"/>
    <s v="Smartphones"/>
    <n v="10"/>
    <x v="1"/>
    <x v="7"/>
    <n v="20304"/>
    <n v="21600"/>
    <n v="1296"/>
  </r>
  <r>
    <x v="582"/>
    <x v="9"/>
    <x v="3"/>
    <x v="15"/>
    <s v="Tablets"/>
    <n v="3"/>
    <x v="1"/>
    <x v="8"/>
    <n v="22518"/>
    <n v="24300"/>
    <n v="1782"/>
  </r>
  <r>
    <x v="582"/>
    <x v="3"/>
    <x v="1"/>
    <x v="8"/>
    <s v="Smartphones"/>
    <n v="1"/>
    <x v="1"/>
    <x v="8"/>
    <n v="77220"/>
    <n v="82350"/>
    <n v="5130"/>
  </r>
  <r>
    <x v="582"/>
    <x v="5"/>
    <x v="3"/>
    <x v="10"/>
    <s v="Smartphones"/>
    <n v="13"/>
    <x v="1"/>
    <x v="8"/>
    <n v="89640"/>
    <n v="95400"/>
    <n v="5760"/>
  </r>
  <r>
    <x v="582"/>
    <x v="1"/>
    <x v="0"/>
    <x v="6"/>
    <s v="Smartphones"/>
    <n v="15"/>
    <x v="1"/>
    <x v="8"/>
    <n v="3546"/>
    <n v="3780"/>
    <n v="234"/>
  </r>
  <r>
    <x v="582"/>
    <x v="0"/>
    <x v="0"/>
    <x v="7"/>
    <s v="Smartphones"/>
    <n v="5"/>
    <x v="1"/>
    <x v="8"/>
    <n v="23868"/>
    <n v="25380"/>
    <n v="1512"/>
  </r>
  <r>
    <x v="583"/>
    <x v="8"/>
    <x v="4"/>
    <x v="2"/>
    <s v="Smartphones"/>
    <n v="25"/>
    <x v="1"/>
    <x v="8"/>
    <n v="99450"/>
    <n v="105750"/>
    <n v="6300"/>
  </r>
  <r>
    <x v="583"/>
    <x v="2"/>
    <x v="1"/>
    <x v="12"/>
    <s v="Smartphones"/>
    <n v="8"/>
    <x v="1"/>
    <x v="8"/>
    <n v="33534"/>
    <n v="35640"/>
    <n v="2106"/>
  </r>
  <r>
    <x v="583"/>
    <x v="8"/>
    <x v="4"/>
    <x v="5"/>
    <s v="Smartphones"/>
    <n v="21"/>
    <x v="1"/>
    <x v="8"/>
    <n v="110808"/>
    <n v="117990"/>
    <n v="7182"/>
  </r>
  <r>
    <x v="583"/>
    <x v="3"/>
    <x v="1"/>
    <x v="15"/>
    <s v="Tablets"/>
    <n v="16"/>
    <x v="1"/>
    <x v="8"/>
    <n v="180144"/>
    <n v="194400"/>
    <n v="14256"/>
  </r>
  <r>
    <x v="583"/>
    <x v="7"/>
    <x v="4"/>
    <x v="12"/>
    <s v="Smartphones"/>
    <n v="23"/>
    <x v="1"/>
    <x v="8"/>
    <n v="85698"/>
    <n v="91080"/>
    <n v="5382"/>
  </r>
  <r>
    <x v="584"/>
    <x v="5"/>
    <x v="3"/>
    <x v="5"/>
    <s v="Smartphones"/>
    <n v="22"/>
    <x v="1"/>
    <x v="8"/>
    <n v="34992"/>
    <n v="37260"/>
    <n v="2268"/>
  </r>
  <r>
    <x v="584"/>
    <x v="2"/>
    <x v="1"/>
    <x v="2"/>
    <s v="Smartphones"/>
    <n v="13"/>
    <x v="1"/>
    <x v="8"/>
    <n v="27846"/>
    <n v="29610"/>
    <n v="1764"/>
  </r>
  <r>
    <x v="584"/>
    <x v="1"/>
    <x v="0"/>
    <x v="16"/>
    <s v="Smartphones"/>
    <n v="27"/>
    <x v="1"/>
    <x v="8"/>
    <n v="23688"/>
    <n v="25200"/>
    <n v="1512"/>
  </r>
  <r>
    <x v="585"/>
    <x v="3"/>
    <x v="1"/>
    <x v="8"/>
    <s v="Smartphones"/>
    <n v="27"/>
    <x v="1"/>
    <x v="8"/>
    <n v="25740"/>
    <n v="27450"/>
    <n v="1710"/>
  </r>
  <r>
    <x v="585"/>
    <x v="3"/>
    <x v="1"/>
    <x v="6"/>
    <s v="Smartphones"/>
    <n v="27"/>
    <x v="1"/>
    <x v="8"/>
    <n v="39006"/>
    <n v="41580"/>
    <n v="2574"/>
  </r>
  <r>
    <x v="586"/>
    <x v="5"/>
    <x v="3"/>
    <x v="4"/>
    <s v="Smartphones"/>
    <n v="27"/>
    <x v="1"/>
    <x v="8"/>
    <n v="6084"/>
    <n v="6480"/>
    <n v="396"/>
  </r>
  <r>
    <x v="586"/>
    <x v="2"/>
    <x v="1"/>
    <x v="0"/>
    <s v="Smartphones"/>
    <n v="27"/>
    <x v="1"/>
    <x v="8"/>
    <n v="26442"/>
    <n v="28080"/>
    <n v="1638"/>
  </r>
  <r>
    <x v="586"/>
    <x v="7"/>
    <x v="4"/>
    <x v="3"/>
    <s v="Smartphones"/>
    <n v="27"/>
    <x v="1"/>
    <x v="8"/>
    <n v="54900"/>
    <n v="58500"/>
    <n v="3600"/>
  </r>
  <r>
    <x v="586"/>
    <x v="6"/>
    <x v="2"/>
    <x v="14"/>
    <s v="Smartphones"/>
    <n v="12"/>
    <x v="1"/>
    <x v="8"/>
    <n v="59040"/>
    <n v="63000"/>
    <n v="3960"/>
  </r>
  <r>
    <x v="586"/>
    <x v="9"/>
    <x v="3"/>
    <x v="4"/>
    <s v="Smartphones"/>
    <n v="18"/>
    <x v="1"/>
    <x v="8"/>
    <n v="45630"/>
    <n v="48600"/>
    <n v="2970"/>
  </r>
  <r>
    <x v="587"/>
    <x v="0"/>
    <x v="0"/>
    <x v="1"/>
    <s v="Tablets"/>
    <n v="8"/>
    <x v="1"/>
    <x v="8"/>
    <n v="75222"/>
    <n v="81270"/>
    <n v="6048"/>
  </r>
  <r>
    <x v="587"/>
    <x v="8"/>
    <x v="4"/>
    <x v="9"/>
    <s v="Smartphones"/>
    <n v="21"/>
    <x v="1"/>
    <x v="8"/>
    <n v="4212"/>
    <n v="4500"/>
    <n v="288"/>
  </r>
  <r>
    <x v="588"/>
    <x v="4"/>
    <x v="2"/>
    <x v="16"/>
    <s v="Smartphones"/>
    <n v="25"/>
    <x v="1"/>
    <x v="8"/>
    <n v="6768"/>
    <n v="7200"/>
    <n v="432"/>
  </r>
  <r>
    <x v="589"/>
    <x v="9"/>
    <x v="3"/>
    <x v="11"/>
    <s v="Smartphones"/>
    <n v="12"/>
    <x v="1"/>
    <x v="8"/>
    <n v="49644"/>
    <n v="52920"/>
    <n v="3276"/>
  </r>
  <r>
    <x v="589"/>
    <x v="2"/>
    <x v="1"/>
    <x v="3"/>
    <s v="Smartphones"/>
    <n v="9"/>
    <x v="1"/>
    <x v="8"/>
    <n v="17568"/>
    <n v="18720"/>
    <n v="1152"/>
  </r>
  <r>
    <x v="590"/>
    <x v="5"/>
    <x v="3"/>
    <x v="9"/>
    <s v="Smartphones"/>
    <n v="23"/>
    <x v="1"/>
    <x v="8"/>
    <n v="21060"/>
    <n v="22500"/>
    <n v="1440"/>
  </r>
  <r>
    <x v="590"/>
    <x v="3"/>
    <x v="1"/>
    <x v="11"/>
    <s v="Smartphones"/>
    <n v="23"/>
    <x v="1"/>
    <x v="8"/>
    <n v="31914"/>
    <n v="34020"/>
    <n v="2106"/>
  </r>
  <r>
    <x v="590"/>
    <x v="4"/>
    <x v="2"/>
    <x v="10"/>
    <s v="Smartphones"/>
    <n v="20"/>
    <x v="1"/>
    <x v="8"/>
    <n v="85158"/>
    <n v="90630"/>
    <n v="5472"/>
  </r>
  <r>
    <x v="591"/>
    <x v="7"/>
    <x v="4"/>
    <x v="12"/>
    <s v="Smartphones"/>
    <n v="25"/>
    <x v="1"/>
    <x v="8"/>
    <n v="89424"/>
    <n v="95040"/>
    <n v="5616"/>
  </r>
  <r>
    <x v="591"/>
    <x v="3"/>
    <x v="1"/>
    <x v="9"/>
    <s v="Smartphones"/>
    <n v="4"/>
    <x v="1"/>
    <x v="8"/>
    <n v="40014"/>
    <n v="42750"/>
    <n v="2736"/>
  </r>
  <r>
    <x v="591"/>
    <x v="1"/>
    <x v="0"/>
    <x v="6"/>
    <s v="Smartphones"/>
    <n v="24"/>
    <x v="1"/>
    <x v="8"/>
    <n v="31914"/>
    <n v="34020"/>
    <n v="2106"/>
  </r>
  <r>
    <x v="591"/>
    <x v="6"/>
    <x v="2"/>
    <x v="14"/>
    <s v="Smartphones"/>
    <n v="24"/>
    <x v="1"/>
    <x v="8"/>
    <n v="8856"/>
    <n v="9450"/>
    <n v="594"/>
  </r>
  <r>
    <x v="591"/>
    <x v="3"/>
    <x v="1"/>
    <x v="14"/>
    <s v="Smartphones"/>
    <n v="16"/>
    <x v="1"/>
    <x v="8"/>
    <n v="53136"/>
    <n v="56700"/>
    <n v="3564"/>
  </r>
  <r>
    <x v="591"/>
    <x v="0"/>
    <x v="0"/>
    <x v="14"/>
    <s v="Smartphones"/>
    <n v="6"/>
    <x v="1"/>
    <x v="8"/>
    <n v="64944"/>
    <n v="69300"/>
    <n v="4356"/>
  </r>
  <r>
    <x v="592"/>
    <x v="7"/>
    <x v="4"/>
    <x v="13"/>
    <s v="Tablets"/>
    <n v="4"/>
    <x v="1"/>
    <x v="8"/>
    <n v="98100"/>
    <n v="105750"/>
    <n v="7650"/>
  </r>
  <r>
    <x v="593"/>
    <x v="8"/>
    <x v="4"/>
    <x v="16"/>
    <s v="Smartphones"/>
    <n v="24"/>
    <x v="1"/>
    <x v="8"/>
    <n v="81216"/>
    <n v="86400"/>
    <n v="5184"/>
  </r>
  <r>
    <x v="593"/>
    <x v="1"/>
    <x v="0"/>
    <x v="9"/>
    <s v="Smartphones"/>
    <n v="21"/>
    <x v="1"/>
    <x v="8"/>
    <n v="6318"/>
    <n v="6750"/>
    <n v="432"/>
  </r>
  <r>
    <x v="594"/>
    <x v="0"/>
    <x v="0"/>
    <x v="15"/>
    <s v="Tablets"/>
    <n v="13"/>
    <x v="1"/>
    <x v="8"/>
    <n v="75060"/>
    <n v="81000"/>
    <n v="5940"/>
  </r>
  <r>
    <x v="594"/>
    <x v="9"/>
    <x v="3"/>
    <x v="3"/>
    <s v="Smartphones"/>
    <n v="2"/>
    <x v="1"/>
    <x v="8"/>
    <n v="2196"/>
    <n v="2340"/>
    <n v="144"/>
  </r>
  <r>
    <x v="595"/>
    <x v="0"/>
    <x v="0"/>
    <x v="7"/>
    <s v="Smartphones"/>
    <n v="20"/>
    <x v="1"/>
    <x v="8"/>
    <n v="55692"/>
    <n v="59220"/>
    <n v="3528"/>
  </r>
  <r>
    <x v="595"/>
    <x v="6"/>
    <x v="2"/>
    <x v="10"/>
    <s v="Smartphones"/>
    <n v="21"/>
    <x v="1"/>
    <x v="8"/>
    <n v="31374"/>
    <n v="33390"/>
    <n v="2016"/>
  </r>
  <r>
    <x v="595"/>
    <x v="5"/>
    <x v="3"/>
    <x v="3"/>
    <s v="Smartphones"/>
    <n v="12"/>
    <x v="1"/>
    <x v="8"/>
    <n v="4392"/>
    <n v="4680"/>
    <n v="288"/>
  </r>
  <r>
    <x v="595"/>
    <x v="4"/>
    <x v="2"/>
    <x v="1"/>
    <s v="Tablets"/>
    <n v="23"/>
    <x v="1"/>
    <x v="8"/>
    <n v="89550"/>
    <n v="96750"/>
    <n v="7200"/>
  </r>
  <r>
    <x v="595"/>
    <x v="4"/>
    <x v="2"/>
    <x v="15"/>
    <s v="Tablets"/>
    <n v="23"/>
    <x v="1"/>
    <x v="8"/>
    <n v="67554"/>
    <n v="72900"/>
    <n v="5346"/>
  </r>
  <r>
    <x v="595"/>
    <x v="0"/>
    <x v="0"/>
    <x v="16"/>
    <s v="Smartphones"/>
    <n v="24"/>
    <x v="1"/>
    <x v="8"/>
    <n v="3384"/>
    <n v="3600"/>
    <n v="216"/>
  </r>
  <r>
    <x v="596"/>
    <x v="2"/>
    <x v="1"/>
    <x v="13"/>
    <s v="Tablets"/>
    <n v="25"/>
    <x v="1"/>
    <x v="8"/>
    <n v="39240"/>
    <n v="42300"/>
    <n v="3060"/>
  </r>
  <r>
    <x v="596"/>
    <x v="4"/>
    <x v="2"/>
    <x v="12"/>
    <s v="Smartphones"/>
    <n v="17"/>
    <x v="1"/>
    <x v="8"/>
    <n v="85698"/>
    <n v="91080"/>
    <n v="5382"/>
  </r>
  <r>
    <x v="596"/>
    <x v="7"/>
    <x v="4"/>
    <x v="15"/>
    <s v="Tablets"/>
    <n v="21"/>
    <x v="1"/>
    <x v="8"/>
    <n v="142614"/>
    <n v="153900"/>
    <n v="11286"/>
  </r>
  <r>
    <x v="596"/>
    <x v="4"/>
    <x v="2"/>
    <x v="10"/>
    <s v="Smartphones"/>
    <n v="9"/>
    <x v="1"/>
    <x v="8"/>
    <n v="13446"/>
    <n v="14310"/>
    <n v="864"/>
  </r>
  <r>
    <x v="596"/>
    <x v="6"/>
    <x v="2"/>
    <x v="2"/>
    <s v="Smartphones"/>
    <n v="11"/>
    <x v="1"/>
    <x v="8"/>
    <n v="59670"/>
    <n v="63450"/>
    <n v="3780"/>
  </r>
  <r>
    <x v="597"/>
    <x v="0"/>
    <x v="0"/>
    <x v="5"/>
    <s v="Smartphones"/>
    <n v="4"/>
    <x v="1"/>
    <x v="8"/>
    <n v="75816"/>
    <n v="80730"/>
    <n v="4914"/>
  </r>
  <r>
    <x v="597"/>
    <x v="3"/>
    <x v="1"/>
    <x v="6"/>
    <s v="Smartphones"/>
    <n v="22"/>
    <x v="1"/>
    <x v="8"/>
    <n v="46098"/>
    <n v="49140"/>
    <n v="3042"/>
  </r>
  <r>
    <x v="597"/>
    <x v="7"/>
    <x v="4"/>
    <x v="3"/>
    <s v="Smartphones"/>
    <n v="15"/>
    <x v="1"/>
    <x v="8"/>
    <n v="13176"/>
    <n v="14040"/>
    <n v="864"/>
  </r>
  <r>
    <x v="598"/>
    <x v="6"/>
    <x v="2"/>
    <x v="14"/>
    <s v="Smartphones"/>
    <n v="23"/>
    <x v="1"/>
    <x v="8"/>
    <n v="59040"/>
    <n v="63000"/>
    <n v="3960"/>
  </r>
  <r>
    <x v="598"/>
    <x v="0"/>
    <x v="0"/>
    <x v="3"/>
    <s v="Smartphones"/>
    <n v="9"/>
    <x v="1"/>
    <x v="8"/>
    <n v="6588"/>
    <n v="7020"/>
    <n v="432"/>
  </r>
  <r>
    <x v="598"/>
    <x v="0"/>
    <x v="0"/>
    <x v="2"/>
    <s v="Smartphones"/>
    <n v="7"/>
    <x v="1"/>
    <x v="8"/>
    <n v="99450"/>
    <n v="105750"/>
    <n v="6300"/>
  </r>
  <r>
    <x v="598"/>
    <x v="8"/>
    <x v="4"/>
    <x v="4"/>
    <s v="Smartphones"/>
    <n v="25"/>
    <x v="1"/>
    <x v="8"/>
    <n v="3042"/>
    <n v="3240"/>
    <n v="198"/>
  </r>
  <r>
    <x v="599"/>
    <x v="8"/>
    <x v="4"/>
    <x v="3"/>
    <s v="Smartphones"/>
    <n v="10"/>
    <x v="1"/>
    <x v="8"/>
    <n v="15372"/>
    <n v="16380"/>
    <n v="1008"/>
  </r>
  <r>
    <x v="599"/>
    <x v="5"/>
    <x v="3"/>
    <x v="11"/>
    <s v="Smartphones"/>
    <n v="8"/>
    <x v="1"/>
    <x v="8"/>
    <n v="60282"/>
    <n v="64260"/>
    <n v="3978"/>
  </r>
  <r>
    <x v="600"/>
    <x v="0"/>
    <x v="0"/>
    <x v="6"/>
    <s v="Smartphones"/>
    <n v="18"/>
    <x v="1"/>
    <x v="8"/>
    <n v="74466"/>
    <n v="79380"/>
    <n v="4914"/>
  </r>
  <r>
    <x v="600"/>
    <x v="9"/>
    <x v="3"/>
    <x v="1"/>
    <s v="Tablets"/>
    <n v="8"/>
    <x v="1"/>
    <x v="8"/>
    <n v="35820"/>
    <n v="38700"/>
    <n v="2880"/>
  </r>
  <r>
    <x v="600"/>
    <x v="3"/>
    <x v="1"/>
    <x v="10"/>
    <s v="Smartphones"/>
    <n v="25"/>
    <x v="1"/>
    <x v="8"/>
    <n v="13446"/>
    <n v="14310"/>
    <n v="864"/>
  </r>
  <r>
    <x v="600"/>
    <x v="4"/>
    <x v="2"/>
    <x v="9"/>
    <s v="Smartphones"/>
    <n v="7"/>
    <x v="1"/>
    <x v="8"/>
    <n v="37908"/>
    <n v="40500"/>
    <n v="2592"/>
  </r>
  <r>
    <x v="601"/>
    <x v="9"/>
    <x v="3"/>
    <x v="11"/>
    <s v="Smartphones"/>
    <n v="17"/>
    <x v="1"/>
    <x v="8"/>
    <n v="39006"/>
    <n v="41580"/>
    <n v="2574"/>
  </r>
  <r>
    <x v="601"/>
    <x v="9"/>
    <x v="3"/>
    <x v="0"/>
    <s v="Smartphones"/>
    <n v="3"/>
    <x v="1"/>
    <x v="8"/>
    <n v="44748"/>
    <n v="47520"/>
    <n v="2772"/>
  </r>
  <r>
    <x v="601"/>
    <x v="4"/>
    <x v="2"/>
    <x v="0"/>
    <s v="Smartphones"/>
    <n v="13"/>
    <x v="1"/>
    <x v="8"/>
    <n v="24408"/>
    <n v="25920"/>
    <n v="1512"/>
  </r>
  <r>
    <x v="602"/>
    <x v="5"/>
    <x v="3"/>
    <x v="3"/>
    <s v="Smartphones"/>
    <n v="17"/>
    <x v="1"/>
    <x v="8"/>
    <n v="21960"/>
    <n v="23400"/>
    <n v="1440"/>
  </r>
  <r>
    <x v="602"/>
    <x v="3"/>
    <x v="1"/>
    <x v="5"/>
    <s v="Smartphones"/>
    <n v="22"/>
    <x v="1"/>
    <x v="8"/>
    <n v="11664"/>
    <n v="12420"/>
    <n v="756"/>
  </r>
  <r>
    <x v="602"/>
    <x v="1"/>
    <x v="0"/>
    <x v="3"/>
    <s v="Smartphones"/>
    <n v="23"/>
    <x v="1"/>
    <x v="8"/>
    <n v="13176"/>
    <n v="14040"/>
    <n v="864"/>
  </r>
  <r>
    <x v="602"/>
    <x v="1"/>
    <x v="0"/>
    <x v="14"/>
    <s v="Smartphones"/>
    <n v="1"/>
    <x v="1"/>
    <x v="8"/>
    <n v="5904"/>
    <n v="6300"/>
    <n v="396"/>
  </r>
  <r>
    <x v="602"/>
    <x v="9"/>
    <x v="3"/>
    <x v="2"/>
    <s v="Smartphones"/>
    <n v="25"/>
    <x v="1"/>
    <x v="8"/>
    <n v="91494"/>
    <n v="97290"/>
    <n v="5796"/>
  </r>
  <r>
    <x v="602"/>
    <x v="5"/>
    <x v="3"/>
    <x v="10"/>
    <s v="Smartphones"/>
    <n v="22"/>
    <x v="1"/>
    <x v="8"/>
    <n v="89640"/>
    <n v="95400"/>
    <n v="5760"/>
  </r>
  <r>
    <x v="602"/>
    <x v="2"/>
    <x v="1"/>
    <x v="5"/>
    <s v="Smartphones"/>
    <n v="2"/>
    <x v="1"/>
    <x v="8"/>
    <n v="29160"/>
    <n v="31050"/>
    <n v="1890"/>
  </r>
  <r>
    <x v="603"/>
    <x v="9"/>
    <x v="3"/>
    <x v="14"/>
    <s v="Smartphones"/>
    <n v="11"/>
    <x v="1"/>
    <x v="8"/>
    <n v="8856"/>
    <n v="9450"/>
    <n v="594"/>
  </r>
  <r>
    <x v="603"/>
    <x v="3"/>
    <x v="1"/>
    <x v="5"/>
    <s v="Smartphones"/>
    <n v="11"/>
    <x v="1"/>
    <x v="8"/>
    <n v="134136"/>
    <n v="142830"/>
    <n v="8694"/>
  </r>
  <r>
    <x v="604"/>
    <x v="3"/>
    <x v="1"/>
    <x v="8"/>
    <s v="Smartphones"/>
    <n v="1"/>
    <x v="1"/>
    <x v="8"/>
    <n v="102960"/>
    <n v="109800"/>
    <n v="6840"/>
  </r>
  <r>
    <x v="604"/>
    <x v="0"/>
    <x v="0"/>
    <x v="2"/>
    <s v="Smartphones"/>
    <n v="14"/>
    <x v="1"/>
    <x v="8"/>
    <n v="35802"/>
    <n v="38070"/>
    <n v="2268"/>
  </r>
  <r>
    <x v="604"/>
    <x v="6"/>
    <x v="2"/>
    <x v="11"/>
    <s v="Smartphones"/>
    <n v="11"/>
    <x v="1"/>
    <x v="8"/>
    <n v="42552"/>
    <n v="45360"/>
    <n v="2808"/>
  </r>
  <r>
    <x v="604"/>
    <x v="8"/>
    <x v="4"/>
    <x v="1"/>
    <s v="Tablets"/>
    <n v="8"/>
    <x v="1"/>
    <x v="8"/>
    <n v="3582"/>
    <n v="3870"/>
    <n v="288"/>
  </r>
  <r>
    <x v="604"/>
    <x v="7"/>
    <x v="4"/>
    <x v="4"/>
    <s v="Smartphones"/>
    <n v="1"/>
    <x v="1"/>
    <x v="8"/>
    <n v="48672"/>
    <n v="51840"/>
    <n v="3168"/>
  </r>
  <r>
    <x v="605"/>
    <x v="2"/>
    <x v="1"/>
    <x v="2"/>
    <s v="Smartphones"/>
    <n v="24"/>
    <x v="1"/>
    <x v="8"/>
    <n v="91494"/>
    <n v="97290"/>
    <n v="5796"/>
  </r>
  <r>
    <x v="605"/>
    <x v="5"/>
    <x v="3"/>
    <x v="0"/>
    <s v="Smartphones"/>
    <n v="15"/>
    <x v="1"/>
    <x v="8"/>
    <n v="14238"/>
    <n v="15120"/>
    <n v="882"/>
  </r>
  <r>
    <x v="605"/>
    <x v="3"/>
    <x v="1"/>
    <x v="2"/>
    <s v="Smartphones"/>
    <n v="20"/>
    <x v="1"/>
    <x v="8"/>
    <n v="15912"/>
    <n v="16920"/>
    <n v="1008"/>
  </r>
  <r>
    <x v="605"/>
    <x v="1"/>
    <x v="0"/>
    <x v="13"/>
    <s v="Tablets"/>
    <n v="1"/>
    <x v="1"/>
    <x v="8"/>
    <n v="23544"/>
    <n v="25380"/>
    <n v="1836"/>
  </r>
  <r>
    <x v="605"/>
    <x v="2"/>
    <x v="1"/>
    <x v="12"/>
    <s v="Smartphones"/>
    <n v="5"/>
    <x v="1"/>
    <x v="8"/>
    <n v="70794"/>
    <n v="75240"/>
    <n v="4446"/>
  </r>
  <r>
    <x v="605"/>
    <x v="1"/>
    <x v="0"/>
    <x v="2"/>
    <s v="Smartphones"/>
    <n v="2"/>
    <x v="1"/>
    <x v="8"/>
    <n v="87516"/>
    <n v="93060"/>
    <n v="5544"/>
  </r>
  <r>
    <x v="606"/>
    <x v="4"/>
    <x v="2"/>
    <x v="1"/>
    <s v="Tablets"/>
    <n v="15"/>
    <x v="1"/>
    <x v="8"/>
    <n v="50148"/>
    <n v="54180"/>
    <n v="4032"/>
  </r>
  <r>
    <x v="606"/>
    <x v="8"/>
    <x v="4"/>
    <x v="6"/>
    <s v="Smartphones"/>
    <n v="24"/>
    <x v="1"/>
    <x v="8"/>
    <n v="81558"/>
    <n v="86940"/>
    <n v="5382"/>
  </r>
  <r>
    <x v="607"/>
    <x v="9"/>
    <x v="3"/>
    <x v="2"/>
    <s v="Smartphones"/>
    <n v="23"/>
    <x v="1"/>
    <x v="8"/>
    <n v="35802"/>
    <n v="38070"/>
    <n v="2268"/>
  </r>
  <r>
    <x v="607"/>
    <x v="6"/>
    <x v="2"/>
    <x v="2"/>
    <s v="Smartphones"/>
    <n v="20"/>
    <x v="1"/>
    <x v="8"/>
    <n v="35802"/>
    <n v="38070"/>
    <n v="2268"/>
  </r>
  <r>
    <x v="607"/>
    <x v="6"/>
    <x v="2"/>
    <x v="11"/>
    <s v="Smartphones"/>
    <n v="23"/>
    <x v="1"/>
    <x v="8"/>
    <n v="56736"/>
    <n v="60480"/>
    <n v="3744"/>
  </r>
  <r>
    <x v="607"/>
    <x v="0"/>
    <x v="0"/>
    <x v="2"/>
    <s v="Smartphones"/>
    <n v="22"/>
    <x v="1"/>
    <x v="8"/>
    <n v="27846"/>
    <n v="29610"/>
    <n v="1764"/>
  </r>
  <r>
    <x v="608"/>
    <x v="8"/>
    <x v="4"/>
    <x v="7"/>
    <s v="Smartphones"/>
    <n v="10"/>
    <x v="1"/>
    <x v="8"/>
    <n v="99450"/>
    <n v="105750"/>
    <n v="6300"/>
  </r>
  <r>
    <x v="608"/>
    <x v="7"/>
    <x v="4"/>
    <x v="8"/>
    <s v="Smartphones"/>
    <n v="5"/>
    <x v="1"/>
    <x v="8"/>
    <n v="72072"/>
    <n v="76860"/>
    <n v="4788"/>
  </r>
  <r>
    <x v="609"/>
    <x v="7"/>
    <x v="4"/>
    <x v="6"/>
    <s v="Smartphones"/>
    <n v="12"/>
    <x v="1"/>
    <x v="8"/>
    <n v="49644"/>
    <n v="52920"/>
    <n v="3276"/>
  </r>
  <r>
    <x v="609"/>
    <x v="1"/>
    <x v="0"/>
    <x v="14"/>
    <s v="Smartphones"/>
    <n v="19"/>
    <x v="1"/>
    <x v="8"/>
    <n v="70848"/>
    <n v="75600"/>
    <n v="4752"/>
  </r>
  <r>
    <x v="610"/>
    <x v="2"/>
    <x v="1"/>
    <x v="3"/>
    <s v="Smartphones"/>
    <n v="18"/>
    <x v="1"/>
    <x v="8"/>
    <n v="21960"/>
    <n v="23400"/>
    <n v="1440"/>
  </r>
  <r>
    <x v="610"/>
    <x v="1"/>
    <x v="0"/>
    <x v="8"/>
    <s v="Smartphones"/>
    <n v="1"/>
    <x v="1"/>
    <x v="8"/>
    <n v="20592"/>
    <n v="21960"/>
    <n v="1368"/>
  </r>
  <r>
    <x v="610"/>
    <x v="3"/>
    <x v="1"/>
    <x v="3"/>
    <s v="Smartphones"/>
    <n v="15"/>
    <x v="1"/>
    <x v="8"/>
    <n v="2196"/>
    <n v="2340"/>
    <n v="144"/>
  </r>
  <r>
    <x v="610"/>
    <x v="3"/>
    <x v="1"/>
    <x v="15"/>
    <s v="Tablets"/>
    <n v="4"/>
    <x v="1"/>
    <x v="8"/>
    <n v="187650"/>
    <n v="202500"/>
    <n v="14850"/>
  </r>
  <r>
    <x v="610"/>
    <x v="2"/>
    <x v="1"/>
    <x v="9"/>
    <s v="Smartphones"/>
    <n v="16"/>
    <x v="1"/>
    <x v="8"/>
    <n v="16848"/>
    <n v="18000"/>
    <n v="1152"/>
  </r>
  <r>
    <x v="610"/>
    <x v="2"/>
    <x v="1"/>
    <x v="14"/>
    <s v="Smartphones"/>
    <n v="10"/>
    <x v="1"/>
    <x v="8"/>
    <n v="59040"/>
    <n v="63000"/>
    <n v="3960"/>
  </r>
  <r>
    <x v="610"/>
    <x v="2"/>
    <x v="1"/>
    <x v="11"/>
    <s v="Smartphones"/>
    <n v="21"/>
    <x v="1"/>
    <x v="8"/>
    <n v="24822"/>
    <n v="26460"/>
    <n v="1638"/>
  </r>
  <r>
    <x v="610"/>
    <x v="0"/>
    <x v="0"/>
    <x v="12"/>
    <s v="Smartphones"/>
    <n v="7"/>
    <x v="1"/>
    <x v="8"/>
    <n v="78246"/>
    <n v="83160"/>
    <n v="4914"/>
  </r>
  <r>
    <x v="610"/>
    <x v="1"/>
    <x v="0"/>
    <x v="13"/>
    <s v="Tablets"/>
    <n v="22"/>
    <x v="1"/>
    <x v="8"/>
    <n v="47088"/>
    <n v="50760"/>
    <n v="3672"/>
  </r>
  <r>
    <x v="611"/>
    <x v="3"/>
    <x v="1"/>
    <x v="0"/>
    <s v="Smartphones"/>
    <n v="15"/>
    <x v="1"/>
    <x v="8"/>
    <n v="44748"/>
    <n v="47520"/>
    <n v="2772"/>
  </r>
  <r>
    <x v="611"/>
    <x v="8"/>
    <x v="4"/>
    <x v="1"/>
    <s v="Tablets"/>
    <n v="7"/>
    <x v="1"/>
    <x v="8"/>
    <n v="28656"/>
    <n v="30960"/>
    <n v="2304"/>
  </r>
  <r>
    <x v="611"/>
    <x v="5"/>
    <x v="3"/>
    <x v="4"/>
    <s v="Smartphones"/>
    <n v="17"/>
    <x v="1"/>
    <x v="8"/>
    <n v="27378"/>
    <n v="29160"/>
    <n v="1782"/>
  </r>
  <r>
    <x v="611"/>
    <x v="3"/>
    <x v="1"/>
    <x v="15"/>
    <s v="Tablets"/>
    <n v="20"/>
    <x v="1"/>
    <x v="8"/>
    <n v="135108"/>
    <n v="145800"/>
    <n v="10692"/>
  </r>
  <r>
    <x v="611"/>
    <x v="1"/>
    <x v="0"/>
    <x v="7"/>
    <s v="Smartphones"/>
    <n v="5"/>
    <x v="1"/>
    <x v="8"/>
    <n v="55692"/>
    <n v="59220"/>
    <n v="3528"/>
  </r>
  <r>
    <x v="612"/>
    <x v="6"/>
    <x v="2"/>
    <x v="4"/>
    <s v="Smartphones"/>
    <n v="14"/>
    <x v="1"/>
    <x v="9"/>
    <n v="15210"/>
    <n v="16200"/>
    <n v="990"/>
  </r>
  <r>
    <x v="612"/>
    <x v="1"/>
    <x v="0"/>
    <x v="14"/>
    <s v="Smartphones"/>
    <n v="6"/>
    <x v="1"/>
    <x v="9"/>
    <n v="5904"/>
    <n v="6300"/>
    <n v="396"/>
  </r>
  <r>
    <x v="612"/>
    <x v="9"/>
    <x v="3"/>
    <x v="3"/>
    <s v="Smartphones"/>
    <n v="22"/>
    <x v="1"/>
    <x v="9"/>
    <n v="17568"/>
    <n v="18720"/>
    <n v="1152"/>
  </r>
  <r>
    <x v="612"/>
    <x v="4"/>
    <x v="2"/>
    <x v="13"/>
    <s v="Tablets"/>
    <n v="6"/>
    <x v="1"/>
    <x v="9"/>
    <n v="11772"/>
    <n v="12690"/>
    <n v="918"/>
  </r>
  <r>
    <x v="613"/>
    <x v="9"/>
    <x v="3"/>
    <x v="13"/>
    <s v="Tablets"/>
    <n v="6"/>
    <x v="1"/>
    <x v="9"/>
    <n v="90252"/>
    <n v="97290"/>
    <n v="7038"/>
  </r>
  <r>
    <x v="613"/>
    <x v="3"/>
    <x v="1"/>
    <x v="1"/>
    <s v="Tablets"/>
    <n v="2"/>
    <x v="1"/>
    <x v="9"/>
    <n v="46566"/>
    <n v="50310"/>
    <n v="3744"/>
  </r>
  <r>
    <x v="613"/>
    <x v="4"/>
    <x v="2"/>
    <x v="7"/>
    <s v="Smartphones"/>
    <n v="24"/>
    <x v="1"/>
    <x v="9"/>
    <n v="95472"/>
    <n v="101520"/>
    <n v="6048"/>
  </r>
  <r>
    <x v="614"/>
    <x v="0"/>
    <x v="0"/>
    <x v="9"/>
    <s v="Smartphones"/>
    <n v="11"/>
    <x v="1"/>
    <x v="9"/>
    <n v="10530"/>
    <n v="11250"/>
    <n v="720"/>
  </r>
  <r>
    <x v="614"/>
    <x v="6"/>
    <x v="2"/>
    <x v="4"/>
    <s v="Smartphones"/>
    <n v="10"/>
    <x v="1"/>
    <x v="9"/>
    <n v="3042"/>
    <n v="3240"/>
    <n v="198"/>
  </r>
  <r>
    <x v="615"/>
    <x v="7"/>
    <x v="4"/>
    <x v="16"/>
    <s v="Smartphones"/>
    <n v="7"/>
    <x v="1"/>
    <x v="9"/>
    <n v="6768"/>
    <n v="7200"/>
    <n v="432"/>
  </r>
  <r>
    <x v="615"/>
    <x v="0"/>
    <x v="0"/>
    <x v="16"/>
    <s v="Smartphones"/>
    <n v="22"/>
    <x v="1"/>
    <x v="9"/>
    <n v="81216"/>
    <n v="86400"/>
    <n v="5184"/>
  </r>
  <r>
    <x v="615"/>
    <x v="5"/>
    <x v="3"/>
    <x v="2"/>
    <s v="Smartphones"/>
    <n v="7"/>
    <x v="1"/>
    <x v="9"/>
    <n v="11934"/>
    <n v="12690"/>
    <n v="756"/>
  </r>
  <r>
    <x v="615"/>
    <x v="1"/>
    <x v="0"/>
    <x v="12"/>
    <s v="Smartphones"/>
    <n v="18"/>
    <x v="1"/>
    <x v="9"/>
    <n v="26082"/>
    <n v="27720"/>
    <n v="1638"/>
  </r>
  <r>
    <x v="615"/>
    <x v="9"/>
    <x v="3"/>
    <x v="7"/>
    <s v="Smartphones"/>
    <n v="12"/>
    <x v="1"/>
    <x v="9"/>
    <n v="27846"/>
    <n v="29610"/>
    <n v="1764"/>
  </r>
  <r>
    <x v="616"/>
    <x v="7"/>
    <x v="4"/>
    <x v="5"/>
    <s v="Smartphones"/>
    <n v="19"/>
    <x v="1"/>
    <x v="9"/>
    <n v="75816"/>
    <n v="80730"/>
    <n v="4914"/>
  </r>
  <r>
    <x v="616"/>
    <x v="5"/>
    <x v="3"/>
    <x v="0"/>
    <s v="Smartphones"/>
    <n v="23"/>
    <x v="1"/>
    <x v="9"/>
    <n v="14238"/>
    <n v="15120"/>
    <n v="882"/>
  </r>
  <r>
    <x v="617"/>
    <x v="6"/>
    <x v="2"/>
    <x v="0"/>
    <s v="Smartphones"/>
    <n v="3"/>
    <x v="1"/>
    <x v="9"/>
    <n v="38646"/>
    <n v="41040"/>
    <n v="2394"/>
  </r>
  <r>
    <x v="617"/>
    <x v="6"/>
    <x v="2"/>
    <x v="9"/>
    <s v="Smartphones"/>
    <n v="24"/>
    <x v="1"/>
    <x v="9"/>
    <n v="23166"/>
    <n v="24750"/>
    <n v="1584"/>
  </r>
  <r>
    <x v="617"/>
    <x v="5"/>
    <x v="3"/>
    <x v="12"/>
    <s v="Smartphones"/>
    <n v="25"/>
    <x v="1"/>
    <x v="9"/>
    <n v="18630"/>
    <n v="19800"/>
    <n v="1170"/>
  </r>
  <r>
    <x v="618"/>
    <x v="4"/>
    <x v="2"/>
    <x v="14"/>
    <s v="Smartphones"/>
    <n v="5"/>
    <x v="1"/>
    <x v="9"/>
    <n v="64944"/>
    <n v="69300"/>
    <n v="4356"/>
  </r>
  <r>
    <x v="618"/>
    <x v="5"/>
    <x v="3"/>
    <x v="12"/>
    <s v="Smartphones"/>
    <n v="2"/>
    <x v="1"/>
    <x v="9"/>
    <n v="29808"/>
    <n v="31680"/>
    <n v="1872"/>
  </r>
  <r>
    <x v="618"/>
    <x v="6"/>
    <x v="2"/>
    <x v="0"/>
    <s v="Smartphones"/>
    <n v="14"/>
    <x v="1"/>
    <x v="9"/>
    <n v="50850"/>
    <n v="54000"/>
    <n v="3150"/>
  </r>
  <r>
    <x v="618"/>
    <x v="9"/>
    <x v="3"/>
    <x v="11"/>
    <s v="Smartphones"/>
    <n v="6"/>
    <x v="1"/>
    <x v="9"/>
    <n v="14184"/>
    <n v="15120"/>
    <n v="936"/>
  </r>
  <r>
    <x v="619"/>
    <x v="4"/>
    <x v="2"/>
    <x v="12"/>
    <s v="Smartphones"/>
    <n v="13"/>
    <x v="1"/>
    <x v="9"/>
    <n v="81972"/>
    <n v="87120"/>
    <n v="5148"/>
  </r>
  <r>
    <x v="620"/>
    <x v="1"/>
    <x v="0"/>
    <x v="9"/>
    <s v="Smartphones"/>
    <n v="4"/>
    <x v="1"/>
    <x v="9"/>
    <n v="33696"/>
    <n v="36000"/>
    <n v="2304"/>
  </r>
  <r>
    <x v="620"/>
    <x v="7"/>
    <x v="4"/>
    <x v="9"/>
    <s v="Smartphones"/>
    <n v="21"/>
    <x v="1"/>
    <x v="9"/>
    <n v="4212"/>
    <n v="4500"/>
    <n v="288"/>
  </r>
  <r>
    <x v="620"/>
    <x v="7"/>
    <x v="4"/>
    <x v="5"/>
    <s v="Smartphones"/>
    <n v="16"/>
    <x v="1"/>
    <x v="9"/>
    <n v="128304"/>
    <n v="136620"/>
    <n v="8316"/>
  </r>
  <r>
    <x v="621"/>
    <x v="2"/>
    <x v="1"/>
    <x v="9"/>
    <s v="Smartphones"/>
    <n v="10"/>
    <x v="1"/>
    <x v="9"/>
    <n v="27378"/>
    <n v="29250"/>
    <n v="1872"/>
  </r>
  <r>
    <x v="621"/>
    <x v="5"/>
    <x v="3"/>
    <x v="9"/>
    <s v="Smartphones"/>
    <n v="3"/>
    <x v="1"/>
    <x v="9"/>
    <n v="27378"/>
    <n v="29250"/>
    <n v="1872"/>
  </r>
  <r>
    <x v="621"/>
    <x v="7"/>
    <x v="4"/>
    <x v="15"/>
    <s v="Tablets"/>
    <n v="1"/>
    <x v="1"/>
    <x v="9"/>
    <n v="120096"/>
    <n v="129600"/>
    <n v="9504"/>
  </r>
  <r>
    <x v="622"/>
    <x v="3"/>
    <x v="1"/>
    <x v="1"/>
    <s v="Tablets"/>
    <n v="13"/>
    <x v="1"/>
    <x v="9"/>
    <n v="78804"/>
    <n v="85140"/>
    <n v="6336"/>
  </r>
  <r>
    <x v="622"/>
    <x v="6"/>
    <x v="2"/>
    <x v="15"/>
    <s v="Tablets"/>
    <n v="15"/>
    <x v="1"/>
    <x v="9"/>
    <n v="150120"/>
    <n v="162000"/>
    <n v="11880"/>
  </r>
  <r>
    <x v="622"/>
    <x v="1"/>
    <x v="0"/>
    <x v="3"/>
    <s v="Smartphones"/>
    <n v="5"/>
    <x v="1"/>
    <x v="9"/>
    <n v="15372"/>
    <n v="16380"/>
    <n v="1008"/>
  </r>
  <r>
    <x v="623"/>
    <x v="3"/>
    <x v="1"/>
    <x v="11"/>
    <s v="Smartphones"/>
    <n v="25"/>
    <x v="1"/>
    <x v="9"/>
    <n v="81558"/>
    <n v="86940"/>
    <n v="5382"/>
  </r>
  <r>
    <x v="623"/>
    <x v="6"/>
    <x v="2"/>
    <x v="15"/>
    <s v="Tablets"/>
    <n v="23"/>
    <x v="1"/>
    <x v="9"/>
    <n v="67554"/>
    <n v="72900"/>
    <n v="5346"/>
  </r>
  <r>
    <x v="623"/>
    <x v="1"/>
    <x v="0"/>
    <x v="12"/>
    <s v="Smartphones"/>
    <n v="23"/>
    <x v="1"/>
    <x v="9"/>
    <n v="67068"/>
    <n v="71280"/>
    <n v="4212"/>
  </r>
  <r>
    <x v="623"/>
    <x v="1"/>
    <x v="0"/>
    <x v="16"/>
    <s v="Smartphones"/>
    <n v="24"/>
    <x v="1"/>
    <x v="9"/>
    <n v="47376"/>
    <n v="50400"/>
    <n v="3024"/>
  </r>
  <r>
    <x v="624"/>
    <x v="9"/>
    <x v="3"/>
    <x v="16"/>
    <s v="Smartphones"/>
    <n v="25"/>
    <x v="1"/>
    <x v="9"/>
    <n v="23688"/>
    <n v="25200"/>
    <n v="1512"/>
  </r>
  <r>
    <x v="624"/>
    <x v="5"/>
    <x v="3"/>
    <x v="15"/>
    <s v="Tablets"/>
    <n v="17"/>
    <x v="1"/>
    <x v="9"/>
    <n v="135108"/>
    <n v="145800"/>
    <n v="10692"/>
  </r>
  <r>
    <x v="625"/>
    <x v="3"/>
    <x v="1"/>
    <x v="5"/>
    <s v="Smartphones"/>
    <n v="21"/>
    <x v="1"/>
    <x v="9"/>
    <n v="34992"/>
    <n v="37260"/>
    <n v="2268"/>
  </r>
  <r>
    <x v="625"/>
    <x v="2"/>
    <x v="1"/>
    <x v="11"/>
    <s v="Smartphones"/>
    <n v="9"/>
    <x v="1"/>
    <x v="9"/>
    <n v="70920"/>
    <n v="75600"/>
    <n v="4680"/>
  </r>
  <r>
    <x v="625"/>
    <x v="9"/>
    <x v="3"/>
    <x v="7"/>
    <s v="Smartphones"/>
    <n v="11"/>
    <x v="1"/>
    <x v="9"/>
    <n v="63648"/>
    <n v="67680"/>
    <n v="4032"/>
  </r>
  <r>
    <x v="626"/>
    <x v="4"/>
    <x v="2"/>
    <x v="9"/>
    <s v="Smartphones"/>
    <n v="4"/>
    <x v="1"/>
    <x v="9"/>
    <n v="14742"/>
    <n v="15750"/>
    <n v="1008"/>
  </r>
  <r>
    <x v="626"/>
    <x v="7"/>
    <x v="4"/>
    <x v="15"/>
    <s v="Tablets"/>
    <n v="22"/>
    <x v="1"/>
    <x v="9"/>
    <n v="135108"/>
    <n v="145800"/>
    <n v="10692"/>
  </r>
  <r>
    <x v="626"/>
    <x v="6"/>
    <x v="2"/>
    <x v="10"/>
    <s v="Smartphones"/>
    <n v="15"/>
    <x v="1"/>
    <x v="9"/>
    <n v="22410"/>
    <n v="23850"/>
    <n v="1440"/>
  </r>
  <r>
    <x v="627"/>
    <x v="0"/>
    <x v="0"/>
    <x v="16"/>
    <s v="Smartphones"/>
    <n v="23"/>
    <x v="1"/>
    <x v="9"/>
    <n v="71064"/>
    <n v="75600"/>
    <n v="4536"/>
  </r>
  <r>
    <x v="627"/>
    <x v="5"/>
    <x v="3"/>
    <x v="8"/>
    <s v="Smartphones"/>
    <n v="9"/>
    <x v="1"/>
    <x v="9"/>
    <n v="61776"/>
    <n v="65880"/>
    <n v="4104"/>
  </r>
  <r>
    <x v="627"/>
    <x v="5"/>
    <x v="3"/>
    <x v="13"/>
    <s v="Tablets"/>
    <n v="7"/>
    <x v="1"/>
    <x v="9"/>
    <n v="74556"/>
    <n v="80370"/>
    <n v="5814"/>
  </r>
  <r>
    <x v="627"/>
    <x v="2"/>
    <x v="1"/>
    <x v="11"/>
    <s v="Smartphones"/>
    <n v="25"/>
    <x v="1"/>
    <x v="9"/>
    <n v="74466"/>
    <n v="79380"/>
    <n v="4914"/>
  </r>
  <r>
    <x v="627"/>
    <x v="3"/>
    <x v="1"/>
    <x v="2"/>
    <s v="Smartphones"/>
    <n v="10"/>
    <x v="1"/>
    <x v="9"/>
    <n v="67626"/>
    <n v="71910"/>
    <n v="4284"/>
  </r>
  <r>
    <x v="628"/>
    <x v="7"/>
    <x v="4"/>
    <x v="14"/>
    <s v="Smartphones"/>
    <n v="8"/>
    <x v="1"/>
    <x v="9"/>
    <n v="17712"/>
    <n v="18900"/>
    <n v="1188"/>
  </r>
  <r>
    <x v="629"/>
    <x v="7"/>
    <x v="4"/>
    <x v="15"/>
    <s v="Tablets"/>
    <n v="18"/>
    <x v="1"/>
    <x v="9"/>
    <n v="105084"/>
    <n v="113400"/>
    <n v="8316"/>
  </r>
  <r>
    <x v="629"/>
    <x v="0"/>
    <x v="0"/>
    <x v="9"/>
    <s v="Smartphones"/>
    <n v="8"/>
    <x v="1"/>
    <x v="9"/>
    <n v="52650"/>
    <n v="56250"/>
    <n v="3600"/>
  </r>
  <r>
    <x v="629"/>
    <x v="8"/>
    <x v="4"/>
    <x v="5"/>
    <s v="Smartphones"/>
    <n v="25"/>
    <x v="1"/>
    <x v="9"/>
    <n v="93312"/>
    <n v="99360"/>
    <n v="6048"/>
  </r>
  <r>
    <x v="629"/>
    <x v="2"/>
    <x v="1"/>
    <x v="3"/>
    <s v="Smartphones"/>
    <n v="7"/>
    <x v="1"/>
    <x v="9"/>
    <n v="19764"/>
    <n v="21060"/>
    <n v="1296"/>
  </r>
  <r>
    <x v="630"/>
    <x v="2"/>
    <x v="1"/>
    <x v="4"/>
    <s v="Smartphones"/>
    <n v="17"/>
    <x v="1"/>
    <x v="9"/>
    <n v="48672"/>
    <n v="51840"/>
    <n v="3168"/>
  </r>
  <r>
    <x v="630"/>
    <x v="7"/>
    <x v="4"/>
    <x v="12"/>
    <s v="Smartphones"/>
    <n v="3"/>
    <x v="1"/>
    <x v="9"/>
    <n v="85698"/>
    <n v="91080"/>
    <n v="5382"/>
  </r>
  <r>
    <x v="631"/>
    <x v="7"/>
    <x v="4"/>
    <x v="0"/>
    <s v="Smartphones"/>
    <n v="13"/>
    <x v="1"/>
    <x v="9"/>
    <n v="14238"/>
    <n v="15120"/>
    <n v="882"/>
  </r>
  <r>
    <x v="631"/>
    <x v="7"/>
    <x v="4"/>
    <x v="9"/>
    <s v="Smartphones"/>
    <n v="17"/>
    <x v="1"/>
    <x v="9"/>
    <n v="12636"/>
    <n v="13500"/>
    <n v="864"/>
  </r>
  <r>
    <x v="631"/>
    <x v="9"/>
    <x v="3"/>
    <x v="14"/>
    <s v="Smartphones"/>
    <n v="22"/>
    <x v="1"/>
    <x v="9"/>
    <n v="56088"/>
    <n v="59850"/>
    <n v="3762"/>
  </r>
  <r>
    <x v="631"/>
    <x v="9"/>
    <x v="3"/>
    <x v="10"/>
    <s v="Smartphones"/>
    <n v="23"/>
    <x v="1"/>
    <x v="9"/>
    <n v="80676"/>
    <n v="85860"/>
    <n v="5184"/>
  </r>
  <r>
    <x v="631"/>
    <x v="3"/>
    <x v="1"/>
    <x v="15"/>
    <s v="Tablets"/>
    <n v="1"/>
    <x v="1"/>
    <x v="9"/>
    <n v="97578"/>
    <n v="105300"/>
    <n v="7722"/>
  </r>
  <r>
    <x v="631"/>
    <x v="8"/>
    <x v="4"/>
    <x v="9"/>
    <s v="Smartphones"/>
    <n v="25"/>
    <x v="1"/>
    <x v="9"/>
    <n v="2106"/>
    <n v="2250"/>
    <n v="144"/>
  </r>
  <r>
    <x v="631"/>
    <x v="8"/>
    <x v="4"/>
    <x v="12"/>
    <s v="Smartphones"/>
    <n v="22"/>
    <x v="1"/>
    <x v="9"/>
    <n v="40986"/>
    <n v="43560"/>
    <n v="2574"/>
  </r>
  <r>
    <x v="631"/>
    <x v="9"/>
    <x v="3"/>
    <x v="0"/>
    <s v="Smartphones"/>
    <n v="2"/>
    <x v="1"/>
    <x v="9"/>
    <n v="34578"/>
    <n v="36720"/>
    <n v="2142"/>
  </r>
  <r>
    <x v="631"/>
    <x v="8"/>
    <x v="4"/>
    <x v="5"/>
    <s v="Smartphones"/>
    <n v="11"/>
    <x v="1"/>
    <x v="9"/>
    <n v="40824"/>
    <n v="43470"/>
    <n v="2646"/>
  </r>
  <r>
    <x v="632"/>
    <x v="2"/>
    <x v="1"/>
    <x v="3"/>
    <s v="Smartphones"/>
    <n v="11"/>
    <x v="1"/>
    <x v="9"/>
    <n v="17568"/>
    <n v="18720"/>
    <n v="1152"/>
  </r>
  <r>
    <x v="632"/>
    <x v="0"/>
    <x v="0"/>
    <x v="14"/>
    <s v="Smartphones"/>
    <n v="1"/>
    <x v="1"/>
    <x v="9"/>
    <n v="38376"/>
    <n v="40950"/>
    <n v="2574"/>
  </r>
  <r>
    <x v="632"/>
    <x v="6"/>
    <x v="2"/>
    <x v="1"/>
    <s v="Tablets"/>
    <n v="14"/>
    <x v="1"/>
    <x v="9"/>
    <n v="46566"/>
    <n v="50310"/>
    <n v="3744"/>
  </r>
  <r>
    <x v="632"/>
    <x v="3"/>
    <x v="1"/>
    <x v="11"/>
    <s v="Smartphones"/>
    <n v="11"/>
    <x v="1"/>
    <x v="9"/>
    <n v="7092"/>
    <n v="7560"/>
    <n v="468"/>
  </r>
  <r>
    <x v="632"/>
    <x v="4"/>
    <x v="2"/>
    <x v="4"/>
    <s v="Smartphones"/>
    <n v="8"/>
    <x v="1"/>
    <x v="9"/>
    <n v="21294"/>
    <n v="22680"/>
    <n v="1386"/>
  </r>
  <r>
    <x v="633"/>
    <x v="2"/>
    <x v="1"/>
    <x v="15"/>
    <s v="Tablets"/>
    <n v="1"/>
    <x v="1"/>
    <x v="9"/>
    <n v="135108"/>
    <n v="145800"/>
    <n v="10692"/>
  </r>
  <r>
    <x v="634"/>
    <x v="8"/>
    <x v="4"/>
    <x v="14"/>
    <s v="Smartphones"/>
    <n v="24"/>
    <x v="1"/>
    <x v="9"/>
    <n v="20664"/>
    <n v="22050"/>
    <n v="1386"/>
  </r>
  <r>
    <x v="634"/>
    <x v="1"/>
    <x v="0"/>
    <x v="0"/>
    <s v="Smartphones"/>
    <n v="15"/>
    <x v="1"/>
    <x v="9"/>
    <n v="22374"/>
    <n v="23760"/>
    <n v="1386"/>
  </r>
  <r>
    <x v="634"/>
    <x v="1"/>
    <x v="0"/>
    <x v="0"/>
    <s v="Smartphones"/>
    <n v="20"/>
    <x v="1"/>
    <x v="9"/>
    <n v="44748"/>
    <n v="47520"/>
    <n v="2772"/>
  </r>
  <r>
    <x v="635"/>
    <x v="4"/>
    <x v="2"/>
    <x v="8"/>
    <s v="Smartphones"/>
    <n v="1"/>
    <x v="1"/>
    <x v="9"/>
    <n v="15444"/>
    <n v="16470"/>
    <n v="1026"/>
  </r>
  <r>
    <x v="635"/>
    <x v="9"/>
    <x v="3"/>
    <x v="13"/>
    <s v="Tablets"/>
    <n v="5"/>
    <x v="1"/>
    <x v="9"/>
    <n v="3924"/>
    <n v="4230"/>
    <n v="306"/>
  </r>
  <r>
    <x v="635"/>
    <x v="2"/>
    <x v="1"/>
    <x v="1"/>
    <s v="Tablets"/>
    <n v="2"/>
    <x v="1"/>
    <x v="9"/>
    <n v="25074"/>
    <n v="27090"/>
    <n v="2016"/>
  </r>
  <r>
    <x v="635"/>
    <x v="8"/>
    <x v="4"/>
    <x v="5"/>
    <s v="Smartphones"/>
    <n v="15"/>
    <x v="1"/>
    <x v="9"/>
    <n v="58320"/>
    <n v="62100"/>
    <n v="3780"/>
  </r>
  <r>
    <x v="636"/>
    <x v="2"/>
    <x v="1"/>
    <x v="8"/>
    <s v="Smartphones"/>
    <n v="24"/>
    <x v="1"/>
    <x v="9"/>
    <n v="77220"/>
    <n v="82350"/>
    <n v="5130"/>
  </r>
  <r>
    <x v="636"/>
    <x v="2"/>
    <x v="1"/>
    <x v="7"/>
    <s v="Smartphones"/>
    <n v="23"/>
    <x v="1"/>
    <x v="9"/>
    <n v="7956"/>
    <n v="8460"/>
    <n v="504"/>
  </r>
  <r>
    <x v="636"/>
    <x v="3"/>
    <x v="1"/>
    <x v="11"/>
    <s v="Smartphones"/>
    <n v="20"/>
    <x v="1"/>
    <x v="9"/>
    <n v="88650"/>
    <n v="94500"/>
    <n v="5850"/>
  </r>
  <r>
    <x v="636"/>
    <x v="3"/>
    <x v="1"/>
    <x v="4"/>
    <s v="Smartphones"/>
    <n v="23"/>
    <x v="1"/>
    <x v="9"/>
    <n v="36504"/>
    <n v="38880"/>
    <n v="2376"/>
  </r>
  <r>
    <x v="636"/>
    <x v="9"/>
    <x v="3"/>
    <x v="14"/>
    <s v="Smartphones"/>
    <n v="22"/>
    <x v="1"/>
    <x v="9"/>
    <n v="23616"/>
    <n v="25200"/>
    <n v="1584"/>
  </r>
  <r>
    <x v="637"/>
    <x v="6"/>
    <x v="2"/>
    <x v="9"/>
    <s v="Smartphones"/>
    <n v="10"/>
    <x v="1"/>
    <x v="9"/>
    <n v="29484"/>
    <n v="31500"/>
    <n v="2016"/>
  </r>
  <r>
    <x v="638"/>
    <x v="6"/>
    <x v="2"/>
    <x v="4"/>
    <s v="Smartphones"/>
    <n v="5"/>
    <x v="1"/>
    <x v="9"/>
    <n v="51714"/>
    <n v="55080"/>
    <n v="3366"/>
  </r>
  <r>
    <x v="638"/>
    <x v="9"/>
    <x v="3"/>
    <x v="16"/>
    <s v="Smartphones"/>
    <n v="12"/>
    <x v="1"/>
    <x v="9"/>
    <n v="27072"/>
    <n v="28800"/>
    <n v="1728"/>
  </r>
  <r>
    <x v="638"/>
    <x v="3"/>
    <x v="1"/>
    <x v="2"/>
    <s v="Smartphones"/>
    <n v="19"/>
    <x v="1"/>
    <x v="9"/>
    <n v="35802"/>
    <n v="38070"/>
    <n v="2268"/>
  </r>
  <r>
    <x v="638"/>
    <x v="8"/>
    <x v="4"/>
    <x v="8"/>
    <s v="Smartphones"/>
    <n v="18"/>
    <x v="1"/>
    <x v="9"/>
    <n v="41184"/>
    <n v="43920"/>
    <n v="2736"/>
  </r>
  <r>
    <x v="638"/>
    <x v="3"/>
    <x v="1"/>
    <x v="11"/>
    <s v="Smartphones"/>
    <n v="1"/>
    <x v="1"/>
    <x v="9"/>
    <n v="67374"/>
    <n v="71820"/>
    <n v="4446"/>
  </r>
  <r>
    <x v="638"/>
    <x v="0"/>
    <x v="0"/>
    <x v="11"/>
    <s v="Smartphones"/>
    <n v="15"/>
    <x v="1"/>
    <x v="9"/>
    <n v="81558"/>
    <n v="86940"/>
    <n v="5382"/>
  </r>
  <r>
    <x v="638"/>
    <x v="7"/>
    <x v="4"/>
    <x v="4"/>
    <s v="Smartphones"/>
    <n v="4"/>
    <x v="1"/>
    <x v="9"/>
    <n v="3042"/>
    <n v="3240"/>
    <n v="198"/>
  </r>
  <r>
    <x v="638"/>
    <x v="6"/>
    <x v="2"/>
    <x v="1"/>
    <s v="Tablets"/>
    <n v="16"/>
    <x v="1"/>
    <x v="9"/>
    <n v="28656"/>
    <n v="30960"/>
    <n v="2304"/>
  </r>
  <r>
    <x v="639"/>
    <x v="4"/>
    <x v="2"/>
    <x v="10"/>
    <s v="Smartphones"/>
    <n v="10"/>
    <x v="1"/>
    <x v="9"/>
    <n v="31374"/>
    <n v="33390"/>
    <n v="2016"/>
  </r>
  <r>
    <x v="639"/>
    <x v="2"/>
    <x v="1"/>
    <x v="4"/>
    <s v="Smartphones"/>
    <n v="21"/>
    <x v="1"/>
    <x v="9"/>
    <n v="30420"/>
    <n v="32400"/>
    <n v="1980"/>
  </r>
  <r>
    <x v="639"/>
    <x v="5"/>
    <x v="3"/>
    <x v="3"/>
    <s v="Smartphones"/>
    <n v="7"/>
    <x v="1"/>
    <x v="9"/>
    <n v="2196"/>
    <n v="2340"/>
    <n v="144"/>
  </r>
  <r>
    <x v="639"/>
    <x v="5"/>
    <x v="3"/>
    <x v="2"/>
    <s v="Smartphones"/>
    <n v="22"/>
    <x v="1"/>
    <x v="9"/>
    <n v="75582"/>
    <n v="80370"/>
    <n v="4788"/>
  </r>
  <r>
    <x v="640"/>
    <x v="7"/>
    <x v="4"/>
    <x v="11"/>
    <s v="Smartphones"/>
    <n v="15"/>
    <x v="1"/>
    <x v="9"/>
    <n v="42552"/>
    <n v="45360"/>
    <n v="2808"/>
  </r>
  <r>
    <x v="640"/>
    <x v="4"/>
    <x v="2"/>
    <x v="13"/>
    <s v="Tablets"/>
    <n v="7"/>
    <x v="1"/>
    <x v="9"/>
    <n v="74556"/>
    <n v="80370"/>
    <n v="5814"/>
  </r>
  <r>
    <x v="640"/>
    <x v="5"/>
    <x v="3"/>
    <x v="6"/>
    <s v="Smartphones"/>
    <n v="17"/>
    <x v="1"/>
    <x v="9"/>
    <n v="10638"/>
    <n v="11340"/>
    <n v="702"/>
  </r>
  <r>
    <x v="640"/>
    <x v="1"/>
    <x v="0"/>
    <x v="13"/>
    <s v="Tablets"/>
    <n v="20"/>
    <x v="1"/>
    <x v="9"/>
    <n v="94176"/>
    <n v="101520"/>
    <n v="7344"/>
  </r>
  <r>
    <x v="641"/>
    <x v="6"/>
    <x v="2"/>
    <x v="6"/>
    <s v="Smartphones"/>
    <n v="5"/>
    <x v="1"/>
    <x v="10"/>
    <n v="21276"/>
    <n v="22680"/>
    <n v="1404"/>
  </r>
  <r>
    <x v="642"/>
    <x v="9"/>
    <x v="3"/>
    <x v="1"/>
    <s v="Tablets"/>
    <n v="14"/>
    <x v="1"/>
    <x v="10"/>
    <n v="60894"/>
    <n v="65790"/>
    <n v="4896"/>
  </r>
  <r>
    <x v="643"/>
    <x v="9"/>
    <x v="3"/>
    <x v="6"/>
    <s v="Smartphones"/>
    <n v="6"/>
    <x v="1"/>
    <x v="10"/>
    <n v="17730"/>
    <n v="18900"/>
    <n v="1170"/>
  </r>
  <r>
    <x v="643"/>
    <x v="2"/>
    <x v="1"/>
    <x v="4"/>
    <s v="Smartphones"/>
    <n v="22"/>
    <x v="1"/>
    <x v="10"/>
    <n v="21294"/>
    <n v="22680"/>
    <n v="1386"/>
  </r>
  <r>
    <x v="643"/>
    <x v="7"/>
    <x v="4"/>
    <x v="13"/>
    <s v="Tablets"/>
    <n v="6"/>
    <x v="1"/>
    <x v="10"/>
    <n v="39240"/>
    <n v="42300"/>
    <n v="3060"/>
  </r>
  <r>
    <x v="644"/>
    <x v="4"/>
    <x v="2"/>
    <x v="8"/>
    <s v="Smartphones"/>
    <n v="6"/>
    <x v="1"/>
    <x v="10"/>
    <n v="123552"/>
    <n v="131760"/>
    <n v="8208"/>
  </r>
  <r>
    <x v="644"/>
    <x v="6"/>
    <x v="2"/>
    <x v="2"/>
    <s v="Smartphones"/>
    <n v="2"/>
    <x v="1"/>
    <x v="10"/>
    <n v="23868"/>
    <n v="25380"/>
    <n v="1512"/>
  </r>
  <r>
    <x v="644"/>
    <x v="7"/>
    <x v="4"/>
    <x v="14"/>
    <s v="Smartphones"/>
    <n v="24"/>
    <x v="1"/>
    <x v="10"/>
    <n v="67896"/>
    <n v="72450"/>
    <n v="4554"/>
  </r>
  <r>
    <x v="644"/>
    <x v="9"/>
    <x v="3"/>
    <x v="7"/>
    <s v="Smartphones"/>
    <n v="11"/>
    <x v="1"/>
    <x v="10"/>
    <n v="11934"/>
    <n v="12690"/>
    <n v="756"/>
  </r>
  <r>
    <x v="645"/>
    <x v="9"/>
    <x v="3"/>
    <x v="15"/>
    <s v="Tablets"/>
    <n v="10"/>
    <x v="1"/>
    <x v="10"/>
    <n v="75060"/>
    <n v="81000"/>
    <n v="5940"/>
  </r>
  <r>
    <x v="645"/>
    <x v="2"/>
    <x v="1"/>
    <x v="14"/>
    <s v="Smartphones"/>
    <n v="7"/>
    <x v="1"/>
    <x v="10"/>
    <n v="35424"/>
    <n v="37800"/>
    <n v="2376"/>
  </r>
  <r>
    <x v="646"/>
    <x v="4"/>
    <x v="2"/>
    <x v="2"/>
    <s v="Smartphones"/>
    <n v="22"/>
    <x v="1"/>
    <x v="10"/>
    <n v="67626"/>
    <n v="71910"/>
    <n v="4284"/>
  </r>
  <r>
    <x v="646"/>
    <x v="9"/>
    <x v="3"/>
    <x v="5"/>
    <s v="Smartphones"/>
    <n v="7"/>
    <x v="1"/>
    <x v="10"/>
    <n v="34992"/>
    <n v="37260"/>
    <n v="2268"/>
  </r>
  <r>
    <x v="646"/>
    <x v="7"/>
    <x v="4"/>
    <x v="3"/>
    <s v="Smartphones"/>
    <n v="18"/>
    <x v="1"/>
    <x v="10"/>
    <n v="24156"/>
    <n v="25740"/>
    <n v="1584"/>
  </r>
  <r>
    <x v="647"/>
    <x v="9"/>
    <x v="3"/>
    <x v="4"/>
    <s v="Smartphones"/>
    <n v="12"/>
    <x v="1"/>
    <x v="10"/>
    <n v="63882"/>
    <n v="68040"/>
    <n v="4158"/>
  </r>
  <r>
    <x v="647"/>
    <x v="2"/>
    <x v="1"/>
    <x v="7"/>
    <s v="Smartphones"/>
    <n v="19"/>
    <x v="1"/>
    <x v="10"/>
    <n v="63648"/>
    <n v="67680"/>
    <n v="4032"/>
  </r>
  <r>
    <x v="647"/>
    <x v="0"/>
    <x v="0"/>
    <x v="14"/>
    <s v="Smartphones"/>
    <n v="23"/>
    <x v="1"/>
    <x v="10"/>
    <n v="47232"/>
    <n v="50400"/>
    <n v="3168"/>
  </r>
  <r>
    <x v="648"/>
    <x v="9"/>
    <x v="3"/>
    <x v="14"/>
    <s v="Smartphones"/>
    <n v="3"/>
    <x v="1"/>
    <x v="10"/>
    <n v="29520"/>
    <n v="31500"/>
    <n v="1980"/>
  </r>
  <r>
    <x v="648"/>
    <x v="2"/>
    <x v="1"/>
    <x v="5"/>
    <s v="Smartphones"/>
    <n v="24"/>
    <x v="1"/>
    <x v="10"/>
    <n v="40824"/>
    <n v="43470"/>
    <n v="2646"/>
  </r>
  <r>
    <x v="648"/>
    <x v="3"/>
    <x v="1"/>
    <x v="14"/>
    <s v="Smartphones"/>
    <n v="25"/>
    <x v="1"/>
    <x v="10"/>
    <n v="14760"/>
    <n v="15750"/>
    <n v="990"/>
  </r>
  <r>
    <x v="648"/>
    <x v="7"/>
    <x v="4"/>
    <x v="13"/>
    <s v="Tablets"/>
    <n v="5"/>
    <x v="1"/>
    <x v="10"/>
    <n v="51012"/>
    <n v="54990"/>
    <n v="3978"/>
  </r>
  <r>
    <x v="648"/>
    <x v="5"/>
    <x v="3"/>
    <x v="3"/>
    <s v="Smartphones"/>
    <n v="2"/>
    <x v="1"/>
    <x v="10"/>
    <n v="15372"/>
    <n v="16380"/>
    <n v="1008"/>
  </r>
  <r>
    <x v="648"/>
    <x v="7"/>
    <x v="4"/>
    <x v="0"/>
    <s v="Smartphones"/>
    <n v="14"/>
    <x v="1"/>
    <x v="10"/>
    <n v="4068"/>
    <n v="4320"/>
    <n v="252"/>
  </r>
  <r>
    <x v="648"/>
    <x v="7"/>
    <x v="4"/>
    <x v="8"/>
    <s v="Smartphones"/>
    <n v="6"/>
    <x v="1"/>
    <x v="10"/>
    <n v="92664"/>
    <n v="98820"/>
    <n v="6156"/>
  </r>
  <r>
    <x v="649"/>
    <x v="6"/>
    <x v="2"/>
    <x v="9"/>
    <s v="Smartphones"/>
    <n v="13"/>
    <x v="1"/>
    <x v="10"/>
    <n v="33696"/>
    <n v="36000"/>
    <n v="2304"/>
  </r>
  <r>
    <x v="649"/>
    <x v="1"/>
    <x v="0"/>
    <x v="4"/>
    <s v="Smartphones"/>
    <n v="4"/>
    <x v="1"/>
    <x v="10"/>
    <n v="66924"/>
    <n v="71280"/>
    <n v="4356"/>
  </r>
  <r>
    <x v="649"/>
    <x v="5"/>
    <x v="3"/>
    <x v="2"/>
    <s v="Smartphones"/>
    <n v="21"/>
    <x v="1"/>
    <x v="10"/>
    <n v="35802"/>
    <n v="38070"/>
    <n v="2268"/>
  </r>
  <r>
    <x v="650"/>
    <x v="5"/>
    <x v="3"/>
    <x v="5"/>
    <s v="Smartphones"/>
    <n v="16"/>
    <x v="1"/>
    <x v="10"/>
    <n v="116640"/>
    <n v="124200"/>
    <n v="7560"/>
  </r>
  <r>
    <x v="650"/>
    <x v="6"/>
    <x v="2"/>
    <x v="16"/>
    <s v="Smartphones"/>
    <n v="10"/>
    <x v="1"/>
    <x v="10"/>
    <n v="27072"/>
    <n v="28800"/>
    <n v="1728"/>
  </r>
  <r>
    <x v="650"/>
    <x v="7"/>
    <x v="4"/>
    <x v="4"/>
    <s v="Smartphones"/>
    <n v="3"/>
    <x v="1"/>
    <x v="10"/>
    <n v="24336"/>
    <n v="25920"/>
    <n v="1584"/>
  </r>
  <r>
    <x v="650"/>
    <x v="9"/>
    <x v="3"/>
    <x v="7"/>
    <s v="Smartphones"/>
    <n v="1"/>
    <x v="1"/>
    <x v="10"/>
    <n v="19890"/>
    <n v="21150"/>
    <n v="1260"/>
  </r>
  <r>
    <x v="650"/>
    <x v="6"/>
    <x v="2"/>
    <x v="15"/>
    <s v="Tablets"/>
    <n v="13"/>
    <x v="1"/>
    <x v="10"/>
    <n v="97578"/>
    <n v="105300"/>
    <n v="7722"/>
  </r>
  <r>
    <x v="650"/>
    <x v="3"/>
    <x v="1"/>
    <x v="1"/>
    <s v="Tablets"/>
    <n v="15"/>
    <x v="1"/>
    <x v="10"/>
    <n v="17910"/>
    <n v="19350"/>
    <n v="1440"/>
  </r>
  <r>
    <x v="650"/>
    <x v="8"/>
    <x v="4"/>
    <x v="12"/>
    <s v="Smartphones"/>
    <n v="5"/>
    <x v="1"/>
    <x v="10"/>
    <n v="29808"/>
    <n v="31680"/>
    <n v="1872"/>
  </r>
  <r>
    <x v="651"/>
    <x v="9"/>
    <x v="3"/>
    <x v="11"/>
    <s v="Smartphones"/>
    <n v="25"/>
    <x v="1"/>
    <x v="10"/>
    <n v="10638"/>
    <n v="11340"/>
    <n v="702"/>
  </r>
  <r>
    <x v="651"/>
    <x v="5"/>
    <x v="3"/>
    <x v="9"/>
    <s v="Smartphones"/>
    <n v="8"/>
    <x v="1"/>
    <x v="10"/>
    <n v="48438"/>
    <n v="51750"/>
    <n v="3312"/>
  </r>
  <r>
    <x v="651"/>
    <x v="9"/>
    <x v="3"/>
    <x v="2"/>
    <s v="Smartphones"/>
    <n v="21"/>
    <x v="1"/>
    <x v="10"/>
    <n v="51714"/>
    <n v="54990"/>
    <n v="3276"/>
  </r>
  <r>
    <x v="651"/>
    <x v="5"/>
    <x v="3"/>
    <x v="2"/>
    <s v="Smartphones"/>
    <n v="16"/>
    <x v="1"/>
    <x v="10"/>
    <n v="55692"/>
    <n v="59220"/>
    <n v="3528"/>
  </r>
  <r>
    <x v="651"/>
    <x v="6"/>
    <x v="2"/>
    <x v="2"/>
    <s v="Smartphones"/>
    <n v="23"/>
    <x v="1"/>
    <x v="10"/>
    <n v="43758"/>
    <n v="46530"/>
    <n v="2772"/>
  </r>
  <r>
    <x v="652"/>
    <x v="1"/>
    <x v="0"/>
    <x v="9"/>
    <s v="Smartphones"/>
    <n v="22"/>
    <x v="1"/>
    <x v="10"/>
    <n v="44226"/>
    <n v="47250"/>
    <n v="3024"/>
  </r>
  <r>
    <x v="653"/>
    <x v="5"/>
    <x v="3"/>
    <x v="8"/>
    <s v="Smartphones"/>
    <n v="13"/>
    <x v="1"/>
    <x v="10"/>
    <n v="20592"/>
    <n v="21960"/>
    <n v="1368"/>
  </r>
  <r>
    <x v="653"/>
    <x v="9"/>
    <x v="3"/>
    <x v="2"/>
    <s v="Smartphones"/>
    <n v="27"/>
    <x v="1"/>
    <x v="10"/>
    <n v="31824"/>
    <n v="33840"/>
    <n v="2016"/>
  </r>
  <r>
    <x v="654"/>
    <x v="2"/>
    <x v="1"/>
    <x v="12"/>
    <s v="Smartphones"/>
    <n v="27"/>
    <x v="1"/>
    <x v="10"/>
    <n v="55890"/>
    <n v="59400"/>
    <n v="3510"/>
  </r>
  <r>
    <x v="654"/>
    <x v="4"/>
    <x v="2"/>
    <x v="9"/>
    <s v="Smartphones"/>
    <n v="27"/>
    <x v="1"/>
    <x v="10"/>
    <n v="2106"/>
    <n v="2250"/>
    <n v="144"/>
  </r>
  <r>
    <x v="654"/>
    <x v="9"/>
    <x v="3"/>
    <x v="4"/>
    <s v="Smartphones"/>
    <n v="27"/>
    <x v="1"/>
    <x v="10"/>
    <n v="51714"/>
    <n v="55080"/>
    <n v="3366"/>
  </r>
  <r>
    <x v="655"/>
    <x v="9"/>
    <x v="3"/>
    <x v="6"/>
    <s v="Smartphones"/>
    <n v="27"/>
    <x v="1"/>
    <x v="10"/>
    <n v="49644"/>
    <n v="52920"/>
    <n v="3276"/>
  </r>
  <r>
    <x v="655"/>
    <x v="5"/>
    <x v="3"/>
    <x v="9"/>
    <s v="Smartphones"/>
    <n v="27"/>
    <x v="1"/>
    <x v="10"/>
    <n v="12636"/>
    <n v="13500"/>
    <n v="864"/>
  </r>
  <r>
    <x v="656"/>
    <x v="1"/>
    <x v="0"/>
    <x v="12"/>
    <s v="Smartphones"/>
    <n v="12"/>
    <x v="1"/>
    <x v="10"/>
    <n v="7452"/>
    <n v="7920"/>
    <n v="468"/>
  </r>
  <r>
    <x v="656"/>
    <x v="3"/>
    <x v="1"/>
    <x v="8"/>
    <s v="Smartphones"/>
    <n v="18"/>
    <x v="1"/>
    <x v="10"/>
    <n v="128700"/>
    <n v="137250"/>
    <n v="8550"/>
  </r>
  <r>
    <x v="656"/>
    <x v="5"/>
    <x v="3"/>
    <x v="7"/>
    <s v="Smartphones"/>
    <n v="8"/>
    <x v="1"/>
    <x v="10"/>
    <n v="83538"/>
    <n v="88830"/>
    <n v="5292"/>
  </r>
  <r>
    <x v="656"/>
    <x v="3"/>
    <x v="1"/>
    <x v="16"/>
    <s v="Smartphones"/>
    <n v="21"/>
    <x v="1"/>
    <x v="10"/>
    <n v="60912"/>
    <n v="64800"/>
    <n v="3888"/>
  </r>
  <r>
    <x v="656"/>
    <x v="5"/>
    <x v="3"/>
    <x v="1"/>
    <s v="Tablets"/>
    <n v="25"/>
    <x v="1"/>
    <x v="10"/>
    <n v="78804"/>
    <n v="85140"/>
    <n v="6336"/>
  </r>
  <r>
    <x v="657"/>
    <x v="2"/>
    <x v="1"/>
    <x v="8"/>
    <s v="Smartphones"/>
    <n v="12"/>
    <x v="1"/>
    <x v="10"/>
    <n v="25740"/>
    <n v="27450"/>
    <n v="1710"/>
  </r>
  <r>
    <x v="657"/>
    <x v="2"/>
    <x v="1"/>
    <x v="4"/>
    <s v="Smartphones"/>
    <n v="9"/>
    <x v="1"/>
    <x v="10"/>
    <n v="6084"/>
    <n v="6480"/>
    <n v="396"/>
  </r>
  <r>
    <x v="657"/>
    <x v="6"/>
    <x v="2"/>
    <x v="5"/>
    <s v="Smartphones"/>
    <n v="23"/>
    <x v="1"/>
    <x v="10"/>
    <n v="116640"/>
    <n v="124200"/>
    <n v="7560"/>
  </r>
  <r>
    <x v="657"/>
    <x v="0"/>
    <x v="0"/>
    <x v="0"/>
    <s v="Smartphones"/>
    <n v="23"/>
    <x v="1"/>
    <x v="10"/>
    <n v="26442"/>
    <n v="28080"/>
    <n v="1638"/>
  </r>
  <r>
    <x v="657"/>
    <x v="0"/>
    <x v="0"/>
    <x v="8"/>
    <s v="Smartphones"/>
    <n v="20"/>
    <x v="1"/>
    <x v="10"/>
    <n v="123552"/>
    <n v="131760"/>
    <n v="8208"/>
  </r>
  <r>
    <x v="657"/>
    <x v="5"/>
    <x v="3"/>
    <x v="10"/>
    <s v="Smartphones"/>
    <n v="25"/>
    <x v="1"/>
    <x v="10"/>
    <n v="62748"/>
    <n v="66780"/>
    <n v="4032"/>
  </r>
  <r>
    <x v="657"/>
    <x v="3"/>
    <x v="1"/>
    <x v="15"/>
    <s v="Tablets"/>
    <n v="4"/>
    <x v="1"/>
    <x v="10"/>
    <n v="15012"/>
    <n v="16200"/>
    <n v="1188"/>
  </r>
  <r>
    <x v="658"/>
    <x v="5"/>
    <x v="3"/>
    <x v="10"/>
    <s v="Smartphones"/>
    <n v="24"/>
    <x v="1"/>
    <x v="10"/>
    <n v="22410"/>
    <n v="23850"/>
    <n v="1440"/>
  </r>
  <r>
    <x v="658"/>
    <x v="6"/>
    <x v="2"/>
    <x v="10"/>
    <s v="Smartphones"/>
    <n v="24"/>
    <x v="1"/>
    <x v="10"/>
    <n v="53784"/>
    <n v="57240"/>
    <n v="3456"/>
  </r>
  <r>
    <x v="658"/>
    <x v="3"/>
    <x v="1"/>
    <x v="2"/>
    <s v="Smartphones"/>
    <n v="16"/>
    <x v="1"/>
    <x v="10"/>
    <n v="83538"/>
    <n v="88830"/>
    <n v="5292"/>
  </r>
  <r>
    <x v="658"/>
    <x v="6"/>
    <x v="2"/>
    <x v="1"/>
    <s v="Tablets"/>
    <n v="6"/>
    <x v="1"/>
    <x v="10"/>
    <n v="78804"/>
    <n v="85140"/>
    <n v="6336"/>
  </r>
  <r>
    <x v="658"/>
    <x v="2"/>
    <x v="1"/>
    <x v="12"/>
    <s v="Smartphones"/>
    <n v="4"/>
    <x v="1"/>
    <x v="10"/>
    <n v="85698"/>
    <n v="91080"/>
    <n v="5382"/>
  </r>
  <r>
    <x v="658"/>
    <x v="9"/>
    <x v="3"/>
    <x v="16"/>
    <s v="Smartphones"/>
    <n v="24"/>
    <x v="1"/>
    <x v="10"/>
    <n v="20304"/>
    <n v="21600"/>
    <n v="1296"/>
  </r>
  <r>
    <x v="659"/>
    <x v="4"/>
    <x v="2"/>
    <x v="14"/>
    <s v="Smartphones"/>
    <n v="21"/>
    <x v="1"/>
    <x v="10"/>
    <n v="53136"/>
    <n v="56700"/>
    <n v="3564"/>
  </r>
  <r>
    <x v="659"/>
    <x v="0"/>
    <x v="0"/>
    <x v="14"/>
    <s v="Smartphones"/>
    <n v="13"/>
    <x v="1"/>
    <x v="10"/>
    <n v="26568"/>
    <n v="28350"/>
    <n v="1782"/>
  </r>
  <r>
    <x v="659"/>
    <x v="4"/>
    <x v="2"/>
    <x v="6"/>
    <s v="Smartphones"/>
    <n v="2"/>
    <x v="1"/>
    <x v="10"/>
    <n v="78012"/>
    <n v="83160"/>
    <n v="5148"/>
  </r>
  <r>
    <x v="659"/>
    <x v="7"/>
    <x v="4"/>
    <x v="12"/>
    <s v="Smartphones"/>
    <n v="20"/>
    <x v="1"/>
    <x v="10"/>
    <n v="89424"/>
    <n v="95040"/>
    <n v="5616"/>
  </r>
  <r>
    <x v="659"/>
    <x v="2"/>
    <x v="1"/>
    <x v="13"/>
    <s v="Tablets"/>
    <n v="21"/>
    <x v="1"/>
    <x v="10"/>
    <n v="47088"/>
    <n v="50760"/>
    <n v="3672"/>
  </r>
  <r>
    <x v="660"/>
    <x v="8"/>
    <x v="4"/>
    <x v="11"/>
    <s v="Smartphones"/>
    <n v="12"/>
    <x v="1"/>
    <x v="10"/>
    <n v="63828"/>
    <n v="68040"/>
    <n v="4212"/>
  </r>
  <r>
    <x v="660"/>
    <x v="3"/>
    <x v="1"/>
    <x v="13"/>
    <s v="Tablets"/>
    <n v="23"/>
    <x v="1"/>
    <x v="10"/>
    <n v="7848"/>
    <n v="8460"/>
    <n v="612"/>
  </r>
  <r>
    <x v="660"/>
    <x v="3"/>
    <x v="1"/>
    <x v="16"/>
    <s v="Smartphones"/>
    <n v="23"/>
    <x v="1"/>
    <x v="10"/>
    <n v="64296"/>
    <n v="68400"/>
    <n v="4104"/>
  </r>
  <r>
    <x v="660"/>
    <x v="9"/>
    <x v="3"/>
    <x v="5"/>
    <s v="Smartphones"/>
    <n v="24"/>
    <x v="1"/>
    <x v="10"/>
    <n v="139968"/>
    <n v="149040"/>
    <n v="9072"/>
  </r>
  <r>
    <x v="660"/>
    <x v="4"/>
    <x v="2"/>
    <x v="16"/>
    <s v="Smartphones"/>
    <n v="25"/>
    <x v="1"/>
    <x v="10"/>
    <n v="30456"/>
    <n v="32400"/>
    <n v="1944"/>
  </r>
  <r>
    <x v="660"/>
    <x v="9"/>
    <x v="3"/>
    <x v="16"/>
    <s v="Smartphones"/>
    <n v="17"/>
    <x v="1"/>
    <x v="10"/>
    <n v="16920"/>
    <n v="18000"/>
    <n v="1080"/>
  </r>
  <r>
    <x v="660"/>
    <x v="5"/>
    <x v="3"/>
    <x v="1"/>
    <s v="Tablets"/>
    <n v="21"/>
    <x v="1"/>
    <x v="10"/>
    <n v="28656"/>
    <n v="30960"/>
    <n v="2304"/>
  </r>
  <r>
    <x v="661"/>
    <x v="2"/>
    <x v="1"/>
    <x v="10"/>
    <s v="Smartphones"/>
    <n v="9"/>
    <x v="1"/>
    <x v="10"/>
    <n v="8964"/>
    <n v="9540"/>
    <n v="576"/>
  </r>
  <r>
    <x v="661"/>
    <x v="5"/>
    <x v="3"/>
    <x v="12"/>
    <s v="Smartphones"/>
    <n v="11"/>
    <x v="1"/>
    <x v="10"/>
    <n v="37260"/>
    <n v="39600"/>
    <n v="2340"/>
  </r>
  <r>
    <x v="661"/>
    <x v="7"/>
    <x v="4"/>
    <x v="7"/>
    <s v="Smartphones"/>
    <n v="4"/>
    <x v="1"/>
    <x v="10"/>
    <n v="75582"/>
    <n v="80370"/>
    <n v="4788"/>
  </r>
  <r>
    <x v="662"/>
    <x v="0"/>
    <x v="0"/>
    <x v="12"/>
    <s v="Smartphones"/>
    <n v="22"/>
    <x v="1"/>
    <x v="10"/>
    <n v="48438"/>
    <n v="51480"/>
    <n v="3042"/>
  </r>
  <r>
    <x v="662"/>
    <x v="8"/>
    <x v="4"/>
    <x v="15"/>
    <s v="Tablets"/>
    <n v="15"/>
    <x v="1"/>
    <x v="10"/>
    <n v="180144"/>
    <n v="194400"/>
    <n v="14256"/>
  </r>
  <r>
    <x v="662"/>
    <x v="8"/>
    <x v="4"/>
    <x v="1"/>
    <s v="Tablets"/>
    <n v="23"/>
    <x v="1"/>
    <x v="10"/>
    <n v="71640"/>
    <n v="77400"/>
    <n v="5760"/>
  </r>
  <r>
    <x v="662"/>
    <x v="4"/>
    <x v="2"/>
    <x v="11"/>
    <s v="Smartphones"/>
    <n v="9"/>
    <x v="1"/>
    <x v="10"/>
    <n v="17730"/>
    <n v="18900"/>
    <n v="1170"/>
  </r>
  <r>
    <x v="662"/>
    <x v="9"/>
    <x v="3"/>
    <x v="11"/>
    <s v="Smartphones"/>
    <n v="7"/>
    <x v="1"/>
    <x v="10"/>
    <n v="10638"/>
    <n v="11340"/>
    <n v="702"/>
  </r>
  <r>
    <x v="663"/>
    <x v="1"/>
    <x v="0"/>
    <x v="12"/>
    <s v="Smartphones"/>
    <n v="25"/>
    <x v="1"/>
    <x v="10"/>
    <n v="78246"/>
    <n v="83160"/>
    <n v="4914"/>
  </r>
  <r>
    <x v="663"/>
    <x v="6"/>
    <x v="2"/>
    <x v="4"/>
    <s v="Smartphones"/>
    <n v="10"/>
    <x v="1"/>
    <x v="10"/>
    <n v="27378"/>
    <n v="29160"/>
    <n v="1782"/>
  </r>
  <r>
    <x v="663"/>
    <x v="4"/>
    <x v="2"/>
    <x v="16"/>
    <s v="Smartphones"/>
    <n v="8"/>
    <x v="1"/>
    <x v="10"/>
    <n v="37224"/>
    <n v="39600"/>
    <n v="2376"/>
  </r>
  <r>
    <x v="663"/>
    <x v="8"/>
    <x v="4"/>
    <x v="14"/>
    <s v="Smartphones"/>
    <n v="18"/>
    <x v="1"/>
    <x v="10"/>
    <n v="47232"/>
    <n v="50400"/>
    <n v="3168"/>
  </r>
  <r>
    <x v="664"/>
    <x v="6"/>
    <x v="2"/>
    <x v="7"/>
    <s v="Smartphones"/>
    <n v="8"/>
    <x v="1"/>
    <x v="10"/>
    <n v="79560"/>
    <n v="84600"/>
    <n v="5040"/>
  </r>
  <r>
    <x v="664"/>
    <x v="7"/>
    <x v="4"/>
    <x v="14"/>
    <s v="Smartphones"/>
    <n v="25"/>
    <x v="1"/>
    <x v="10"/>
    <n v="47232"/>
    <n v="50400"/>
    <n v="3168"/>
  </r>
  <r>
    <x v="664"/>
    <x v="2"/>
    <x v="1"/>
    <x v="9"/>
    <s v="Smartphones"/>
    <n v="7"/>
    <x v="1"/>
    <x v="10"/>
    <n v="2106"/>
    <n v="2250"/>
    <n v="144"/>
  </r>
  <r>
    <x v="664"/>
    <x v="2"/>
    <x v="1"/>
    <x v="10"/>
    <s v="Smartphones"/>
    <n v="17"/>
    <x v="1"/>
    <x v="10"/>
    <n v="85158"/>
    <n v="90630"/>
    <n v="5472"/>
  </r>
  <r>
    <x v="664"/>
    <x v="2"/>
    <x v="1"/>
    <x v="13"/>
    <s v="Tablets"/>
    <n v="3"/>
    <x v="1"/>
    <x v="10"/>
    <n v="94176"/>
    <n v="101520"/>
    <n v="7344"/>
  </r>
  <r>
    <x v="665"/>
    <x v="6"/>
    <x v="2"/>
    <x v="16"/>
    <s v="Smartphones"/>
    <n v="13"/>
    <x v="1"/>
    <x v="10"/>
    <n v="84600"/>
    <n v="90000"/>
    <n v="5400"/>
  </r>
  <r>
    <x v="665"/>
    <x v="3"/>
    <x v="1"/>
    <x v="14"/>
    <s v="Smartphones"/>
    <n v="17"/>
    <x v="1"/>
    <x v="10"/>
    <n v="11808"/>
    <n v="12600"/>
    <n v="792"/>
  </r>
  <r>
    <x v="665"/>
    <x v="7"/>
    <x v="4"/>
    <x v="5"/>
    <s v="Smartphones"/>
    <n v="22"/>
    <x v="1"/>
    <x v="10"/>
    <n v="11664"/>
    <n v="12420"/>
    <n v="756"/>
  </r>
  <r>
    <x v="666"/>
    <x v="6"/>
    <x v="2"/>
    <x v="4"/>
    <s v="Smartphones"/>
    <n v="23"/>
    <x v="1"/>
    <x v="10"/>
    <n v="51714"/>
    <n v="55080"/>
    <n v="3366"/>
  </r>
  <r>
    <x v="666"/>
    <x v="0"/>
    <x v="0"/>
    <x v="8"/>
    <s v="Smartphones"/>
    <n v="1"/>
    <x v="1"/>
    <x v="10"/>
    <n v="51480"/>
    <n v="54900"/>
    <n v="3420"/>
  </r>
  <r>
    <x v="666"/>
    <x v="1"/>
    <x v="0"/>
    <x v="3"/>
    <s v="Smartphones"/>
    <n v="25"/>
    <x v="1"/>
    <x v="10"/>
    <n v="2196"/>
    <n v="2340"/>
    <n v="144"/>
  </r>
  <r>
    <x v="666"/>
    <x v="9"/>
    <x v="3"/>
    <x v="11"/>
    <s v="Smartphones"/>
    <n v="22"/>
    <x v="1"/>
    <x v="10"/>
    <n v="42552"/>
    <n v="45360"/>
    <n v="2808"/>
  </r>
  <r>
    <x v="667"/>
    <x v="0"/>
    <x v="0"/>
    <x v="10"/>
    <s v="Smartphones"/>
    <n v="2"/>
    <x v="1"/>
    <x v="10"/>
    <n v="94122"/>
    <n v="100170"/>
    <n v="6048"/>
  </r>
  <r>
    <x v="667"/>
    <x v="8"/>
    <x v="4"/>
    <x v="1"/>
    <s v="Tablets"/>
    <n v="11"/>
    <x v="1"/>
    <x v="10"/>
    <n v="85968"/>
    <n v="92880"/>
    <n v="6912"/>
  </r>
  <r>
    <x v="667"/>
    <x v="5"/>
    <x v="3"/>
    <x v="13"/>
    <s v="Tablets"/>
    <n v="11"/>
    <x v="1"/>
    <x v="10"/>
    <n v="58860"/>
    <n v="63450"/>
    <n v="4590"/>
  </r>
  <r>
    <x v="667"/>
    <x v="3"/>
    <x v="1"/>
    <x v="12"/>
    <s v="Smartphones"/>
    <n v="1"/>
    <x v="1"/>
    <x v="10"/>
    <n v="37260"/>
    <n v="39600"/>
    <n v="2340"/>
  </r>
  <r>
    <x v="668"/>
    <x v="0"/>
    <x v="0"/>
    <x v="5"/>
    <s v="Smartphones"/>
    <n v="14"/>
    <x v="1"/>
    <x v="10"/>
    <n v="23328"/>
    <n v="24840"/>
    <n v="1512"/>
  </r>
  <r>
    <x v="668"/>
    <x v="0"/>
    <x v="0"/>
    <x v="3"/>
    <s v="Smartphones"/>
    <n v="11"/>
    <x v="1"/>
    <x v="10"/>
    <n v="30744"/>
    <n v="32760"/>
    <n v="2016"/>
  </r>
  <r>
    <x v="669"/>
    <x v="3"/>
    <x v="1"/>
    <x v="16"/>
    <s v="Smartphones"/>
    <n v="8"/>
    <x v="1"/>
    <x v="10"/>
    <n v="71064"/>
    <n v="75600"/>
    <n v="4536"/>
  </r>
  <r>
    <x v="669"/>
    <x v="1"/>
    <x v="0"/>
    <x v="7"/>
    <s v="Smartphones"/>
    <n v="1"/>
    <x v="1"/>
    <x v="10"/>
    <n v="91494"/>
    <n v="97290"/>
    <n v="5796"/>
  </r>
  <r>
    <x v="669"/>
    <x v="1"/>
    <x v="0"/>
    <x v="14"/>
    <s v="Smartphones"/>
    <n v="24"/>
    <x v="1"/>
    <x v="10"/>
    <n v="17712"/>
    <n v="18900"/>
    <n v="1188"/>
  </r>
  <r>
    <x v="670"/>
    <x v="3"/>
    <x v="1"/>
    <x v="1"/>
    <s v="Tablets"/>
    <n v="15"/>
    <x v="1"/>
    <x v="11"/>
    <n v="89550"/>
    <n v="96750"/>
    <n v="7200"/>
  </r>
  <r>
    <x v="671"/>
    <x v="8"/>
    <x v="4"/>
    <x v="16"/>
    <s v="Smartphones"/>
    <n v="20"/>
    <x v="1"/>
    <x v="11"/>
    <n v="37224"/>
    <n v="39600"/>
    <n v="2376"/>
  </r>
  <r>
    <x v="671"/>
    <x v="5"/>
    <x v="3"/>
    <x v="12"/>
    <s v="Smartphones"/>
    <n v="1"/>
    <x v="1"/>
    <x v="11"/>
    <n v="3726"/>
    <n v="3960"/>
    <n v="234"/>
  </r>
  <r>
    <x v="672"/>
    <x v="0"/>
    <x v="0"/>
    <x v="15"/>
    <s v="Tablets"/>
    <n v="5"/>
    <x v="1"/>
    <x v="11"/>
    <n v="52542"/>
    <n v="56700"/>
    <n v="4158"/>
  </r>
  <r>
    <x v="672"/>
    <x v="7"/>
    <x v="4"/>
    <x v="12"/>
    <s v="Smartphones"/>
    <n v="2"/>
    <x v="1"/>
    <x v="11"/>
    <n v="85698"/>
    <n v="91080"/>
    <n v="5382"/>
  </r>
  <r>
    <x v="673"/>
    <x v="2"/>
    <x v="1"/>
    <x v="2"/>
    <s v="Smartphones"/>
    <n v="15"/>
    <x v="1"/>
    <x v="11"/>
    <n v="47736"/>
    <n v="50760"/>
    <n v="3024"/>
  </r>
  <r>
    <x v="673"/>
    <x v="8"/>
    <x v="4"/>
    <x v="8"/>
    <s v="Smartphones"/>
    <n v="24"/>
    <x v="1"/>
    <x v="11"/>
    <n v="97812"/>
    <n v="104310"/>
    <n v="6498"/>
  </r>
  <r>
    <x v="674"/>
    <x v="5"/>
    <x v="3"/>
    <x v="11"/>
    <s v="Smartphones"/>
    <n v="23"/>
    <x v="1"/>
    <x v="11"/>
    <n v="46098"/>
    <n v="49140"/>
    <n v="3042"/>
  </r>
  <r>
    <x v="674"/>
    <x v="6"/>
    <x v="2"/>
    <x v="16"/>
    <s v="Smartphones"/>
    <n v="20"/>
    <x v="1"/>
    <x v="11"/>
    <n v="50760"/>
    <n v="54000"/>
    <n v="3240"/>
  </r>
  <r>
    <x v="674"/>
    <x v="0"/>
    <x v="0"/>
    <x v="5"/>
    <s v="Smartphones"/>
    <n v="23"/>
    <x v="1"/>
    <x v="11"/>
    <n v="87480"/>
    <n v="93150"/>
    <n v="5670"/>
  </r>
  <r>
    <x v="674"/>
    <x v="3"/>
    <x v="1"/>
    <x v="7"/>
    <s v="Smartphones"/>
    <n v="22"/>
    <x v="1"/>
    <x v="11"/>
    <n v="15912"/>
    <n v="16920"/>
    <n v="1008"/>
  </r>
  <r>
    <x v="674"/>
    <x v="5"/>
    <x v="3"/>
    <x v="15"/>
    <s v="Tablets"/>
    <n v="10"/>
    <x v="1"/>
    <x v="11"/>
    <n v="22518"/>
    <n v="24300"/>
    <n v="1782"/>
  </r>
  <r>
    <x v="675"/>
    <x v="0"/>
    <x v="0"/>
    <x v="9"/>
    <s v="Smartphones"/>
    <n v="5"/>
    <x v="1"/>
    <x v="11"/>
    <n v="50544"/>
    <n v="54000"/>
    <n v="3456"/>
  </r>
  <r>
    <x v="675"/>
    <x v="4"/>
    <x v="2"/>
    <x v="7"/>
    <s v="Smartphones"/>
    <n v="12"/>
    <x v="1"/>
    <x v="11"/>
    <n v="59670"/>
    <n v="63450"/>
    <n v="3780"/>
  </r>
  <r>
    <x v="675"/>
    <x v="5"/>
    <x v="3"/>
    <x v="4"/>
    <s v="Smartphones"/>
    <n v="19"/>
    <x v="1"/>
    <x v="11"/>
    <n v="30420"/>
    <n v="32400"/>
    <n v="1980"/>
  </r>
  <r>
    <x v="675"/>
    <x v="8"/>
    <x v="4"/>
    <x v="11"/>
    <s v="Smartphones"/>
    <n v="18"/>
    <x v="1"/>
    <x v="11"/>
    <n v="14184"/>
    <n v="15120"/>
    <n v="936"/>
  </r>
  <r>
    <x v="675"/>
    <x v="5"/>
    <x v="3"/>
    <x v="15"/>
    <s v="Tablets"/>
    <n v="1"/>
    <x v="1"/>
    <x v="11"/>
    <n v="37530"/>
    <n v="40500"/>
    <n v="2970"/>
  </r>
  <r>
    <x v="676"/>
    <x v="4"/>
    <x v="2"/>
    <x v="3"/>
    <s v="Smartphones"/>
    <n v="15"/>
    <x v="1"/>
    <x v="11"/>
    <n v="13176"/>
    <n v="14040"/>
    <n v="864"/>
  </r>
  <r>
    <x v="676"/>
    <x v="2"/>
    <x v="1"/>
    <x v="10"/>
    <s v="Smartphones"/>
    <n v="4"/>
    <x v="1"/>
    <x v="11"/>
    <n v="89640"/>
    <n v="95400"/>
    <n v="5760"/>
  </r>
  <r>
    <x v="676"/>
    <x v="8"/>
    <x v="4"/>
    <x v="10"/>
    <s v="Smartphones"/>
    <n v="16"/>
    <x v="1"/>
    <x v="11"/>
    <n v="80676"/>
    <n v="85860"/>
    <n v="5184"/>
  </r>
  <r>
    <x v="676"/>
    <x v="4"/>
    <x v="2"/>
    <x v="4"/>
    <s v="Smartphones"/>
    <n v="10"/>
    <x v="1"/>
    <x v="11"/>
    <n v="42588"/>
    <n v="45360"/>
    <n v="2772"/>
  </r>
  <r>
    <x v="677"/>
    <x v="1"/>
    <x v="0"/>
    <x v="6"/>
    <s v="Smartphones"/>
    <n v="21"/>
    <x v="1"/>
    <x v="11"/>
    <n v="28368"/>
    <n v="30240"/>
    <n v="1872"/>
  </r>
  <r>
    <x v="677"/>
    <x v="9"/>
    <x v="3"/>
    <x v="3"/>
    <s v="Smartphones"/>
    <n v="7"/>
    <x v="1"/>
    <x v="11"/>
    <n v="24156"/>
    <n v="25740"/>
    <n v="1584"/>
  </r>
  <r>
    <x v="677"/>
    <x v="2"/>
    <x v="1"/>
    <x v="8"/>
    <s v="Smartphones"/>
    <n v="22"/>
    <x v="1"/>
    <x v="11"/>
    <n v="82368"/>
    <n v="87840"/>
    <n v="5472"/>
  </r>
  <r>
    <x v="677"/>
    <x v="5"/>
    <x v="3"/>
    <x v="0"/>
    <s v="Smartphones"/>
    <n v="15"/>
    <x v="1"/>
    <x v="11"/>
    <n v="18306"/>
    <n v="19440"/>
    <n v="1134"/>
  </r>
  <r>
    <x v="678"/>
    <x v="6"/>
    <x v="2"/>
    <x v="13"/>
    <s v="Tablets"/>
    <n v="7"/>
    <x v="1"/>
    <x v="11"/>
    <n v="86328"/>
    <n v="93060"/>
    <n v="6732"/>
  </r>
  <r>
    <x v="678"/>
    <x v="1"/>
    <x v="0"/>
    <x v="7"/>
    <s v="Smartphones"/>
    <n v="17"/>
    <x v="1"/>
    <x v="11"/>
    <n v="83538"/>
    <n v="88830"/>
    <n v="5292"/>
  </r>
  <r>
    <x v="678"/>
    <x v="6"/>
    <x v="2"/>
    <x v="6"/>
    <s v="Smartphones"/>
    <n v="20"/>
    <x v="1"/>
    <x v="11"/>
    <n v="60282"/>
    <n v="64260"/>
    <n v="3978"/>
  </r>
  <r>
    <x v="678"/>
    <x v="3"/>
    <x v="1"/>
    <x v="5"/>
    <s v="Smartphones"/>
    <n v="5"/>
    <x v="1"/>
    <x v="11"/>
    <n v="17496"/>
    <n v="18630"/>
    <n v="1134"/>
  </r>
  <r>
    <x v="678"/>
    <x v="5"/>
    <x v="3"/>
    <x v="0"/>
    <s v="Smartphones"/>
    <n v="14"/>
    <x v="1"/>
    <x v="11"/>
    <n v="10170"/>
    <n v="10800"/>
    <n v="630"/>
  </r>
  <r>
    <x v="679"/>
    <x v="9"/>
    <x v="3"/>
    <x v="1"/>
    <s v="Tablets"/>
    <n v="6"/>
    <x v="1"/>
    <x v="11"/>
    <n v="21492"/>
    <n v="23220"/>
    <n v="1728"/>
  </r>
  <r>
    <x v="679"/>
    <x v="6"/>
    <x v="2"/>
    <x v="6"/>
    <s v="Smartphones"/>
    <n v="22"/>
    <x v="1"/>
    <x v="11"/>
    <n v="28368"/>
    <n v="30240"/>
    <n v="1872"/>
  </r>
  <r>
    <x v="679"/>
    <x v="1"/>
    <x v="0"/>
    <x v="12"/>
    <s v="Smartphones"/>
    <n v="6"/>
    <x v="1"/>
    <x v="11"/>
    <n v="74520"/>
    <n v="79200"/>
    <n v="4680"/>
  </r>
  <r>
    <x v="679"/>
    <x v="5"/>
    <x v="3"/>
    <x v="11"/>
    <s v="Smartphones"/>
    <n v="6"/>
    <x v="1"/>
    <x v="11"/>
    <n v="31914"/>
    <n v="34020"/>
    <n v="2106"/>
  </r>
  <r>
    <x v="679"/>
    <x v="2"/>
    <x v="1"/>
    <x v="11"/>
    <s v="Smartphones"/>
    <n v="2"/>
    <x v="1"/>
    <x v="11"/>
    <n v="39006"/>
    <n v="41580"/>
    <n v="2574"/>
  </r>
  <r>
    <x v="679"/>
    <x v="9"/>
    <x v="3"/>
    <x v="2"/>
    <s v="Smartphones"/>
    <n v="24"/>
    <x v="1"/>
    <x v="11"/>
    <n v="59670"/>
    <n v="63450"/>
    <n v="3780"/>
  </r>
  <r>
    <x v="680"/>
    <x v="5"/>
    <x v="3"/>
    <x v="11"/>
    <s v="Smartphones"/>
    <n v="11"/>
    <x v="1"/>
    <x v="11"/>
    <n v="3546"/>
    <n v="3780"/>
    <n v="234"/>
  </r>
  <r>
    <x v="681"/>
    <x v="6"/>
    <x v="2"/>
    <x v="13"/>
    <s v="Tablets"/>
    <n v="10"/>
    <x v="1"/>
    <x v="11"/>
    <n v="31392"/>
    <n v="33840"/>
    <n v="2448"/>
  </r>
  <r>
    <x v="681"/>
    <x v="6"/>
    <x v="2"/>
    <x v="16"/>
    <s v="Smartphones"/>
    <n v="7"/>
    <x v="1"/>
    <x v="11"/>
    <n v="3384"/>
    <n v="3600"/>
    <n v="216"/>
  </r>
  <r>
    <x v="681"/>
    <x v="8"/>
    <x v="4"/>
    <x v="8"/>
    <s v="Smartphones"/>
    <n v="22"/>
    <x v="1"/>
    <x v="11"/>
    <n v="30888"/>
    <n v="32940"/>
    <n v="2052"/>
  </r>
  <r>
    <x v="682"/>
    <x v="2"/>
    <x v="1"/>
    <x v="6"/>
    <s v="Smartphones"/>
    <n v="7"/>
    <x v="1"/>
    <x v="11"/>
    <n v="49644"/>
    <n v="52920"/>
    <n v="3276"/>
  </r>
  <r>
    <x v="682"/>
    <x v="4"/>
    <x v="2"/>
    <x v="5"/>
    <s v="Smartphones"/>
    <n v="18"/>
    <x v="1"/>
    <x v="11"/>
    <n v="40824"/>
    <n v="43470"/>
    <n v="2646"/>
  </r>
  <r>
    <x v="683"/>
    <x v="7"/>
    <x v="4"/>
    <x v="16"/>
    <s v="Smartphones"/>
    <n v="12"/>
    <x v="1"/>
    <x v="11"/>
    <n v="43992"/>
    <n v="46800"/>
    <n v="2808"/>
  </r>
  <r>
    <x v="683"/>
    <x v="2"/>
    <x v="1"/>
    <x v="3"/>
    <s v="Smartphones"/>
    <n v="19"/>
    <x v="1"/>
    <x v="11"/>
    <n v="10980"/>
    <n v="11700"/>
    <n v="720"/>
  </r>
  <r>
    <x v="684"/>
    <x v="8"/>
    <x v="4"/>
    <x v="2"/>
    <s v="Smartphones"/>
    <n v="23"/>
    <x v="1"/>
    <x v="11"/>
    <n v="79560"/>
    <n v="84600"/>
    <n v="5040"/>
  </r>
  <r>
    <x v="684"/>
    <x v="7"/>
    <x v="4"/>
    <x v="10"/>
    <s v="Smartphones"/>
    <n v="3"/>
    <x v="1"/>
    <x v="11"/>
    <n v="62748"/>
    <n v="66780"/>
    <n v="4032"/>
  </r>
  <r>
    <x v="684"/>
    <x v="5"/>
    <x v="3"/>
    <x v="2"/>
    <s v="Smartphones"/>
    <n v="24"/>
    <x v="1"/>
    <x v="11"/>
    <n v="47736"/>
    <n v="50760"/>
    <n v="3024"/>
  </r>
  <r>
    <x v="685"/>
    <x v="1"/>
    <x v="0"/>
    <x v="8"/>
    <s v="Smartphones"/>
    <n v="25"/>
    <x v="1"/>
    <x v="11"/>
    <n v="51480"/>
    <n v="54900"/>
    <n v="3420"/>
  </r>
  <r>
    <x v="685"/>
    <x v="9"/>
    <x v="3"/>
    <x v="4"/>
    <s v="Smartphones"/>
    <n v="5"/>
    <x v="1"/>
    <x v="11"/>
    <n v="63882"/>
    <n v="68040"/>
    <n v="4158"/>
  </r>
  <r>
    <x v="686"/>
    <x v="0"/>
    <x v="0"/>
    <x v="6"/>
    <s v="Smartphones"/>
    <n v="2"/>
    <x v="1"/>
    <x v="11"/>
    <n v="74466"/>
    <n v="79380"/>
    <n v="4914"/>
  </r>
  <r>
    <x v="686"/>
    <x v="9"/>
    <x v="3"/>
    <x v="5"/>
    <s v="Smartphones"/>
    <n v="14"/>
    <x v="1"/>
    <x v="11"/>
    <n v="58320"/>
    <n v="62100"/>
    <n v="3780"/>
  </r>
  <r>
    <x v="686"/>
    <x v="4"/>
    <x v="2"/>
    <x v="10"/>
    <s v="Smartphones"/>
    <n v="6"/>
    <x v="1"/>
    <x v="11"/>
    <n v="22410"/>
    <n v="23850"/>
    <n v="1440"/>
  </r>
  <r>
    <x v="687"/>
    <x v="6"/>
    <x v="2"/>
    <x v="0"/>
    <s v="Smartphones"/>
    <n v="13"/>
    <x v="1"/>
    <x v="11"/>
    <n v="8136"/>
    <n v="8640"/>
    <n v="504"/>
  </r>
  <r>
    <x v="688"/>
    <x v="3"/>
    <x v="1"/>
    <x v="6"/>
    <s v="Smartphones"/>
    <n v="4"/>
    <x v="1"/>
    <x v="11"/>
    <n v="78012"/>
    <n v="83160"/>
    <n v="5148"/>
  </r>
  <r>
    <x v="688"/>
    <x v="3"/>
    <x v="1"/>
    <x v="2"/>
    <s v="Smartphones"/>
    <n v="21"/>
    <x v="1"/>
    <x v="11"/>
    <n v="67626"/>
    <n v="71910"/>
    <n v="4284"/>
  </r>
  <r>
    <x v="688"/>
    <x v="9"/>
    <x v="3"/>
    <x v="14"/>
    <s v="Smartphones"/>
    <n v="16"/>
    <x v="1"/>
    <x v="11"/>
    <n v="26568"/>
    <n v="28350"/>
    <n v="1782"/>
  </r>
  <r>
    <x v="688"/>
    <x v="4"/>
    <x v="2"/>
    <x v="9"/>
    <s v="Smartphones"/>
    <n v="10"/>
    <x v="1"/>
    <x v="11"/>
    <n v="23166"/>
    <n v="24750"/>
    <n v="1584"/>
  </r>
  <r>
    <x v="688"/>
    <x v="2"/>
    <x v="1"/>
    <x v="1"/>
    <s v="Tablets"/>
    <n v="3"/>
    <x v="1"/>
    <x v="11"/>
    <n v="68058"/>
    <n v="73530"/>
    <n v="5472"/>
  </r>
  <r>
    <x v="689"/>
    <x v="3"/>
    <x v="1"/>
    <x v="4"/>
    <s v="Smartphones"/>
    <n v="1"/>
    <x v="1"/>
    <x v="11"/>
    <n v="9126"/>
    <n v="9720"/>
    <n v="594"/>
  </r>
  <r>
    <x v="689"/>
    <x v="8"/>
    <x v="4"/>
    <x v="10"/>
    <s v="Smartphones"/>
    <n v="13"/>
    <x v="1"/>
    <x v="11"/>
    <n v="76194"/>
    <n v="81090"/>
    <n v="4896"/>
  </r>
  <r>
    <x v="689"/>
    <x v="8"/>
    <x v="4"/>
    <x v="12"/>
    <s v="Smartphones"/>
    <n v="15"/>
    <x v="1"/>
    <x v="11"/>
    <n v="52164"/>
    <n v="55440"/>
    <n v="3276"/>
  </r>
  <r>
    <x v="690"/>
    <x v="6"/>
    <x v="2"/>
    <x v="10"/>
    <s v="Smartphones"/>
    <n v="5"/>
    <x v="1"/>
    <x v="11"/>
    <n v="17928"/>
    <n v="19080"/>
    <n v="1152"/>
  </r>
  <r>
    <x v="690"/>
    <x v="4"/>
    <x v="2"/>
    <x v="16"/>
    <s v="Smartphones"/>
    <n v="25"/>
    <x v="1"/>
    <x v="11"/>
    <n v="74448"/>
    <n v="79200"/>
    <n v="4752"/>
  </r>
  <r>
    <x v="690"/>
    <x v="2"/>
    <x v="1"/>
    <x v="0"/>
    <s v="Smartphones"/>
    <n v="8"/>
    <x v="1"/>
    <x v="11"/>
    <n v="50850"/>
    <n v="54000"/>
    <n v="3150"/>
  </r>
  <r>
    <x v="690"/>
    <x v="0"/>
    <x v="0"/>
    <x v="9"/>
    <s v="Smartphones"/>
    <n v="21"/>
    <x v="1"/>
    <x v="11"/>
    <n v="16848"/>
    <n v="18000"/>
    <n v="1152"/>
  </r>
  <r>
    <x v="691"/>
    <x v="4"/>
    <x v="2"/>
    <x v="4"/>
    <s v="Smartphones"/>
    <n v="16"/>
    <x v="1"/>
    <x v="11"/>
    <n v="39546"/>
    <n v="42120"/>
    <n v="2574"/>
  </r>
  <r>
    <x v="691"/>
    <x v="3"/>
    <x v="1"/>
    <x v="6"/>
    <s v="Smartphones"/>
    <n v="23"/>
    <x v="1"/>
    <x v="11"/>
    <n v="3546"/>
    <n v="3780"/>
    <n v="234"/>
  </r>
  <r>
    <x v="692"/>
    <x v="0"/>
    <x v="0"/>
    <x v="2"/>
    <s v="Smartphones"/>
    <n v="22"/>
    <x v="1"/>
    <x v="11"/>
    <n v="83538"/>
    <n v="88830"/>
    <n v="5292"/>
  </r>
  <r>
    <x v="692"/>
    <x v="1"/>
    <x v="0"/>
    <x v="8"/>
    <s v="Smartphones"/>
    <n v="13"/>
    <x v="1"/>
    <x v="11"/>
    <n v="128700"/>
    <n v="137250"/>
    <n v="8550"/>
  </r>
  <r>
    <x v="693"/>
    <x v="3"/>
    <x v="1"/>
    <x v="3"/>
    <s v="Smartphones"/>
    <n v="27"/>
    <x v="1"/>
    <x v="11"/>
    <n v="4392"/>
    <n v="4680"/>
    <n v="288"/>
  </r>
  <r>
    <x v="693"/>
    <x v="0"/>
    <x v="0"/>
    <x v="15"/>
    <s v="Tablets"/>
    <n v="27"/>
    <x v="1"/>
    <x v="11"/>
    <n v="180144"/>
    <n v="194400"/>
    <n v="14256"/>
  </r>
  <r>
    <x v="693"/>
    <x v="8"/>
    <x v="4"/>
    <x v="7"/>
    <s v="Smartphones"/>
    <n v="27"/>
    <x v="1"/>
    <x v="11"/>
    <n v="43758"/>
    <n v="46530"/>
    <n v="2772"/>
  </r>
  <r>
    <x v="694"/>
    <x v="6"/>
    <x v="2"/>
    <x v="4"/>
    <s v="Smartphones"/>
    <n v="27"/>
    <x v="1"/>
    <x v="11"/>
    <n v="21294"/>
    <n v="22680"/>
    <n v="1386"/>
  </r>
  <r>
    <x v="694"/>
    <x v="4"/>
    <x v="2"/>
    <x v="0"/>
    <s v="Smartphones"/>
    <n v="27"/>
    <x v="1"/>
    <x v="11"/>
    <n v="14238"/>
    <n v="15120"/>
    <n v="882"/>
  </r>
  <r>
    <x v="695"/>
    <x v="7"/>
    <x v="4"/>
    <x v="6"/>
    <s v="Smartphones"/>
    <n v="27"/>
    <x v="1"/>
    <x v="11"/>
    <n v="10638"/>
    <n v="11340"/>
    <n v="702"/>
  </r>
  <r>
    <x v="695"/>
    <x v="5"/>
    <x v="3"/>
    <x v="12"/>
    <s v="Smartphones"/>
    <n v="12"/>
    <x v="1"/>
    <x v="11"/>
    <n v="59616"/>
    <n v="63360"/>
    <n v="3744"/>
  </r>
  <r>
    <x v="695"/>
    <x v="9"/>
    <x v="3"/>
    <x v="5"/>
    <s v="Smartphones"/>
    <n v="18"/>
    <x v="1"/>
    <x v="11"/>
    <n v="122472"/>
    <n v="130410"/>
    <n v="7938"/>
  </r>
  <r>
    <x v="695"/>
    <x v="6"/>
    <x v="2"/>
    <x v="14"/>
    <s v="Smartphones"/>
    <n v="8"/>
    <x v="1"/>
    <x v="11"/>
    <n v="50184"/>
    <n v="53550"/>
    <n v="3366"/>
  </r>
  <r>
    <x v="695"/>
    <x v="4"/>
    <x v="2"/>
    <x v="15"/>
    <s v="Tablets"/>
    <n v="21"/>
    <x v="1"/>
    <x v="11"/>
    <n v="75060"/>
    <n v="81000"/>
    <n v="5940"/>
  </r>
  <r>
    <x v="695"/>
    <x v="8"/>
    <x v="4"/>
    <x v="10"/>
    <s v="Smartphones"/>
    <n v="25"/>
    <x v="1"/>
    <x v="11"/>
    <n v="112050"/>
    <n v="119250"/>
    <n v="7200"/>
  </r>
  <r>
    <x v="696"/>
    <x v="2"/>
    <x v="1"/>
    <x v="5"/>
    <s v="Smartphones"/>
    <n v="12"/>
    <x v="1"/>
    <x v="11"/>
    <n v="58320"/>
    <n v="62100"/>
    <n v="3780"/>
  </r>
  <r>
    <x v="696"/>
    <x v="8"/>
    <x v="4"/>
    <x v="16"/>
    <s v="Smartphones"/>
    <n v="9"/>
    <x v="1"/>
    <x v="11"/>
    <n v="84600"/>
    <n v="90000"/>
    <n v="5400"/>
  </r>
  <r>
    <x v="696"/>
    <x v="5"/>
    <x v="3"/>
    <x v="1"/>
    <s v="Tablets"/>
    <n v="23"/>
    <x v="1"/>
    <x v="11"/>
    <n v="35820"/>
    <n v="38700"/>
    <n v="2880"/>
  </r>
  <r>
    <x v="696"/>
    <x v="0"/>
    <x v="0"/>
    <x v="3"/>
    <s v="Smartphones"/>
    <n v="23"/>
    <x v="1"/>
    <x v="11"/>
    <n v="41724"/>
    <n v="44460"/>
    <n v="2736"/>
  </r>
  <r>
    <x v="696"/>
    <x v="9"/>
    <x v="3"/>
    <x v="14"/>
    <s v="Smartphones"/>
    <n v="20"/>
    <x v="1"/>
    <x v="11"/>
    <n v="64944"/>
    <n v="69300"/>
    <n v="4356"/>
  </r>
  <r>
    <x v="697"/>
    <x v="4"/>
    <x v="2"/>
    <x v="14"/>
    <s v="Smartphones"/>
    <n v="25"/>
    <x v="1"/>
    <x v="11"/>
    <n v="17712"/>
    <n v="18900"/>
    <n v="1188"/>
  </r>
  <r>
    <x v="697"/>
    <x v="9"/>
    <x v="3"/>
    <x v="4"/>
    <s v="Smartphones"/>
    <n v="4"/>
    <x v="1"/>
    <x v="11"/>
    <n v="45630"/>
    <n v="48600"/>
    <n v="2970"/>
  </r>
  <r>
    <x v="697"/>
    <x v="6"/>
    <x v="2"/>
    <x v="12"/>
    <s v="Smartphones"/>
    <n v="24"/>
    <x v="1"/>
    <x v="11"/>
    <n v="48438"/>
    <n v="51480"/>
    <n v="3042"/>
  </r>
  <r>
    <x v="697"/>
    <x v="4"/>
    <x v="2"/>
    <x v="15"/>
    <s v="Tablets"/>
    <n v="24"/>
    <x v="1"/>
    <x v="11"/>
    <n v="172638"/>
    <n v="186300"/>
    <n v="13662"/>
  </r>
  <r>
    <x v="697"/>
    <x v="3"/>
    <x v="1"/>
    <x v="14"/>
    <s v="Smartphones"/>
    <n v="16"/>
    <x v="1"/>
    <x v="11"/>
    <n v="23616"/>
    <n v="25200"/>
    <n v="1584"/>
  </r>
  <r>
    <x v="697"/>
    <x v="4"/>
    <x v="2"/>
    <x v="4"/>
    <s v="Smartphones"/>
    <n v="6"/>
    <x v="1"/>
    <x v="11"/>
    <n v="30420"/>
    <n v="32400"/>
    <n v="1980"/>
  </r>
  <r>
    <x v="698"/>
    <x v="2"/>
    <x v="1"/>
    <x v="15"/>
    <s v="Tablets"/>
    <n v="4"/>
    <x v="1"/>
    <x v="11"/>
    <n v="15012"/>
    <n v="16200"/>
    <n v="1188"/>
  </r>
  <r>
    <x v="698"/>
    <x v="2"/>
    <x v="1"/>
    <x v="10"/>
    <s v="Smartphones"/>
    <n v="24"/>
    <x v="1"/>
    <x v="11"/>
    <n v="53784"/>
    <n v="57240"/>
    <n v="3456"/>
  </r>
  <r>
    <x v="699"/>
    <x v="4"/>
    <x v="2"/>
    <x v="11"/>
    <s v="Smartphones"/>
    <n v="21"/>
    <x v="1"/>
    <x v="11"/>
    <n v="7092"/>
    <n v="7560"/>
    <n v="468"/>
  </r>
  <r>
    <x v="699"/>
    <x v="8"/>
    <x v="4"/>
    <x v="10"/>
    <s v="Smartphones"/>
    <n v="13"/>
    <x v="1"/>
    <x v="11"/>
    <n v="94122"/>
    <n v="100170"/>
    <n v="6048"/>
  </r>
  <r>
    <x v="699"/>
    <x v="9"/>
    <x v="3"/>
    <x v="14"/>
    <s v="Smartphones"/>
    <n v="2"/>
    <x v="1"/>
    <x v="11"/>
    <n v="20664"/>
    <n v="22050"/>
    <n v="1386"/>
  </r>
  <r>
    <x v="699"/>
    <x v="9"/>
    <x v="3"/>
    <x v="2"/>
    <s v="Smartphones"/>
    <n v="20"/>
    <x v="1"/>
    <x v="11"/>
    <n v="19890"/>
    <n v="21150"/>
    <n v="1260"/>
  </r>
  <r>
    <x v="699"/>
    <x v="1"/>
    <x v="0"/>
    <x v="1"/>
    <s v="Tablets"/>
    <n v="21"/>
    <x v="1"/>
    <x v="11"/>
    <n v="57312"/>
    <n v="61920"/>
    <n v="4608"/>
  </r>
  <r>
    <x v="700"/>
    <x v="4"/>
    <x v="2"/>
    <x v="10"/>
    <s v="Smartphones"/>
    <n v="12"/>
    <x v="1"/>
    <x v="11"/>
    <n v="35856"/>
    <n v="38160"/>
    <n v="2304"/>
  </r>
  <r>
    <x v="700"/>
    <x v="3"/>
    <x v="1"/>
    <x v="12"/>
    <s v="Smartphones"/>
    <n v="23"/>
    <x v="1"/>
    <x v="11"/>
    <n v="18630"/>
    <n v="19800"/>
    <n v="1170"/>
  </r>
  <r>
    <x v="700"/>
    <x v="1"/>
    <x v="0"/>
    <x v="2"/>
    <s v="Smartphones"/>
    <n v="23"/>
    <x v="1"/>
    <x v="11"/>
    <n v="75582"/>
    <n v="80370"/>
    <n v="4788"/>
  </r>
  <r>
    <x v="701"/>
    <x v="2"/>
    <x v="1"/>
    <x v="1"/>
    <s v="Tablets"/>
    <n v="24"/>
    <x v="2"/>
    <x v="0"/>
    <n v="46566"/>
    <n v="50310"/>
    <n v="3744"/>
  </r>
  <r>
    <x v="701"/>
    <x v="6"/>
    <x v="2"/>
    <x v="15"/>
    <s v="Tablets"/>
    <n v="25"/>
    <x v="2"/>
    <x v="0"/>
    <n v="112590"/>
    <n v="121500"/>
    <n v="8910"/>
  </r>
  <r>
    <x v="701"/>
    <x v="2"/>
    <x v="1"/>
    <x v="9"/>
    <s v="Smartphones"/>
    <n v="17"/>
    <x v="2"/>
    <x v="0"/>
    <n v="52650"/>
    <n v="56250"/>
    <n v="3600"/>
  </r>
  <r>
    <x v="701"/>
    <x v="3"/>
    <x v="1"/>
    <x v="12"/>
    <s v="Smartphones"/>
    <n v="21"/>
    <x v="2"/>
    <x v="0"/>
    <n v="70794"/>
    <n v="75240"/>
    <n v="4446"/>
  </r>
  <r>
    <x v="701"/>
    <x v="9"/>
    <x v="3"/>
    <x v="14"/>
    <s v="Smartphones"/>
    <n v="9"/>
    <x v="2"/>
    <x v="0"/>
    <n v="38376"/>
    <n v="40950"/>
    <n v="2574"/>
  </r>
  <r>
    <x v="701"/>
    <x v="1"/>
    <x v="0"/>
    <x v="0"/>
    <s v="Smartphones"/>
    <n v="11"/>
    <x v="2"/>
    <x v="0"/>
    <n v="36612"/>
    <n v="38880"/>
    <n v="2268"/>
  </r>
  <r>
    <x v="701"/>
    <x v="6"/>
    <x v="2"/>
    <x v="4"/>
    <s v="Smartphones"/>
    <n v="4"/>
    <x v="2"/>
    <x v="0"/>
    <n v="76050"/>
    <n v="81000"/>
    <n v="4950"/>
  </r>
  <r>
    <x v="701"/>
    <x v="9"/>
    <x v="3"/>
    <x v="9"/>
    <s v="Smartphones"/>
    <n v="22"/>
    <x v="2"/>
    <x v="0"/>
    <n v="50544"/>
    <n v="54000"/>
    <n v="3456"/>
  </r>
  <r>
    <x v="702"/>
    <x v="5"/>
    <x v="3"/>
    <x v="8"/>
    <s v="Smartphones"/>
    <n v="15"/>
    <x v="2"/>
    <x v="0"/>
    <n v="41184"/>
    <n v="43920"/>
    <n v="2736"/>
  </r>
  <r>
    <x v="702"/>
    <x v="4"/>
    <x v="2"/>
    <x v="8"/>
    <s v="Smartphones"/>
    <n v="23"/>
    <x v="2"/>
    <x v="0"/>
    <n v="36036"/>
    <n v="38430"/>
    <n v="2394"/>
  </r>
  <r>
    <x v="703"/>
    <x v="2"/>
    <x v="1"/>
    <x v="7"/>
    <s v="Smartphones"/>
    <n v="9"/>
    <x v="2"/>
    <x v="0"/>
    <n v="43758"/>
    <n v="46530"/>
    <n v="2772"/>
  </r>
  <r>
    <x v="703"/>
    <x v="3"/>
    <x v="1"/>
    <x v="4"/>
    <s v="Smartphones"/>
    <n v="7"/>
    <x v="2"/>
    <x v="0"/>
    <n v="24336"/>
    <n v="25920"/>
    <n v="1584"/>
  </r>
  <r>
    <x v="703"/>
    <x v="6"/>
    <x v="2"/>
    <x v="14"/>
    <s v="Smartphones"/>
    <n v="25"/>
    <x v="2"/>
    <x v="0"/>
    <n v="2952"/>
    <n v="3150"/>
    <n v="198"/>
  </r>
  <r>
    <x v="704"/>
    <x v="3"/>
    <x v="1"/>
    <x v="13"/>
    <s v="Tablets"/>
    <n v="10"/>
    <x v="2"/>
    <x v="0"/>
    <n v="23544"/>
    <n v="25380"/>
    <n v="1836"/>
  </r>
  <r>
    <x v="705"/>
    <x v="0"/>
    <x v="0"/>
    <x v="11"/>
    <s v="Smartphones"/>
    <n v="8"/>
    <x v="2"/>
    <x v="0"/>
    <n v="49644"/>
    <n v="52920"/>
    <n v="3276"/>
  </r>
  <r>
    <x v="705"/>
    <x v="3"/>
    <x v="1"/>
    <x v="0"/>
    <s v="Smartphones"/>
    <n v="18"/>
    <x v="2"/>
    <x v="0"/>
    <n v="36612"/>
    <n v="38880"/>
    <n v="2268"/>
  </r>
  <r>
    <x v="705"/>
    <x v="3"/>
    <x v="1"/>
    <x v="14"/>
    <s v="Smartphones"/>
    <n v="8"/>
    <x v="2"/>
    <x v="0"/>
    <n v="70848"/>
    <n v="75600"/>
    <n v="4752"/>
  </r>
  <r>
    <x v="705"/>
    <x v="6"/>
    <x v="2"/>
    <x v="2"/>
    <s v="Smartphones"/>
    <n v="25"/>
    <x v="2"/>
    <x v="0"/>
    <n v="79560"/>
    <n v="84600"/>
    <n v="5040"/>
  </r>
  <r>
    <x v="706"/>
    <x v="0"/>
    <x v="0"/>
    <x v="8"/>
    <s v="Smartphones"/>
    <n v="7"/>
    <x v="2"/>
    <x v="0"/>
    <n v="61776"/>
    <n v="65880"/>
    <n v="4104"/>
  </r>
  <r>
    <x v="706"/>
    <x v="5"/>
    <x v="3"/>
    <x v="15"/>
    <s v="Tablets"/>
    <n v="17"/>
    <x v="2"/>
    <x v="0"/>
    <n v="90072"/>
    <n v="97200"/>
    <n v="7128"/>
  </r>
  <r>
    <x v="707"/>
    <x v="2"/>
    <x v="1"/>
    <x v="4"/>
    <s v="Smartphones"/>
    <n v="3"/>
    <x v="2"/>
    <x v="0"/>
    <n v="12168"/>
    <n v="12960"/>
    <n v="792"/>
  </r>
  <r>
    <x v="707"/>
    <x v="9"/>
    <x v="3"/>
    <x v="14"/>
    <s v="Smartphones"/>
    <n v="13"/>
    <x v="2"/>
    <x v="0"/>
    <n v="67896"/>
    <n v="72450"/>
    <n v="4554"/>
  </r>
  <r>
    <x v="707"/>
    <x v="8"/>
    <x v="4"/>
    <x v="15"/>
    <s v="Tablets"/>
    <n v="17"/>
    <x v="2"/>
    <x v="0"/>
    <n v="135108"/>
    <n v="145800"/>
    <n v="10692"/>
  </r>
  <r>
    <x v="708"/>
    <x v="2"/>
    <x v="1"/>
    <x v="0"/>
    <s v="Smartphones"/>
    <n v="22"/>
    <x v="2"/>
    <x v="0"/>
    <n v="14238"/>
    <n v="15120"/>
    <n v="882"/>
  </r>
  <r>
    <x v="708"/>
    <x v="4"/>
    <x v="2"/>
    <x v="8"/>
    <s v="Smartphones"/>
    <n v="23"/>
    <x v="2"/>
    <x v="0"/>
    <n v="66924"/>
    <n v="71370"/>
    <n v="4446"/>
  </r>
  <r>
    <x v="709"/>
    <x v="4"/>
    <x v="2"/>
    <x v="1"/>
    <s v="Tablets"/>
    <n v="1"/>
    <x v="2"/>
    <x v="0"/>
    <n v="78804"/>
    <n v="85140"/>
    <n v="6336"/>
  </r>
  <r>
    <x v="709"/>
    <x v="3"/>
    <x v="1"/>
    <x v="16"/>
    <s v="Smartphones"/>
    <n v="25"/>
    <x v="2"/>
    <x v="0"/>
    <n v="30456"/>
    <n v="32400"/>
    <n v="1944"/>
  </r>
  <r>
    <x v="709"/>
    <x v="9"/>
    <x v="3"/>
    <x v="8"/>
    <s v="Smartphones"/>
    <n v="22"/>
    <x v="2"/>
    <x v="0"/>
    <n v="5148"/>
    <n v="5490"/>
    <n v="342"/>
  </r>
  <r>
    <x v="710"/>
    <x v="8"/>
    <x v="4"/>
    <x v="13"/>
    <s v="Tablets"/>
    <n v="2"/>
    <x v="2"/>
    <x v="0"/>
    <n v="82404"/>
    <n v="88830"/>
    <n v="6426"/>
  </r>
  <r>
    <x v="710"/>
    <x v="7"/>
    <x v="4"/>
    <x v="11"/>
    <s v="Smartphones"/>
    <n v="11"/>
    <x v="2"/>
    <x v="0"/>
    <n v="70920"/>
    <n v="75600"/>
    <n v="4680"/>
  </r>
  <r>
    <x v="710"/>
    <x v="1"/>
    <x v="0"/>
    <x v="5"/>
    <s v="Smartphones"/>
    <n v="11"/>
    <x v="2"/>
    <x v="0"/>
    <n v="110808"/>
    <n v="117990"/>
    <n v="7182"/>
  </r>
  <r>
    <x v="711"/>
    <x v="5"/>
    <x v="3"/>
    <x v="15"/>
    <s v="Tablets"/>
    <n v="1"/>
    <x v="2"/>
    <x v="0"/>
    <n v="75060"/>
    <n v="81000"/>
    <n v="5940"/>
  </r>
  <r>
    <x v="711"/>
    <x v="1"/>
    <x v="0"/>
    <x v="5"/>
    <s v="Smartphones"/>
    <n v="14"/>
    <x v="2"/>
    <x v="0"/>
    <n v="116640"/>
    <n v="124200"/>
    <n v="7560"/>
  </r>
  <r>
    <x v="711"/>
    <x v="2"/>
    <x v="1"/>
    <x v="13"/>
    <s v="Tablets"/>
    <n v="11"/>
    <x v="2"/>
    <x v="0"/>
    <n v="19620"/>
    <n v="21150"/>
    <n v="1530"/>
  </r>
  <r>
    <x v="711"/>
    <x v="7"/>
    <x v="4"/>
    <x v="14"/>
    <s v="Smartphones"/>
    <n v="8"/>
    <x v="2"/>
    <x v="0"/>
    <n v="38376"/>
    <n v="40950"/>
    <n v="2574"/>
  </r>
  <r>
    <x v="712"/>
    <x v="6"/>
    <x v="2"/>
    <x v="0"/>
    <s v="Smartphones"/>
    <n v="1"/>
    <x v="2"/>
    <x v="0"/>
    <n v="50850"/>
    <n v="54000"/>
    <n v="3150"/>
  </r>
  <r>
    <x v="712"/>
    <x v="2"/>
    <x v="1"/>
    <x v="13"/>
    <s v="Tablets"/>
    <n v="24"/>
    <x v="2"/>
    <x v="0"/>
    <n v="11772"/>
    <n v="12690"/>
    <n v="918"/>
  </r>
  <r>
    <x v="713"/>
    <x v="3"/>
    <x v="1"/>
    <x v="11"/>
    <s v="Smartphones"/>
    <n v="15"/>
    <x v="2"/>
    <x v="0"/>
    <n v="70920"/>
    <n v="75600"/>
    <n v="4680"/>
  </r>
  <r>
    <x v="714"/>
    <x v="7"/>
    <x v="4"/>
    <x v="6"/>
    <s v="Smartphones"/>
    <n v="20"/>
    <x v="2"/>
    <x v="0"/>
    <n v="10638"/>
    <n v="11340"/>
    <n v="702"/>
  </r>
  <r>
    <x v="715"/>
    <x v="5"/>
    <x v="3"/>
    <x v="7"/>
    <s v="Smartphones"/>
    <n v="1"/>
    <x v="2"/>
    <x v="0"/>
    <n v="51714"/>
    <n v="54990"/>
    <n v="3276"/>
  </r>
  <r>
    <x v="715"/>
    <x v="4"/>
    <x v="2"/>
    <x v="2"/>
    <s v="Smartphones"/>
    <n v="5"/>
    <x v="2"/>
    <x v="0"/>
    <n v="59670"/>
    <n v="63450"/>
    <n v="3780"/>
  </r>
  <r>
    <x v="715"/>
    <x v="8"/>
    <x v="4"/>
    <x v="7"/>
    <s v="Smartphones"/>
    <n v="2"/>
    <x v="2"/>
    <x v="0"/>
    <n v="75582"/>
    <n v="80370"/>
    <n v="4788"/>
  </r>
  <r>
    <x v="716"/>
    <x v="1"/>
    <x v="0"/>
    <x v="16"/>
    <s v="Smartphones"/>
    <n v="15"/>
    <x v="2"/>
    <x v="0"/>
    <n v="43992"/>
    <n v="46800"/>
    <n v="2808"/>
  </r>
  <r>
    <x v="716"/>
    <x v="1"/>
    <x v="0"/>
    <x v="0"/>
    <s v="Smartphones"/>
    <n v="24"/>
    <x v="2"/>
    <x v="0"/>
    <n v="12204"/>
    <n v="12960"/>
    <n v="756"/>
  </r>
  <r>
    <x v="716"/>
    <x v="5"/>
    <x v="3"/>
    <x v="14"/>
    <s v="Smartphones"/>
    <n v="23"/>
    <x v="2"/>
    <x v="0"/>
    <n v="17712"/>
    <n v="18900"/>
    <n v="1188"/>
  </r>
  <r>
    <x v="716"/>
    <x v="9"/>
    <x v="3"/>
    <x v="4"/>
    <s v="Smartphones"/>
    <n v="20"/>
    <x v="2"/>
    <x v="0"/>
    <n v="51714"/>
    <n v="55080"/>
    <n v="3366"/>
  </r>
  <r>
    <x v="717"/>
    <x v="1"/>
    <x v="0"/>
    <x v="3"/>
    <s v="Smartphones"/>
    <n v="23"/>
    <x v="2"/>
    <x v="0"/>
    <n v="32940"/>
    <n v="35100"/>
    <n v="2160"/>
  </r>
  <r>
    <x v="717"/>
    <x v="6"/>
    <x v="2"/>
    <x v="16"/>
    <s v="Smartphones"/>
    <n v="22"/>
    <x v="2"/>
    <x v="0"/>
    <n v="33840"/>
    <n v="36000"/>
    <n v="2160"/>
  </r>
  <r>
    <x v="717"/>
    <x v="4"/>
    <x v="2"/>
    <x v="15"/>
    <s v="Tablets"/>
    <n v="10"/>
    <x v="2"/>
    <x v="0"/>
    <n v="150120"/>
    <n v="162000"/>
    <n v="11880"/>
  </r>
  <r>
    <x v="717"/>
    <x v="0"/>
    <x v="0"/>
    <x v="6"/>
    <s v="Smartphones"/>
    <n v="5"/>
    <x v="2"/>
    <x v="0"/>
    <n v="70920"/>
    <n v="75600"/>
    <n v="4680"/>
  </r>
  <r>
    <x v="718"/>
    <x v="2"/>
    <x v="1"/>
    <x v="10"/>
    <s v="Smartphones"/>
    <n v="12"/>
    <x v="2"/>
    <x v="0"/>
    <n v="4482"/>
    <n v="4770"/>
    <n v="288"/>
  </r>
  <r>
    <x v="719"/>
    <x v="0"/>
    <x v="0"/>
    <x v="5"/>
    <s v="Smartphones"/>
    <n v="19"/>
    <x v="2"/>
    <x v="0"/>
    <n v="139968"/>
    <n v="149040"/>
    <n v="9072"/>
  </r>
  <r>
    <x v="719"/>
    <x v="6"/>
    <x v="2"/>
    <x v="4"/>
    <s v="Smartphones"/>
    <n v="18"/>
    <x v="2"/>
    <x v="0"/>
    <n v="6084"/>
    <n v="6480"/>
    <n v="396"/>
  </r>
  <r>
    <x v="719"/>
    <x v="1"/>
    <x v="0"/>
    <x v="10"/>
    <s v="Smartphones"/>
    <n v="1"/>
    <x v="2"/>
    <x v="0"/>
    <n v="44820"/>
    <n v="47700"/>
    <n v="2880"/>
  </r>
  <r>
    <x v="719"/>
    <x v="6"/>
    <x v="2"/>
    <x v="12"/>
    <s v="Smartphones"/>
    <n v="15"/>
    <x v="2"/>
    <x v="0"/>
    <n v="52164"/>
    <n v="55440"/>
    <n v="3276"/>
  </r>
  <r>
    <x v="719"/>
    <x v="7"/>
    <x v="4"/>
    <x v="7"/>
    <s v="Smartphones"/>
    <n v="4"/>
    <x v="2"/>
    <x v="0"/>
    <n v="31824"/>
    <n v="33840"/>
    <n v="2016"/>
  </r>
  <r>
    <x v="719"/>
    <x v="0"/>
    <x v="0"/>
    <x v="13"/>
    <s v="Tablets"/>
    <n v="16"/>
    <x v="2"/>
    <x v="0"/>
    <n v="35316"/>
    <n v="38070"/>
    <n v="2754"/>
  </r>
  <r>
    <x v="719"/>
    <x v="5"/>
    <x v="3"/>
    <x v="6"/>
    <s v="Smartphones"/>
    <n v="10"/>
    <x v="2"/>
    <x v="0"/>
    <n v="10638"/>
    <n v="11340"/>
    <n v="702"/>
  </r>
  <r>
    <x v="719"/>
    <x v="7"/>
    <x v="4"/>
    <x v="14"/>
    <s v="Smartphones"/>
    <n v="21"/>
    <x v="2"/>
    <x v="0"/>
    <n v="14760"/>
    <n v="15750"/>
    <n v="990"/>
  </r>
  <r>
    <x v="720"/>
    <x v="3"/>
    <x v="1"/>
    <x v="6"/>
    <s v="Smartphones"/>
    <n v="7"/>
    <x v="2"/>
    <x v="0"/>
    <n v="70920"/>
    <n v="75600"/>
    <n v="4680"/>
  </r>
  <r>
    <x v="720"/>
    <x v="5"/>
    <x v="3"/>
    <x v="11"/>
    <s v="Smartphones"/>
    <n v="22"/>
    <x v="2"/>
    <x v="0"/>
    <n v="31914"/>
    <n v="34020"/>
    <n v="2106"/>
  </r>
  <r>
    <x v="721"/>
    <x v="2"/>
    <x v="1"/>
    <x v="12"/>
    <s v="Smartphones"/>
    <n v="15"/>
    <x v="2"/>
    <x v="0"/>
    <n v="70794"/>
    <n v="75240"/>
    <n v="4446"/>
  </r>
  <r>
    <x v="721"/>
    <x v="4"/>
    <x v="2"/>
    <x v="10"/>
    <s v="Smartphones"/>
    <n v="7"/>
    <x v="2"/>
    <x v="0"/>
    <n v="85158"/>
    <n v="90630"/>
    <n v="5472"/>
  </r>
  <r>
    <x v="721"/>
    <x v="1"/>
    <x v="0"/>
    <x v="13"/>
    <s v="Tablets"/>
    <n v="17"/>
    <x v="2"/>
    <x v="0"/>
    <n v="86328"/>
    <n v="93060"/>
    <n v="6732"/>
  </r>
  <r>
    <x v="721"/>
    <x v="6"/>
    <x v="2"/>
    <x v="11"/>
    <s v="Smartphones"/>
    <n v="20"/>
    <x v="2"/>
    <x v="0"/>
    <n v="7092"/>
    <n v="7560"/>
    <n v="468"/>
  </r>
  <r>
    <x v="722"/>
    <x v="8"/>
    <x v="4"/>
    <x v="8"/>
    <s v="Smartphones"/>
    <n v="5"/>
    <x v="2"/>
    <x v="0"/>
    <n v="41184"/>
    <n v="43920"/>
    <n v="2736"/>
  </r>
  <r>
    <x v="722"/>
    <x v="4"/>
    <x v="2"/>
    <x v="10"/>
    <s v="Smartphones"/>
    <n v="14"/>
    <x v="2"/>
    <x v="0"/>
    <n v="85158"/>
    <n v="90630"/>
    <n v="5472"/>
  </r>
  <r>
    <x v="723"/>
    <x v="2"/>
    <x v="1"/>
    <x v="16"/>
    <s v="Smartphones"/>
    <n v="6"/>
    <x v="2"/>
    <x v="0"/>
    <n v="27072"/>
    <n v="28800"/>
    <n v="1728"/>
  </r>
  <r>
    <x v="723"/>
    <x v="6"/>
    <x v="2"/>
    <x v="0"/>
    <s v="Smartphones"/>
    <n v="22"/>
    <x v="2"/>
    <x v="0"/>
    <n v="34578"/>
    <n v="36720"/>
    <n v="2142"/>
  </r>
  <r>
    <x v="723"/>
    <x v="0"/>
    <x v="0"/>
    <x v="7"/>
    <s v="Smartphones"/>
    <n v="6"/>
    <x v="2"/>
    <x v="0"/>
    <n v="67626"/>
    <n v="71910"/>
    <n v="4284"/>
  </r>
  <r>
    <x v="723"/>
    <x v="3"/>
    <x v="1"/>
    <x v="14"/>
    <s v="Smartphones"/>
    <n v="6"/>
    <x v="2"/>
    <x v="0"/>
    <n v="44280"/>
    <n v="47250"/>
    <n v="2970"/>
  </r>
  <r>
    <x v="723"/>
    <x v="2"/>
    <x v="1"/>
    <x v="2"/>
    <s v="Smartphones"/>
    <n v="2"/>
    <x v="2"/>
    <x v="0"/>
    <n v="47736"/>
    <n v="50760"/>
    <n v="3024"/>
  </r>
  <r>
    <x v="723"/>
    <x v="9"/>
    <x v="3"/>
    <x v="4"/>
    <s v="Smartphones"/>
    <n v="24"/>
    <x v="2"/>
    <x v="0"/>
    <n v="54756"/>
    <n v="58320"/>
    <n v="3564"/>
  </r>
  <r>
    <x v="723"/>
    <x v="8"/>
    <x v="4"/>
    <x v="12"/>
    <s v="Smartphones"/>
    <n v="11"/>
    <x v="2"/>
    <x v="0"/>
    <n v="18630"/>
    <n v="19800"/>
    <n v="1170"/>
  </r>
  <r>
    <x v="724"/>
    <x v="3"/>
    <x v="1"/>
    <x v="11"/>
    <s v="Smartphones"/>
    <n v="10"/>
    <x v="2"/>
    <x v="0"/>
    <n v="63828"/>
    <n v="68040"/>
    <n v="4212"/>
  </r>
  <r>
    <x v="725"/>
    <x v="9"/>
    <x v="3"/>
    <x v="13"/>
    <s v="Tablets"/>
    <n v="7"/>
    <x v="2"/>
    <x v="0"/>
    <n v="62784"/>
    <n v="67680"/>
    <n v="4896"/>
  </r>
  <r>
    <x v="726"/>
    <x v="8"/>
    <x v="4"/>
    <x v="7"/>
    <s v="Smartphones"/>
    <n v="22"/>
    <x v="2"/>
    <x v="0"/>
    <n v="27846"/>
    <n v="29610"/>
    <n v="1764"/>
  </r>
  <r>
    <x v="727"/>
    <x v="5"/>
    <x v="3"/>
    <x v="9"/>
    <s v="Smartphones"/>
    <n v="7"/>
    <x v="2"/>
    <x v="0"/>
    <n v="6318"/>
    <n v="6750"/>
    <n v="432"/>
  </r>
  <r>
    <x v="728"/>
    <x v="1"/>
    <x v="0"/>
    <x v="2"/>
    <s v="Smartphones"/>
    <n v="18"/>
    <x v="2"/>
    <x v="0"/>
    <n v="11934"/>
    <n v="12690"/>
    <n v="756"/>
  </r>
  <r>
    <x v="728"/>
    <x v="4"/>
    <x v="2"/>
    <x v="15"/>
    <s v="Tablets"/>
    <n v="12"/>
    <x v="2"/>
    <x v="0"/>
    <n v="22518"/>
    <n v="24300"/>
    <n v="1782"/>
  </r>
  <r>
    <x v="729"/>
    <x v="1"/>
    <x v="0"/>
    <x v="13"/>
    <s v="Tablets"/>
    <n v="19"/>
    <x v="2"/>
    <x v="0"/>
    <n v="94176"/>
    <n v="101520"/>
    <n v="7344"/>
  </r>
  <r>
    <x v="729"/>
    <x v="4"/>
    <x v="2"/>
    <x v="4"/>
    <s v="Smartphones"/>
    <n v="23"/>
    <x v="2"/>
    <x v="0"/>
    <n v="63882"/>
    <n v="68040"/>
    <n v="4158"/>
  </r>
  <r>
    <x v="729"/>
    <x v="6"/>
    <x v="2"/>
    <x v="2"/>
    <s v="Smartphones"/>
    <n v="3"/>
    <x v="2"/>
    <x v="0"/>
    <n v="39780"/>
    <n v="42300"/>
    <n v="2520"/>
  </r>
  <r>
    <x v="729"/>
    <x v="2"/>
    <x v="1"/>
    <x v="9"/>
    <s v="Smartphones"/>
    <n v="24"/>
    <x v="2"/>
    <x v="0"/>
    <n v="40014"/>
    <n v="42750"/>
    <n v="2736"/>
  </r>
  <r>
    <x v="730"/>
    <x v="6"/>
    <x v="2"/>
    <x v="9"/>
    <s v="Smartphones"/>
    <n v="25"/>
    <x v="2"/>
    <x v="0"/>
    <n v="25272"/>
    <n v="27000"/>
    <n v="1728"/>
  </r>
  <r>
    <x v="730"/>
    <x v="1"/>
    <x v="0"/>
    <x v="12"/>
    <s v="Smartphones"/>
    <n v="5"/>
    <x v="2"/>
    <x v="0"/>
    <n v="93150"/>
    <n v="99000"/>
    <n v="5850"/>
  </r>
  <r>
    <x v="730"/>
    <x v="3"/>
    <x v="1"/>
    <x v="11"/>
    <s v="Smartphones"/>
    <n v="2"/>
    <x v="2"/>
    <x v="0"/>
    <n v="42552"/>
    <n v="45360"/>
    <n v="2808"/>
  </r>
  <r>
    <x v="730"/>
    <x v="7"/>
    <x v="4"/>
    <x v="16"/>
    <s v="Smartphones"/>
    <n v="14"/>
    <x v="2"/>
    <x v="0"/>
    <n v="20304"/>
    <n v="21600"/>
    <n v="1296"/>
  </r>
  <r>
    <x v="731"/>
    <x v="3"/>
    <x v="1"/>
    <x v="9"/>
    <s v="Smartphones"/>
    <n v="6"/>
    <x v="2"/>
    <x v="0"/>
    <n v="4212"/>
    <n v="4500"/>
    <n v="288"/>
  </r>
  <r>
    <x v="731"/>
    <x v="0"/>
    <x v="0"/>
    <x v="3"/>
    <s v="Smartphones"/>
    <n v="13"/>
    <x v="2"/>
    <x v="0"/>
    <n v="24156"/>
    <n v="25740"/>
    <n v="1584"/>
  </r>
  <r>
    <x v="731"/>
    <x v="5"/>
    <x v="3"/>
    <x v="8"/>
    <s v="Smartphones"/>
    <n v="4"/>
    <x v="2"/>
    <x v="0"/>
    <n v="30888"/>
    <n v="32940"/>
    <n v="2052"/>
  </r>
  <r>
    <x v="731"/>
    <x v="4"/>
    <x v="2"/>
    <x v="2"/>
    <s v="Smartphones"/>
    <n v="21"/>
    <x v="2"/>
    <x v="0"/>
    <n v="75582"/>
    <n v="80370"/>
    <n v="4788"/>
  </r>
  <r>
    <x v="732"/>
    <x v="1"/>
    <x v="0"/>
    <x v="0"/>
    <s v="Smartphones"/>
    <n v="16"/>
    <x v="2"/>
    <x v="1"/>
    <n v="18306"/>
    <n v="19440"/>
    <n v="1134"/>
  </r>
  <r>
    <x v="732"/>
    <x v="9"/>
    <x v="3"/>
    <x v="0"/>
    <s v="Smartphones"/>
    <n v="10"/>
    <x v="2"/>
    <x v="1"/>
    <n v="12204"/>
    <n v="12960"/>
    <n v="756"/>
  </r>
  <r>
    <x v="733"/>
    <x v="1"/>
    <x v="0"/>
    <x v="14"/>
    <s v="Smartphones"/>
    <n v="3"/>
    <x v="2"/>
    <x v="1"/>
    <n v="41328"/>
    <n v="44100"/>
    <n v="2772"/>
  </r>
  <r>
    <x v="733"/>
    <x v="3"/>
    <x v="1"/>
    <x v="14"/>
    <s v="Smartphones"/>
    <n v="1"/>
    <x v="2"/>
    <x v="1"/>
    <n v="35424"/>
    <n v="37800"/>
    <n v="2376"/>
  </r>
  <r>
    <x v="733"/>
    <x v="7"/>
    <x v="4"/>
    <x v="12"/>
    <s v="Smartphones"/>
    <n v="13"/>
    <x v="2"/>
    <x v="1"/>
    <n v="93150"/>
    <n v="99000"/>
    <n v="5850"/>
  </r>
  <r>
    <x v="733"/>
    <x v="1"/>
    <x v="0"/>
    <x v="4"/>
    <s v="Smartphones"/>
    <n v="15"/>
    <x v="2"/>
    <x v="1"/>
    <n v="45630"/>
    <n v="48600"/>
    <n v="2970"/>
  </r>
  <r>
    <x v="734"/>
    <x v="5"/>
    <x v="3"/>
    <x v="5"/>
    <s v="Smartphones"/>
    <n v="5"/>
    <x v="2"/>
    <x v="1"/>
    <n v="134136"/>
    <n v="142830"/>
    <n v="8694"/>
  </r>
  <r>
    <x v="734"/>
    <x v="9"/>
    <x v="3"/>
    <x v="5"/>
    <s v="Smartphones"/>
    <n v="25"/>
    <x v="2"/>
    <x v="1"/>
    <n v="93312"/>
    <n v="99360"/>
    <n v="6048"/>
  </r>
  <r>
    <x v="734"/>
    <x v="9"/>
    <x v="3"/>
    <x v="11"/>
    <s v="Smartphones"/>
    <n v="23"/>
    <x v="2"/>
    <x v="1"/>
    <n v="14184"/>
    <n v="15120"/>
    <n v="936"/>
  </r>
  <r>
    <x v="735"/>
    <x v="6"/>
    <x v="2"/>
    <x v="7"/>
    <s v="Smartphones"/>
    <n v="23"/>
    <x v="2"/>
    <x v="1"/>
    <n v="27846"/>
    <n v="29610"/>
    <n v="1764"/>
  </r>
  <r>
    <x v="735"/>
    <x v="4"/>
    <x v="2"/>
    <x v="13"/>
    <s v="Tablets"/>
    <n v="24"/>
    <x v="2"/>
    <x v="1"/>
    <n v="7848"/>
    <n v="8460"/>
    <n v="612"/>
  </r>
  <r>
    <x v="736"/>
    <x v="6"/>
    <x v="2"/>
    <x v="0"/>
    <s v="Smartphones"/>
    <n v="25"/>
    <x v="2"/>
    <x v="1"/>
    <n v="32544"/>
    <n v="34560"/>
    <n v="2016"/>
  </r>
  <r>
    <x v="736"/>
    <x v="1"/>
    <x v="0"/>
    <x v="16"/>
    <s v="Smartphones"/>
    <n v="17"/>
    <x v="2"/>
    <x v="1"/>
    <n v="13536"/>
    <n v="14400"/>
    <n v="864"/>
  </r>
  <r>
    <x v="736"/>
    <x v="2"/>
    <x v="1"/>
    <x v="9"/>
    <s v="Smartphones"/>
    <n v="21"/>
    <x v="2"/>
    <x v="1"/>
    <n v="29484"/>
    <n v="31500"/>
    <n v="2016"/>
  </r>
  <r>
    <x v="737"/>
    <x v="0"/>
    <x v="0"/>
    <x v="10"/>
    <s v="Smartphones"/>
    <n v="9"/>
    <x v="2"/>
    <x v="1"/>
    <n v="103086"/>
    <n v="109710"/>
    <n v="6624"/>
  </r>
  <r>
    <x v="737"/>
    <x v="9"/>
    <x v="3"/>
    <x v="12"/>
    <s v="Smartphones"/>
    <n v="11"/>
    <x v="2"/>
    <x v="1"/>
    <n v="78246"/>
    <n v="83160"/>
    <n v="4914"/>
  </r>
  <r>
    <x v="737"/>
    <x v="0"/>
    <x v="0"/>
    <x v="7"/>
    <s v="Smartphones"/>
    <n v="4"/>
    <x v="2"/>
    <x v="1"/>
    <n v="23868"/>
    <n v="25380"/>
    <n v="1512"/>
  </r>
  <r>
    <x v="738"/>
    <x v="4"/>
    <x v="2"/>
    <x v="10"/>
    <s v="Smartphones"/>
    <n v="22"/>
    <x v="2"/>
    <x v="1"/>
    <n v="98604"/>
    <n v="104940"/>
    <n v="6336"/>
  </r>
  <r>
    <x v="738"/>
    <x v="9"/>
    <x v="3"/>
    <x v="3"/>
    <s v="Smartphones"/>
    <n v="15"/>
    <x v="2"/>
    <x v="1"/>
    <n v="32940"/>
    <n v="35100"/>
    <n v="2160"/>
  </r>
  <r>
    <x v="738"/>
    <x v="6"/>
    <x v="2"/>
    <x v="13"/>
    <s v="Tablets"/>
    <n v="23"/>
    <x v="2"/>
    <x v="1"/>
    <n v="62784"/>
    <n v="67680"/>
    <n v="4896"/>
  </r>
  <r>
    <x v="738"/>
    <x v="5"/>
    <x v="3"/>
    <x v="15"/>
    <s v="Tablets"/>
    <n v="9"/>
    <x v="2"/>
    <x v="1"/>
    <n v="120096"/>
    <n v="129600"/>
    <n v="9504"/>
  </r>
  <r>
    <x v="738"/>
    <x v="0"/>
    <x v="0"/>
    <x v="1"/>
    <s v="Tablets"/>
    <n v="7"/>
    <x v="2"/>
    <x v="1"/>
    <n v="42984"/>
    <n v="46440"/>
    <n v="3456"/>
  </r>
  <r>
    <x v="739"/>
    <x v="6"/>
    <x v="2"/>
    <x v="1"/>
    <s v="Tablets"/>
    <n v="25"/>
    <x v="2"/>
    <x v="1"/>
    <n v="78804"/>
    <n v="85140"/>
    <n v="6336"/>
  </r>
  <r>
    <x v="739"/>
    <x v="8"/>
    <x v="4"/>
    <x v="12"/>
    <s v="Smartphones"/>
    <n v="10"/>
    <x v="2"/>
    <x v="1"/>
    <n v="29808"/>
    <n v="31680"/>
    <n v="1872"/>
  </r>
  <r>
    <x v="739"/>
    <x v="7"/>
    <x v="4"/>
    <x v="4"/>
    <s v="Smartphones"/>
    <n v="8"/>
    <x v="2"/>
    <x v="1"/>
    <n v="45630"/>
    <n v="48600"/>
    <n v="2970"/>
  </r>
  <r>
    <x v="739"/>
    <x v="6"/>
    <x v="2"/>
    <x v="0"/>
    <s v="Smartphones"/>
    <n v="18"/>
    <x v="2"/>
    <x v="1"/>
    <n v="40680"/>
    <n v="43200"/>
    <n v="2520"/>
  </r>
  <r>
    <x v="739"/>
    <x v="1"/>
    <x v="0"/>
    <x v="9"/>
    <s v="Smartphones"/>
    <n v="8"/>
    <x v="2"/>
    <x v="1"/>
    <n v="48438"/>
    <n v="51750"/>
    <n v="3312"/>
  </r>
  <r>
    <x v="740"/>
    <x v="5"/>
    <x v="3"/>
    <x v="0"/>
    <s v="Smartphones"/>
    <n v="25"/>
    <x v="2"/>
    <x v="1"/>
    <n v="44748"/>
    <n v="47520"/>
    <n v="2772"/>
  </r>
  <r>
    <x v="740"/>
    <x v="3"/>
    <x v="1"/>
    <x v="12"/>
    <s v="Smartphones"/>
    <n v="7"/>
    <x v="2"/>
    <x v="1"/>
    <n v="7452"/>
    <n v="7920"/>
    <n v="468"/>
  </r>
  <r>
    <x v="740"/>
    <x v="8"/>
    <x v="4"/>
    <x v="9"/>
    <s v="Smartphones"/>
    <n v="17"/>
    <x v="2"/>
    <x v="1"/>
    <n v="31590"/>
    <n v="33750"/>
    <n v="2160"/>
  </r>
  <r>
    <x v="741"/>
    <x v="0"/>
    <x v="0"/>
    <x v="12"/>
    <s v="Smartphones"/>
    <n v="3"/>
    <x v="2"/>
    <x v="1"/>
    <n v="93150"/>
    <n v="99000"/>
    <n v="5850"/>
  </r>
  <r>
    <x v="741"/>
    <x v="6"/>
    <x v="2"/>
    <x v="13"/>
    <s v="Tablets"/>
    <n v="13"/>
    <x v="2"/>
    <x v="1"/>
    <n v="51012"/>
    <n v="54990"/>
    <n v="3978"/>
  </r>
  <r>
    <x v="742"/>
    <x v="1"/>
    <x v="0"/>
    <x v="14"/>
    <s v="Smartphones"/>
    <n v="17"/>
    <x v="2"/>
    <x v="1"/>
    <n v="17712"/>
    <n v="18900"/>
    <n v="1188"/>
  </r>
  <r>
    <x v="742"/>
    <x v="1"/>
    <x v="0"/>
    <x v="1"/>
    <s v="Tablets"/>
    <n v="22"/>
    <x v="2"/>
    <x v="1"/>
    <n v="50148"/>
    <n v="54180"/>
    <n v="4032"/>
  </r>
  <r>
    <x v="742"/>
    <x v="1"/>
    <x v="0"/>
    <x v="0"/>
    <s v="Smartphones"/>
    <n v="23"/>
    <x v="2"/>
    <x v="1"/>
    <n v="30510"/>
    <n v="32400"/>
    <n v="1890"/>
  </r>
  <r>
    <x v="743"/>
    <x v="7"/>
    <x v="4"/>
    <x v="8"/>
    <s v="Smartphones"/>
    <n v="1"/>
    <x v="2"/>
    <x v="1"/>
    <n v="56628"/>
    <n v="60390"/>
    <n v="3762"/>
  </r>
  <r>
    <x v="743"/>
    <x v="0"/>
    <x v="0"/>
    <x v="15"/>
    <s v="Tablets"/>
    <n v="25"/>
    <x v="2"/>
    <x v="1"/>
    <n v="7506"/>
    <n v="8100"/>
    <n v="594"/>
  </r>
  <r>
    <x v="743"/>
    <x v="7"/>
    <x v="4"/>
    <x v="4"/>
    <s v="Smartphones"/>
    <n v="22"/>
    <x v="2"/>
    <x v="1"/>
    <n v="3042"/>
    <n v="3240"/>
    <n v="198"/>
  </r>
  <r>
    <x v="743"/>
    <x v="3"/>
    <x v="1"/>
    <x v="1"/>
    <s v="Tablets"/>
    <n v="2"/>
    <x v="2"/>
    <x v="1"/>
    <n v="85968"/>
    <n v="92880"/>
    <n v="6912"/>
  </r>
  <r>
    <x v="744"/>
    <x v="1"/>
    <x v="0"/>
    <x v="13"/>
    <s v="Tablets"/>
    <n v="11"/>
    <x v="2"/>
    <x v="1"/>
    <n v="7848"/>
    <n v="8460"/>
    <n v="612"/>
  </r>
  <r>
    <x v="744"/>
    <x v="4"/>
    <x v="2"/>
    <x v="8"/>
    <s v="Smartphones"/>
    <n v="11"/>
    <x v="2"/>
    <x v="1"/>
    <n v="51480"/>
    <n v="54900"/>
    <n v="3420"/>
  </r>
  <r>
    <x v="744"/>
    <x v="3"/>
    <x v="1"/>
    <x v="1"/>
    <s v="Tablets"/>
    <n v="1"/>
    <x v="2"/>
    <x v="1"/>
    <n v="28656"/>
    <n v="30960"/>
    <n v="2304"/>
  </r>
  <r>
    <x v="744"/>
    <x v="0"/>
    <x v="0"/>
    <x v="6"/>
    <s v="Smartphones"/>
    <n v="14"/>
    <x v="2"/>
    <x v="1"/>
    <n v="24822"/>
    <n v="26460"/>
    <n v="1638"/>
  </r>
  <r>
    <x v="745"/>
    <x v="2"/>
    <x v="1"/>
    <x v="14"/>
    <s v="Smartphones"/>
    <n v="11"/>
    <x v="2"/>
    <x v="1"/>
    <n v="5904"/>
    <n v="6300"/>
    <n v="396"/>
  </r>
  <r>
    <x v="745"/>
    <x v="4"/>
    <x v="2"/>
    <x v="11"/>
    <s v="Smartphones"/>
    <n v="8"/>
    <x v="2"/>
    <x v="1"/>
    <n v="67374"/>
    <n v="71820"/>
    <n v="4446"/>
  </r>
  <r>
    <x v="745"/>
    <x v="8"/>
    <x v="4"/>
    <x v="13"/>
    <s v="Tablets"/>
    <n v="1"/>
    <x v="2"/>
    <x v="1"/>
    <n v="66708"/>
    <n v="71910"/>
    <n v="5202"/>
  </r>
  <r>
    <x v="746"/>
    <x v="8"/>
    <x v="4"/>
    <x v="12"/>
    <s v="Smartphones"/>
    <n v="24"/>
    <x v="2"/>
    <x v="1"/>
    <n v="26082"/>
    <n v="27720"/>
    <n v="1638"/>
  </r>
  <r>
    <x v="747"/>
    <x v="7"/>
    <x v="4"/>
    <x v="6"/>
    <s v="Smartphones"/>
    <n v="15"/>
    <x v="2"/>
    <x v="1"/>
    <n v="21276"/>
    <n v="22680"/>
    <n v="1404"/>
  </r>
  <r>
    <x v="747"/>
    <x v="6"/>
    <x v="2"/>
    <x v="12"/>
    <s v="Smartphones"/>
    <n v="20"/>
    <x v="2"/>
    <x v="1"/>
    <n v="70794"/>
    <n v="75240"/>
    <n v="4446"/>
  </r>
  <r>
    <x v="748"/>
    <x v="6"/>
    <x v="2"/>
    <x v="3"/>
    <s v="Smartphones"/>
    <n v="1"/>
    <x v="2"/>
    <x v="1"/>
    <n v="46116"/>
    <n v="49140"/>
    <n v="3024"/>
  </r>
  <r>
    <x v="748"/>
    <x v="9"/>
    <x v="3"/>
    <x v="15"/>
    <s v="Tablets"/>
    <n v="5"/>
    <x v="2"/>
    <x v="1"/>
    <n v="22518"/>
    <n v="24300"/>
    <n v="1782"/>
  </r>
  <r>
    <x v="748"/>
    <x v="7"/>
    <x v="4"/>
    <x v="11"/>
    <s v="Smartphones"/>
    <n v="2"/>
    <x v="2"/>
    <x v="1"/>
    <n v="46098"/>
    <n v="49140"/>
    <n v="3042"/>
  </r>
  <r>
    <x v="748"/>
    <x v="9"/>
    <x v="3"/>
    <x v="16"/>
    <s v="Smartphones"/>
    <n v="15"/>
    <x v="2"/>
    <x v="1"/>
    <n v="74448"/>
    <n v="79200"/>
    <n v="4752"/>
  </r>
  <r>
    <x v="749"/>
    <x v="9"/>
    <x v="3"/>
    <x v="10"/>
    <s v="Smartphones"/>
    <n v="24"/>
    <x v="2"/>
    <x v="1"/>
    <n v="89640"/>
    <n v="95400"/>
    <n v="5760"/>
  </r>
  <r>
    <x v="749"/>
    <x v="7"/>
    <x v="4"/>
    <x v="6"/>
    <s v="Smartphones"/>
    <n v="23"/>
    <x v="2"/>
    <x v="1"/>
    <n v="81558"/>
    <n v="86940"/>
    <n v="5382"/>
  </r>
  <r>
    <x v="750"/>
    <x v="5"/>
    <x v="3"/>
    <x v="14"/>
    <s v="Smartphones"/>
    <n v="20"/>
    <x v="2"/>
    <x v="1"/>
    <n v="73800"/>
    <n v="78750"/>
    <n v="4950"/>
  </r>
  <r>
    <x v="750"/>
    <x v="3"/>
    <x v="1"/>
    <x v="8"/>
    <s v="Smartphones"/>
    <n v="23"/>
    <x v="2"/>
    <x v="1"/>
    <n v="113256"/>
    <n v="120780"/>
    <n v="7524"/>
  </r>
  <r>
    <x v="751"/>
    <x v="3"/>
    <x v="1"/>
    <x v="16"/>
    <s v="Smartphones"/>
    <n v="22"/>
    <x v="2"/>
    <x v="1"/>
    <n v="47376"/>
    <n v="50400"/>
    <n v="3024"/>
  </r>
  <r>
    <x v="751"/>
    <x v="0"/>
    <x v="0"/>
    <x v="0"/>
    <s v="Smartphones"/>
    <n v="10"/>
    <x v="2"/>
    <x v="1"/>
    <n v="42714"/>
    <n v="45360"/>
    <n v="2646"/>
  </r>
  <r>
    <x v="752"/>
    <x v="1"/>
    <x v="0"/>
    <x v="0"/>
    <s v="Smartphones"/>
    <n v="5"/>
    <x v="2"/>
    <x v="1"/>
    <n v="34578"/>
    <n v="36720"/>
    <n v="2142"/>
  </r>
  <r>
    <x v="752"/>
    <x v="0"/>
    <x v="0"/>
    <x v="6"/>
    <s v="Smartphones"/>
    <n v="12"/>
    <x v="2"/>
    <x v="1"/>
    <n v="28368"/>
    <n v="30240"/>
    <n v="1872"/>
  </r>
  <r>
    <x v="752"/>
    <x v="0"/>
    <x v="0"/>
    <x v="2"/>
    <s v="Smartphones"/>
    <n v="19"/>
    <x v="2"/>
    <x v="1"/>
    <n v="15912"/>
    <n v="16920"/>
    <n v="1008"/>
  </r>
  <r>
    <x v="753"/>
    <x v="5"/>
    <x v="3"/>
    <x v="2"/>
    <s v="Smartphones"/>
    <n v="18"/>
    <x v="2"/>
    <x v="1"/>
    <n v="15912"/>
    <n v="16920"/>
    <n v="1008"/>
  </r>
  <r>
    <x v="753"/>
    <x v="6"/>
    <x v="2"/>
    <x v="4"/>
    <s v="Smartphones"/>
    <n v="1"/>
    <x v="2"/>
    <x v="1"/>
    <n v="45630"/>
    <n v="48600"/>
    <n v="2970"/>
  </r>
  <r>
    <x v="753"/>
    <x v="3"/>
    <x v="1"/>
    <x v="0"/>
    <s v="Smartphones"/>
    <n v="15"/>
    <x v="2"/>
    <x v="1"/>
    <n v="38646"/>
    <n v="41040"/>
    <n v="2394"/>
  </r>
  <r>
    <x v="754"/>
    <x v="6"/>
    <x v="2"/>
    <x v="16"/>
    <s v="Smartphones"/>
    <n v="4"/>
    <x v="2"/>
    <x v="1"/>
    <n v="40608"/>
    <n v="43200"/>
    <n v="2592"/>
  </r>
  <r>
    <x v="754"/>
    <x v="7"/>
    <x v="4"/>
    <x v="3"/>
    <s v="Smartphones"/>
    <n v="16"/>
    <x v="2"/>
    <x v="1"/>
    <n v="32940"/>
    <n v="35100"/>
    <n v="2160"/>
  </r>
  <r>
    <x v="754"/>
    <x v="7"/>
    <x v="4"/>
    <x v="1"/>
    <s v="Tablets"/>
    <n v="10"/>
    <x v="2"/>
    <x v="1"/>
    <n v="78804"/>
    <n v="85140"/>
    <n v="6336"/>
  </r>
  <r>
    <x v="754"/>
    <x v="4"/>
    <x v="2"/>
    <x v="13"/>
    <s v="Tablets"/>
    <n v="21"/>
    <x v="2"/>
    <x v="1"/>
    <n v="39240"/>
    <n v="42300"/>
    <n v="3060"/>
  </r>
  <r>
    <x v="754"/>
    <x v="6"/>
    <x v="2"/>
    <x v="3"/>
    <s v="Smartphones"/>
    <n v="7"/>
    <x v="2"/>
    <x v="1"/>
    <n v="15372"/>
    <n v="16380"/>
    <n v="1008"/>
  </r>
  <r>
    <x v="755"/>
    <x v="9"/>
    <x v="3"/>
    <x v="12"/>
    <s v="Smartphones"/>
    <n v="22"/>
    <x v="2"/>
    <x v="1"/>
    <n v="70794"/>
    <n v="75240"/>
    <n v="4446"/>
  </r>
  <r>
    <x v="756"/>
    <x v="0"/>
    <x v="0"/>
    <x v="12"/>
    <s v="Smartphones"/>
    <n v="15"/>
    <x v="2"/>
    <x v="1"/>
    <n v="11178"/>
    <n v="11880"/>
    <n v="702"/>
  </r>
  <r>
    <x v="756"/>
    <x v="8"/>
    <x v="4"/>
    <x v="15"/>
    <s v="Tablets"/>
    <n v="7"/>
    <x v="2"/>
    <x v="1"/>
    <n v="30024"/>
    <n v="32400"/>
    <n v="2376"/>
  </r>
  <r>
    <x v="756"/>
    <x v="8"/>
    <x v="4"/>
    <x v="5"/>
    <s v="Smartphones"/>
    <n v="17"/>
    <x v="2"/>
    <x v="1"/>
    <n v="58320"/>
    <n v="62100"/>
    <n v="3780"/>
  </r>
  <r>
    <x v="757"/>
    <x v="3"/>
    <x v="1"/>
    <x v="0"/>
    <s v="Smartphones"/>
    <n v="20"/>
    <x v="2"/>
    <x v="1"/>
    <n v="28476"/>
    <n v="30240"/>
    <n v="1764"/>
  </r>
  <r>
    <x v="757"/>
    <x v="5"/>
    <x v="3"/>
    <x v="16"/>
    <s v="Smartphones"/>
    <n v="5"/>
    <x v="2"/>
    <x v="1"/>
    <n v="77832"/>
    <n v="82800"/>
    <n v="4968"/>
  </r>
  <r>
    <x v="757"/>
    <x v="1"/>
    <x v="0"/>
    <x v="6"/>
    <s v="Smartphones"/>
    <n v="14"/>
    <x v="2"/>
    <x v="1"/>
    <n v="17730"/>
    <n v="18900"/>
    <n v="1170"/>
  </r>
  <r>
    <x v="757"/>
    <x v="1"/>
    <x v="0"/>
    <x v="9"/>
    <s v="Smartphones"/>
    <n v="6"/>
    <x v="2"/>
    <x v="1"/>
    <n v="50544"/>
    <n v="54000"/>
    <n v="3456"/>
  </r>
  <r>
    <x v="758"/>
    <x v="1"/>
    <x v="0"/>
    <x v="1"/>
    <s v="Tablets"/>
    <n v="22"/>
    <x v="2"/>
    <x v="1"/>
    <n v="89550"/>
    <n v="96750"/>
    <n v="7200"/>
  </r>
  <r>
    <x v="758"/>
    <x v="5"/>
    <x v="3"/>
    <x v="4"/>
    <s v="Smartphones"/>
    <n v="6"/>
    <x v="2"/>
    <x v="1"/>
    <n v="9126"/>
    <n v="9720"/>
    <n v="594"/>
  </r>
  <r>
    <x v="758"/>
    <x v="3"/>
    <x v="1"/>
    <x v="10"/>
    <s v="Smartphones"/>
    <n v="6"/>
    <x v="2"/>
    <x v="1"/>
    <n v="31374"/>
    <n v="33390"/>
    <n v="2016"/>
  </r>
  <r>
    <x v="758"/>
    <x v="8"/>
    <x v="4"/>
    <x v="8"/>
    <s v="Smartphones"/>
    <n v="2"/>
    <x v="2"/>
    <x v="1"/>
    <n v="51480"/>
    <n v="54900"/>
    <n v="3420"/>
  </r>
  <r>
    <x v="758"/>
    <x v="2"/>
    <x v="1"/>
    <x v="14"/>
    <s v="Smartphones"/>
    <n v="24"/>
    <x v="2"/>
    <x v="1"/>
    <n v="59040"/>
    <n v="63000"/>
    <n v="3960"/>
  </r>
  <r>
    <x v="758"/>
    <x v="8"/>
    <x v="4"/>
    <x v="7"/>
    <s v="Smartphones"/>
    <n v="11"/>
    <x v="2"/>
    <x v="1"/>
    <n v="59670"/>
    <n v="63450"/>
    <n v="3780"/>
  </r>
  <r>
    <x v="759"/>
    <x v="2"/>
    <x v="1"/>
    <x v="10"/>
    <s v="Smartphones"/>
    <n v="10"/>
    <x v="2"/>
    <x v="1"/>
    <n v="80676"/>
    <n v="85860"/>
    <n v="5184"/>
  </r>
  <r>
    <x v="759"/>
    <x v="4"/>
    <x v="2"/>
    <x v="1"/>
    <s v="Tablets"/>
    <n v="7"/>
    <x v="2"/>
    <x v="1"/>
    <n v="46566"/>
    <n v="50310"/>
    <n v="3744"/>
  </r>
  <r>
    <x v="759"/>
    <x v="3"/>
    <x v="1"/>
    <x v="11"/>
    <s v="Smartphones"/>
    <n v="22"/>
    <x v="2"/>
    <x v="1"/>
    <n v="7092"/>
    <n v="7560"/>
    <n v="468"/>
  </r>
  <r>
    <x v="760"/>
    <x v="8"/>
    <x v="4"/>
    <x v="1"/>
    <s v="Tablets"/>
    <n v="7"/>
    <x v="2"/>
    <x v="2"/>
    <n v="75222"/>
    <n v="81270"/>
    <n v="6048"/>
  </r>
  <r>
    <x v="760"/>
    <x v="9"/>
    <x v="3"/>
    <x v="2"/>
    <s v="Smartphones"/>
    <n v="18"/>
    <x v="2"/>
    <x v="2"/>
    <n v="83538"/>
    <n v="88830"/>
    <n v="5292"/>
  </r>
  <r>
    <x v="760"/>
    <x v="5"/>
    <x v="3"/>
    <x v="7"/>
    <s v="Smartphones"/>
    <n v="12"/>
    <x v="2"/>
    <x v="2"/>
    <n v="91494"/>
    <n v="97290"/>
    <n v="5796"/>
  </r>
  <r>
    <x v="760"/>
    <x v="6"/>
    <x v="2"/>
    <x v="0"/>
    <s v="Smartphones"/>
    <n v="19"/>
    <x v="2"/>
    <x v="2"/>
    <n v="10170"/>
    <n v="10800"/>
    <n v="630"/>
  </r>
  <r>
    <x v="760"/>
    <x v="3"/>
    <x v="1"/>
    <x v="7"/>
    <s v="Smartphones"/>
    <n v="23"/>
    <x v="2"/>
    <x v="2"/>
    <n v="31824"/>
    <n v="33840"/>
    <n v="2016"/>
  </r>
  <r>
    <x v="760"/>
    <x v="0"/>
    <x v="0"/>
    <x v="0"/>
    <s v="Smartphones"/>
    <n v="3"/>
    <x v="2"/>
    <x v="2"/>
    <n v="6102"/>
    <n v="6480"/>
    <n v="378"/>
  </r>
  <r>
    <x v="760"/>
    <x v="8"/>
    <x v="4"/>
    <x v="0"/>
    <s v="Smartphones"/>
    <n v="24"/>
    <x v="2"/>
    <x v="2"/>
    <n v="42714"/>
    <n v="45360"/>
    <n v="2646"/>
  </r>
  <r>
    <x v="761"/>
    <x v="1"/>
    <x v="0"/>
    <x v="8"/>
    <s v="Smartphones"/>
    <n v="25"/>
    <x v="2"/>
    <x v="2"/>
    <n v="92664"/>
    <n v="98820"/>
    <n v="6156"/>
  </r>
  <r>
    <x v="762"/>
    <x v="5"/>
    <x v="3"/>
    <x v="7"/>
    <s v="Smartphones"/>
    <n v="5"/>
    <x v="2"/>
    <x v="2"/>
    <n v="43758"/>
    <n v="46530"/>
    <n v="2772"/>
  </r>
  <r>
    <x v="763"/>
    <x v="1"/>
    <x v="0"/>
    <x v="6"/>
    <s v="Smartphones"/>
    <n v="2"/>
    <x v="2"/>
    <x v="2"/>
    <n v="17730"/>
    <n v="18900"/>
    <n v="1170"/>
  </r>
  <r>
    <x v="763"/>
    <x v="1"/>
    <x v="0"/>
    <x v="8"/>
    <s v="Smartphones"/>
    <n v="14"/>
    <x v="2"/>
    <x v="2"/>
    <n v="25740"/>
    <n v="27450"/>
    <n v="1710"/>
  </r>
  <r>
    <x v="764"/>
    <x v="7"/>
    <x v="4"/>
    <x v="1"/>
    <s v="Tablets"/>
    <n v="6"/>
    <x v="2"/>
    <x v="2"/>
    <n v="68058"/>
    <n v="73530"/>
    <n v="5472"/>
  </r>
  <r>
    <x v="764"/>
    <x v="6"/>
    <x v="2"/>
    <x v="12"/>
    <s v="Smartphones"/>
    <n v="13"/>
    <x v="2"/>
    <x v="2"/>
    <n v="26082"/>
    <n v="27720"/>
    <n v="1638"/>
  </r>
  <r>
    <x v="765"/>
    <x v="8"/>
    <x v="4"/>
    <x v="2"/>
    <s v="Smartphones"/>
    <n v="4"/>
    <x v="2"/>
    <x v="2"/>
    <n v="87516"/>
    <n v="93060"/>
    <n v="5544"/>
  </r>
  <r>
    <x v="766"/>
    <x v="5"/>
    <x v="3"/>
    <x v="2"/>
    <s v="Smartphones"/>
    <n v="21"/>
    <x v="2"/>
    <x v="2"/>
    <n v="7956"/>
    <n v="8460"/>
    <n v="504"/>
  </r>
  <r>
    <x v="766"/>
    <x v="8"/>
    <x v="4"/>
    <x v="9"/>
    <s v="Smartphones"/>
    <n v="16"/>
    <x v="2"/>
    <x v="2"/>
    <n v="18954"/>
    <n v="20250"/>
    <n v="1296"/>
  </r>
  <r>
    <x v="766"/>
    <x v="2"/>
    <x v="1"/>
    <x v="7"/>
    <s v="Smartphones"/>
    <n v="10"/>
    <x v="2"/>
    <x v="2"/>
    <n v="59670"/>
    <n v="63450"/>
    <n v="3780"/>
  </r>
  <r>
    <x v="767"/>
    <x v="3"/>
    <x v="1"/>
    <x v="3"/>
    <s v="Smartphones"/>
    <n v="3"/>
    <x v="2"/>
    <x v="2"/>
    <n v="26352"/>
    <n v="28080"/>
    <n v="1728"/>
  </r>
  <r>
    <x v="767"/>
    <x v="5"/>
    <x v="3"/>
    <x v="4"/>
    <s v="Smartphones"/>
    <n v="1"/>
    <x v="2"/>
    <x v="2"/>
    <n v="18252"/>
    <n v="19440"/>
    <n v="1188"/>
  </r>
  <r>
    <x v="767"/>
    <x v="2"/>
    <x v="1"/>
    <x v="3"/>
    <s v="Smartphones"/>
    <n v="13"/>
    <x v="2"/>
    <x v="2"/>
    <n v="48312"/>
    <n v="51480"/>
    <n v="3168"/>
  </r>
  <r>
    <x v="768"/>
    <x v="3"/>
    <x v="1"/>
    <x v="12"/>
    <s v="Smartphones"/>
    <n v="15"/>
    <x v="2"/>
    <x v="2"/>
    <n v="78246"/>
    <n v="83160"/>
    <n v="4914"/>
  </r>
  <r>
    <x v="768"/>
    <x v="4"/>
    <x v="2"/>
    <x v="16"/>
    <s v="Smartphones"/>
    <n v="5"/>
    <x v="2"/>
    <x v="2"/>
    <n v="81216"/>
    <n v="86400"/>
    <n v="5184"/>
  </r>
  <r>
    <x v="768"/>
    <x v="5"/>
    <x v="3"/>
    <x v="4"/>
    <s v="Smartphones"/>
    <n v="25"/>
    <x v="2"/>
    <x v="2"/>
    <n v="12168"/>
    <n v="12960"/>
    <n v="792"/>
  </r>
  <r>
    <x v="768"/>
    <x v="2"/>
    <x v="1"/>
    <x v="0"/>
    <s v="Smartphones"/>
    <n v="8"/>
    <x v="2"/>
    <x v="2"/>
    <n v="32544"/>
    <n v="34560"/>
    <n v="2016"/>
  </r>
  <r>
    <x v="768"/>
    <x v="8"/>
    <x v="4"/>
    <x v="6"/>
    <s v="Smartphones"/>
    <n v="21"/>
    <x v="2"/>
    <x v="2"/>
    <n v="3546"/>
    <n v="3780"/>
    <n v="234"/>
  </r>
  <r>
    <x v="769"/>
    <x v="0"/>
    <x v="0"/>
    <x v="2"/>
    <s v="Smartphones"/>
    <n v="16"/>
    <x v="2"/>
    <x v="2"/>
    <n v="27846"/>
    <n v="29610"/>
    <n v="1764"/>
  </r>
  <r>
    <x v="770"/>
    <x v="2"/>
    <x v="1"/>
    <x v="13"/>
    <s v="Tablets"/>
    <n v="23"/>
    <x v="2"/>
    <x v="2"/>
    <n v="70632"/>
    <n v="76140"/>
    <n v="5508"/>
  </r>
  <r>
    <x v="770"/>
    <x v="8"/>
    <x v="4"/>
    <x v="16"/>
    <s v="Smartphones"/>
    <n v="22"/>
    <x v="2"/>
    <x v="2"/>
    <n v="16920"/>
    <n v="18000"/>
    <n v="1080"/>
  </r>
  <r>
    <x v="770"/>
    <x v="7"/>
    <x v="4"/>
    <x v="8"/>
    <s v="Smartphones"/>
    <n v="13"/>
    <x v="2"/>
    <x v="2"/>
    <n v="61776"/>
    <n v="65880"/>
    <n v="4104"/>
  </r>
  <r>
    <x v="771"/>
    <x v="2"/>
    <x v="1"/>
    <x v="5"/>
    <s v="Smartphones"/>
    <n v="27"/>
    <x v="2"/>
    <x v="2"/>
    <n v="99144"/>
    <n v="105570"/>
    <n v="6426"/>
  </r>
  <r>
    <x v="771"/>
    <x v="5"/>
    <x v="3"/>
    <x v="6"/>
    <s v="Smartphones"/>
    <n v="27"/>
    <x v="2"/>
    <x v="2"/>
    <n v="35460"/>
    <n v="37800"/>
    <n v="2340"/>
  </r>
  <r>
    <x v="771"/>
    <x v="0"/>
    <x v="0"/>
    <x v="0"/>
    <s v="Smartphones"/>
    <n v="27"/>
    <x v="2"/>
    <x v="2"/>
    <n v="32544"/>
    <n v="34560"/>
    <n v="2016"/>
  </r>
  <r>
    <x v="771"/>
    <x v="6"/>
    <x v="2"/>
    <x v="7"/>
    <s v="Smartphones"/>
    <n v="27"/>
    <x v="2"/>
    <x v="2"/>
    <n v="35802"/>
    <n v="38070"/>
    <n v="2268"/>
  </r>
  <r>
    <x v="771"/>
    <x v="7"/>
    <x v="4"/>
    <x v="4"/>
    <s v="Smartphones"/>
    <n v="27"/>
    <x v="2"/>
    <x v="2"/>
    <n v="27378"/>
    <n v="29160"/>
    <n v="1782"/>
  </r>
  <r>
    <x v="772"/>
    <x v="3"/>
    <x v="1"/>
    <x v="7"/>
    <s v="Smartphones"/>
    <n v="27"/>
    <x v="2"/>
    <x v="2"/>
    <n v="59670"/>
    <n v="63450"/>
    <n v="3780"/>
  </r>
  <r>
    <x v="772"/>
    <x v="0"/>
    <x v="0"/>
    <x v="0"/>
    <s v="Smartphones"/>
    <n v="12"/>
    <x v="2"/>
    <x v="2"/>
    <n v="2034"/>
    <n v="2160"/>
    <n v="126"/>
  </r>
  <r>
    <x v="772"/>
    <x v="1"/>
    <x v="0"/>
    <x v="5"/>
    <s v="Smartphones"/>
    <n v="18"/>
    <x v="2"/>
    <x v="2"/>
    <n v="64152"/>
    <n v="68310"/>
    <n v="4158"/>
  </r>
  <r>
    <x v="772"/>
    <x v="6"/>
    <x v="2"/>
    <x v="6"/>
    <s v="Smartphones"/>
    <n v="8"/>
    <x v="2"/>
    <x v="2"/>
    <n v="88650"/>
    <n v="94500"/>
    <n v="5850"/>
  </r>
  <r>
    <x v="773"/>
    <x v="5"/>
    <x v="3"/>
    <x v="2"/>
    <s v="Smartphones"/>
    <n v="21"/>
    <x v="2"/>
    <x v="2"/>
    <n v="79560"/>
    <n v="84600"/>
    <n v="5040"/>
  </r>
  <r>
    <x v="774"/>
    <x v="3"/>
    <x v="1"/>
    <x v="3"/>
    <s v="Smartphones"/>
    <n v="25"/>
    <x v="2"/>
    <x v="2"/>
    <n v="2196"/>
    <n v="2340"/>
    <n v="144"/>
  </r>
  <r>
    <x v="774"/>
    <x v="6"/>
    <x v="2"/>
    <x v="14"/>
    <s v="Smartphones"/>
    <n v="12"/>
    <x v="2"/>
    <x v="2"/>
    <n v="67896"/>
    <n v="72450"/>
    <n v="4554"/>
  </r>
  <r>
    <x v="774"/>
    <x v="0"/>
    <x v="0"/>
    <x v="6"/>
    <s v="Smartphones"/>
    <n v="9"/>
    <x v="2"/>
    <x v="2"/>
    <n v="88650"/>
    <n v="94500"/>
    <n v="5850"/>
  </r>
  <r>
    <x v="775"/>
    <x v="5"/>
    <x v="3"/>
    <x v="10"/>
    <s v="Smartphones"/>
    <n v="23"/>
    <x v="2"/>
    <x v="2"/>
    <n v="107568"/>
    <n v="114480"/>
    <n v="6912"/>
  </r>
  <r>
    <x v="775"/>
    <x v="0"/>
    <x v="0"/>
    <x v="10"/>
    <s v="Smartphones"/>
    <n v="23"/>
    <x v="2"/>
    <x v="2"/>
    <n v="35856"/>
    <n v="38160"/>
    <n v="2304"/>
  </r>
  <r>
    <x v="775"/>
    <x v="7"/>
    <x v="4"/>
    <x v="13"/>
    <s v="Tablets"/>
    <n v="20"/>
    <x v="2"/>
    <x v="2"/>
    <n v="47088"/>
    <n v="50760"/>
    <n v="3672"/>
  </r>
  <r>
    <x v="775"/>
    <x v="2"/>
    <x v="1"/>
    <x v="14"/>
    <s v="Smartphones"/>
    <n v="25"/>
    <x v="2"/>
    <x v="2"/>
    <n v="67896"/>
    <n v="72450"/>
    <n v="4554"/>
  </r>
  <r>
    <x v="776"/>
    <x v="1"/>
    <x v="0"/>
    <x v="1"/>
    <s v="Tablets"/>
    <n v="4"/>
    <x v="2"/>
    <x v="2"/>
    <n v="78804"/>
    <n v="85140"/>
    <n v="6336"/>
  </r>
  <r>
    <x v="776"/>
    <x v="4"/>
    <x v="2"/>
    <x v="8"/>
    <s v="Smartphones"/>
    <n v="24"/>
    <x v="2"/>
    <x v="2"/>
    <n v="128700"/>
    <n v="137250"/>
    <n v="8550"/>
  </r>
  <r>
    <x v="777"/>
    <x v="8"/>
    <x v="4"/>
    <x v="15"/>
    <s v="Tablets"/>
    <n v="24"/>
    <x v="2"/>
    <x v="2"/>
    <n v="67554"/>
    <n v="72900"/>
    <n v="5346"/>
  </r>
  <r>
    <x v="777"/>
    <x v="7"/>
    <x v="4"/>
    <x v="15"/>
    <s v="Tablets"/>
    <n v="16"/>
    <x v="2"/>
    <x v="2"/>
    <n v="22518"/>
    <n v="24300"/>
    <n v="1782"/>
  </r>
  <r>
    <x v="778"/>
    <x v="1"/>
    <x v="0"/>
    <x v="14"/>
    <s v="Smartphones"/>
    <n v="6"/>
    <x v="2"/>
    <x v="2"/>
    <n v="35424"/>
    <n v="37800"/>
    <n v="2376"/>
  </r>
  <r>
    <x v="778"/>
    <x v="8"/>
    <x v="4"/>
    <x v="6"/>
    <s v="Smartphones"/>
    <n v="4"/>
    <x v="2"/>
    <x v="2"/>
    <n v="49644"/>
    <n v="52920"/>
    <n v="3276"/>
  </r>
  <r>
    <x v="779"/>
    <x v="0"/>
    <x v="0"/>
    <x v="11"/>
    <s v="Smartphones"/>
    <n v="24"/>
    <x v="2"/>
    <x v="2"/>
    <n v="63828"/>
    <n v="68040"/>
    <n v="4212"/>
  </r>
  <r>
    <x v="779"/>
    <x v="1"/>
    <x v="0"/>
    <x v="11"/>
    <s v="Smartphones"/>
    <n v="21"/>
    <x v="2"/>
    <x v="2"/>
    <n v="7092"/>
    <n v="7560"/>
    <n v="468"/>
  </r>
  <r>
    <x v="779"/>
    <x v="7"/>
    <x v="4"/>
    <x v="6"/>
    <s v="Smartphones"/>
    <n v="13"/>
    <x v="2"/>
    <x v="2"/>
    <n v="85104"/>
    <n v="90720"/>
    <n v="5616"/>
  </r>
  <r>
    <x v="780"/>
    <x v="2"/>
    <x v="1"/>
    <x v="11"/>
    <s v="Smartphones"/>
    <n v="2"/>
    <x v="2"/>
    <x v="2"/>
    <n v="7092"/>
    <n v="7560"/>
    <n v="468"/>
  </r>
  <r>
    <x v="780"/>
    <x v="9"/>
    <x v="3"/>
    <x v="11"/>
    <s v="Smartphones"/>
    <n v="20"/>
    <x v="2"/>
    <x v="2"/>
    <n v="53190"/>
    <n v="56700"/>
    <n v="3510"/>
  </r>
  <r>
    <x v="781"/>
    <x v="2"/>
    <x v="1"/>
    <x v="3"/>
    <s v="Smartphones"/>
    <n v="21"/>
    <x v="2"/>
    <x v="2"/>
    <n v="50508"/>
    <n v="53820"/>
    <n v="3312"/>
  </r>
  <r>
    <x v="782"/>
    <x v="8"/>
    <x v="4"/>
    <x v="12"/>
    <s v="Smartphones"/>
    <n v="12"/>
    <x v="2"/>
    <x v="2"/>
    <n v="7452"/>
    <n v="7920"/>
    <n v="468"/>
  </r>
  <r>
    <x v="782"/>
    <x v="8"/>
    <x v="4"/>
    <x v="15"/>
    <s v="Tablets"/>
    <n v="23"/>
    <x v="2"/>
    <x v="2"/>
    <n v="112590"/>
    <n v="121500"/>
    <n v="8910"/>
  </r>
  <r>
    <x v="782"/>
    <x v="2"/>
    <x v="1"/>
    <x v="1"/>
    <s v="Tablets"/>
    <n v="23"/>
    <x v="2"/>
    <x v="2"/>
    <n v="89550"/>
    <n v="96750"/>
    <n v="7200"/>
  </r>
  <r>
    <x v="783"/>
    <x v="2"/>
    <x v="1"/>
    <x v="14"/>
    <s v="Smartphones"/>
    <n v="24"/>
    <x v="2"/>
    <x v="2"/>
    <n v="61992"/>
    <n v="66150"/>
    <n v="4158"/>
  </r>
  <r>
    <x v="783"/>
    <x v="8"/>
    <x v="4"/>
    <x v="3"/>
    <s v="Smartphones"/>
    <n v="25"/>
    <x v="2"/>
    <x v="2"/>
    <n v="35136"/>
    <n v="37440"/>
    <n v="2304"/>
  </r>
  <r>
    <x v="783"/>
    <x v="0"/>
    <x v="0"/>
    <x v="15"/>
    <s v="Tablets"/>
    <n v="17"/>
    <x v="2"/>
    <x v="2"/>
    <n v="172638"/>
    <n v="186300"/>
    <n v="13662"/>
  </r>
  <r>
    <x v="784"/>
    <x v="8"/>
    <x v="4"/>
    <x v="8"/>
    <s v="Smartphones"/>
    <n v="21"/>
    <x v="2"/>
    <x v="2"/>
    <n v="66924"/>
    <n v="71370"/>
    <n v="4446"/>
  </r>
  <r>
    <x v="784"/>
    <x v="2"/>
    <x v="1"/>
    <x v="13"/>
    <s v="Tablets"/>
    <n v="9"/>
    <x v="2"/>
    <x v="2"/>
    <n v="78480"/>
    <n v="84600"/>
    <n v="6120"/>
  </r>
  <r>
    <x v="784"/>
    <x v="9"/>
    <x v="3"/>
    <x v="11"/>
    <s v="Smartphones"/>
    <n v="11"/>
    <x v="2"/>
    <x v="2"/>
    <n v="31914"/>
    <n v="34020"/>
    <n v="2106"/>
  </r>
  <r>
    <x v="785"/>
    <x v="6"/>
    <x v="2"/>
    <x v="2"/>
    <s v="Smartphones"/>
    <n v="4"/>
    <x v="2"/>
    <x v="2"/>
    <n v="87516"/>
    <n v="93060"/>
    <n v="5544"/>
  </r>
  <r>
    <x v="786"/>
    <x v="5"/>
    <x v="3"/>
    <x v="12"/>
    <s v="Smartphones"/>
    <n v="22"/>
    <x v="2"/>
    <x v="2"/>
    <n v="33534"/>
    <n v="35640"/>
    <n v="2106"/>
  </r>
  <r>
    <x v="786"/>
    <x v="7"/>
    <x v="4"/>
    <x v="7"/>
    <s v="Smartphones"/>
    <n v="15"/>
    <x v="2"/>
    <x v="2"/>
    <n v="75582"/>
    <n v="80370"/>
    <n v="4788"/>
  </r>
  <r>
    <x v="786"/>
    <x v="1"/>
    <x v="0"/>
    <x v="0"/>
    <s v="Smartphones"/>
    <n v="23"/>
    <x v="2"/>
    <x v="2"/>
    <n v="50850"/>
    <n v="54000"/>
    <n v="3150"/>
  </r>
  <r>
    <x v="786"/>
    <x v="7"/>
    <x v="4"/>
    <x v="14"/>
    <s v="Smartphones"/>
    <n v="9"/>
    <x v="2"/>
    <x v="2"/>
    <n v="50184"/>
    <n v="53550"/>
    <n v="3366"/>
  </r>
  <r>
    <x v="786"/>
    <x v="0"/>
    <x v="0"/>
    <x v="5"/>
    <s v="Smartphones"/>
    <n v="7"/>
    <x v="2"/>
    <x v="2"/>
    <n v="69984"/>
    <n v="74520"/>
    <n v="4536"/>
  </r>
  <r>
    <x v="786"/>
    <x v="2"/>
    <x v="1"/>
    <x v="5"/>
    <s v="Smartphones"/>
    <n v="25"/>
    <x v="2"/>
    <x v="2"/>
    <n v="58320"/>
    <n v="62100"/>
    <n v="3780"/>
  </r>
  <r>
    <x v="787"/>
    <x v="9"/>
    <x v="3"/>
    <x v="11"/>
    <s v="Smartphones"/>
    <n v="10"/>
    <x v="2"/>
    <x v="2"/>
    <n v="63828"/>
    <n v="68040"/>
    <n v="4212"/>
  </r>
  <r>
    <x v="788"/>
    <x v="3"/>
    <x v="1"/>
    <x v="15"/>
    <s v="Tablets"/>
    <n v="8"/>
    <x v="2"/>
    <x v="2"/>
    <n v="82566"/>
    <n v="89100"/>
    <n v="6534"/>
  </r>
  <r>
    <x v="788"/>
    <x v="5"/>
    <x v="3"/>
    <x v="1"/>
    <s v="Tablets"/>
    <n v="18"/>
    <x v="2"/>
    <x v="2"/>
    <n v="17910"/>
    <n v="19350"/>
    <n v="1440"/>
  </r>
  <r>
    <x v="788"/>
    <x v="4"/>
    <x v="2"/>
    <x v="16"/>
    <s v="Smartphones"/>
    <n v="8"/>
    <x v="2"/>
    <x v="2"/>
    <n v="54144"/>
    <n v="57600"/>
    <n v="3456"/>
  </r>
  <r>
    <x v="788"/>
    <x v="6"/>
    <x v="2"/>
    <x v="8"/>
    <s v="Smartphones"/>
    <n v="25"/>
    <x v="2"/>
    <x v="2"/>
    <n v="118404"/>
    <n v="126270"/>
    <n v="7866"/>
  </r>
  <r>
    <x v="788"/>
    <x v="0"/>
    <x v="0"/>
    <x v="14"/>
    <s v="Smartphones"/>
    <n v="7"/>
    <x v="2"/>
    <x v="2"/>
    <n v="53136"/>
    <n v="56700"/>
    <n v="3564"/>
  </r>
  <r>
    <x v="789"/>
    <x v="8"/>
    <x v="4"/>
    <x v="12"/>
    <s v="Smartphones"/>
    <n v="17"/>
    <x v="2"/>
    <x v="2"/>
    <n v="3726"/>
    <n v="3960"/>
    <n v="234"/>
  </r>
  <r>
    <x v="790"/>
    <x v="6"/>
    <x v="2"/>
    <x v="2"/>
    <s v="Smartphones"/>
    <n v="3"/>
    <x v="2"/>
    <x v="3"/>
    <n v="11934"/>
    <n v="12690"/>
    <n v="756"/>
  </r>
  <r>
    <x v="791"/>
    <x v="5"/>
    <x v="3"/>
    <x v="2"/>
    <s v="Smartphones"/>
    <n v="13"/>
    <x v="2"/>
    <x v="3"/>
    <n v="63648"/>
    <n v="67680"/>
    <n v="4032"/>
  </r>
  <r>
    <x v="791"/>
    <x v="4"/>
    <x v="2"/>
    <x v="9"/>
    <s v="Smartphones"/>
    <n v="17"/>
    <x v="2"/>
    <x v="3"/>
    <n v="29484"/>
    <n v="31500"/>
    <n v="2016"/>
  </r>
  <r>
    <x v="791"/>
    <x v="4"/>
    <x v="2"/>
    <x v="16"/>
    <s v="Smartphones"/>
    <n v="22"/>
    <x v="2"/>
    <x v="3"/>
    <n v="57528"/>
    <n v="61200"/>
    <n v="3672"/>
  </r>
  <r>
    <x v="792"/>
    <x v="2"/>
    <x v="1"/>
    <x v="10"/>
    <s v="Smartphones"/>
    <n v="23"/>
    <x v="2"/>
    <x v="3"/>
    <n v="4482"/>
    <n v="4770"/>
    <n v="288"/>
  </r>
  <r>
    <x v="792"/>
    <x v="0"/>
    <x v="0"/>
    <x v="1"/>
    <s v="Tablets"/>
    <n v="1"/>
    <x v="2"/>
    <x v="3"/>
    <n v="75222"/>
    <n v="81270"/>
    <n v="6048"/>
  </r>
  <r>
    <x v="792"/>
    <x v="2"/>
    <x v="1"/>
    <x v="11"/>
    <s v="Smartphones"/>
    <n v="25"/>
    <x v="2"/>
    <x v="3"/>
    <n v="24822"/>
    <n v="26460"/>
    <n v="1638"/>
  </r>
  <r>
    <x v="792"/>
    <x v="8"/>
    <x v="4"/>
    <x v="8"/>
    <s v="Smartphones"/>
    <n v="22"/>
    <x v="2"/>
    <x v="3"/>
    <n v="46332"/>
    <n v="49410"/>
    <n v="3078"/>
  </r>
  <r>
    <x v="792"/>
    <x v="3"/>
    <x v="1"/>
    <x v="7"/>
    <s v="Smartphones"/>
    <n v="2"/>
    <x v="2"/>
    <x v="3"/>
    <n v="43758"/>
    <n v="46530"/>
    <n v="2772"/>
  </r>
  <r>
    <x v="793"/>
    <x v="9"/>
    <x v="3"/>
    <x v="1"/>
    <s v="Tablets"/>
    <n v="11"/>
    <x v="2"/>
    <x v="3"/>
    <n v="32238"/>
    <n v="34830"/>
    <n v="2592"/>
  </r>
  <r>
    <x v="793"/>
    <x v="1"/>
    <x v="0"/>
    <x v="14"/>
    <s v="Smartphones"/>
    <n v="11"/>
    <x v="2"/>
    <x v="3"/>
    <n v="44280"/>
    <n v="47250"/>
    <n v="2970"/>
  </r>
  <r>
    <x v="793"/>
    <x v="0"/>
    <x v="0"/>
    <x v="10"/>
    <s v="Smartphones"/>
    <n v="1"/>
    <x v="2"/>
    <x v="3"/>
    <n v="35856"/>
    <n v="38160"/>
    <n v="2304"/>
  </r>
  <r>
    <x v="793"/>
    <x v="2"/>
    <x v="1"/>
    <x v="12"/>
    <s v="Smartphones"/>
    <n v="14"/>
    <x v="2"/>
    <x v="3"/>
    <n v="7452"/>
    <n v="7920"/>
    <n v="468"/>
  </r>
  <r>
    <x v="794"/>
    <x v="6"/>
    <x v="2"/>
    <x v="15"/>
    <s v="Tablets"/>
    <n v="11"/>
    <x v="2"/>
    <x v="3"/>
    <n v="187650"/>
    <n v="202500"/>
    <n v="14850"/>
  </r>
  <r>
    <x v="794"/>
    <x v="0"/>
    <x v="0"/>
    <x v="15"/>
    <s v="Tablets"/>
    <n v="8"/>
    <x v="2"/>
    <x v="3"/>
    <n v="90072"/>
    <n v="97200"/>
    <n v="7128"/>
  </r>
  <r>
    <x v="794"/>
    <x v="5"/>
    <x v="3"/>
    <x v="3"/>
    <s v="Smartphones"/>
    <n v="1"/>
    <x v="2"/>
    <x v="3"/>
    <n v="43920"/>
    <n v="46800"/>
    <n v="2880"/>
  </r>
  <r>
    <x v="795"/>
    <x v="9"/>
    <x v="3"/>
    <x v="4"/>
    <s v="Smartphones"/>
    <n v="24"/>
    <x v="2"/>
    <x v="3"/>
    <n v="73008"/>
    <n v="77760"/>
    <n v="4752"/>
  </r>
  <r>
    <x v="796"/>
    <x v="0"/>
    <x v="0"/>
    <x v="1"/>
    <s v="Tablets"/>
    <n v="15"/>
    <x v="2"/>
    <x v="3"/>
    <n v="21492"/>
    <n v="23220"/>
    <n v="1728"/>
  </r>
  <r>
    <x v="796"/>
    <x v="5"/>
    <x v="3"/>
    <x v="12"/>
    <s v="Smartphones"/>
    <n v="20"/>
    <x v="2"/>
    <x v="3"/>
    <n v="3726"/>
    <n v="3960"/>
    <n v="234"/>
  </r>
  <r>
    <x v="797"/>
    <x v="0"/>
    <x v="0"/>
    <x v="15"/>
    <s v="Tablets"/>
    <n v="1"/>
    <x v="2"/>
    <x v="3"/>
    <n v="142614"/>
    <n v="153900"/>
    <n v="11286"/>
  </r>
  <r>
    <x v="797"/>
    <x v="2"/>
    <x v="1"/>
    <x v="15"/>
    <s v="Tablets"/>
    <n v="5"/>
    <x v="2"/>
    <x v="3"/>
    <n v="150120"/>
    <n v="162000"/>
    <n v="11880"/>
  </r>
  <r>
    <x v="797"/>
    <x v="6"/>
    <x v="2"/>
    <x v="4"/>
    <s v="Smartphones"/>
    <n v="2"/>
    <x v="2"/>
    <x v="3"/>
    <n v="48672"/>
    <n v="51840"/>
    <n v="3168"/>
  </r>
  <r>
    <x v="797"/>
    <x v="1"/>
    <x v="0"/>
    <x v="6"/>
    <s v="Smartphones"/>
    <n v="15"/>
    <x v="2"/>
    <x v="3"/>
    <n v="35460"/>
    <n v="37800"/>
    <n v="2340"/>
  </r>
  <r>
    <x v="798"/>
    <x v="5"/>
    <x v="3"/>
    <x v="0"/>
    <s v="Smartphones"/>
    <n v="24"/>
    <x v="2"/>
    <x v="3"/>
    <n v="2034"/>
    <n v="2160"/>
    <n v="126"/>
  </r>
  <r>
    <x v="798"/>
    <x v="2"/>
    <x v="1"/>
    <x v="14"/>
    <s v="Smartphones"/>
    <n v="23"/>
    <x v="2"/>
    <x v="3"/>
    <n v="26568"/>
    <n v="28350"/>
    <n v="1782"/>
  </r>
  <r>
    <x v="798"/>
    <x v="3"/>
    <x v="1"/>
    <x v="4"/>
    <s v="Smartphones"/>
    <n v="20"/>
    <x v="2"/>
    <x v="3"/>
    <n v="36504"/>
    <n v="38880"/>
    <n v="2376"/>
  </r>
  <r>
    <x v="798"/>
    <x v="6"/>
    <x v="2"/>
    <x v="4"/>
    <s v="Smartphones"/>
    <n v="23"/>
    <x v="2"/>
    <x v="3"/>
    <n v="36504"/>
    <n v="38880"/>
    <n v="2376"/>
  </r>
  <r>
    <x v="798"/>
    <x v="3"/>
    <x v="1"/>
    <x v="8"/>
    <s v="Smartphones"/>
    <n v="22"/>
    <x v="2"/>
    <x v="3"/>
    <n v="56628"/>
    <n v="60390"/>
    <n v="3762"/>
  </r>
  <r>
    <x v="798"/>
    <x v="8"/>
    <x v="4"/>
    <x v="8"/>
    <s v="Smartphones"/>
    <n v="10"/>
    <x v="2"/>
    <x v="3"/>
    <n v="72072"/>
    <n v="76860"/>
    <n v="4788"/>
  </r>
  <r>
    <x v="799"/>
    <x v="5"/>
    <x v="3"/>
    <x v="1"/>
    <s v="Tablets"/>
    <n v="5"/>
    <x v="2"/>
    <x v="3"/>
    <n v="78804"/>
    <n v="85140"/>
    <n v="6336"/>
  </r>
  <r>
    <x v="799"/>
    <x v="1"/>
    <x v="0"/>
    <x v="12"/>
    <s v="Smartphones"/>
    <n v="12"/>
    <x v="2"/>
    <x v="3"/>
    <n v="59616"/>
    <n v="63360"/>
    <n v="3744"/>
  </r>
  <r>
    <x v="800"/>
    <x v="9"/>
    <x v="3"/>
    <x v="5"/>
    <s v="Smartphones"/>
    <n v="19"/>
    <x v="2"/>
    <x v="3"/>
    <n v="29160"/>
    <n v="31050"/>
    <n v="1890"/>
  </r>
  <r>
    <x v="800"/>
    <x v="7"/>
    <x v="4"/>
    <x v="12"/>
    <s v="Smartphones"/>
    <n v="18"/>
    <x v="2"/>
    <x v="3"/>
    <n v="40986"/>
    <n v="43560"/>
    <n v="2574"/>
  </r>
  <r>
    <x v="801"/>
    <x v="4"/>
    <x v="2"/>
    <x v="1"/>
    <s v="Tablets"/>
    <n v="1"/>
    <x v="2"/>
    <x v="3"/>
    <n v="32238"/>
    <n v="34830"/>
    <n v="2592"/>
  </r>
  <r>
    <x v="801"/>
    <x v="2"/>
    <x v="1"/>
    <x v="16"/>
    <s v="Smartphones"/>
    <n v="15"/>
    <x v="2"/>
    <x v="3"/>
    <n v="74448"/>
    <n v="79200"/>
    <n v="4752"/>
  </r>
  <r>
    <x v="801"/>
    <x v="3"/>
    <x v="1"/>
    <x v="15"/>
    <s v="Tablets"/>
    <n v="4"/>
    <x v="2"/>
    <x v="3"/>
    <n v="15012"/>
    <n v="16200"/>
    <n v="1188"/>
  </r>
  <r>
    <x v="801"/>
    <x v="4"/>
    <x v="2"/>
    <x v="7"/>
    <s v="Smartphones"/>
    <n v="16"/>
    <x v="2"/>
    <x v="3"/>
    <n v="11934"/>
    <n v="12690"/>
    <n v="756"/>
  </r>
  <r>
    <x v="801"/>
    <x v="5"/>
    <x v="3"/>
    <x v="14"/>
    <s v="Smartphones"/>
    <n v="10"/>
    <x v="2"/>
    <x v="3"/>
    <n v="2952"/>
    <n v="3150"/>
    <n v="198"/>
  </r>
  <r>
    <x v="801"/>
    <x v="7"/>
    <x v="4"/>
    <x v="6"/>
    <s v="Smartphones"/>
    <n v="21"/>
    <x v="2"/>
    <x v="3"/>
    <n v="31914"/>
    <n v="34020"/>
    <n v="2106"/>
  </r>
  <r>
    <x v="801"/>
    <x v="7"/>
    <x v="4"/>
    <x v="11"/>
    <s v="Smartphones"/>
    <n v="7"/>
    <x v="2"/>
    <x v="3"/>
    <n v="21276"/>
    <n v="22680"/>
    <n v="1404"/>
  </r>
  <r>
    <x v="801"/>
    <x v="0"/>
    <x v="0"/>
    <x v="9"/>
    <s v="Smartphones"/>
    <n v="22"/>
    <x v="2"/>
    <x v="3"/>
    <n v="23166"/>
    <n v="24750"/>
    <n v="1584"/>
  </r>
  <r>
    <x v="801"/>
    <x v="6"/>
    <x v="2"/>
    <x v="8"/>
    <s v="Smartphones"/>
    <n v="15"/>
    <x v="2"/>
    <x v="3"/>
    <n v="30888"/>
    <n v="32940"/>
    <n v="2052"/>
  </r>
  <r>
    <x v="802"/>
    <x v="8"/>
    <x v="4"/>
    <x v="4"/>
    <s v="Smartphones"/>
    <n v="7"/>
    <x v="2"/>
    <x v="3"/>
    <n v="6084"/>
    <n v="6480"/>
    <n v="396"/>
  </r>
  <r>
    <x v="803"/>
    <x v="0"/>
    <x v="0"/>
    <x v="0"/>
    <s v="Smartphones"/>
    <n v="17"/>
    <x v="2"/>
    <x v="3"/>
    <n v="46782"/>
    <n v="49680"/>
    <n v="2898"/>
  </r>
  <r>
    <x v="803"/>
    <x v="8"/>
    <x v="4"/>
    <x v="7"/>
    <s v="Smartphones"/>
    <n v="20"/>
    <x v="2"/>
    <x v="3"/>
    <n v="23868"/>
    <n v="25380"/>
    <n v="1512"/>
  </r>
  <r>
    <x v="803"/>
    <x v="2"/>
    <x v="1"/>
    <x v="5"/>
    <s v="Smartphones"/>
    <n v="5"/>
    <x v="2"/>
    <x v="3"/>
    <n v="128304"/>
    <n v="136620"/>
    <n v="8316"/>
  </r>
  <r>
    <x v="803"/>
    <x v="7"/>
    <x v="4"/>
    <x v="0"/>
    <s v="Smartphones"/>
    <n v="14"/>
    <x v="2"/>
    <x v="3"/>
    <n v="30510"/>
    <n v="32400"/>
    <n v="1890"/>
  </r>
  <r>
    <x v="803"/>
    <x v="7"/>
    <x v="4"/>
    <x v="10"/>
    <s v="Smartphones"/>
    <n v="6"/>
    <x v="2"/>
    <x v="3"/>
    <n v="80676"/>
    <n v="85860"/>
    <n v="5184"/>
  </r>
  <r>
    <x v="803"/>
    <x v="8"/>
    <x v="4"/>
    <x v="9"/>
    <s v="Smartphones"/>
    <n v="22"/>
    <x v="2"/>
    <x v="3"/>
    <n v="8424"/>
    <n v="9000"/>
    <n v="576"/>
  </r>
  <r>
    <x v="803"/>
    <x v="7"/>
    <x v="4"/>
    <x v="13"/>
    <s v="Tablets"/>
    <n v="6"/>
    <x v="2"/>
    <x v="3"/>
    <n v="39240"/>
    <n v="42300"/>
    <n v="3060"/>
  </r>
  <r>
    <x v="804"/>
    <x v="2"/>
    <x v="1"/>
    <x v="14"/>
    <s v="Smartphones"/>
    <n v="6"/>
    <x v="2"/>
    <x v="3"/>
    <n v="5904"/>
    <n v="6300"/>
    <n v="396"/>
  </r>
  <r>
    <x v="804"/>
    <x v="8"/>
    <x v="4"/>
    <x v="0"/>
    <s v="Smartphones"/>
    <n v="2"/>
    <x v="2"/>
    <x v="3"/>
    <n v="6102"/>
    <n v="6480"/>
    <n v="378"/>
  </r>
  <r>
    <x v="804"/>
    <x v="0"/>
    <x v="0"/>
    <x v="14"/>
    <s v="Smartphones"/>
    <n v="24"/>
    <x v="2"/>
    <x v="3"/>
    <n v="47232"/>
    <n v="50400"/>
    <n v="3168"/>
  </r>
  <r>
    <x v="804"/>
    <x v="5"/>
    <x v="3"/>
    <x v="6"/>
    <s v="Smartphones"/>
    <n v="11"/>
    <x v="2"/>
    <x v="3"/>
    <n v="3546"/>
    <n v="3780"/>
    <n v="234"/>
  </r>
  <r>
    <x v="804"/>
    <x v="1"/>
    <x v="0"/>
    <x v="8"/>
    <s v="Smartphones"/>
    <n v="10"/>
    <x v="2"/>
    <x v="3"/>
    <n v="123552"/>
    <n v="131760"/>
    <n v="8208"/>
  </r>
  <r>
    <x v="805"/>
    <x v="8"/>
    <x v="4"/>
    <x v="7"/>
    <s v="Smartphones"/>
    <n v="7"/>
    <x v="2"/>
    <x v="3"/>
    <n v="19890"/>
    <n v="21150"/>
    <n v="1260"/>
  </r>
  <r>
    <x v="805"/>
    <x v="0"/>
    <x v="0"/>
    <x v="13"/>
    <s v="Tablets"/>
    <n v="22"/>
    <x v="2"/>
    <x v="3"/>
    <n v="47088"/>
    <n v="50760"/>
    <n v="3672"/>
  </r>
  <r>
    <x v="805"/>
    <x v="3"/>
    <x v="1"/>
    <x v="1"/>
    <s v="Tablets"/>
    <n v="7"/>
    <x v="2"/>
    <x v="3"/>
    <n v="10746"/>
    <n v="11610"/>
    <n v="864"/>
  </r>
  <r>
    <x v="806"/>
    <x v="1"/>
    <x v="0"/>
    <x v="14"/>
    <s v="Smartphones"/>
    <n v="18"/>
    <x v="2"/>
    <x v="3"/>
    <n v="32472"/>
    <n v="34650"/>
    <n v="2178"/>
  </r>
  <r>
    <x v="807"/>
    <x v="7"/>
    <x v="4"/>
    <x v="14"/>
    <s v="Smartphones"/>
    <n v="12"/>
    <x v="2"/>
    <x v="3"/>
    <n v="67896"/>
    <n v="72450"/>
    <n v="4554"/>
  </r>
  <r>
    <x v="807"/>
    <x v="1"/>
    <x v="0"/>
    <x v="7"/>
    <s v="Smartphones"/>
    <n v="19"/>
    <x v="2"/>
    <x v="3"/>
    <n v="83538"/>
    <n v="88830"/>
    <n v="5292"/>
  </r>
  <r>
    <x v="807"/>
    <x v="0"/>
    <x v="0"/>
    <x v="11"/>
    <s v="Smartphones"/>
    <n v="23"/>
    <x v="2"/>
    <x v="3"/>
    <n v="10638"/>
    <n v="11340"/>
    <n v="702"/>
  </r>
  <r>
    <x v="807"/>
    <x v="1"/>
    <x v="0"/>
    <x v="13"/>
    <s v="Tablets"/>
    <n v="3"/>
    <x v="2"/>
    <x v="3"/>
    <n v="11772"/>
    <n v="12690"/>
    <n v="918"/>
  </r>
  <r>
    <x v="807"/>
    <x v="4"/>
    <x v="2"/>
    <x v="0"/>
    <s v="Smartphones"/>
    <n v="24"/>
    <x v="2"/>
    <x v="3"/>
    <n v="30510"/>
    <n v="32400"/>
    <n v="1890"/>
  </r>
  <r>
    <x v="808"/>
    <x v="8"/>
    <x v="4"/>
    <x v="9"/>
    <s v="Smartphones"/>
    <n v="25"/>
    <x v="2"/>
    <x v="3"/>
    <n v="14742"/>
    <n v="15750"/>
    <n v="1008"/>
  </r>
  <r>
    <x v="808"/>
    <x v="6"/>
    <x v="2"/>
    <x v="10"/>
    <s v="Smartphones"/>
    <n v="5"/>
    <x v="2"/>
    <x v="3"/>
    <n v="107568"/>
    <n v="114480"/>
    <n v="6912"/>
  </r>
  <r>
    <x v="808"/>
    <x v="5"/>
    <x v="3"/>
    <x v="13"/>
    <s v="Tablets"/>
    <n v="2"/>
    <x v="2"/>
    <x v="3"/>
    <n v="90252"/>
    <n v="97290"/>
    <n v="7038"/>
  </r>
  <r>
    <x v="808"/>
    <x v="3"/>
    <x v="1"/>
    <x v="1"/>
    <s v="Tablets"/>
    <n v="14"/>
    <x v="2"/>
    <x v="3"/>
    <n v="53730"/>
    <n v="58050"/>
    <n v="4320"/>
  </r>
  <r>
    <x v="808"/>
    <x v="9"/>
    <x v="3"/>
    <x v="15"/>
    <s v="Tablets"/>
    <n v="6"/>
    <x v="2"/>
    <x v="3"/>
    <n v="52542"/>
    <n v="56700"/>
    <n v="4158"/>
  </r>
  <r>
    <x v="808"/>
    <x v="3"/>
    <x v="1"/>
    <x v="13"/>
    <s v="Tablets"/>
    <n v="13"/>
    <x v="2"/>
    <x v="3"/>
    <n v="90252"/>
    <n v="97290"/>
    <n v="7038"/>
  </r>
  <r>
    <x v="809"/>
    <x v="2"/>
    <x v="1"/>
    <x v="2"/>
    <s v="Smartphones"/>
    <n v="4"/>
    <x v="2"/>
    <x v="3"/>
    <n v="51714"/>
    <n v="54990"/>
    <n v="3276"/>
  </r>
  <r>
    <x v="809"/>
    <x v="1"/>
    <x v="0"/>
    <x v="1"/>
    <s v="Tablets"/>
    <n v="21"/>
    <x v="2"/>
    <x v="3"/>
    <n v="17910"/>
    <n v="19350"/>
    <n v="1440"/>
  </r>
  <r>
    <x v="809"/>
    <x v="0"/>
    <x v="0"/>
    <x v="5"/>
    <s v="Smartphones"/>
    <n v="16"/>
    <x v="2"/>
    <x v="3"/>
    <n v="40824"/>
    <n v="43470"/>
    <n v="2646"/>
  </r>
  <r>
    <x v="810"/>
    <x v="1"/>
    <x v="0"/>
    <x v="13"/>
    <s v="Tablets"/>
    <n v="10"/>
    <x v="2"/>
    <x v="3"/>
    <n v="74556"/>
    <n v="80370"/>
    <n v="5814"/>
  </r>
  <r>
    <x v="810"/>
    <x v="8"/>
    <x v="4"/>
    <x v="8"/>
    <s v="Smartphones"/>
    <n v="3"/>
    <x v="2"/>
    <x v="3"/>
    <n v="56628"/>
    <n v="60390"/>
    <n v="3762"/>
  </r>
  <r>
    <x v="810"/>
    <x v="5"/>
    <x v="3"/>
    <x v="8"/>
    <s v="Smartphones"/>
    <n v="1"/>
    <x v="2"/>
    <x v="3"/>
    <n v="30888"/>
    <n v="32940"/>
    <n v="2052"/>
  </r>
  <r>
    <x v="811"/>
    <x v="9"/>
    <x v="3"/>
    <x v="5"/>
    <s v="Smartphones"/>
    <n v="13"/>
    <x v="2"/>
    <x v="3"/>
    <n v="128304"/>
    <n v="136620"/>
    <n v="8316"/>
  </r>
  <r>
    <x v="811"/>
    <x v="7"/>
    <x v="4"/>
    <x v="13"/>
    <s v="Tablets"/>
    <n v="15"/>
    <x v="2"/>
    <x v="3"/>
    <n v="58860"/>
    <n v="63450"/>
    <n v="4590"/>
  </r>
  <r>
    <x v="812"/>
    <x v="7"/>
    <x v="4"/>
    <x v="13"/>
    <s v="Tablets"/>
    <n v="5"/>
    <x v="2"/>
    <x v="3"/>
    <n v="54936"/>
    <n v="59220"/>
    <n v="4284"/>
  </r>
  <r>
    <x v="812"/>
    <x v="0"/>
    <x v="0"/>
    <x v="16"/>
    <s v="Smartphones"/>
    <n v="25"/>
    <x v="2"/>
    <x v="3"/>
    <n v="16920"/>
    <n v="18000"/>
    <n v="1080"/>
  </r>
  <r>
    <x v="813"/>
    <x v="1"/>
    <x v="0"/>
    <x v="1"/>
    <s v="Tablets"/>
    <n v="8"/>
    <x v="2"/>
    <x v="3"/>
    <n v="46566"/>
    <n v="50310"/>
    <n v="3744"/>
  </r>
  <r>
    <x v="813"/>
    <x v="3"/>
    <x v="1"/>
    <x v="8"/>
    <s v="Smartphones"/>
    <n v="21"/>
    <x v="2"/>
    <x v="3"/>
    <n v="102960"/>
    <n v="109800"/>
    <n v="6840"/>
  </r>
  <r>
    <x v="813"/>
    <x v="2"/>
    <x v="1"/>
    <x v="11"/>
    <s v="Smartphones"/>
    <n v="16"/>
    <x v="2"/>
    <x v="3"/>
    <n v="81558"/>
    <n v="86940"/>
    <n v="5382"/>
  </r>
  <r>
    <x v="813"/>
    <x v="6"/>
    <x v="2"/>
    <x v="6"/>
    <s v="Smartphones"/>
    <n v="23"/>
    <x v="2"/>
    <x v="3"/>
    <n v="49644"/>
    <n v="52920"/>
    <n v="3276"/>
  </r>
  <r>
    <x v="814"/>
    <x v="6"/>
    <x v="2"/>
    <x v="9"/>
    <s v="Smartphones"/>
    <n v="22"/>
    <x v="2"/>
    <x v="3"/>
    <n v="50544"/>
    <n v="54000"/>
    <n v="3456"/>
  </r>
  <r>
    <x v="814"/>
    <x v="6"/>
    <x v="2"/>
    <x v="5"/>
    <s v="Smartphones"/>
    <n v="13"/>
    <x v="2"/>
    <x v="3"/>
    <n v="34992"/>
    <n v="37260"/>
    <n v="2268"/>
  </r>
  <r>
    <x v="814"/>
    <x v="2"/>
    <x v="1"/>
    <x v="3"/>
    <s v="Smartphones"/>
    <n v="27"/>
    <x v="2"/>
    <x v="3"/>
    <n v="43920"/>
    <n v="46800"/>
    <n v="2880"/>
  </r>
  <r>
    <x v="814"/>
    <x v="2"/>
    <x v="1"/>
    <x v="16"/>
    <s v="Smartphones"/>
    <n v="27"/>
    <x v="2"/>
    <x v="3"/>
    <n v="60912"/>
    <n v="64800"/>
    <n v="3888"/>
  </r>
  <r>
    <x v="814"/>
    <x v="0"/>
    <x v="0"/>
    <x v="4"/>
    <s v="Smartphones"/>
    <n v="27"/>
    <x v="2"/>
    <x v="3"/>
    <n v="30420"/>
    <n v="32400"/>
    <n v="1980"/>
  </r>
  <r>
    <x v="814"/>
    <x v="0"/>
    <x v="0"/>
    <x v="1"/>
    <s v="Tablets"/>
    <n v="27"/>
    <x v="2"/>
    <x v="3"/>
    <n v="32238"/>
    <n v="34830"/>
    <n v="2592"/>
  </r>
  <r>
    <x v="815"/>
    <x v="0"/>
    <x v="0"/>
    <x v="16"/>
    <s v="Smartphones"/>
    <n v="27"/>
    <x v="2"/>
    <x v="3"/>
    <n v="71064"/>
    <n v="75600"/>
    <n v="4536"/>
  </r>
  <r>
    <x v="815"/>
    <x v="4"/>
    <x v="2"/>
    <x v="15"/>
    <s v="Tablets"/>
    <n v="27"/>
    <x v="2"/>
    <x v="3"/>
    <n v="30024"/>
    <n v="32400"/>
    <n v="2376"/>
  </r>
  <r>
    <x v="815"/>
    <x v="9"/>
    <x v="3"/>
    <x v="11"/>
    <s v="Smartphones"/>
    <n v="12"/>
    <x v="2"/>
    <x v="3"/>
    <n v="35460"/>
    <n v="37800"/>
    <n v="2340"/>
  </r>
  <r>
    <x v="815"/>
    <x v="1"/>
    <x v="0"/>
    <x v="10"/>
    <s v="Smartphones"/>
    <n v="18"/>
    <x v="2"/>
    <x v="3"/>
    <n v="98604"/>
    <n v="104940"/>
    <n v="6336"/>
  </r>
  <r>
    <x v="816"/>
    <x v="1"/>
    <x v="0"/>
    <x v="12"/>
    <s v="Smartphones"/>
    <n v="8"/>
    <x v="2"/>
    <x v="3"/>
    <n v="3726"/>
    <n v="3960"/>
    <n v="234"/>
  </r>
  <r>
    <x v="816"/>
    <x v="8"/>
    <x v="4"/>
    <x v="8"/>
    <s v="Smartphones"/>
    <n v="21"/>
    <x v="2"/>
    <x v="3"/>
    <n v="5148"/>
    <n v="5490"/>
    <n v="342"/>
  </r>
  <r>
    <x v="816"/>
    <x v="1"/>
    <x v="0"/>
    <x v="8"/>
    <s v="Smartphones"/>
    <n v="25"/>
    <x v="2"/>
    <x v="3"/>
    <n v="113256"/>
    <n v="120780"/>
    <n v="7524"/>
  </r>
  <r>
    <x v="817"/>
    <x v="8"/>
    <x v="4"/>
    <x v="5"/>
    <s v="Smartphones"/>
    <n v="12"/>
    <x v="2"/>
    <x v="3"/>
    <n v="52488"/>
    <n v="55890"/>
    <n v="3402"/>
  </r>
  <r>
    <x v="817"/>
    <x v="4"/>
    <x v="2"/>
    <x v="6"/>
    <s v="Smartphones"/>
    <n v="9"/>
    <x v="2"/>
    <x v="3"/>
    <n v="14184"/>
    <n v="15120"/>
    <n v="936"/>
  </r>
  <r>
    <x v="817"/>
    <x v="5"/>
    <x v="3"/>
    <x v="3"/>
    <s v="Smartphones"/>
    <n v="23"/>
    <x v="2"/>
    <x v="3"/>
    <n v="39528"/>
    <n v="42120"/>
    <n v="2592"/>
  </r>
  <r>
    <x v="817"/>
    <x v="8"/>
    <x v="4"/>
    <x v="3"/>
    <s v="Smartphones"/>
    <n v="23"/>
    <x v="2"/>
    <x v="3"/>
    <n v="28548"/>
    <n v="30420"/>
    <n v="1872"/>
  </r>
  <r>
    <x v="818"/>
    <x v="1"/>
    <x v="0"/>
    <x v="9"/>
    <s v="Smartphones"/>
    <n v="20"/>
    <x v="2"/>
    <x v="3"/>
    <n v="12636"/>
    <n v="13500"/>
    <n v="864"/>
  </r>
  <r>
    <x v="818"/>
    <x v="4"/>
    <x v="2"/>
    <x v="12"/>
    <s v="Smartphones"/>
    <n v="25"/>
    <x v="2"/>
    <x v="3"/>
    <n v="14904"/>
    <n v="15840"/>
    <n v="936"/>
  </r>
  <r>
    <x v="818"/>
    <x v="7"/>
    <x v="4"/>
    <x v="8"/>
    <s v="Smartphones"/>
    <n v="4"/>
    <x v="2"/>
    <x v="3"/>
    <n v="56628"/>
    <n v="60390"/>
    <n v="3762"/>
  </r>
  <r>
    <x v="819"/>
    <x v="1"/>
    <x v="0"/>
    <x v="0"/>
    <s v="Smartphones"/>
    <n v="24"/>
    <x v="2"/>
    <x v="3"/>
    <n v="36612"/>
    <n v="38880"/>
    <n v="2268"/>
  </r>
  <r>
    <x v="819"/>
    <x v="5"/>
    <x v="3"/>
    <x v="16"/>
    <s v="Smartphones"/>
    <n v="24"/>
    <x v="2"/>
    <x v="3"/>
    <n v="71064"/>
    <n v="75600"/>
    <n v="4536"/>
  </r>
  <r>
    <x v="820"/>
    <x v="2"/>
    <x v="1"/>
    <x v="16"/>
    <s v="Smartphones"/>
    <n v="16"/>
    <x v="2"/>
    <x v="4"/>
    <n v="60912"/>
    <n v="64800"/>
    <n v="3888"/>
  </r>
  <r>
    <x v="820"/>
    <x v="1"/>
    <x v="0"/>
    <x v="4"/>
    <s v="Smartphones"/>
    <n v="6"/>
    <x v="2"/>
    <x v="4"/>
    <n v="60840"/>
    <n v="64800"/>
    <n v="3960"/>
  </r>
  <r>
    <x v="820"/>
    <x v="0"/>
    <x v="0"/>
    <x v="12"/>
    <s v="Smartphones"/>
    <n v="4"/>
    <x v="2"/>
    <x v="4"/>
    <n v="29808"/>
    <n v="31680"/>
    <n v="1872"/>
  </r>
  <r>
    <x v="820"/>
    <x v="9"/>
    <x v="3"/>
    <x v="10"/>
    <s v="Smartphones"/>
    <n v="24"/>
    <x v="2"/>
    <x v="4"/>
    <n v="94122"/>
    <n v="100170"/>
    <n v="6048"/>
  </r>
  <r>
    <x v="820"/>
    <x v="9"/>
    <x v="3"/>
    <x v="14"/>
    <s v="Smartphones"/>
    <n v="21"/>
    <x v="2"/>
    <x v="4"/>
    <n v="17712"/>
    <n v="18900"/>
    <n v="1188"/>
  </r>
  <r>
    <x v="820"/>
    <x v="4"/>
    <x v="2"/>
    <x v="0"/>
    <s v="Smartphones"/>
    <n v="13"/>
    <x v="2"/>
    <x v="4"/>
    <n v="42714"/>
    <n v="45360"/>
    <n v="2646"/>
  </r>
  <r>
    <x v="821"/>
    <x v="6"/>
    <x v="2"/>
    <x v="15"/>
    <s v="Tablets"/>
    <n v="2"/>
    <x v="2"/>
    <x v="4"/>
    <n v="127602"/>
    <n v="137700"/>
    <n v="10098"/>
  </r>
  <r>
    <x v="821"/>
    <x v="5"/>
    <x v="3"/>
    <x v="8"/>
    <s v="Smartphones"/>
    <n v="20"/>
    <x v="2"/>
    <x v="4"/>
    <n v="123552"/>
    <n v="131760"/>
    <n v="8208"/>
  </r>
  <r>
    <x v="822"/>
    <x v="7"/>
    <x v="4"/>
    <x v="3"/>
    <s v="Smartphones"/>
    <n v="21"/>
    <x v="2"/>
    <x v="4"/>
    <n v="10980"/>
    <n v="11700"/>
    <n v="720"/>
  </r>
  <r>
    <x v="823"/>
    <x v="5"/>
    <x v="3"/>
    <x v="7"/>
    <s v="Smartphones"/>
    <n v="12"/>
    <x v="2"/>
    <x v="4"/>
    <n v="99450"/>
    <n v="105750"/>
    <n v="6300"/>
  </r>
  <r>
    <x v="823"/>
    <x v="4"/>
    <x v="2"/>
    <x v="2"/>
    <s v="Smartphones"/>
    <n v="23"/>
    <x v="2"/>
    <x v="4"/>
    <n v="95472"/>
    <n v="101520"/>
    <n v="6048"/>
  </r>
  <r>
    <x v="823"/>
    <x v="2"/>
    <x v="1"/>
    <x v="11"/>
    <s v="Smartphones"/>
    <n v="23"/>
    <x v="2"/>
    <x v="4"/>
    <n v="67374"/>
    <n v="71820"/>
    <n v="4446"/>
  </r>
  <r>
    <x v="824"/>
    <x v="2"/>
    <x v="1"/>
    <x v="12"/>
    <s v="Smartphones"/>
    <n v="24"/>
    <x v="2"/>
    <x v="4"/>
    <n v="85698"/>
    <n v="91080"/>
    <n v="5382"/>
  </r>
  <r>
    <x v="824"/>
    <x v="0"/>
    <x v="0"/>
    <x v="8"/>
    <s v="Smartphones"/>
    <n v="25"/>
    <x v="2"/>
    <x v="4"/>
    <n v="123552"/>
    <n v="131760"/>
    <n v="8208"/>
  </r>
  <r>
    <x v="825"/>
    <x v="0"/>
    <x v="0"/>
    <x v="14"/>
    <s v="Smartphones"/>
    <n v="17"/>
    <x v="2"/>
    <x v="4"/>
    <n v="47232"/>
    <n v="50400"/>
    <n v="3168"/>
  </r>
  <r>
    <x v="825"/>
    <x v="9"/>
    <x v="3"/>
    <x v="8"/>
    <s v="Smartphones"/>
    <n v="21"/>
    <x v="2"/>
    <x v="4"/>
    <n v="97812"/>
    <n v="104310"/>
    <n v="6498"/>
  </r>
  <r>
    <x v="825"/>
    <x v="4"/>
    <x v="2"/>
    <x v="14"/>
    <s v="Smartphones"/>
    <n v="9"/>
    <x v="2"/>
    <x v="4"/>
    <n v="47232"/>
    <n v="50400"/>
    <n v="3168"/>
  </r>
  <r>
    <x v="825"/>
    <x v="2"/>
    <x v="1"/>
    <x v="16"/>
    <s v="Smartphones"/>
    <n v="11"/>
    <x v="2"/>
    <x v="4"/>
    <n v="47376"/>
    <n v="50400"/>
    <n v="3024"/>
  </r>
  <r>
    <x v="826"/>
    <x v="1"/>
    <x v="0"/>
    <x v="7"/>
    <s v="Smartphones"/>
    <n v="4"/>
    <x v="2"/>
    <x v="4"/>
    <n v="91494"/>
    <n v="97290"/>
    <n v="5796"/>
  </r>
  <r>
    <x v="826"/>
    <x v="6"/>
    <x v="2"/>
    <x v="5"/>
    <s v="Smartphones"/>
    <n v="22"/>
    <x v="2"/>
    <x v="4"/>
    <n v="40824"/>
    <n v="43470"/>
    <n v="2646"/>
  </r>
  <r>
    <x v="826"/>
    <x v="9"/>
    <x v="3"/>
    <x v="2"/>
    <s v="Smartphones"/>
    <n v="15"/>
    <x v="2"/>
    <x v="4"/>
    <n v="71604"/>
    <n v="76140"/>
    <n v="4536"/>
  </r>
  <r>
    <x v="827"/>
    <x v="2"/>
    <x v="1"/>
    <x v="3"/>
    <s v="Smartphones"/>
    <n v="23"/>
    <x v="2"/>
    <x v="4"/>
    <n v="4392"/>
    <n v="4680"/>
    <n v="288"/>
  </r>
  <r>
    <x v="827"/>
    <x v="8"/>
    <x v="4"/>
    <x v="16"/>
    <s v="Smartphones"/>
    <n v="9"/>
    <x v="2"/>
    <x v="4"/>
    <n v="81216"/>
    <n v="86400"/>
    <n v="5184"/>
  </r>
  <r>
    <x v="827"/>
    <x v="3"/>
    <x v="1"/>
    <x v="9"/>
    <s v="Smartphones"/>
    <n v="7"/>
    <x v="2"/>
    <x v="4"/>
    <n v="23166"/>
    <n v="24750"/>
    <n v="1584"/>
  </r>
  <r>
    <x v="827"/>
    <x v="4"/>
    <x v="2"/>
    <x v="0"/>
    <s v="Smartphones"/>
    <n v="25"/>
    <x v="2"/>
    <x v="4"/>
    <n v="32544"/>
    <n v="34560"/>
    <n v="2016"/>
  </r>
  <r>
    <x v="827"/>
    <x v="6"/>
    <x v="2"/>
    <x v="1"/>
    <s v="Tablets"/>
    <n v="10"/>
    <x v="2"/>
    <x v="4"/>
    <n v="14328"/>
    <n v="15480"/>
    <n v="1152"/>
  </r>
  <r>
    <x v="827"/>
    <x v="9"/>
    <x v="3"/>
    <x v="1"/>
    <s v="Tablets"/>
    <n v="8"/>
    <x v="2"/>
    <x v="4"/>
    <n v="60894"/>
    <n v="65790"/>
    <n v="4896"/>
  </r>
  <r>
    <x v="828"/>
    <x v="3"/>
    <x v="1"/>
    <x v="7"/>
    <s v="Smartphones"/>
    <n v="18"/>
    <x v="2"/>
    <x v="4"/>
    <n v="63648"/>
    <n v="67680"/>
    <n v="4032"/>
  </r>
  <r>
    <x v="828"/>
    <x v="2"/>
    <x v="1"/>
    <x v="13"/>
    <s v="Tablets"/>
    <n v="8"/>
    <x v="2"/>
    <x v="4"/>
    <n v="39240"/>
    <n v="42300"/>
    <n v="3060"/>
  </r>
  <r>
    <x v="829"/>
    <x v="9"/>
    <x v="3"/>
    <x v="12"/>
    <s v="Smartphones"/>
    <n v="25"/>
    <x v="2"/>
    <x v="4"/>
    <n v="59616"/>
    <n v="63360"/>
    <n v="3744"/>
  </r>
  <r>
    <x v="829"/>
    <x v="8"/>
    <x v="4"/>
    <x v="13"/>
    <s v="Tablets"/>
    <n v="7"/>
    <x v="2"/>
    <x v="4"/>
    <n v="39240"/>
    <n v="42300"/>
    <n v="3060"/>
  </r>
  <r>
    <x v="829"/>
    <x v="0"/>
    <x v="0"/>
    <x v="11"/>
    <s v="Smartphones"/>
    <n v="17"/>
    <x v="2"/>
    <x v="4"/>
    <n v="14184"/>
    <n v="15120"/>
    <n v="936"/>
  </r>
  <r>
    <x v="830"/>
    <x v="5"/>
    <x v="3"/>
    <x v="8"/>
    <s v="Smartphones"/>
    <n v="3"/>
    <x v="2"/>
    <x v="4"/>
    <n v="10296"/>
    <n v="10980"/>
    <n v="684"/>
  </r>
  <r>
    <x v="830"/>
    <x v="1"/>
    <x v="0"/>
    <x v="12"/>
    <s v="Smartphones"/>
    <n v="13"/>
    <x v="2"/>
    <x v="4"/>
    <n v="52164"/>
    <n v="55440"/>
    <n v="3276"/>
  </r>
  <r>
    <x v="830"/>
    <x v="7"/>
    <x v="4"/>
    <x v="12"/>
    <s v="Smartphones"/>
    <n v="17"/>
    <x v="2"/>
    <x v="4"/>
    <n v="7452"/>
    <n v="7920"/>
    <n v="468"/>
  </r>
  <r>
    <x v="830"/>
    <x v="6"/>
    <x v="2"/>
    <x v="5"/>
    <s v="Smartphones"/>
    <n v="22"/>
    <x v="2"/>
    <x v="4"/>
    <n v="139968"/>
    <n v="149040"/>
    <n v="9072"/>
  </r>
  <r>
    <x v="831"/>
    <x v="6"/>
    <x v="2"/>
    <x v="12"/>
    <s v="Smartphones"/>
    <n v="23"/>
    <x v="2"/>
    <x v="4"/>
    <n v="81972"/>
    <n v="87120"/>
    <n v="5148"/>
  </r>
  <r>
    <x v="831"/>
    <x v="9"/>
    <x v="3"/>
    <x v="16"/>
    <s v="Smartphones"/>
    <n v="1"/>
    <x v="2"/>
    <x v="4"/>
    <n v="60912"/>
    <n v="64800"/>
    <n v="3888"/>
  </r>
  <r>
    <x v="831"/>
    <x v="4"/>
    <x v="2"/>
    <x v="14"/>
    <s v="Smartphones"/>
    <n v="25"/>
    <x v="2"/>
    <x v="4"/>
    <n v="35424"/>
    <n v="37800"/>
    <n v="2376"/>
  </r>
  <r>
    <x v="831"/>
    <x v="2"/>
    <x v="1"/>
    <x v="16"/>
    <s v="Smartphones"/>
    <n v="22"/>
    <x v="2"/>
    <x v="4"/>
    <n v="84600"/>
    <n v="90000"/>
    <n v="5400"/>
  </r>
  <r>
    <x v="832"/>
    <x v="6"/>
    <x v="2"/>
    <x v="3"/>
    <s v="Smartphones"/>
    <n v="2"/>
    <x v="2"/>
    <x v="4"/>
    <n v="6588"/>
    <n v="7020"/>
    <n v="432"/>
  </r>
  <r>
    <x v="833"/>
    <x v="7"/>
    <x v="4"/>
    <x v="3"/>
    <s v="Smartphones"/>
    <n v="11"/>
    <x v="2"/>
    <x v="4"/>
    <n v="43920"/>
    <n v="46800"/>
    <n v="2880"/>
  </r>
  <r>
    <x v="833"/>
    <x v="0"/>
    <x v="0"/>
    <x v="12"/>
    <s v="Smartphones"/>
    <n v="11"/>
    <x v="2"/>
    <x v="4"/>
    <n v="93150"/>
    <n v="99000"/>
    <n v="5850"/>
  </r>
  <r>
    <x v="833"/>
    <x v="3"/>
    <x v="1"/>
    <x v="9"/>
    <s v="Smartphones"/>
    <n v="1"/>
    <x v="2"/>
    <x v="4"/>
    <n v="21060"/>
    <n v="22500"/>
    <n v="1440"/>
  </r>
  <r>
    <x v="833"/>
    <x v="9"/>
    <x v="3"/>
    <x v="16"/>
    <s v="Smartphones"/>
    <n v="14"/>
    <x v="2"/>
    <x v="4"/>
    <n v="13536"/>
    <n v="14400"/>
    <n v="864"/>
  </r>
  <r>
    <x v="834"/>
    <x v="6"/>
    <x v="2"/>
    <x v="8"/>
    <s v="Smartphones"/>
    <n v="11"/>
    <x v="2"/>
    <x v="4"/>
    <n v="46332"/>
    <n v="49410"/>
    <n v="3078"/>
  </r>
  <r>
    <x v="834"/>
    <x v="6"/>
    <x v="2"/>
    <x v="6"/>
    <s v="Smartphones"/>
    <n v="8"/>
    <x v="2"/>
    <x v="4"/>
    <n v="74466"/>
    <n v="79380"/>
    <n v="4914"/>
  </r>
  <r>
    <x v="834"/>
    <x v="3"/>
    <x v="1"/>
    <x v="15"/>
    <s v="Tablets"/>
    <n v="1"/>
    <x v="2"/>
    <x v="4"/>
    <n v="172638"/>
    <n v="186300"/>
    <n v="13662"/>
  </r>
  <r>
    <x v="835"/>
    <x v="8"/>
    <x v="4"/>
    <x v="12"/>
    <s v="Smartphones"/>
    <n v="24"/>
    <x v="2"/>
    <x v="4"/>
    <n v="3726"/>
    <n v="3960"/>
    <n v="234"/>
  </r>
  <r>
    <x v="835"/>
    <x v="9"/>
    <x v="3"/>
    <x v="11"/>
    <s v="Smartphones"/>
    <n v="15"/>
    <x v="2"/>
    <x v="4"/>
    <n v="31914"/>
    <n v="34020"/>
    <n v="2106"/>
  </r>
  <r>
    <x v="835"/>
    <x v="6"/>
    <x v="2"/>
    <x v="13"/>
    <s v="Tablets"/>
    <n v="20"/>
    <x v="2"/>
    <x v="4"/>
    <n v="35316"/>
    <n v="38070"/>
    <n v="2754"/>
  </r>
  <r>
    <x v="835"/>
    <x v="1"/>
    <x v="0"/>
    <x v="12"/>
    <s v="Smartphones"/>
    <n v="1"/>
    <x v="2"/>
    <x v="4"/>
    <n v="81972"/>
    <n v="87120"/>
    <n v="5148"/>
  </r>
  <r>
    <x v="836"/>
    <x v="2"/>
    <x v="1"/>
    <x v="16"/>
    <s v="Smartphones"/>
    <n v="5"/>
    <x v="2"/>
    <x v="4"/>
    <n v="27072"/>
    <n v="28800"/>
    <n v="1728"/>
  </r>
  <r>
    <x v="837"/>
    <x v="3"/>
    <x v="1"/>
    <x v="7"/>
    <s v="Smartphones"/>
    <n v="2"/>
    <x v="2"/>
    <x v="4"/>
    <n v="19890"/>
    <n v="21150"/>
    <n v="1260"/>
  </r>
  <r>
    <x v="837"/>
    <x v="1"/>
    <x v="0"/>
    <x v="11"/>
    <s v="Smartphones"/>
    <n v="15"/>
    <x v="2"/>
    <x v="4"/>
    <n v="60282"/>
    <n v="64260"/>
    <n v="3978"/>
  </r>
  <r>
    <x v="837"/>
    <x v="7"/>
    <x v="4"/>
    <x v="15"/>
    <s v="Tablets"/>
    <n v="24"/>
    <x v="2"/>
    <x v="4"/>
    <n v="157626"/>
    <n v="170100"/>
    <n v="12474"/>
  </r>
  <r>
    <x v="838"/>
    <x v="7"/>
    <x v="4"/>
    <x v="7"/>
    <s v="Smartphones"/>
    <n v="23"/>
    <x v="2"/>
    <x v="4"/>
    <n v="19890"/>
    <n v="21150"/>
    <n v="1260"/>
  </r>
  <r>
    <x v="838"/>
    <x v="6"/>
    <x v="2"/>
    <x v="3"/>
    <s v="Smartphones"/>
    <n v="20"/>
    <x v="2"/>
    <x v="4"/>
    <n v="4392"/>
    <n v="4680"/>
    <n v="288"/>
  </r>
  <r>
    <x v="838"/>
    <x v="8"/>
    <x v="4"/>
    <x v="14"/>
    <s v="Smartphones"/>
    <n v="23"/>
    <x v="2"/>
    <x v="4"/>
    <n v="44280"/>
    <n v="47250"/>
    <n v="2970"/>
  </r>
  <r>
    <x v="838"/>
    <x v="2"/>
    <x v="1"/>
    <x v="13"/>
    <s v="Tablets"/>
    <n v="22"/>
    <x v="2"/>
    <x v="4"/>
    <n v="82404"/>
    <n v="88830"/>
    <n v="6426"/>
  </r>
  <r>
    <x v="838"/>
    <x v="0"/>
    <x v="0"/>
    <x v="2"/>
    <s v="Smartphones"/>
    <n v="10"/>
    <x v="2"/>
    <x v="4"/>
    <n v="95472"/>
    <n v="101520"/>
    <n v="6048"/>
  </r>
  <r>
    <x v="838"/>
    <x v="3"/>
    <x v="1"/>
    <x v="13"/>
    <s v="Tablets"/>
    <n v="5"/>
    <x v="2"/>
    <x v="4"/>
    <n v="58860"/>
    <n v="63450"/>
    <n v="4590"/>
  </r>
  <r>
    <x v="839"/>
    <x v="6"/>
    <x v="2"/>
    <x v="4"/>
    <s v="Smartphones"/>
    <n v="12"/>
    <x v="2"/>
    <x v="4"/>
    <n v="48672"/>
    <n v="51840"/>
    <n v="3168"/>
  </r>
  <r>
    <x v="839"/>
    <x v="7"/>
    <x v="4"/>
    <x v="6"/>
    <s v="Smartphones"/>
    <n v="19"/>
    <x v="2"/>
    <x v="4"/>
    <n v="60282"/>
    <n v="64260"/>
    <n v="3978"/>
  </r>
  <r>
    <x v="840"/>
    <x v="7"/>
    <x v="4"/>
    <x v="0"/>
    <s v="Smartphones"/>
    <n v="18"/>
    <x v="2"/>
    <x v="4"/>
    <n v="42714"/>
    <n v="45360"/>
    <n v="2646"/>
  </r>
  <r>
    <x v="840"/>
    <x v="5"/>
    <x v="3"/>
    <x v="7"/>
    <s v="Smartphones"/>
    <n v="1"/>
    <x v="2"/>
    <x v="4"/>
    <n v="35802"/>
    <n v="38070"/>
    <n v="2268"/>
  </r>
  <r>
    <x v="840"/>
    <x v="8"/>
    <x v="4"/>
    <x v="3"/>
    <s v="Smartphones"/>
    <n v="15"/>
    <x v="2"/>
    <x v="4"/>
    <n v="26352"/>
    <n v="28080"/>
    <n v="1728"/>
  </r>
  <r>
    <x v="841"/>
    <x v="3"/>
    <x v="1"/>
    <x v="14"/>
    <s v="Smartphones"/>
    <n v="4"/>
    <x v="2"/>
    <x v="4"/>
    <n v="38376"/>
    <n v="40950"/>
    <n v="2574"/>
  </r>
  <r>
    <x v="841"/>
    <x v="2"/>
    <x v="1"/>
    <x v="1"/>
    <s v="Tablets"/>
    <n v="16"/>
    <x v="2"/>
    <x v="4"/>
    <n v="82386"/>
    <n v="89010"/>
    <n v="6624"/>
  </r>
  <r>
    <x v="842"/>
    <x v="5"/>
    <x v="3"/>
    <x v="0"/>
    <s v="Smartphones"/>
    <n v="10"/>
    <x v="2"/>
    <x v="4"/>
    <n v="14238"/>
    <n v="15120"/>
    <n v="882"/>
  </r>
  <r>
    <x v="842"/>
    <x v="0"/>
    <x v="0"/>
    <x v="14"/>
    <s v="Smartphones"/>
    <n v="21"/>
    <x v="2"/>
    <x v="4"/>
    <n v="23616"/>
    <n v="25200"/>
    <n v="1584"/>
  </r>
  <r>
    <x v="842"/>
    <x v="8"/>
    <x v="4"/>
    <x v="6"/>
    <s v="Smartphones"/>
    <n v="7"/>
    <x v="2"/>
    <x v="4"/>
    <n v="70920"/>
    <n v="75600"/>
    <n v="4680"/>
  </r>
  <r>
    <x v="842"/>
    <x v="8"/>
    <x v="4"/>
    <x v="10"/>
    <s v="Smartphones"/>
    <n v="22"/>
    <x v="2"/>
    <x v="4"/>
    <n v="53784"/>
    <n v="57240"/>
    <n v="3456"/>
  </r>
  <r>
    <x v="842"/>
    <x v="7"/>
    <x v="4"/>
    <x v="0"/>
    <s v="Smartphones"/>
    <n v="15"/>
    <x v="2"/>
    <x v="4"/>
    <n v="6102"/>
    <n v="6480"/>
    <n v="378"/>
  </r>
  <r>
    <x v="842"/>
    <x v="6"/>
    <x v="2"/>
    <x v="10"/>
    <s v="Smartphones"/>
    <n v="7"/>
    <x v="2"/>
    <x v="4"/>
    <n v="71712"/>
    <n v="76320"/>
    <n v="4608"/>
  </r>
  <r>
    <x v="842"/>
    <x v="5"/>
    <x v="3"/>
    <x v="14"/>
    <s v="Smartphones"/>
    <n v="17"/>
    <x v="2"/>
    <x v="4"/>
    <n v="35424"/>
    <n v="37800"/>
    <n v="2376"/>
  </r>
  <r>
    <x v="843"/>
    <x v="5"/>
    <x v="3"/>
    <x v="0"/>
    <s v="Smartphones"/>
    <n v="20"/>
    <x v="2"/>
    <x v="4"/>
    <n v="8136"/>
    <n v="8640"/>
    <n v="504"/>
  </r>
  <r>
    <x v="843"/>
    <x v="4"/>
    <x v="2"/>
    <x v="16"/>
    <s v="Smartphones"/>
    <n v="5"/>
    <x v="2"/>
    <x v="4"/>
    <n v="33840"/>
    <n v="36000"/>
    <n v="2160"/>
  </r>
  <r>
    <x v="843"/>
    <x v="6"/>
    <x v="2"/>
    <x v="4"/>
    <s v="Smartphones"/>
    <n v="14"/>
    <x v="2"/>
    <x v="4"/>
    <n v="42588"/>
    <n v="45360"/>
    <n v="2772"/>
  </r>
  <r>
    <x v="844"/>
    <x v="7"/>
    <x v="4"/>
    <x v="4"/>
    <s v="Smartphones"/>
    <n v="6"/>
    <x v="2"/>
    <x v="4"/>
    <n v="36504"/>
    <n v="38880"/>
    <n v="2376"/>
  </r>
  <r>
    <x v="844"/>
    <x v="8"/>
    <x v="4"/>
    <x v="12"/>
    <s v="Smartphones"/>
    <n v="22"/>
    <x v="2"/>
    <x v="4"/>
    <n v="85698"/>
    <n v="91080"/>
    <n v="5382"/>
  </r>
  <r>
    <x v="844"/>
    <x v="1"/>
    <x v="0"/>
    <x v="10"/>
    <s v="Smartphones"/>
    <n v="6"/>
    <x v="2"/>
    <x v="4"/>
    <n v="107568"/>
    <n v="114480"/>
    <n v="6912"/>
  </r>
  <r>
    <x v="844"/>
    <x v="2"/>
    <x v="1"/>
    <x v="4"/>
    <s v="Smartphones"/>
    <n v="6"/>
    <x v="2"/>
    <x v="4"/>
    <n v="66924"/>
    <n v="71280"/>
    <n v="4356"/>
  </r>
  <r>
    <x v="844"/>
    <x v="9"/>
    <x v="3"/>
    <x v="15"/>
    <s v="Tablets"/>
    <n v="2"/>
    <x v="2"/>
    <x v="4"/>
    <n v="142614"/>
    <n v="153900"/>
    <n v="11286"/>
  </r>
  <r>
    <x v="845"/>
    <x v="1"/>
    <x v="0"/>
    <x v="0"/>
    <s v="Smartphones"/>
    <n v="24"/>
    <x v="2"/>
    <x v="4"/>
    <n v="20340"/>
    <n v="21600"/>
    <n v="1260"/>
  </r>
  <r>
    <x v="845"/>
    <x v="2"/>
    <x v="1"/>
    <x v="1"/>
    <s v="Tablets"/>
    <n v="11"/>
    <x v="2"/>
    <x v="4"/>
    <n v="28656"/>
    <n v="30960"/>
    <n v="2304"/>
  </r>
  <r>
    <x v="845"/>
    <x v="1"/>
    <x v="0"/>
    <x v="15"/>
    <s v="Tablets"/>
    <n v="10"/>
    <x v="2"/>
    <x v="4"/>
    <n v="37530"/>
    <n v="40500"/>
    <n v="2970"/>
  </r>
  <r>
    <x v="845"/>
    <x v="7"/>
    <x v="4"/>
    <x v="14"/>
    <s v="Smartphones"/>
    <n v="7"/>
    <x v="2"/>
    <x v="4"/>
    <n v="50184"/>
    <n v="53550"/>
    <n v="3366"/>
  </r>
  <r>
    <x v="846"/>
    <x v="7"/>
    <x v="4"/>
    <x v="13"/>
    <s v="Tablets"/>
    <n v="22"/>
    <x v="2"/>
    <x v="4"/>
    <n v="98100"/>
    <n v="105750"/>
    <n v="7650"/>
  </r>
  <r>
    <x v="847"/>
    <x v="3"/>
    <x v="1"/>
    <x v="5"/>
    <s v="Smartphones"/>
    <n v="7"/>
    <x v="2"/>
    <x v="4"/>
    <n v="5832"/>
    <n v="6210"/>
    <n v="378"/>
  </r>
  <r>
    <x v="848"/>
    <x v="7"/>
    <x v="4"/>
    <x v="5"/>
    <s v="Smartphones"/>
    <n v="18"/>
    <x v="2"/>
    <x v="4"/>
    <n v="104976"/>
    <n v="111780"/>
    <n v="6804"/>
  </r>
  <r>
    <x v="848"/>
    <x v="0"/>
    <x v="0"/>
    <x v="15"/>
    <s v="Tablets"/>
    <n v="12"/>
    <x v="2"/>
    <x v="4"/>
    <n v="22518"/>
    <n v="24300"/>
    <n v="1782"/>
  </r>
  <r>
    <x v="849"/>
    <x v="7"/>
    <x v="4"/>
    <x v="11"/>
    <s v="Smartphones"/>
    <n v="19"/>
    <x v="2"/>
    <x v="5"/>
    <n v="46098"/>
    <n v="49140"/>
    <n v="3042"/>
  </r>
  <r>
    <x v="849"/>
    <x v="8"/>
    <x v="4"/>
    <x v="9"/>
    <s v="Smartphones"/>
    <n v="23"/>
    <x v="2"/>
    <x v="5"/>
    <n v="52650"/>
    <n v="56250"/>
    <n v="3600"/>
  </r>
  <r>
    <x v="849"/>
    <x v="7"/>
    <x v="4"/>
    <x v="15"/>
    <s v="Tablets"/>
    <n v="3"/>
    <x v="2"/>
    <x v="5"/>
    <n v="82566"/>
    <n v="89100"/>
    <n v="6534"/>
  </r>
  <r>
    <x v="850"/>
    <x v="8"/>
    <x v="4"/>
    <x v="9"/>
    <s v="Smartphones"/>
    <n v="24"/>
    <x v="2"/>
    <x v="5"/>
    <n v="52650"/>
    <n v="56250"/>
    <n v="3600"/>
  </r>
  <r>
    <x v="851"/>
    <x v="1"/>
    <x v="0"/>
    <x v="6"/>
    <s v="Smartphones"/>
    <n v="25"/>
    <x v="2"/>
    <x v="5"/>
    <n v="24822"/>
    <n v="26460"/>
    <n v="1638"/>
  </r>
  <r>
    <x v="851"/>
    <x v="0"/>
    <x v="0"/>
    <x v="5"/>
    <s v="Smartphones"/>
    <n v="5"/>
    <x v="2"/>
    <x v="5"/>
    <n v="116640"/>
    <n v="124200"/>
    <n v="7560"/>
  </r>
  <r>
    <x v="851"/>
    <x v="2"/>
    <x v="1"/>
    <x v="14"/>
    <s v="Smartphones"/>
    <n v="2"/>
    <x v="2"/>
    <x v="5"/>
    <n v="38376"/>
    <n v="40950"/>
    <n v="2574"/>
  </r>
  <r>
    <x v="852"/>
    <x v="9"/>
    <x v="3"/>
    <x v="12"/>
    <s v="Smartphones"/>
    <n v="14"/>
    <x v="2"/>
    <x v="5"/>
    <n v="74520"/>
    <n v="79200"/>
    <n v="4680"/>
  </r>
  <r>
    <x v="852"/>
    <x v="2"/>
    <x v="1"/>
    <x v="1"/>
    <s v="Tablets"/>
    <n v="6"/>
    <x v="2"/>
    <x v="5"/>
    <n v="25074"/>
    <n v="27090"/>
    <n v="2016"/>
  </r>
  <r>
    <x v="852"/>
    <x v="6"/>
    <x v="2"/>
    <x v="10"/>
    <s v="Smartphones"/>
    <n v="13"/>
    <x v="2"/>
    <x v="5"/>
    <n v="58266"/>
    <n v="62010"/>
    <n v="3744"/>
  </r>
  <r>
    <x v="852"/>
    <x v="6"/>
    <x v="2"/>
    <x v="9"/>
    <s v="Smartphones"/>
    <n v="4"/>
    <x v="2"/>
    <x v="5"/>
    <n v="52650"/>
    <n v="56250"/>
    <n v="3600"/>
  </r>
  <r>
    <x v="853"/>
    <x v="3"/>
    <x v="1"/>
    <x v="15"/>
    <s v="Tablets"/>
    <n v="21"/>
    <x v="2"/>
    <x v="5"/>
    <n v="120096"/>
    <n v="129600"/>
    <n v="9504"/>
  </r>
  <r>
    <x v="853"/>
    <x v="2"/>
    <x v="1"/>
    <x v="3"/>
    <s v="Smartphones"/>
    <n v="16"/>
    <x v="2"/>
    <x v="5"/>
    <n v="54900"/>
    <n v="58500"/>
    <n v="3600"/>
  </r>
  <r>
    <x v="853"/>
    <x v="4"/>
    <x v="2"/>
    <x v="0"/>
    <s v="Smartphones"/>
    <n v="10"/>
    <x v="2"/>
    <x v="5"/>
    <n v="34578"/>
    <n v="36720"/>
    <n v="2142"/>
  </r>
  <r>
    <x v="854"/>
    <x v="8"/>
    <x v="4"/>
    <x v="2"/>
    <s v="Smartphones"/>
    <n v="3"/>
    <x v="2"/>
    <x v="5"/>
    <n v="55692"/>
    <n v="59220"/>
    <n v="3528"/>
  </r>
  <r>
    <x v="854"/>
    <x v="7"/>
    <x v="4"/>
    <x v="7"/>
    <s v="Smartphones"/>
    <n v="1"/>
    <x v="2"/>
    <x v="5"/>
    <n v="31824"/>
    <n v="33840"/>
    <n v="2016"/>
  </r>
  <r>
    <x v="854"/>
    <x v="4"/>
    <x v="2"/>
    <x v="1"/>
    <s v="Tablets"/>
    <n v="13"/>
    <x v="2"/>
    <x v="5"/>
    <n v="78804"/>
    <n v="85140"/>
    <n v="6336"/>
  </r>
  <r>
    <x v="854"/>
    <x v="6"/>
    <x v="2"/>
    <x v="4"/>
    <s v="Smartphones"/>
    <n v="15"/>
    <x v="2"/>
    <x v="5"/>
    <n v="76050"/>
    <n v="81000"/>
    <n v="4950"/>
  </r>
  <r>
    <x v="855"/>
    <x v="2"/>
    <x v="1"/>
    <x v="10"/>
    <s v="Smartphones"/>
    <n v="5"/>
    <x v="2"/>
    <x v="5"/>
    <n v="112050"/>
    <n v="119250"/>
    <n v="7200"/>
  </r>
  <r>
    <x v="855"/>
    <x v="1"/>
    <x v="0"/>
    <x v="12"/>
    <s v="Smartphones"/>
    <n v="25"/>
    <x v="2"/>
    <x v="5"/>
    <n v="33534"/>
    <n v="35640"/>
    <n v="2106"/>
  </r>
  <r>
    <x v="856"/>
    <x v="2"/>
    <x v="1"/>
    <x v="9"/>
    <s v="Smartphones"/>
    <n v="14"/>
    <x v="2"/>
    <x v="5"/>
    <n v="2106"/>
    <n v="2250"/>
    <n v="144"/>
  </r>
  <r>
    <x v="856"/>
    <x v="4"/>
    <x v="2"/>
    <x v="16"/>
    <s v="Smartphones"/>
    <n v="11"/>
    <x v="2"/>
    <x v="5"/>
    <n v="77832"/>
    <n v="82800"/>
    <n v="4968"/>
  </r>
  <r>
    <x v="857"/>
    <x v="9"/>
    <x v="3"/>
    <x v="13"/>
    <s v="Tablets"/>
    <n v="8"/>
    <x v="2"/>
    <x v="5"/>
    <n v="62784"/>
    <n v="67680"/>
    <n v="4896"/>
  </r>
  <r>
    <x v="857"/>
    <x v="8"/>
    <x v="4"/>
    <x v="15"/>
    <s v="Tablets"/>
    <n v="1"/>
    <x v="2"/>
    <x v="5"/>
    <n v="60048"/>
    <n v="64800"/>
    <n v="4752"/>
  </r>
  <r>
    <x v="857"/>
    <x v="1"/>
    <x v="0"/>
    <x v="13"/>
    <s v="Tablets"/>
    <n v="24"/>
    <x v="2"/>
    <x v="5"/>
    <n v="74556"/>
    <n v="80370"/>
    <n v="5814"/>
  </r>
  <r>
    <x v="858"/>
    <x v="8"/>
    <x v="4"/>
    <x v="14"/>
    <s v="Smartphones"/>
    <n v="15"/>
    <x v="2"/>
    <x v="5"/>
    <n v="2952"/>
    <n v="3150"/>
    <n v="198"/>
  </r>
  <r>
    <x v="858"/>
    <x v="3"/>
    <x v="1"/>
    <x v="5"/>
    <s v="Smartphones"/>
    <n v="20"/>
    <x v="2"/>
    <x v="5"/>
    <n v="145800"/>
    <n v="155250"/>
    <n v="9450"/>
  </r>
  <r>
    <x v="859"/>
    <x v="9"/>
    <x v="3"/>
    <x v="16"/>
    <s v="Smartphones"/>
    <n v="1"/>
    <x v="2"/>
    <x v="5"/>
    <n v="71064"/>
    <n v="75600"/>
    <n v="4536"/>
  </r>
  <r>
    <x v="860"/>
    <x v="3"/>
    <x v="1"/>
    <x v="10"/>
    <s v="Smartphones"/>
    <n v="5"/>
    <x v="2"/>
    <x v="5"/>
    <n v="67230"/>
    <n v="71550"/>
    <n v="4320"/>
  </r>
  <r>
    <x v="860"/>
    <x v="2"/>
    <x v="1"/>
    <x v="2"/>
    <s v="Smartphones"/>
    <n v="2"/>
    <x v="2"/>
    <x v="5"/>
    <n v="67626"/>
    <n v="71910"/>
    <n v="4284"/>
  </r>
  <r>
    <x v="860"/>
    <x v="2"/>
    <x v="1"/>
    <x v="2"/>
    <s v="Smartphones"/>
    <n v="15"/>
    <x v="2"/>
    <x v="5"/>
    <n v="99450"/>
    <n v="105750"/>
    <n v="6300"/>
  </r>
  <r>
    <x v="860"/>
    <x v="2"/>
    <x v="1"/>
    <x v="15"/>
    <s v="Tablets"/>
    <n v="24"/>
    <x v="2"/>
    <x v="5"/>
    <n v="7506"/>
    <n v="8100"/>
    <n v="594"/>
  </r>
  <r>
    <x v="860"/>
    <x v="6"/>
    <x v="2"/>
    <x v="1"/>
    <s v="Tablets"/>
    <n v="23"/>
    <x v="2"/>
    <x v="5"/>
    <n v="53730"/>
    <n v="58050"/>
    <n v="4320"/>
  </r>
  <r>
    <x v="861"/>
    <x v="6"/>
    <x v="2"/>
    <x v="8"/>
    <s v="Smartphones"/>
    <n v="20"/>
    <x v="2"/>
    <x v="5"/>
    <n v="61776"/>
    <n v="65880"/>
    <n v="4104"/>
  </r>
  <r>
    <x v="861"/>
    <x v="9"/>
    <x v="3"/>
    <x v="0"/>
    <s v="Smartphones"/>
    <n v="23"/>
    <x v="2"/>
    <x v="5"/>
    <n v="18306"/>
    <n v="19440"/>
    <n v="1134"/>
  </r>
  <r>
    <x v="861"/>
    <x v="8"/>
    <x v="4"/>
    <x v="3"/>
    <s v="Smartphones"/>
    <n v="22"/>
    <x v="2"/>
    <x v="5"/>
    <n v="21960"/>
    <n v="23400"/>
    <n v="1440"/>
  </r>
  <r>
    <x v="861"/>
    <x v="5"/>
    <x v="3"/>
    <x v="8"/>
    <s v="Smartphones"/>
    <n v="10"/>
    <x v="2"/>
    <x v="5"/>
    <n v="108108"/>
    <n v="115290"/>
    <n v="7182"/>
  </r>
  <r>
    <x v="861"/>
    <x v="2"/>
    <x v="1"/>
    <x v="4"/>
    <s v="Smartphones"/>
    <n v="5"/>
    <x v="2"/>
    <x v="5"/>
    <n v="18252"/>
    <n v="19440"/>
    <n v="1188"/>
  </r>
  <r>
    <x v="861"/>
    <x v="3"/>
    <x v="1"/>
    <x v="13"/>
    <s v="Tablets"/>
    <n v="12"/>
    <x v="2"/>
    <x v="5"/>
    <n v="35316"/>
    <n v="38070"/>
    <n v="2754"/>
  </r>
  <r>
    <x v="861"/>
    <x v="3"/>
    <x v="1"/>
    <x v="0"/>
    <s v="Smartphones"/>
    <n v="19"/>
    <x v="2"/>
    <x v="5"/>
    <n v="46782"/>
    <n v="49680"/>
    <n v="2898"/>
  </r>
  <r>
    <x v="861"/>
    <x v="0"/>
    <x v="0"/>
    <x v="5"/>
    <s v="Smartphones"/>
    <n v="18"/>
    <x v="2"/>
    <x v="5"/>
    <n v="17496"/>
    <n v="18630"/>
    <n v="1134"/>
  </r>
  <r>
    <x v="861"/>
    <x v="7"/>
    <x v="4"/>
    <x v="9"/>
    <s v="Smartphones"/>
    <n v="1"/>
    <x v="2"/>
    <x v="5"/>
    <n v="25272"/>
    <n v="27000"/>
    <n v="1728"/>
  </r>
  <r>
    <x v="861"/>
    <x v="8"/>
    <x v="4"/>
    <x v="16"/>
    <s v="Smartphones"/>
    <n v="15"/>
    <x v="2"/>
    <x v="5"/>
    <n v="40608"/>
    <n v="43200"/>
    <n v="2592"/>
  </r>
  <r>
    <x v="862"/>
    <x v="1"/>
    <x v="0"/>
    <x v="6"/>
    <s v="Smartphones"/>
    <n v="4"/>
    <x v="2"/>
    <x v="5"/>
    <n v="56736"/>
    <n v="60480"/>
    <n v="3744"/>
  </r>
  <r>
    <x v="862"/>
    <x v="2"/>
    <x v="1"/>
    <x v="2"/>
    <s v="Smartphones"/>
    <n v="16"/>
    <x v="2"/>
    <x v="5"/>
    <n v="75582"/>
    <n v="80370"/>
    <n v="4788"/>
  </r>
  <r>
    <x v="863"/>
    <x v="4"/>
    <x v="2"/>
    <x v="14"/>
    <s v="Smartphones"/>
    <n v="10"/>
    <x v="2"/>
    <x v="5"/>
    <n v="41328"/>
    <n v="44100"/>
    <n v="2772"/>
  </r>
  <r>
    <x v="863"/>
    <x v="6"/>
    <x v="2"/>
    <x v="1"/>
    <s v="Tablets"/>
    <n v="21"/>
    <x v="2"/>
    <x v="5"/>
    <n v="60894"/>
    <n v="65790"/>
    <n v="4896"/>
  </r>
  <r>
    <x v="863"/>
    <x v="8"/>
    <x v="4"/>
    <x v="16"/>
    <s v="Smartphones"/>
    <n v="7"/>
    <x v="2"/>
    <x v="5"/>
    <n v="71064"/>
    <n v="75600"/>
    <n v="4536"/>
  </r>
  <r>
    <x v="863"/>
    <x v="5"/>
    <x v="3"/>
    <x v="3"/>
    <s v="Smartphones"/>
    <n v="22"/>
    <x v="2"/>
    <x v="5"/>
    <n v="37332"/>
    <n v="39780"/>
    <n v="2448"/>
  </r>
  <r>
    <x v="864"/>
    <x v="1"/>
    <x v="0"/>
    <x v="4"/>
    <s v="Smartphones"/>
    <n v="15"/>
    <x v="2"/>
    <x v="5"/>
    <n v="42588"/>
    <n v="45360"/>
    <n v="2772"/>
  </r>
  <r>
    <x v="864"/>
    <x v="6"/>
    <x v="2"/>
    <x v="7"/>
    <s v="Smartphones"/>
    <n v="7"/>
    <x v="2"/>
    <x v="5"/>
    <n v="87516"/>
    <n v="93060"/>
    <n v="5544"/>
  </r>
  <r>
    <x v="864"/>
    <x v="0"/>
    <x v="0"/>
    <x v="11"/>
    <s v="Smartphones"/>
    <n v="17"/>
    <x v="2"/>
    <x v="5"/>
    <n v="70920"/>
    <n v="75600"/>
    <n v="4680"/>
  </r>
  <r>
    <x v="864"/>
    <x v="1"/>
    <x v="0"/>
    <x v="1"/>
    <s v="Tablets"/>
    <n v="20"/>
    <x v="2"/>
    <x v="5"/>
    <n v="53730"/>
    <n v="58050"/>
    <n v="4320"/>
  </r>
  <r>
    <x v="864"/>
    <x v="6"/>
    <x v="2"/>
    <x v="14"/>
    <s v="Smartphones"/>
    <n v="5"/>
    <x v="2"/>
    <x v="5"/>
    <n v="8856"/>
    <n v="9450"/>
    <n v="594"/>
  </r>
  <r>
    <x v="865"/>
    <x v="3"/>
    <x v="1"/>
    <x v="5"/>
    <s v="Smartphones"/>
    <n v="14"/>
    <x v="2"/>
    <x v="5"/>
    <n v="52488"/>
    <n v="55890"/>
    <n v="3402"/>
  </r>
  <r>
    <x v="865"/>
    <x v="1"/>
    <x v="0"/>
    <x v="15"/>
    <s v="Tablets"/>
    <n v="6"/>
    <x v="2"/>
    <x v="5"/>
    <n v="112590"/>
    <n v="121500"/>
    <n v="8910"/>
  </r>
  <r>
    <x v="865"/>
    <x v="8"/>
    <x v="4"/>
    <x v="4"/>
    <s v="Smartphones"/>
    <n v="22"/>
    <x v="2"/>
    <x v="5"/>
    <n v="60840"/>
    <n v="64800"/>
    <n v="3960"/>
  </r>
  <r>
    <x v="866"/>
    <x v="8"/>
    <x v="4"/>
    <x v="12"/>
    <s v="Smartphones"/>
    <n v="6"/>
    <x v="2"/>
    <x v="5"/>
    <n v="44712"/>
    <n v="47520"/>
    <n v="2808"/>
  </r>
  <r>
    <x v="866"/>
    <x v="3"/>
    <x v="1"/>
    <x v="15"/>
    <s v="Tablets"/>
    <n v="6"/>
    <x v="2"/>
    <x v="5"/>
    <n v="97578"/>
    <n v="105300"/>
    <n v="7722"/>
  </r>
  <r>
    <x v="867"/>
    <x v="1"/>
    <x v="0"/>
    <x v="8"/>
    <s v="Smartphones"/>
    <n v="2"/>
    <x v="2"/>
    <x v="5"/>
    <n v="66924"/>
    <n v="71370"/>
    <n v="4446"/>
  </r>
  <r>
    <x v="867"/>
    <x v="9"/>
    <x v="3"/>
    <x v="11"/>
    <s v="Smartphones"/>
    <n v="24"/>
    <x v="2"/>
    <x v="5"/>
    <n v="17730"/>
    <n v="18900"/>
    <n v="1170"/>
  </r>
  <r>
    <x v="867"/>
    <x v="4"/>
    <x v="2"/>
    <x v="1"/>
    <s v="Tablets"/>
    <n v="11"/>
    <x v="2"/>
    <x v="5"/>
    <n v="21492"/>
    <n v="23220"/>
    <n v="1728"/>
  </r>
  <r>
    <x v="867"/>
    <x v="4"/>
    <x v="2"/>
    <x v="5"/>
    <s v="Smartphones"/>
    <n v="10"/>
    <x v="2"/>
    <x v="5"/>
    <n v="5832"/>
    <n v="6210"/>
    <n v="378"/>
  </r>
  <r>
    <x v="867"/>
    <x v="2"/>
    <x v="1"/>
    <x v="7"/>
    <s v="Smartphones"/>
    <n v="7"/>
    <x v="2"/>
    <x v="5"/>
    <n v="27846"/>
    <n v="29610"/>
    <n v="1764"/>
  </r>
  <r>
    <x v="867"/>
    <x v="1"/>
    <x v="0"/>
    <x v="13"/>
    <s v="Tablets"/>
    <n v="22"/>
    <x v="2"/>
    <x v="5"/>
    <n v="7848"/>
    <n v="8460"/>
    <n v="612"/>
  </r>
  <r>
    <x v="868"/>
    <x v="5"/>
    <x v="3"/>
    <x v="10"/>
    <s v="Smartphones"/>
    <n v="7"/>
    <x v="2"/>
    <x v="5"/>
    <n v="22410"/>
    <n v="23850"/>
    <n v="1440"/>
  </r>
  <r>
    <x v="868"/>
    <x v="1"/>
    <x v="0"/>
    <x v="16"/>
    <s v="Smartphones"/>
    <n v="18"/>
    <x v="2"/>
    <x v="5"/>
    <n v="71064"/>
    <n v="75600"/>
    <n v="4536"/>
  </r>
  <r>
    <x v="869"/>
    <x v="0"/>
    <x v="0"/>
    <x v="4"/>
    <s v="Smartphones"/>
    <n v="12"/>
    <x v="2"/>
    <x v="5"/>
    <n v="24336"/>
    <n v="25920"/>
    <n v="1584"/>
  </r>
  <r>
    <x v="869"/>
    <x v="4"/>
    <x v="2"/>
    <x v="11"/>
    <s v="Smartphones"/>
    <n v="19"/>
    <x v="2"/>
    <x v="5"/>
    <n v="74466"/>
    <n v="79380"/>
    <n v="4914"/>
  </r>
  <r>
    <x v="869"/>
    <x v="4"/>
    <x v="2"/>
    <x v="15"/>
    <s v="Tablets"/>
    <n v="23"/>
    <x v="2"/>
    <x v="5"/>
    <n v="172638"/>
    <n v="186300"/>
    <n v="13662"/>
  </r>
  <r>
    <x v="869"/>
    <x v="3"/>
    <x v="1"/>
    <x v="5"/>
    <s v="Smartphones"/>
    <n v="3"/>
    <x v="2"/>
    <x v="5"/>
    <n v="81648"/>
    <n v="86940"/>
    <n v="5292"/>
  </r>
  <r>
    <x v="869"/>
    <x v="9"/>
    <x v="3"/>
    <x v="6"/>
    <s v="Smartphones"/>
    <n v="24"/>
    <x v="2"/>
    <x v="5"/>
    <n v="35460"/>
    <n v="37800"/>
    <n v="2340"/>
  </r>
  <r>
    <x v="869"/>
    <x v="6"/>
    <x v="2"/>
    <x v="0"/>
    <s v="Smartphones"/>
    <n v="25"/>
    <x v="2"/>
    <x v="5"/>
    <n v="40680"/>
    <n v="43200"/>
    <n v="2520"/>
  </r>
  <r>
    <x v="870"/>
    <x v="6"/>
    <x v="2"/>
    <x v="8"/>
    <s v="Smartphones"/>
    <n v="5"/>
    <x v="2"/>
    <x v="5"/>
    <n v="82368"/>
    <n v="87840"/>
    <n v="5472"/>
  </r>
  <r>
    <x v="871"/>
    <x v="5"/>
    <x v="3"/>
    <x v="0"/>
    <s v="Smartphones"/>
    <n v="2"/>
    <x v="2"/>
    <x v="5"/>
    <n v="18306"/>
    <n v="19440"/>
    <n v="1134"/>
  </r>
  <r>
    <x v="871"/>
    <x v="5"/>
    <x v="3"/>
    <x v="10"/>
    <s v="Smartphones"/>
    <n v="14"/>
    <x v="2"/>
    <x v="5"/>
    <n v="40338"/>
    <n v="42930"/>
    <n v="2592"/>
  </r>
  <r>
    <x v="871"/>
    <x v="1"/>
    <x v="0"/>
    <x v="5"/>
    <s v="Smartphones"/>
    <n v="6"/>
    <x v="2"/>
    <x v="5"/>
    <n v="139968"/>
    <n v="149040"/>
    <n v="9072"/>
  </r>
  <r>
    <x v="872"/>
    <x v="7"/>
    <x v="4"/>
    <x v="11"/>
    <s v="Smartphones"/>
    <n v="13"/>
    <x v="2"/>
    <x v="5"/>
    <n v="81558"/>
    <n v="86940"/>
    <n v="5382"/>
  </r>
  <r>
    <x v="872"/>
    <x v="1"/>
    <x v="0"/>
    <x v="14"/>
    <s v="Smartphones"/>
    <n v="4"/>
    <x v="2"/>
    <x v="5"/>
    <n v="2952"/>
    <n v="3150"/>
    <n v="198"/>
  </r>
  <r>
    <x v="872"/>
    <x v="2"/>
    <x v="1"/>
    <x v="13"/>
    <s v="Tablets"/>
    <n v="21"/>
    <x v="2"/>
    <x v="5"/>
    <n v="90252"/>
    <n v="97290"/>
    <n v="7038"/>
  </r>
  <r>
    <x v="872"/>
    <x v="6"/>
    <x v="2"/>
    <x v="16"/>
    <s v="Smartphones"/>
    <n v="16"/>
    <x v="2"/>
    <x v="5"/>
    <n v="77832"/>
    <n v="82800"/>
    <n v="4968"/>
  </r>
  <r>
    <x v="872"/>
    <x v="9"/>
    <x v="3"/>
    <x v="10"/>
    <s v="Smartphones"/>
    <n v="10"/>
    <x v="2"/>
    <x v="5"/>
    <n v="62748"/>
    <n v="66780"/>
    <n v="4032"/>
  </r>
  <r>
    <x v="873"/>
    <x v="7"/>
    <x v="4"/>
    <x v="14"/>
    <s v="Smartphones"/>
    <n v="3"/>
    <x v="2"/>
    <x v="5"/>
    <n v="32472"/>
    <n v="34650"/>
    <n v="2178"/>
  </r>
  <r>
    <x v="873"/>
    <x v="1"/>
    <x v="0"/>
    <x v="8"/>
    <s v="Smartphones"/>
    <n v="1"/>
    <x v="2"/>
    <x v="5"/>
    <n v="10296"/>
    <n v="10980"/>
    <n v="684"/>
  </r>
  <r>
    <x v="873"/>
    <x v="1"/>
    <x v="0"/>
    <x v="10"/>
    <s v="Smartphones"/>
    <n v="13"/>
    <x v="2"/>
    <x v="5"/>
    <n v="26892"/>
    <n v="28620"/>
    <n v="1728"/>
  </r>
  <r>
    <x v="873"/>
    <x v="7"/>
    <x v="4"/>
    <x v="1"/>
    <s v="Tablets"/>
    <n v="15"/>
    <x v="2"/>
    <x v="5"/>
    <n v="32238"/>
    <n v="34830"/>
    <n v="2592"/>
  </r>
  <r>
    <x v="873"/>
    <x v="9"/>
    <x v="3"/>
    <x v="6"/>
    <s v="Smartphones"/>
    <n v="5"/>
    <x v="2"/>
    <x v="5"/>
    <n v="74466"/>
    <n v="79380"/>
    <n v="4914"/>
  </r>
  <r>
    <x v="874"/>
    <x v="0"/>
    <x v="0"/>
    <x v="4"/>
    <s v="Smartphones"/>
    <n v="25"/>
    <x v="2"/>
    <x v="5"/>
    <n v="15210"/>
    <n v="16200"/>
    <n v="990"/>
  </r>
  <r>
    <x v="874"/>
    <x v="2"/>
    <x v="1"/>
    <x v="1"/>
    <s v="Tablets"/>
    <n v="8"/>
    <x v="2"/>
    <x v="5"/>
    <n v="46566"/>
    <n v="50310"/>
    <n v="3744"/>
  </r>
  <r>
    <x v="874"/>
    <x v="4"/>
    <x v="2"/>
    <x v="16"/>
    <s v="Smartphones"/>
    <n v="21"/>
    <x v="2"/>
    <x v="5"/>
    <n v="43992"/>
    <n v="46800"/>
    <n v="2808"/>
  </r>
  <r>
    <x v="875"/>
    <x v="2"/>
    <x v="1"/>
    <x v="14"/>
    <s v="Smartphones"/>
    <n v="16"/>
    <x v="2"/>
    <x v="6"/>
    <n v="8856"/>
    <n v="9450"/>
    <n v="594"/>
  </r>
  <r>
    <x v="875"/>
    <x v="5"/>
    <x v="3"/>
    <x v="4"/>
    <s v="Smartphones"/>
    <n v="23"/>
    <x v="2"/>
    <x v="6"/>
    <n v="60840"/>
    <n v="64800"/>
    <n v="3960"/>
  </r>
  <r>
    <x v="875"/>
    <x v="1"/>
    <x v="0"/>
    <x v="3"/>
    <s v="Smartphones"/>
    <n v="22"/>
    <x v="2"/>
    <x v="6"/>
    <n v="41724"/>
    <n v="44460"/>
    <n v="2736"/>
  </r>
  <r>
    <x v="875"/>
    <x v="5"/>
    <x v="3"/>
    <x v="2"/>
    <s v="Smartphones"/>
    <n v="13"/>
    <x v="2"/>
    <x v="6"/>
    <n v="11934"/>
    <n v="12690"/>
    <n v="756"/>
  </r>
  <r>
    <x v="875"/>
    <x v="1"/>
    <x v="0"/>
    <x v="11"/>
    <s v="Smartphones"/>
    <n v="27"/>
    <x v="2"/>
    <x v="6"/>
    <n v="78012"/>
    <n v="83160"/>
    <n v="5148"/>
  </r>
  <r>
    <x v="876"/>
    <x v="0"/>
    <x v="0"/>
    <x v="3"/>
    <s v="Smartphones"/>
    <n v="27"/>
    <x v="2"/>
    <x v="6"/>
    <n v="2196"/>
    <n v="2340"/>
    <n v="144"/>
  </r>
  <r>
    <x v="876"/>
    <x v="4"/>
    <x v="2"/>
    <x v="11"/>
    <s v="Smartphones"/>
    <n v="27"/>
    <x v="2"/>
    <x v="6"/>
    <n v="63828"/>
    <n v="68040"/>
    <n v="4212"/>
  </r>
  <r>
    <x v="876"/>
    <x v="8"/>
    <x v="4"/>
    <x v="1"/>
    <s v="Tablets"/>
    <n v="27"/>
    <x v="2"/>
    <x v="6"/>
    <n v="32238"/>
    <n v="34830"/>
    <n v="2592"/>
  </r>
  <r>
    <x v="876"/>
    <x v="2"/>
    <x v="1"/>
    <x v="15"/>
    <s v="Tablets"/>
    <n v="27"/>
    <x v="2"/>
    <x v="6"/>
    <n v="15012"/>
    <n v="16200"/>
    <n v="1188"/>
  </r>
  <r>
    <x v="876"/>
    <x v="5"/>
    <x v="3"/>
    <x v="14"/>
    <s v="Smartphones"/>
    <n v="27"/>
    <x v="2"/>
    <x v="6"/>
    <n v="50184"/>
    <n v="53550"/>
    <n v="3366"/>
  </r>
  <r>
    <x v="877"/>
    <x v="8"/>
    <x v="4"/>
    <x v="5"/>
    <s v="Smartphones"/>
    <n v="12"/>
    <x v="2"/>
    <x v="6"/>
    <n v="64152"/>
    <n v="68310"/>
    <n v="4158"/>
  </r>
  <r>
    <x v="877"/>
    <x v="5"/>
    <x v="3"/>
    <x v="7"/>
    <s v="Smartphones"/>
    <n v="18"/>
    <x v="2"/>
    <x v="6"/>
    <n v="67626"/>
    <n v="71910"/>
    <n v="4284"/>
  </r>
  <r>
    <x v="877"/>
    <x v="4"/>
    <x v="2"/>
    <x v="11"/>
    <s v="Smartphones"/>
    <n v="8"/>
    <x v="2"/>
    <x v="6"/>
    <n v="78012"/>
    <n v="83160"/>
    <n v="5148"/>
  </r>
  <r>
    <x v="878"/>
    <x v="8"/>
    <x v="4"/>
    <x v="6"/>
    <s v="Smartphones"/>
    <n v="21"/>
    <x v="2"/>
    <x v="6"/>
    <n v="31914"/>
    <n v="34020"/>
    <n v="2106"/>
  </r>
  <r>
    <x v="878"/>
    <x v="8"/>
    <x v="4"/>
    <x v="8"/>
    <s v="Smartphones"/>
    <n v="25"/>
    <x v="2"/>
    <x v="6"/>
    <n v="41184"/>
    <n v="43920"/>
    <n v="2736"/>
  </r>
  <r>
    <x v="878"/>
    <x v="9"/>
    <x v="3"/>
    <x v="4"/>
    <s v="Smartphones"/>
    <n v="12"/>
    <x v="2"/>
    <x v="6"/>
    <n v="3042"/>
    <n v="3240"/>
    <n v="198"/>
  </r>
  <r>
    <x v="878"/>
    <x v="0"/>
    <x v="0"/>
    <x v="13"/>
    <s v="Tablets"/>
    <n v="9"/>
    <x v="2"/>
    <x v="6"/>
    <n v="90252"/>
    <n v="97290"/>
    <n v="7038"/>
  </r>
  <r>
    <x v="879"/>
    <x v="7"/>
    <x v="4"/>
    <x v="0"/>
    <s v="Smartphones"/>
    <n v="23"/>
    <x v="2"/>
    <x v="6"/>
    <n v="24408"/>
    <n v="25920"/>
    <n v="1512"/>
  </r>
  <r>
    <x v="879"/>
    <x v="7"/>
    <x v="4"/>
    <x v="11"/>
    <s v="Smartphones"/>
    <n v="23"/>
    <x v="2"/>
    <x v="6"/>
    <n v="24822"/>
    <n v="26460"/>
    <n v="1638"/>
  </r>
  <r>
    <x v="879"/>
    <x v="4"/>
    <x v="2"/>
    <x v="0"/>
    <s v="Smartphones"/>
    <n v="20"/>
    <x v="2"/>
    <x v="6"/>
    <n v="40680"/>
    <n v="43200"/>
    <n v="2520"/>
  </r>
  <r>
    <x v="880"/>
    <x v="7"/>
    <x v="4"/>
    <x v="11"/>
    <s v="Smartphones"/>
    <n v="25"/>
    <x v="2"/>
    <x v="6"/>
    <n v="21276"/>
    <n v="22680"/>
    <n v="1404"/>
  </r>
  <r>
    <x v="881"/>
    <x v="6"/>
    <x v="2"/>
    <x v="0"/>
    <s v="Smartphones"/>
    <n v="4"/>
    <x v="2"/>
    <x v="6"/>
    <n v="10170"/>
    <n v="10800"/>
    <n v="630"/>
  </r>
  <r>
    <x v="881"/>
    <x v="9"/>
    <x v="3"/>
    <x v="9"/>
    <s v="Smartphones"/>
    <n v="24"/>
    <x v="2"/>
    <x v="6"/>
    <n v="4212"/>
    <n v="4500"/>
    <n v="288"/>
  </r>
  <r>
    <x v="881"/>
    <x v="2"/>
    <x v="1"/>
    <x v="15"/>
    <s v="Tablets"/>
    <n v="24"/>
    <x v="2"/>
    <x v="6"/>
    <n v="60048"/>
    <n v="64800"/>
    <n v="4752"/>
  </r>
  <r>
    <x v="882"/>
    <x v="9"/>
    <x v="3"/>
    <x v="7"/>
    <s v="Smartphones"/>
    <n v="16"/>
    <x v="2"/>
    <x v="6"/>
    <n v="71604"/>
    <n v="76140"/>
    <n v="4536"/>
  </r>
  <r>
    <x v="883"/>
    <x v="3"/>
    <x v="1"/>
    <x v="9"/>
    <s v="Smartphones"/>
    <n v="6"/>
    <x v="2"/>
    <x v="6"/>
    <n v="4212"/>
    <n v="4500"/>
    <n v="288"/>
  </r>
  <r>
    <x v="883"/>
    <x v="7"/>
    <x v="4"/>
    <x v="14"/>
    <s v="Smartphones"/>
    <n v="4"/>
    <x v="2"/>
    <x v="6"/>
    <n v="67896"/>
    <n v="72450"/>
    <n v="4554"/>
  </r>
  <r>
    <x v="884"/>
    <x v="5"/>
    <x v="3"/>
    <x v="15"/>
    <s v="Tablets"/>
    <n v="24"/>
    <x v="2"/>
    <x v="6"/>
    <n v="60048"/>
    <n v="64800"/>
    <n v="4752"/>
  </r>
  <r>
    <x v="885"/>
    <x v="7"/>
    <x v="4"/>
    <x v="0"/>
    <s v="Smartphones"/>
    <n v="21"/>
    <x v="2"/>
    <x v="6"/>
    <n v="46782"/>
    <n v="49680"/>
    <n v="2898"/>
  </r>
  <r>
    <x v="885"/>
    <x v="8"/>
    <x v="4"/>
    <x v="16"/>
    <s v="Smartphones"/>
    <n v="13"/>
    <x v="2"/>
    <x v="6"/>
    <n v="81216"/>
    <n v="86400"/>
    <n v="5184"/>
  </r>
  <r>
    <x v="886"/>
    <x v="4"/>
    <x v="2"/>
    <x v="4"/>
    <s v="Smartphones"/>
    <n v="2"/>
    <x v="2"/>
    <x v="6"/>
    <n v="36504"/>
    <n v="38880"/>
    <n v="2376"/>
  </r>
  <r>
    <x v="886"/>
    <x v="9"/>
    <x v="3"/>
    <x v="1"/>
    <s v="Tablets"/>
    <n v="20"/>
    <x v="2"/>
    <x v="6"/>
    <n v="46566"/>
    <n v="50310"/>
    <n v="3744"/>
  </r>
  <r>
    <x v="887"/>
    <x v="2"/>
    <x v="1"/>
    <x v="8"/>
    <s v="Smartphones"/>
    <n v="21"/>
    <x v="2"/>
    <x v="6"/>
    <n v="20592"/>
    <n v="21960"/>
    <n v="1368"/>
  </r>
  <r>
    <x v="887"/>
    <x v="6"/>
    <x v="2"/>
    <x v="1"/>
    <s v="Tablets"/>
    <n v="12"/>
    <x v="2"/>
    <x v="6"/>
    <n v="21492"/>
    <n v="23220"/>
    <n v="1728"/>
  </r>
  <r>
    <x v="887"/>
    <x v="3"/>
    <x v="1"/>
    <x v="1"/>
    <s v="Tablets"/>
    <n v="23"/>
    <x v="2"/>
    <x v="6"/>
    <n v="75222"/>
    <n v="81270"/>
    <n v="6048"/>
  </r>
  <r>
    <x v="888"/>
    <x v="0"/>
    <x v="0"/>
    <x v="1"/>
    <s v="Tablets"/>
    <n v="23"/>
    <x v="2"/>
    <x v="6"/>
    <n v="42984"/>
    <n v="46440"/>
    <n v="3456"/>
  </r>
  <r>
    <x v="889"/>
    <x v="7"/>
    <x v="4"/>
    <x v="4"/>
    <s v="Smartphones"/>
    <n v="24"/>
    <x v="2"/>
    <x v="6"/>
    <n v="33462"/>
    <n v="35640"/>
    <n v="2178"/>
  </r>
  <r>
    <x v="889"/>
    <x v="1"/>
    <x v="0"/>
    <x v="13"/>
    <s v="Tablets"/>
    <n v="25"/>
    <x v="2"/>
    <x v="6"/>
    <n v="19620"/>
    <n v="21150"/>
    <n v="1530"/>
  </r>
  <r>
    <x v="889"/>
    <x v="3"/>
    <x v="1"/>
    <x v="12"/>
    <s v="Smartphones"/>
    <n v="17"/>
    <x v="2"/>
    <x v="6"/>
    <n v="14904"/>
    <n v="15840"/>
    <n v="936"/>
  </r>
  <r>
    <x v="889"/>
    <x v="4"/>
    <x v="2"/>
    <x v="9"/>
    <s v="Smartphones"/>
    <n v="21"/>
    <x v="2"/>
    <x v="6"/>
    <n v="2106"/>
    <n v="2250"/>
    <n v="144"/>
  </r>
  <r>
    <x v="890"/>
    <x v="8"/>
    <x v="4"/>
    <x v="6"/>
    <s v="Smartphones"/>
    <n v="9"/>
    <x v="2"/>
    <x v="6"/>
    <n v="49644"/>
    <n v="52920"/>
    <n v="3276"/>
  </r>
  <r>
    <x v="890"/>
    <x v="0"/>
    <x v="0"/>
    <x v="9"/>
    <s v="Smartphones"/>
    <n v="11"/>
    <x v="2"/>
    <x v="6"/>
    <n v="2106"/>
    <n v="2250"/>
    <n v="144"/>
  </r>
  <r>
    <x v="891"/>
    <x v="6"/>
    <x v="2"/>
    <x v="10"/>
    <s v="Smartphones"/>
    <n v="4"/>
    <x v="2"/>
    <x v="6"/>
    <n v="4482"/>
    <n v="4770"/>
    <n v="288"/>
  </r>
  <r>
    <x v="892"/>
    <x v="2"/>
    <x v="1"/>
    <x v="8"/>
    <s v="Smartphones"/>
    <n v="22"/>
    <x v="2"/>
    <x v="6"/>
    <n v="30888"/>
    <n v="32940"/>
    <n v="2052"/>
  </r>
  <r>
    <x v="892"/>
    <x v="9"/>
    <x v="3"/>
    <x v="8"/>
    <s v="Smartphones"/>
    <n v="15"/>
    <x v="2"/>
    <x v="6"/>
    <n v="72072"/>
    <n v="76860"/>
    <n v="4788"/>
  </r>
  <r>
    <x v="892"/>
    <x v="9"/>
    <x v="3"/>
    <x v="0"/>
    <s v="Smartphones"/>
    <n v="23"/>
    <x v="2"/>
    <x v="6"/>
    <n v="40680"/>
    <n v="43200"/>
    <n v="2520"/>
  </r>
  <r>
    <x v="892"/>
    <x v="4"/>
    <x v="2"/>
    <x v="8"/>
    <s v="Smartphones"/>
    <n v="9"/>
    <x v="2"/>
    <x v="6"/>
    <n v="15444"/>
    <n v="16470"/>
    <n v="1026"/>
  </r>
  <r>
    <x v="893"/>
    <x v="2"/>
    <x v="1"/>
    <x v="7"/>
    <s v="Smartphones"/>
    <n v="7"/>
    <x v="2"/>
    <x v="6"/>
    <n v="39780"/>
    <n v="42300"/>
    <n v="2520"/>
  </r>
  <r>
    <x v="893"/>
    <x v="8"/>
    <x v="4"/>
    <x v="14"/>
    <s v="Smartphones"/>
    <n v="25"/>
    <x v="2"/>
    <x v="6"/>
    <n v="56088"/>
    <n v="59850"/>
    <n v="3762"/>
  </r>
  <r>
    <x v="894"/>
    <x v="4"/>
    <x v="2"/>
    <x v="3"/>
    <s v="Smartphones"/>
    <n v="10"/>
    <x v="2"/>
    <x v="6"/>
    <n v="13176"/>
    <n v="14040"/>
    <n v="864"/>
  </r>
  <r>
    <x v="895"/>
    <x v="5"/>
    <x v="3"/>
    <x v="15"/>
    <s v="Tablets"/>
    <n v="8"/>
    <x v="2"/>
    <x v="6"/>
    <n v="120096"/>
    <n v="129600"/>
    <n v="9504"/>
  </r>
  <r>
    <x v="896"/>
    <x v="5"/>
    <x v="3"/>
    <x v="8"/>
    <s v="Smartphones"/>
    <n v="18"/>
    <x v="2"/>
    <x v="6"/>
    <n v="108108"/>
    <n v="115290"/>
    <n v="7182"/>
  </r>
  <r>
    <x v="896"/>
    <x v="2"/>
    <x v="1"/>
    <x v="12"/>
    <s v="Smartphones"/>
    <n v="8"/>
    <x v="2"/>
    <x v="6"/>
    <n v="93150"/>
    <n v="99000"/>
    <n v="5850"/>
  </r>
  <r>
    <x v="896"/>
    <x v="1"/>
    <x v="0"/>
    <x v="1"/>
    <s v="Tablets"/>
    <n v="25"/>
    <x v="2"/>
    <x v="6"/>
    <n v="64476"/>
    <n v="69660"/>
    <n v="5184"/>
  </r>
  <r>
    <x v="897"/>
    <x v="7"/>
    <x v="4"/>
    <x v="2"/>
    <s v="Smartphones"/>
    <n v="7"/>
    <x v="2"/>
    <x v="6"/>
    <n v="11934"/>
    <n v="12690"/>
    <n v="756"/>
  </r>
  <r>
    <x v="897"/>
    <x v="2"/>
    <x v="1"/>
    <x v="0"/>
    <s v="Smartphones"/>
    <n v="17"/>
    <x v="2"/>
    <x v="6"/>
    <n v="16272"/>
    <n v="17280"/>
    <n v="1008"/>
  </r>
  <r>
    <x v="897"/>
    <x v="7"/>
    <x v="4"/>
    <x v="7"/>
    <s v="Smartphones"/>
    <n v="3"/>
    <x v="2"/>
    <x v="6"/>
    <n v="95472"/>
    <n v="101520"/>
    <n v="6048"/>
  </r>
  <r>
    <x v="898"/>
    <x v="1"/>
    <x v="0"/>
    <x v="4"/>
    <s v="Smartphones"/>
    <n v="13"/>
    <x v="2"/>
    <x v="6"/>
    <n v="76050"/>
    <n v="81000"/>
    <n v="4950"/>
  </r>
  <r>
    <x v="898"/>
    <x v="3"/>
    <x v="1"/>
    <x v="9"/>
    <s v="Smartphones"/>
    <n v="17"/>
    <x v="2"/>
    <x v="6"/>
    <n v="18954"/>
    <n v="20250"/>
    <n v="1296"/>
  </r>
  <r>
    <x v="898"/>
    <x v="7"/>
    <x v="4"/>
    <x v="6"/>
    <s v="Smartphones"/>
    <n v="22"/>
    <x v="2"/>
    <x v="6"/>
    <n v="60282"/>
    <n v="64260"/>
    <n v="3978"/>
  </r>
  <r>
    <x v="898"/>
    <x v="0"/>
    <x v="0"/>
    <x v="16"/>
    <s v="Smartphones"/>
    <n v="23"/>
    <x v="2"/>
    <x v="6"/>
    <n v="13536"/>
    <n v="14400"/>
    <n v="864"/>
  </r>
  <r>
    <x v="898"/>
    <x v="3"/>
    <x v="1"/>
    <x v="9"/>
    <s v="Smartphones"/>
    <n v="1"/>
    <x v="2"/>
    <x v="6"/>
    <n v="52650"/>
    <n v="56250"/>
    <n v="3600"/>
  </r>
  <r>
    <x v="898"/>
    <x v="8"/>
    <x v="4"/>
    <x v="8"/>
    <s v="Smartphones"/>
    <n v="25"/>
    <x v="2"/>
    <x v="6"/>
    <n v="97812"/>
    <n v="104310"/>
    <n v="6498"/>
  </r>
  <r>
    <x v="898"/>
    <x v="5"/>
    <x v="3"/>
    <x v="4"/>
    <s v="Smartphones"/>
    <n v="22"/>
    <x v="2"/>
    <x v="6"/>
    <n v="42588"/>
    <n v="45360"/>
    <n v="2772"/>
  </r>
  <r>
    <x v="898"/>
    <x v="5"/>
    <x v="3"/>
    <x v="14"/>
    <s v="Smartphones"/>
    <n v="2"/>
    <x v="2"/>
    <x v="6"/>
    <n v="8856"/>
    <n v="9450"/>
    <n v="594"/>
  </r>
  <r>
    <x v="899"/>
    <x v="7"/>
    <x v="4"/>
    <x v="7"/>
    <s v="Smartphones"/>
    <n v="11"/>
    <x v="2"/>
    <x v="6"/>
    <n v="83538"/>
    <n v="88830"/>
    <n v="5292"/>
  </r>
  <r>
    <x v="899"/>
    <x v="7"/>
    <x v="4"/>
    <x v="0"/>
    <s v="Smartphones"/>
    <n v="11"/>
    <x v="2"/>
    <x v="6"/>
    <n v="30510"/>
    <n v="32400"/>
    <n v="1890"/>
  </r>
  <r>
    <x v="899"/>
    <x v="6"/>
    <x v="2"/>
    <x v="12"/>
    <s v="Smartphones"/>
    <n v="1"/>
    <x v="2"/>
    <x v="6"/>
    <n v="78246"/>
    <n v="83160"/>
    <n v="4914"/>
  </r>
  <r>
    <x v="900"/>
    <x v="9"/>
    <x v="3"/>
    <x v="7"/>
    <s v="Smartphones"/>
    <n v="14"/>
    <x v="2"/>
    <x v="6"/>
    <n v="71604"/>
    <n v="76140"/>
    <n v="4536"/>
  </r>
  <r>
    <x v="900"/>
    <x v="6"/>
    <x v="2"/>
    <x v="10"/>
    <s v="Smartphones"/>
    <n v="11"/>
    <x v="2"/>
    <x v="6"/>
    <n v="94122"/>
    <n v="100170"/>
    <n v="6048"/>
  </r>
  <r>
    <x v="900"/>
    <x v="1"/>
    <x v="0"/>
    <x v="0"/>
    <s v="Smartphones"/>
    <n v="8"/>
    <x v="2"/>
    <x v="6"/>
    <n v="14238"/>
    <n v="15120"/>
    <n v="882"/>
  </r>
  <r>
    <x v="901"/>
    <x v="1"/>
    <x v="0"/>
    <x v="15"/>
    <s v="Tablets"/>
    <n v="1"/>
    <x v="2"/>
    <x v="6"/>
    <n v="60048"/>
    <n v="64800"/>
    <n v="4752"/>
  </r>
  <r>
    <x v="902"/>
    <x v="8"/>
    <x v="4"/>
    <x v="2"/>
    <s v="Smartphones"/>
    <n v="24"/>
    <x v="2"/>
    <x v="6"/>
    <n v="7956"/>
    <n v="8460"/>
    <n v="504"/>
  </r>
  <r>
    <x v="902"/>
    <x v="8"/>
    <x v="4"/>
    <x v="7"/>
    <s v="Smartphones"/>
    <n v="15"/>
    <x v="2"/>
    <x v="6"/>
    <n v="55692"/>
    <n v="59220"/>
    <n v="3528"/>
  </r>
  <r>
    <x v="903"/>
    <x v="5"/>
    <x v="3"/>
    <x v="0"/>
    <s v="Smartphones"/>
    <n v="20"/>
    <x v="2"/>
    <x v="6"/>
    <n v="26442"/>
    <n v="28080"/>
    <n v="1638"/>
  </r>
  <r>
    <x v="903"/>
    <x v="0"/>
    <x v="0"/>
    <x v="2"/>
    <s v="Smartphones"/>
    <n v="1"/>
    <x v="2"/>
    <x v="6"/>
    <n v="83538"/>
    <n v="88830"/>
    <n v="5292"/>
  </r>
  <r>
    <x v="904"/>
    <x v="6"/>
    <x v="2"/>
    <x v="13"/>
    <s v="Tablets"/>
    <n v="5"/>
    <x v="2"/>
    <x v="7"/>
    <n v="74556"/>
    <n v="80370"/>
    <n v="5814"/>
  </r>
  <r>
    <x v="904"/>
    <x v="3"/>
    <x v="1"/>
    <x v="2"/>
    <s v="Smartphones"/>
    <n v="2"/>
    <x v="2"/>
    <x v="7"/>
    <n v="43758"/>
    <n v="46530"/>
    <n v="2772"/>
  </r>
  <r>
    <x v="905"/>
    <x v="1"/>
    <x v="0"/>
    <x v="16"/>
    <s v="Smartphones"/>
    <n v="15"/>
    <x v="2"/>
    <x v="7"/>
    <n v="47376"/>
    <n v="50400"/>
    <n v="3024"/>
  </r>
  <r>
    <x v="905"/>
    <x v="7"/>
    <x v="4"/>
    <x v="3"/>
    <s v="Smartphones"/>
    <n v="24"/>
    <x v="2"/>
    <x v="7"/>
    <n v="35136"/>
    <n v="37440"/>
    <n v="2304"/>
  </r>
  <r>
    <x v="905"/>
    <x v="6"/>
    <x v="2"/>
    <x v="3"/>
    <s v="Smartphones"/>
    <n v="23"/>
    <x v="2"/>
    <x v="7"/>
    <n v="35136"/>
    <n v="37440"/>
    <n v="2304"/>
  </r>
  <r>
    <x v="905"/>
    <x v="6"/>
    <x v="2"/>
    <x v="11"/>
    <s v="Smartphones"/>
    <n v="20"/>
    <x v="2"/>
    <x v="7"/>
    <n v="7092"/>
    <n v="7560"/>
    <n v="468"/>
  </r>
  <r>
    <x v="906"/>
    <x v="8"/>
    <x v="4"/>
    <x v="4"/>
    <s v="Smartphones"/>
    <n v="23"/>
    <x v="2"/>
    <x v="7"/>
    <n v="24336"/>
    <n v="25920"/>
    <n v="1584"/>
  </r>
  <r>
    <x v="906"/>
    <x v="9"/>
    <x v="3"/>
    <x v="15"/>
    <s v="Tablets"/>
    <n v="22"/>
    <x v="2"/>
    <x v="7"/>
    <n v="165132"/>
    <n v="178200"/>
    <n v="13068"/>
  </r>
  <r>
    <x v="906"/>
    <x v="8"/>
    <x v="4"/>
    <x v="9"/>
    <s v="Smartphones"/>
    <n v="10"/>
    <x v="2"/>
    <x v="7"/>
    <n v="23166"/>
    <n v="24750"/>
    <n v="1584"/>
  </r>
  <r>
    <x v="906"/>
    <x v="0"/>
    <x v="0"/>
    <x v="3"/>
    <s v="Smartphones"/>
    <n v="5"/>
    <x v="2"/>
    <x v="7"/>
    <n v="35136"/>
    <n v="37440"/>
    <n v="2304"/>
  </r>
  <r>
    <x v="907"/>
    <x v="7"/>
    <x v="4"/>
    <x v="15"/>
    <s v="Tablets"/>
    <n v="12"/>
    <x v="2"/>
    <x v="7"/>
    <n v="15012"/>
    <n v="16200"/>
    <n v="1188"/>
  </r>
  <r>
    <x v="907"/>
    <x v="1"/>
    <x v="0"/>
    <x v="12"/>
    <s v="Smartphones"/>
    <n v="19"/>
    <x v="2"/>
    <x v="7"/>
    <n v="44712"/>
    <n v="47520"/>
    <n v="2808"/>
  </r>
  <r>
    <x v="907"/>
    <x v="8"/>
    <x v="4"/>
    <x v="8"/>
    <s v="Smartphones"/>
    <n v="18"/>
    <x v="2"/>
    <x v="7"/>
    <n v="128700"/>
    <n v="137250"/>
    <n v="8550"/>
  </r>
  <r>
    <x v="907"/>
    <x v="5"/>
    <x v="3"/>
    <x v="15"/>
    <s v="Tablets"/>
    <n v="1"/>
    <x v="2"/>
    <x v="7"/>
    <n v="127602"/>
    <n v="137700"/>
    <n v="10098"/>
  </r>
  <r>
    <x v="908"/>
    <x v="1"/>
    <x v="0"/>
    <x v="15"/>
    <s v="Tablets"/>
    <n v="15"/>
    <x v="2"/>
    <x v="7"/>
    <n v="97578"/>
    <n v="105300"/>
    <n v="7722"/>
  </r>
  <r>
    <x v="908"/>
    <x v="4"/>
    <x v="2"/>
    <x v="13"/>
    <s v="Tablets"/>
    <n v="4"/>
    <x v="2"/>
    <x v="7"/>
    <n v="98100"/>
    <n v="105750"/>
    <n v="7650"/>
  </r>
  <r>
    <x v="908"/>
    <x v="4"/>
    <x v="2"/>
    <x v="7"/>
    <s v="Smartphones"/>
    <n v="16"/>
    <x v="2"/>
    <x v="7"/>
    <n v="47736"/>
    <n v="50760"/>
    <n v="3024"/>
  </r>
  <r>
    <x v="908"/>
    <x v="4"/>
    <x v="2"/>
    <x v="10"/>
    <s v="Smartphones"/>
    <n v="10"/>
    <x v="2"/>
    <x v="7"/>
    <n v="107568"/>
    <n v="114480"/>
    <n v="6912"/>
  </r>
  <r>
    <x v="909"/>
    <x v="3"/>
    <x v="1"/>
    <x v="13"/>
    <s v="Tablets"/>
    <n v="21"/>
    <x v="2"/>
    <x v="7"/>
    <n v="74556"/>
    <n v="80370"/>
    <n v="5814"/>
  </r>
  <r>
    <x v="909"/>
    <x v="4"/>
    <x v="2"/>
    <x v="11"/>
    <s v="Smartphones"/>
    <n v="7"/>
    <x v="2"/>
    <x v="7"/>
    <n v="81558"/>
    <n v="86940"/>
    <n v="5382"/>
  </r>
  <r>
    <x v="910"/>
    <x v="7"/>
    <x v="4"/>
    <x v="9"/>
    <s v="Smartphones"/>
    <n v="22"/>
    <x v="2"/>
    <x v="7"/>
    <n v="44226"/>
    <n v="47250"/>
    <n v="3024"/>
  </r>
  <r>
    <x v="910"/>
    <x v="2"/>
    <x v="1"/>
    <x v="8"/>
    <s v="Smartphones"/>
    <n v="15"/>
    <x v="2"/>
    <x v="7"/>
    <n v="10296"/>
    <n v="10980"/>
    <n v="684"/>
  </r>
  <r>
    <x v="910"/>
    <x v="0"/>
    <x v="0"/>
    <x v="5"/>
    <s v="Smartphones"/>
    <n v="7"/>
    <x v="2"/>
    <x v="7"/>
    <n v="139968"/>
    <n v="149040"/>
    <n v="9072"/>
  </r>
  <r>
    <x v="911"/>
    <x v="4"/>
    <x v="2"/>
    <x v="0"/>
    <s v="Smartphones"/>
    <n v="17"/>
    <x v="2"/>
    <x v="7"/>
    <n v="4068"/>
    <n v="4320"/>
    <n v="252"/>
  </r>
  <r>
    <x v="911"/>
    <x v="4"/>
    <x v="2"/>
    <x v="11"/>
    <s v="Smartphones"/>
    <n v="20"/>
    <x v="2"/>
    <x v="7"/>
    <n v="3546"/>
    <n v="3780"/>
    <n v="234"/>
  </r>
  <r>
    <x v="911"/>
    <x v="7"/>
    <x v="4"/>
    <x v="3"/>
    <s v="Smartphones"/>
    <n v="5"/>
    <x v="2"/>
    <x v="7"/>
    <n v="35136"/>
    <n v="37440"/>
    <n v="2304"/>
  </r>
  <r>
    <x v="911"/>
    <x v="1"/>
    <x v="0"/>
    <x v="0"/>
    <s v="Smartphones"/>
    <n v="14"/>
    <x v="2"/>
    <x v="7"/>
    <n v="42714"/>
    <n v="45360"/>
    <n v="2646"/>
  </r>
  <r>
    <x v="911"/>
    <x v="2"/>
    <x v="1"/>
    <x v="16"/>
    <s v="Smartphones"/>
    <n v="6"/>
    <x v="2"/>
    <x v="7"/>
    <n v="43992"/>
    <n v="46800"/>
    <n v="2808"/>
  </r>
  <r>
    <x v="911"/>
    <x v="6"/>
    <x v="2"/>
    <x v="7"/>
    <s v="Smartphones"/>
    <n v="22"/>
    <x v="2"/>
    <x v="7"/>
    <n v="7956"/>
    <n v="8460"/>
    <n v="504"/>
  </r>
  <r>
    <x v="912"/>
    <x v="3"/>
    <x v="1"/>
    <x v="9"/>
    <s v="Smartphones"/>
    <n v="6"/>
    <x v="2"/>
    <x v="7"/>
    <n v="25272"/>
    <n v="27000"/>
    <n v="1728"/>
  </r>
  <r>
    <x v="912"/>
    <x v="0"/>
    <x v="0"/>
    <x v="7"/>
    <s v="Smartphones"/>
    <n v="6"/>
    <x v="2"/>
    <x v="7"/>
    <n v="75582"/>
    <n v="80370"/>
    <n v="4788"/>
  </r>
  <r>
    <x v="912"/>
    <x v="5"/>
    <x v="3"/>
    <x v="10"/>
    <s v="Smartphones"/>
    <n v="2"/>
    <x v="2"/>
    <x v="7"/>
    <n v="58266"/>
    <n v="62010"/>
    <n v="3744"/>
  </r>
  <r>
    <x v="913"/>
    <x v="6"/>
    <x v="2"/>
    <x v="12"/>
    <s v="Smartphones"/>
    <n v="24"/>
    <x v="2"/>
    <x v="7"/>
    <n v="78246"/>
    <n v="83160"/>
    <n v="4914"/>
  </r>
  <r>
    <x v="914"/>
    <x v="6"/>
    <x v="2"/>
    <x v="10"/>
    <s v="Smartphones"/>
    <n v="11"/>
    <x v="2"/>
    <x v="7"/>
    <n v="8964"/>
    <n v="9540"/>
    <n v="576"/>
  </r>
  <r>
    <x v="914"/>
    <x v="2"/>
    <x v="1"/>
    <x v="3"/>
    <s v="Smartphones"/>
    <n v="10"/>
    <x v="2"/>
    <x v="7"/>
    <n v="24156"/>
    <n v="25740"/>
    <n v="1584"/>
  </r>
  <r>
    <x v="915"/>
    <x v="3"/>
    <x v="1"/>
    <x v="5"/>
    <s v="Smartphones"/>
    <n v="7"/>
    <x v="2"/>
    <x v="7"/>
    <n v="110808"/>
    <n v="117990"/>
    <n v="7182"/>
  </r>
  <r>
    <x v="915"/>
    <x v="4"/>
    <x v="2"/>
    <x v="8"/>
    <s v="Smartphones"/>
    <n v="22"/>
    <x v="2"/>
    <x v="7"/>
    <n v="15444"/>
    <n v="16470"/>
    <n v="1026"/>
  </r>
  <r>
    <x v="915"/>
    <x v="6"/>
    <x v="2"/>
    <x v="1"/>
    <s v="Tablets"/>
    <n v="7"/>
    <x v="2"/>
    <x v="7"/>
    <n v="28656"/>
    <n v="30960"/>
    <n v="2304"/>
  </r>
  <r>
    <x v="915"/>
    <x v="6"/>
    <x v="2"/>
    <x v="1"/>
    <s v="Tablets"/>
    <n v="18"/>
    <x v="2"/>
    <x v="7"/>
    <n v="85968"/>
    <n v="92880"/>
    <n v="6912"/>
  </r>
  <r>
    <x v="916"/>
    <x v="5"/>
    <x v="3"/>
    <x v="10"/>
    <s v="Smartphones"/>
    <n v="12"/>
    <x v="2"/>
    <x v="7"/>
    <n v="71712"/>
    <n v="76320"/>
    <n v="4608"/>
  </r>
  <r>
    <x v="917"/>
    <x v="0"/>
    <x v="0"/>
    <x v="9"/>
    <s v="Smartphones"/>
    <n v="19"/>
    <x v="2"/>
    <x v="7"/>
    <n v="8424"/>
    <n v="9000"/>
    <n v="576"/>
  </r>
  <r>
    <x v="917"/>
    <x v="5"/>
    <x v="3"/>
    <x v="16"/>
    <s v="Smartphones"/>
    <n v="23"/>
    <x v="2"/>
    <x v="7"/>
    <n v="54144"/>
    <n v="57600"/>
    <n v="3456"/>
  </r>
  <r>
    <x v="917"/>
    <x v="8"/>
    <x v="4"/>
    <x v="4"/>
    <s v="Smartphones"/>
    <n v="3"/>
    <x v="2"/>
    <x v="7"/>
    <n v="9126"/>
    <n v="9720"/>
    <n v="594"/>
  </r>
  <r>
    <x v="918"/>
    <x v="6"/>
    <x v="2"/>
    <x v="2"/>
    <s v="Smartphones"/>
    <n v="24"/>
    <x v="2"/>
    <x v="7"/>
    <n v="11934"/>
    <n v="12690"/>
    <n v="756"/>
  </r>
  <r>
    <x v="918"/>
    <x v="1"/>
    <x v="0"/>
    <x v="13"/>
    <s v="Tablets"/>
    <n v="25"/>
    <x v="2"/>
    <x v="7"/>
    <n v="19620"/>
    <n v="21150"/>
    <n v="1530"/>
  </r>
  <r>
    <x v="919"/>
    <x v="9"/>
    <x v="3"/>
    <x v="6"/>
    <s v="Smartphones"/>
    <n v="5"/>
    <x v="2"/>
    <x v="7"/>
    <n v="24822"/>
    <n v="26460"/>
    <n v="1638"/>
  </r>
  <r>
    <x v="919"/>
    <x v="2"/>
    <x v="1"/>
    <x v="11"/>
    <s v="Smartphones"/>
    <n v="2"/>
    <x v="2"/>
    <x v="7"/>
    <n v="7092"/>
    <n v="7560"/>
    <n v="468"/>
  </r>
  <r>
    <x v="919"/>
    <x v="3"/>
    <x v="1"/>
    <x v="13"/>
    <s v="Tablets"/>
    <n v="14"/>
    <x v="2"/>
    <x v="7"/>
    <n v="11772"/>
    <n v="12690"/>
    <n v="918"/>
  </r>
  <r>
    <x v="919"/>
    <x v="8"/>
    <x v="4"/>
    <x v="9"/>
    <s v="Smartphones"/>
    <n v="6"/>
    <x v="2"/>
    <x v="7"/>
    <n v="23166"/>
    <n v="24750"/>
    <n v="1584"/>
  </r>
  <r>
    <x v="920"/>
    <x v="0"/>
    <x v="0"/>
    <x v="14"/>
    <s v="Smartphones"/>
    <n v="13"/>
    <x v="2"/>
    <x v="7"/>
    <n v="32472"/>
    <n v="34650"/>
    <n v="2178"/>
  </r>
  <r>
    <x v="920"/>
    <x v="8"/>
    <x v="4"/>
    <x v="13"/>
    <s v="Tablets"/>
    <n v="4"/>
    <x v="2"/>
    <x v="7"/>
    <n v="62784"/>
    <n v="67680"/>
    <n v="4896"/>
  </r>
  <r>
    <x v="920"/>
    <x v="2"/>
    <x v="1"/>
    <x v="13"/>
    <s v="Tablets"/>
    <n v="21"/>
    <x v="2"/>
    <x v="7"/>
    <n v="51012"/>
    <n v="54990"/>
    <n v="3978"/>
  </r>
  <r>
    <x v="920"/>
    <x v="9"/>
    <x v="3"/>
    <x v="16"/>
    <s v="Smartphones"/>
    <n v="16"/>
    <x v="2"/>
    <x v="7"/>
    <n v="50760"/>
    <n v="54000"/>
    <n v="3240"/>
  </r>
  <r>
    <x v="920"/>
    <x v="4"/>
    <x v="2"/>
    <x v="4"/>
    <s v="Smartphones"/>
    <n v="10"/>
    <x v="2"/>
    <x v="7"/>
    <n v="51714"/>
    <n v="55080"/>
    <n v="3366"/>
  </r>
  <r>
    <x v="920"/>
    <x v="2"/>
    <x v="1"/>
    <x v="6"/>
    <s v="Smartphones"/>
    <n v="3"/>
    <x v="2"/>
    <x v="7"/>
    <n v="53190"/>
    <n v="56700"/>
    <n v="3510"/>
  </r>
  <r>
    <x v="921"/>
    <x v="0"/>
    <x v="0"/>
    <x v="4"/>
    <s v="Smartphones"/>
    <n v="1"/>
    <x v="2"/>
    <x v="7"/>
    <n v="39546"/>
    <n v="42120"/>
    <n v="2574"/>
  </r>
  <r>
    <x v="921"/>
    <x v="8"/>
    <x v="4"/>
    <x v="6"/>
    <s v="Smartphones"/>
    <n v="13"/>
    <x v="2"/>
    <x v="7"/>
    <n v="60282"/>
    <n v="64260"/>
    <n v="3978"/>
  </r>
  <r>
    <x v="922"/>
    <x v="0"/>
    <x v="0"/>
    <x v="6"/>
    <s v="Smartphones"/>
    <n v="15"/>
    <x v="2"/>
    <x v="7"/>
    <n v="60282"/>
    <n v="64260"/>
    <n v="3978"/>
  </r>
  <r>
    <x v="922"/>
    <x v="7"/>
    <x v="4"/>
    <x v="7"/>
    <s v="Smartphones"/>
    <n v="5"/>
    <x v="2"/>
    <x v="7"/>
    <n v="59670"/>
    <n v="63450"/>
    <n v="3780"/>
  </r>
  <r>
    <x v="923"/>
    <x v="9"/>
    <x v="3"/>
    <x v="7"/>
    <s v="Smartphones"/>
    <n v="25"/>
    <x v="2"/>
    <x v="7"/>
    <n v="15912"/>
    <n v="16920"/>
    <n v="1008"/>
  </r>
  <r>
    <x v="923"/>
    <x v="2"/>
    <x v="1"/>
    <x v="2"/>
    <s v="Smartphones"/>
    <n v="8"/>
    <x v="2"/>
    <x v="7"/>
    <n v="67626"/>
    <n v="71910"/>
    <n v="4284"/>
  </r>
  <r>
    <x v="923"/>
    <x v="7"/>
    <x v="4"/>
    <x v="14"/>
    <s v="Smartphones"/>
    <n v="21"/>
    <x v="2"/>
    <x v="7"/>
    <n v="56088"/>
    <n v="59850"/>
    <n v="3762"/>
  </r>
  <r>
    <x v="924"/>
    <x v="3"/>
    <x v="1"/>
    <x v="2"/>
    <s v="Smartphones"/>
    <n v="16"/>
    <x v="2"/>
    <x v="7"/>
    <n v="67626"/>
    <n v="71910"/>
    <n v="4284"/>
  </r>
  <r>
    <x v="924"/>
    <x v="2"/>
    <x v="1"/>
    <x v="16"/>
    <s v="Smartphones"/>
    <n v="23"/>
    <x v="2"/>
    <x v="7"/>
    <n v="54144"/>
    <n v="57600"/>
    <n v="3456"/>
  </r>
  <r>
    <x v="924"/>
    <x v="4"/>
    <x v="2"/>
    <x v="16"/>
    <s v="Smartphones"/>
    <n v="22"/>
    <x v="2"/>
    <x v="7"/>
    <n v="77832"/>
    <n v="82800"/>
    <n v="4968"/>
  </r>
  <r>
    <x v="925"/>
    <x v="9"/>
    <x v="3"/>
    <x v="7"/>
    <s v="Smartphones"/>
    <n v="13"/>
    <x v="2"/>
    <x v="7"/>
    <n v="83538"/>
    <n v="88830"/>
    <n v="5292"/>
  </r>
  <r>
    <x v="925"/>
    <x v="3"/>
    <x v="1"/>
    <x v="8"/>
    <s v="Smartphones"/>
    <n v="27"/>
    <x v="2"/>
    <x v="7"/>
    <n v="92664"/>
    <n v="98820"/>
    <n v="6156"/>
  </r>
  <r>
    <x v="926"/>
    <x v="5"/>
    <x v="3"/>
    <x v="12"/>
    <s v="Smartphones"/>
    <n v="27"/>
    <x v="2"/>
    <x v="7"/>
    <n v="26082"/>
    <n v="27720"/>
    <n v="1638"/>
  </r>
  <r>
    <x v="926"/>
    <x v="3"/>
    <x v="1"/>
    <x v="10"/>
    <s v="Smartphones"/>
    <n v="27"/>
    <x v="2"/>
    <x v="7"/>
    <n v="49302"/>
    <n v="52470"/>
    <n v="3168"/>
  </r>
  <r>
    <x v="926"/>
    <x v="6"/>
    <x v="2"/>
    <x v="11"/>
    <s v="Smartphones"/>
    <n v="27"/>
    <x v="2"/>
    <x v="7"/>
    <n v="74466"/>
    <n v="79380"/>
    <n v="4914"/>
  </r>
  <r>
    <x v="926"/>
    <x v="5"/>
    <x v="3"/>
    <x v="3"/>
    <s v="Smartphones"/>
    <n v="27"/>
    <x v="2"/>
    <x v="7"/>
    <n v="6588"/>
    <n v="7020"/>
    <n v="432"/>
  </r>
  <r>
    <x v="926"/>
    <x v="2"/>
    <x v="1"/>
    <x v="1"/>
    <s v="Tablets"/>
    <n v="27"/>
    <x v="2"/>
    <x v="7"/>
    <n v="57312"/>
    <n v="61920"/>
    <n v="4608"/>
  </r>
  <r>
    <x v="926"/>
    <x v="8"/>
    <x v="4"/>
    <x v="5"/>
    <s v="Smartphones"/>
    <n v="12"/>
    <x v="2"/>
    <x v="7"/>
    <n v="52488"/>
    <n v="55890"/>
    <n v="3402"/>
  </r>
  <r>
    <x v="926"/>
    <x v="4"/>
    <x v="2"/>
    <x v="4"/>
    <s v="Smartphones"/>
    <n v="18"/>
    <x v="2"/>
    <x v="7"/>
    <n v="73008"/>
    <n v="77760"/>
    <n v="4752"/>
  </r>
  <r>
    <x v="927"/>
    <x v="6"/>
    <x v="2"/>
    <x v="8"/>
    <s v="Smartphones"/>
    <n v="8"/>
    <x v="2"/>
    <x v="7"/>
    <n v="5148"/>
    <n v="5490"/>
    <n v="342"/>
  </r>
  <r>
    <x v="927"/>
    <x v="0"/>
    <x v="0"/>
    <x v="4"/>
    <s v="Smartphones"/>
    <n v="21"/>
    <x v="2"/>
    <x v="7"/>
    <n v="48672"/>
    <n v="51840"/>
    <n v="3168"/>
  </r>
  <r>
    <x v="928"/>
    <x v="5"/>
    <x v="3"/>
    <x v="4"/>
    <s v="Smartphones"/>
    <n v="25"/>
    <x v="2"/>
    <x v="7"/>
    <n v="27378"/>
    <n v="29160"/>
    <n v="1782"/>
  </r>
  <r>
    <x v="928"/>
    <x v="9"/>
    <x v="3"/>
    <x v="9"/>
    <s v="Smartphones"/>
    <n v="12"/>
    <x v="2"/>
    <x v="7"/>
    <n v="50544"/>
    <n v="54000"/>
    <n v="3456"/>
  </r>
  <r>
    <x v="928"/>
    <x v="2"/>
    <x v="1"/>
    <x v="3"/>
    <s v="Smartphones"/>
    <n v="9"/>
    <x v="2"/>
    <x v="7"/>
    <n v="39528"/>
    <n v="42120"/>
    <n v="2592"/>
  </r>
  <r>
    <x v="928"/>
    <x v="3"/>
    <x v="1"/>
    <x v="13"/>
    <s v="Tablets"/>
    <n v="23"/>
    <x v="2"/>
    <x v="7"/>
    <n v="54936"/>
    <n v="59220"/>
    <n v="4284"/>
  </r>
  <r>
    <x v="929"/>
    <x v="6"/>
    <x v="2"/>
    <x v="5"/>
    <s v="Smartphones"/>
    <n v="23"/>
    <x v="2"/>
    <x v="7"/>
    <n v="139968"/>
    <n v="149040"/>
    <n v="9072"/>
  </r>
  <r>
    <x v="930"/>
    <x v="5"/>
    <x v="3"/>
    <x v="7"/>
    <s v="Smartphones"/>
    <n v="20"/>
    <x v="2"/>
    <x v="7"/>
    <n v="79560"/>
    <n v="84600"/>
    <n v="5040"/>
  </r>
  <r>
    <x v="931"/>
    <x v="0"/>
    <x v="0"/>
    <x v="9"/>
    <s v="Smartphones"/>
    <n v="25"/>
    <x v="2"/>
    <x v="8"/>
    <n v="40014"/>
    <n v="42750"/>
    <n v="2736"/>
  </r>
  <r>
    <x v="931"/>
    <x v="8"/>
    <x v="4"/>
    <x v="10"/>
    <s v="Smartphones"/>
    <n v="4"/>
    <x v="2"/>
    <x v="8"/>
    <n v="80676"/>
    <n v="85860"/>
    <n v="5184"/>
  </r>
  <r>
    <x v="932"/>
    <x v="0"/>
    <x v="0"/>
    <x v="11"/>
    <s v="Smartphones"/>
    <n v="24"/>
    <x v="2"/>
    <x v="8"/>
    <n v="28368"/>
    <n v="30240"/>
    <n v="1872"/>
  </r>
  <r>
    <x v="932"/>
    <x v="0"/>
    <x v="0"/>
    <x v="0"/>
    <s v="Smartphones"/>
    <n v="24"/>
    <x v="2"/>
    <x v="8"/>
    <n v="38646"/>
    <n v="41040"/>
    <n v="2394"/>
  </r>
  <r>
    <x v="932"/>
    <x v="6"/>
    <x v="2"/>
    <x v="16"/>
    <s v="Smartphones"/>
    <n v="16"/>
    <x v="2"/>
    <x v="8"/>
    <n v="33840"/>
    <n v="36000"/>
    <n v="2160"/>
  </r>
  <r>
    <x v="933"/>
    <x v="8"/>
    <x v="4"/>
    <x v="3"/>
    <s v="Smartphones"/>
    <n v="6"/>
    <x v="2"/>
    <x v="8"/>
    <n v="50508"/>
    <n v="53820"/>
    <n v="3312"/>
  </r>
  <r>
    <x v="933"/>
    <x v="0"/>
    <x v="0"/>
    <x v="14"/>
    <s v="Smartphones"/>
    <n v="4"/>
    <x v="2"/>
    <x v="8"/>
    <n v="59040"/>
    <n v="63000"/>
    <n v="3960"/>
  </r>
  <r>
    <x v="933"/>
    <x v="1"/>
    <x v="0"/>
    <x v="7"/>
    <s v="Smartphones"/>
    <n v="24"/>
    <x v="2"/>
    <x v="8"/>
    <n v="51714"/>
    <n v="54990"/>
    <n v="3276"/>
  </r>
  <r>
    <x v="933"/>
    <x v="2"/>
    <x v="1"/>
    <x v="16"/>
    <s v="Smartphones"/>
    <n v="21"/>
    <x v="2"/>
    <x v="8"/>
    <n v="81216"/>
    <n v="86400"/>
    <n v="5184"/>
  </r>
  <r>
    <x v="933"/>
    <x v="7"/>
    <x v="4"/>
    <x v="3"/>
    <s v="Smartphones"/>
    <n v="13"/>
    <x v="2"/>
    <x v="8"/>
    <n v="26352"/>
    <n v="28080"/>
    <n v="1728"/>
  </r>
  <r>
    <x v="933"/>
    <x v="5"/>
    <x v="3"/>
    <x v="5"/>
    <s v="Smartphones"/>
    <n v="2"/>
    <x v="2"/>
    <x v="8"/>
    <n v="64152"/>
    <n v="68310"/>
    <n v="4158"/>
  </r>
  <r>
    <x v="934"/>
    <x v="1"/>
    <x v="0"/>
    <x v="0"/>
    <s v="Smartphones"/>
    <n v="20"/>
    <x v="2"/>
    <x v="8"/>
    <n v="20340"/>
    <n v="21600"/>
    <n v="1260"/>
  </r>
  <r>
    <x v="934"/>
    <x v="7"/>
    <x v="4"/>
    <x v="4"/>
    <s v="Smartphones"/>
    <n v="21"/>
    <x v="2"/>
    <x v="8"/>
    <n v="42588"/>
    <n v="45360"/>
    <n v="2772"/>
  </r>
  <r>
    <x v="935"/>
    <x v="5"/>
    <x v="3"/>
    <x v="6"/>
    <s v="Smartphones"/>
    <n v="12"/>
    <x v="2"/>
    <x v="8"/>
    <n v="17730"/>
    <n v="18900"/>
    <n v="1170"/>
  </r>
  <r>
    <x v="935"/>
    <x v="5"/>
    <x v="3"/>
    <x v="2"/>
    <s v="Smartphones"/>
    <n v="23"/>
    <x v="2"/>
    <x v="8"/>
    <n v="11934"/>
    <n v="12690"/>
    <n v="756"/>
  </r>
  <r>
    <x v="935"/>
    <x v="7"/>
    <x v="4"/>
    <x v="14"/>
    <s v="Smartphones"/>
    <n v="23"/>
    <x v="2"/>
    <x v="8"/>
    <n v="38376"/>
    <n v="40950"/>
    <n v="2574"/>
  </r>
  <r>
    <x v="935"/>
    <x v="1"/>
    <x v="0"/>
    <x v="16"/>
    <s v="Smartphones"/>
    <n v="24"/>
    <x v="2"/>
    <x v="8"/>
    <n v="33840"/>
    <n v="36000"/>
    <n v="2160"/>
  </r>
  <r>
    <x v="936"/>
    <x v="4"/>
    <x v="2"/>
    <x v="12"/>
    <s v="Smartphones"/>
    <n v="25"/>
    <x v="2"/>
    <x v="8"/>
    <n v="44712"/>
    <n v="47520"/>
    <n v="2808"/>
  </r>
  <r>
    <x v="936"/>
    <x v="7"/>
    <x v="4"/>
    <x v="5"/>
    <s v="Smartphones"/>
    <n v="17"/>
    <x v="2"/>
    <x v="8"/>
    <n v="116640"/>
    <n v="124200"/>
    <n v="7560"/>
  </r>
  <r>
    <x v="936"/>
    <x v="8"/>
    <x v="4"/>
    <x v="10"/>
    <s v="Smartphones"/>
    <n v="21"/>
    <x v="2"/>
    <x v="8"/>
    <n v="67230"/>
    <n v="71550"/>
    <n v="4320"/>
  </r>
  <r>
    <x v="937"/>
    <x v="1"/>
    <x v="0"/>
    <x v="0"/>
    <s v="Smartphones"/>
    <n v="9"/>
    <x v="2"/>
    <x v="8"/>
    <n v="30510"/>
    <n v="32400"/>
    <n v="1890"/>
  </r>
  <r>
    <x v="937"/>
    <x v="2"/>
    <x v="1"/>
    <x v="11"/>
    <s v="Smartphones"/>
    <n v="11"/>
    <x v="2"/>
    <x v="8"/>
    <n v="85104"/>
    <n v="90720"/>
    <n v="5616"/>
  </r>
  <r>
    <x v="938"/>
    <x v="6"/>
    <x v="2"/>
    <x v="6"/>
    <s v="Smartphones"/>
    <n v="4"/>
    <x v="2"/>
    <x v="8"/>
    <n v="70920"/>
    <n v="75600"/>
    <n v="4680"/>
  </r>
  <r>
    <x v="938"/>
    <x v="3"/>
    <x v="1"/>
    <x v="1"/>
    <s v="Tablets"/>
    <n v="22"/>
    <x v="2"/>
    <x v="8"/>
    <n v="71640"/>
    <n v="77400"/>
    <n v="5760"/>
  </r>
  <r>
    <x v="938"/>
    <x v="1"/>
    <x v="0"/>
    <x v="10"/>
    <s v="Smartphones"/>
    <n v="15"/>
    <x v="2"/>
    <x v="8"/>
    <n v="40338"/>
    <n v="42930"/>
    <n v="2592"/>
  </r>
  <r>
    <x v="938"/>
    <x v="7"/>
    <x v="4"/>
    <x v="5"/>
    <s v="Smartphones"/>
    <n v="23"/>
    <x v="2"/>
    <x v="8"/>
    <n v="52488"/>
    <n v="55890"/>
    <n v="3402"/>
  </r>
  <r>
    <x v="938"/>
    <x v="1"/>
    <x v="0"/>
    <x v="4"/>
    <s v="Smartphones"/>
    <n v="9"/>
    <x v="2"/>
    <x v="8"/>
    <n v="21294"/>
    <n v="22680"/>
    <n v="1386"/>
  </r>
  <r>
    <x v="939"/>
    <x v="8"/>
    <x v="4"/>
    <x v="4"/>
    <s v="Smartphones"/>
    <n v="7"/>
    <x v="2"/>
    <x v="8"/>
    <n v="15210"/>
    <n v="16200"/>
    <n v="990"/>
  </r>
  <r>
    <x v="939"/>
    <x v="8"/>
    <x v="4"/>
    <x v="12"/>
    <s v="Smartphones"/>
    <n v="25"/>
    <x v="2"/>
    <x v="8"/>
    <n v="44712"/>
    <n v="47520"/>
    <n v="2808"/>
  </r>
  <r>
    <x v="939"/>
    <x v="3"/>
    <x v="1"/>
    <x v="2"/>
    <s v="Smartphones"/>
    <n v="10"/>
    <x v="2"/>
    <x v="8"/>
    <n v="19890"/>
    <n v="21150"/>
    <n v="1260"/>
  </r>
  <r>
    <x v="940"/>
    <x v="0"/>
    <x v="0"/>
    <x v="10"/>
    <s v="Smartphones"/>
    <n v="8"/>
    <x v="2"/>
    <x v="8"/>
    <n v="35856"/>
    <n v="38160"/>
    <n v="2304"/>
  </r>
  <r>
    <x v="940"/>
    <x v="8"/>
    <x v="4"/>
    <x v="1"/>
    <s v="Tablets"/>
    <n v="18"/>
    <x v="2"/>
    <x v="8"/>
    <n v="78804"/>
    <n v="85140"/>
    <n v="6336"/>
  </r>
  <r>
    <x v="940"/>
    <x v="5"/>
    <x v="3"/>
    <x v="14"/>
    <s v="Smartphones"/>
    <n v="8"/>
    <x v="2"/>
    <x v="8"/>
    <n v="32472"/>
    <n v="34650"/>
    <n v="2178"/>
  </r>
  <r>
    <x v="940"/>
    <x v="0"/>
    <x v="0"/>
    <x v="15"/>
    <s v="Tablets"/>
    <n v="25"/>
    <x v="2"/>
    <x v="8"/>
    <n v="30024"/>
    <n v="32400"/>
    <n v="2376"/>
  </r>
  <r>
    <x v="941"/>
    <x v="5"/>
    <x v="3"/>
    <x v="8"/>
    <s v="Smartphones"/>
    <n v="7"/>
    <x v="2"/>
    <x v="8"/>
    <n v="97812"/>
    <n v="104310"/>
    <n v="6498"/>
  </r>
  <r>
    <x v="941"/>
    <x v="9"/>
    <x v="3"/>
    <x v="10"/>
    <s v="Smartphones"/>
    <n v="17"/>
    <x v="2"/>
    <x v="8"/>
    <n v="76194"/>
    <n v="81090"/>
    <n v="4896"/>
  </r>
  <r>
    <x v="942"/>
    <x v="4"/>
    <x v="2"/>
    <x v="5"/>
    <s v="Smartphones"/>
    <n v="3"/>
    <x v="2"/>
    <x v="8"/>
    <n v="145800"/>
    <n v="155250"/>
    <n v="9450"/>
  </r>
  <r>
    <x v="943"/>
    <x v="6"/>
    <x v="2"/>
    <x v="11"/>
    <s v="Smartphones"/>
    <n v="13"/>
    <x v="2"/>
    <x v="8"/>
    <n v="49644"/>
    <n v="52920"/>
    <n v="3276"/>
  </r>
  <r>
    <x v="943"/>
    <x v="7"/>
    <x v="4"/>
    <x v="10"/>
    <s v="Smartphones"/>
    <n v="17"/>
    <x v="2"/>
    <x v="8"/>
    <n v="4482"/>
    <n v="4770"/>
    <n v="288"/>
  </r>
  <r>
    <x v="943"/>
    <x v="8"/>
    <x v="4"/>
    <x v="9"/>
    <s v="Smartphones"/>
    <n v="22"/>
    <x v="2"/>
    <x v="8"/>
    <n v="31590"/>
    <n v="33750"/>
    <n v="2160"/>
  </r>
  <r>
    <x v="944"/>
    <x v="6"/>
    <x v="2"/>
    <x v="7"/>
    <s v="Smartphones"/>
    <n v="23"/>
    <x v="2"/>
    <x v="8"/>
    <n v="75582"/>
    <n v="80370"/>
    <n v="4788"/>
  </r>
  <r>
    <x v="945"/>
    <x v="4"/>
    <x v="2"/>
    <x v="12"/>
    <s v="Smartphones"/>
    <n v="1"/>
    <x v="2"/>
    <x v="8"/>
    <n v="26082"/>
    <n v="27720"/>
    <n v="1638"/>
  </r>
  <r>
    <x v="945"/>
    <x v="9"/>
    <x v="3"/>
    <x v="13"/>
    <s v="Tablets"/>
    <n v="25"/>
    <x v="2"/>
    <x v="8"/>
    <n v="70632"/>
    <n v="76140"/>
    <n v="5508"/>
  </r>
  <r>
    <x v="945"/>
    <x v="6"/>
    <x v="2"/>
    <x v="15"/>
    <s v="Tablets"/>
    <n v="22"/>
    <x v="2"/>
    <x v="8"/>
    <n v="105084"/>
    <n v="113400"/>
    <n v="8316"/>
  </r>
  <r>
    <x v="946"/>
    <x v="6"/>
    <x v="2"/>
    <x v="4"/>
    <s v="Smartphones"/>
    <n v="2"/>
    <x v="2"/>
    <x v="8"/>
    <n v="42588"/>
    <n v="45360"/>
    <n v="2772"/>
  </r>
  <r>
    <x v="946"/>
    <x v="5"/>
    <x v="3"/>
    <x v="16"/>
    <s v="Smartphones"/>
    <n v="11"/>
    <x v="2"/>
    <x v="8"/>
    <n v="64296"/>
    <n v="68400"/>
    <n v="4104"/>
  </r>
  <r>
    <x v="946"/>
    <x v="9"/>
    <x v="3"/>
    <x v="4"/>
    <s v="Smartphones"/>
    <n v="11"/>
    <x v="2"/>
    <x v="8"/>
    <n v="6084"/>
    <n v="6480"/>
    <n v="396"/>
  </r>
  <r>
    <x v="946"/>
    <x v="6"/>
    <x v="2"/>
    <x v="16"/>
    <s v="Smartphones"/>
    <n v="1"/>
    <x v="2"/>
    <x v="8"/>
    <n v="57528"/>
    <n v="61200"/>
    <n v="3672"/>
  </r>
  <r>
    <x v="946"/>
    <x v="1"/>
    <x v="0"/>
    <x v="15"/>
    <s v="Tablets"/>
    <n v="14"/>
    <x v="2"/>
    <x v="8"/>
    <n v="7506"/>
    <n v="8100"/>
    <n v="594"/>
  </r>
  <r>
    <x v="946"/>
    <x v="7"/>
    <x v="4"/>
    <x v="14"/>
    <s v="Smartphones"/>
    <n v="11"/>
    <x v="2"/>
    <x v="8"/>
    <n v="59040"/>
    <n v="63000"/>
    <n v="3960"/>
  </r>
  <r>
    <x v="947"/>
    <x v="5"/>
    <x v="3"/>
    <x v="1"/>
    <s v="Tablets"/>
    <n v="8"/>
    <x v="2"/>
    <x v="8"/>
    <n v="60894"/>
    <n v="65790"/>
    <n v="4896"/>
  </r>
  <r>
    <x v="947"/>
    <x v="3"/>
    <x v="1"/>
    <x v="2"/>
    <s v="Smartphones"/>
    <n v="1"/>
    <x v="2"/>
    <x v="8"/>
    <n v="55692"/>
    <n v="59220"/>
    <n v="3528"/>
  </r>
  <r>
    <x v="947"/>
    <x v="2"/>
    <x v="1"/>
    <x v="0"/>
    <s v="Smartphones"/>
    <n v="24"/>
    <x v="2"/>
    <x v="8"/>
    <n v="6102"/>
    <n v="6480"/>
    <n v="378"/>
  </r>
  <r>
    <x v="947"/>
    <x v="2"/>
    <x v="1"/>
    <x v="14"/>
    <s v="Smartphones"/>
    <n v="15"/>
    <x v="2"/>
    <x v="8"/>
    <n v="5904"/>
    <n v="6300"/>
    <n v="396"/>
  </r>
  <r>
    <x v="947"/>
    <x v="6"/>
    <x v="2"/>
    <x v="3"/>
    <s v="Smartphones"/>
    <n v="20"/>
    <x v="2"/>
    <x v="8"/>
    <n v="43920"/>
    <n v="46800"/>
    <n v="2880"/>
  </r>
  <r>
    <x v="948"/>
    <x v="9"/>
    <x v="3"/>
    <x v="4"/>
    <s v="Smartphones"/>
    <n v="1"/>
    <x v="2"/>
    <x v="8"/>
    <n v="12168"/>
    <n v="12960"/>
    <n v="792"/>
  </r>
  <r>
    <x v="948"/>
    <x v="0"/>
    <x v="0"/>
    <x v="4"/>
    <s v="Smartphones"/>
    <n v="5"/>
    <x v="2"/>
    <x v="8"/>
    <n v="9126"/>
    <n v="9720"/>
    <n v="594"/>
  </r>
  <r>
    <x v="948"/>
    <x v="5"/>
    <x v="3"/>
    <x v="11"/>
    <s v="Smartphones"/>
    <n v="2"/>
    <x v="2"/>
    <x v="8"/>
    <n v="67374"/>
    <n v="71820"/>
    <n v="4446"/>
  </r>
  <r>
    <x v="949"/>
    <x v="7"/>
    <x v="4"/>
    <x v="5"/>
    <s v="Smartphones"/>
    <n v="15"/>
    <x v="2"/>
    <x v="8"/>
    <n v="122472"/>
    <n v="130410"/>
    <n v="7938"/>
  </r>
  <r>
    <x v="950"/>
    <x v="5"/>
    <x v="3"/>
    <x v="1"/>
    <s v="Tablets"/>
    <n v="24"/>
    <x v="2"/>
    <x v="8"/>
    <n v="64476"/>
    <n v="69660"/>
    <n v="5184"/>
  </r>
  <r>
    <x v="950"/>
    <x v="7"/>
    <x v="4"/>
    <x v="14"/>
    <s v="Smartphones"/>
    <n v="23"/>
    <x v="2"/>
    <x v="8"/>
    <n v="35424"/>
    <n v="37800"/>
    <n v="2376"/>
  </r>
  <r>
    <x v="951"/>
    <x v="5"/>
    <x v="3"/>
    <x v="6"/>
    <s v="Smartphones"/>
    <n v="20"/>
    <x v="2"/>
    <x v="8"/>
    <n v="63828"/>
    <n v="68040"/>
    <n v="4212"/>
  </r>
  <r>
    <x v="951"/>
    <x v="6"/>
    <x v="2"/>
    <x v="6"/>
    <s v="Smartphones"/>
    <n v="23"/>
    <x v="2"/>
    <x v="8"/>
    <n v="56736"/>
    <n v="60480"/>
    <n v="3744"/>
  </r>
  <r>
    <x v="951"/>
    <x v="3"/>
    <x v="1"/>
    <x v="14"/>
    <s v="Smartphones"/>
    <n v="22"/>
    <x v="2"/>
    <x v="8"/>
    <n v="70848"/>
    <n v="75600"/>
    <n v="4752"/>
  </r>
  <r>
    <x v="951"/>
    <x v="4"/>
    <x v="2"/>
    <x v="10"/>
    <s v="Smartphones"/>
    <n v="10"/>
    <x v="2"/>
    <x v="8"/>
    <n v="98604"/>
    <n v="104940"/>
    <n v="6336"/>
  </r>
  <r>
    <x v="952"/>
    <x v="8"/>
    <x v="4"/>
    <x v="11"/>
    <s v="Smartphones"/>
    <n v="5"/>
    <x v="2"/>
    <x v="8"/>
    <n v="78012"/>
    <n v="83160"/>
    <n v="5148"/>
  </r>
  <r>
    <x v="952"/>
    <x v="4"/>
    <x v="2"/>
    <x v="5"/>
    <s v="Smartphones"/>
    <n v="12"/>
    <x v="2"/>
    <x v="8"/>
    <n v="69984"/>
    <n v="74520"/>
    <n v="4536"/>
  </r>
  <r>
    <x v="952"/>
    <x v="3"/>
    <x v="1"/>
    <x v="9"/>
    <s v="Smartphones"/>
    <n v="19"/>
    <x v="2"/>
    <x v="8"/>
    <n v="50544"/>
    <n v="54000"/>
    <n v="3456"/>
  </r>
  <r>
    <x v="952"/>
    <x v="8"/>
    <x v="4"/>
    <x v="16"/>
    <s v="Smartphones"/>
    <n v="18"/>
    <x v="2"/>
    <x v="8"/>
    <n v="81216"/>
    <n v="86400"/>
    <n v="5184"/>
  </r>
  <r>
    <x v="953"/>
    <x v="9"/>
    <x v="3"/>
    <x v="0"/>
    <s v="Smartphones"/>
    <n v="1"/>
    <x v="2"/>
    <x v="8"/>
    <n v="18306"/>
    <n v="19440"/>
    <n v="1134"/>
  </r>
  <r>
    <x v="953"/>
    <x v="0"/>
    <x v="0"/>
    <x v="8"/>
    <s v="Smartphones"/>
    <n v="15"/>
    <x v="2"/>
    <x v="8"/>
    <n v="5148"/>
    <n v="5490"/>
    <n v="342"/>
  </r>
  <r>
    <x v="953"/>
    <x v="9"/>
    <x v="3"/>
    <x v="7"/>
    <s v="Smartphones"/>
    <n v="4"/>
    <x v="2"/>
    <x v="8"/>
    <n v="59670"/>
    <n v="63450"/>
    <n v="3780"/>
  </r>
  <r>
    <x v="954"/>
    <x v="5"/>
    <x v="3"/>
    <x v="9"/>
    <s v="Smartphones"/>
    <n v="16"/>
    <x v="2"/>
    <x v="8"/>
    <n v="18954"/>
    <n v="20250"/>
    <n v="1296"/>
  </r>
  <r>
    <x v="954"/>
    <x v="9"/>
    <x v="3"/>
    <x v="16"/>
    <s v="Smartphones"/>
    <n v="10"/>
    <x v="2"/>
    <x v="8"/>
    <n v="71064"/>
    <n v="75600"/>
    <n v="4536"/>
  </r>
  <r>
    <x v="954"/>
    <x v="4"/>
    <x v="2"/>
    <x v="8"/>
    <s v="Smartphones"/>
    <n v="21"/>
    <x v="2"/>
    <x v="8"/>
    <n v="128700"/>
    <n v="137250"/>
    <n v="8550"/>
  </r>
  <r>
    <x v="954"/>
    <x v="4"/>
    <x v="2"/>
    <x v="14"/>
    <s v="Smartphones"/>
    <n v="7"/>
    <x v="2"/>
    <x v="8"/>
    <n v="17712"/>
    <n v="18900"/>
    <n v="1188"/>
  </r>
  <r>
    <x v="955"/>
    <x v="1"/>
    <x v="0"/>
    <x v="3"/>
    <s v="Smartphones"/>
    <n v="22"/>
    <x v="2"/>
    <x v="8"/>
    <n v="28548"/>
    <n v="30420"/>
    <n v="1872"/>
  </r>
  <r>
    <x v="955"/>
    <x v="6"/>
    <x v="2"/>
    <x v="11"/>
    <s v="Smartphones"/>
    <n v="15"/>
    <x v="2"/>
    <x v="8"/>
    <n v="49644"/>
    <n v="52920"/>
    <n v="3276"/>
  </r>
  <r>
    <x v="956"/>
    <x v="6"/>
    <x v="2"/>
    <x v="1"/>
    <s v="Tablets"/>
    <n v="7"/>
    <x v="2"/>
    <x v="8"/>
    <n v="35820"/>
    <n v="38700"/>
    <n v="2880"/>
  </r>
  <r>
    <x v="956"/>
    <x v="7"/>
    <x v="4"/>
    <x v="5"/>
    <s v="Smartphones"/>
    <n v="17"/>
    <x v="2"/>
    <x v="8"/>
    <n v="5832"/>
    <n v="6210"/>
    <n v="378"/>
  </r>
  <r>
    <x v="956"/>
    <x v="2"/>
    <x v="1"/>
    <x v="6"/>
    <s v="Smartphones"/>
    <n v="20"/>
    <x v="2"/>
    <x v="8"/>
    <n v="88650"/>
    <n v="94500"/>
    <n v="5850"/>
  </r>
  <r>
    <x v="956"/>
    <x v="8"/>
    <x v="4"/>
    <x v="11"/>
    <s v="Smartphones"/>
    <n v="5"/>
    <x v="2"/>
    <x v="8"/>
    <n v="63828"/>
    <n v="68040"/>
    <n v="4212"/>
  </r>
  <r>
    <x v="957"/>
    <x v="0"/>
    <x v="0"/>
    <x v="8"/>
    <s v="Smartphones"/>
    <n v="14"/>
    <x v="2"/>
    <x v="8"/>
    <n v="82368"/>
    <n v="87840"/>
    <n v="5472"/>
  </r>
  <r>
    <x v="957"/>
    <x v="6"/>
    <x v="2"/>
    <x v="7"/>
    <s v="Smartphones"/>
    <n v="6"/>
    <x v="2"/>
    <x v="8"/>
    <n v="3978"/>
    <n v="4230"/>
    <n v="2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B83:C89" firstHeaderRow="1" firstDataRow="1" firstDataCol="1"/>
  <pivotFields count="11">
    <pivotField showAll="0"/>
    <pivotField showAll="0"/>
    <pivotField axis="axisRow" showAll="0">
      <items count="6">
        <item x="0"/>
        <item x="2"/>
        <item x="1"/>
        <item x="4"/>
        <item x="3"/>
        <item t="default"/>
      </items>
    </pivotField>
    <pivotField showAll="0"/>
    <pivotField showAll="0"/>
    <pivotField dataField="1" showAll="0"/>
    <pivotField showAll="0" defaultSubtotal="0">
      <items count="3">
        <item x="0"/>
        <item x="1"/>
        <item x="2"/>
      </items>
    </pivotField>
    <pivotField showAll="0" defaultSubtotal="0">
      <items count="12">
        <item x="0"/>
        <item x="1"/>
        <item x="2"/>
        <item x="3"/>
        <item x="4"/>
        <item x="5"/>
        <item x="6"/>
        <item x="7"/>
        <item x="8"/>
        <item x="9"/>
        <item x="10"/>
        <item x="11"/>
      </items>
    </pivotField>
    <pivotField showAll="0"/>
    <pivotField showAll="0"/>
    <pivotField showAll="0"/>
  </pivotFields>
  <rowFields count="1">
    <field x="2"/>
  </rowFields>
  <rowItems count="6">
    <i>
      <x/>
    </i>
    <i>
      <x v="1"/>
    </i>
    <i>
      <x v="2"/>
    </i>
    <i>
      <x v="3"/>
    </i>
    <i>
      <x v="4"/>
    </i>
    <i t="grand">
      <x/>
    </i>
  </rowItems>
  <colItems count="1">
    <i/>
  </colItems>
  <dataFields count="1">
    <dataField name="Sum of Quantity" fld="5" showDataAs="percentOfTotal" baseField="0" baseItem="0" numFmtId="10"/>
  </dataFields>
  <formats count="1">
    <format dxfId="0">
      <pivotArea collapsedLevelsAreSubtotals="1" fieldPosition="0">
        <references count="1">
          <reference field="2" count="0"/>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10">
  <location ref="Q3:R20" firstHeaderRow="1" firstDataRow="1" firstDataCol="1"/>
  <pivotFields count="11">
    <pivotField showAll="0">
      <items count="9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t="default"/>
      </items>
    </pivotField>
    <pivotField showAll="0"/>
    <pivotField showAll="0"/>
    <pivotField axis="axisRow" showAll="0">
      <items count="18">
        <item x="16"/>
        <item x="11"/>
        <item x="6"/>
        <item x="7"/>
        <item x="10"/>
        <item x="8"/>
        <item x="5"/>
        <item x="15"/>
        <item x="0"/>
        <item x="1"/>
        <item x="12"/>
        <item x="2"/>
        <item x="3"/>
        <item x="14"/>
        <item x="4"/>
        <item x="9"/>
        <item x="13"/>
        <item t="default"/>
      </items>
    </pivotField>
    <pivotField showAll="0"/>
    <pivotField showAll="0"/>
    <pivotField showAll="0" defaultSubtotal="0">
      <items count="3">
        <item x="0"/>
        <item x="1"/>
        <item x="2"/>
      </items>
    </pivotField>
    <pivotField showAll="0" defaultSubtotal="0">
      <items count="12">
        <item x="0"/>
        <item x="1"/>
        <item x="2"/>
        <item x="3"/>
        <item x="4"/>
        <item x="5"/>
        <item x="6"/>
        <item x="7"/>
        <item x="8"/>
        <item x="9"/>
        <item x="10"/>
        <item x="11"/>
      </items>
    </pivotField>
    <pivotField showAll="0"/>
    <pivotField dataField="1" showAll="0"/>
    <pivotField showAll="0"/>
  </pivotFields>
  <rowFields count="1">
    <field x="3"/>
  </rowFields>
  <rowItems count="17">
    <i>
      <x/>
    </i>
    <i>
      <x v="1"/>
    </i>
    <i>
      <x v="2"/>
    </i>
    <i>
      <x v="3"/>
    </i>
    <i>
      <x v="4"/>
    </i>
    <i>
      <x v="5"/>
    </i>
    <i>
      <x v="6"/>
    </i>
    <i>
      <x v="7"/>
    </i>
    <i>
      <x v="8"/>
    </i>
    <i>
      <x v="9"/>
    </i>
    <i>
      <x v="10"/>
    </i>
    <i>
      <x v="11"/>
    </i>
    <i>
      <x v="12"/>
    </i>
    <i>
      <x v="13"/>
    </i>
    <i>
      <x v="14"/>
    </i>
    <i>
      <x v="15"/>
    </i>
    <i>
      <x v="16"/>
    </i>
  </rowItems>
  <colItems count="1">
    <i/>
  </colItems>
  <dataFields count="1">
    <dataField name="Sum of Sales" fld="9" baseField="0" baseItem="0"/>
  </dataFields>
  <formats count="2">
    <format dxfId="2">
      <pivotArea field="0" type="button" dataOnly="0" labelOnly="1" outline="0"/>
    </format>
    <format dxfId="1">
      <pivotArea dataOnly="0" labelOnly="1" grandRow="1" outline="0" fieldPosition="0"/>
    </format>
  </formats>
  <chartFormats count="6">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F25:G43" firstHeaderRow="1" firstDataRow="1" firstDataCol="1"/>
  <pivotFields count="11">
    <pivotField showAll="0"/>
    <pivotField showAll="0"/>
    <pivotField showAll="0"/>
    <pivotField axis="axisRow" showAll="0">
      <items count="18">
        <item x="16"/>
        <item x="11"/>
        <item x="6"/>
        <item x="7"/>
        <item x="10"/>
        <item x="8"/>
        <item x="5"/>
        <item x="15"/>
        <item x="0"/>
        <item x="1"/>
        <item x="12"/>
        <item x="2"/>
        <item x="3"/>
        <item x="14"/>
        <item x="4"/>
        <item x="9"/>
        <item x="13"/>
        <item t="default"/>
      </items>
    </pivotField>
    <pivotField showAll="0"/>
    <pivotField showAll="0"/>
    <pivotField showAll="0" defaultSubtotal="0">
      <items count="3">
        <item x="0"/>
        <item x="1"/>
        <item x="2"/>
      </items>
    </pivotField>
    <pivotField showAll="0" defaultSubtotal="0">
      <items count="12">
        <item x="0"/>
        <item x="1"/>
        <item x="2"/>
        <item x="3"/>
        <item x="4"/>
        <item x="5"/>
        <item x="6"/>
        <item x="7"/>
        <item x="8"/>
        <item x="9"/>
        <item x="10"/>
        <item x="11"/>
      </items>
    </pivotField>
    <pivotField showAll="0"/>
    <pivotField showAll="0"/>
    <pivotField dataField="1" showAl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3">
  <location ref="G1:H6" firstHeaderRow="1" firstDataRow="1" firstDataCol="1"/>
  <pivotFields count="11">
    <pivotField showAll="0"/>
    <pivotField showAll="0"/>
    <pivotField axis="axisRow" showAll="0">
      <items count="6">
        <item x="0"/>
        <item x="2"/>
        <item x="1"/>
        <item x="4"/>
        <item x="3"/>
        <item t="default"/>
      </items>
    </pivotField>
    <pivotField showAll="0"/>
    <pivotField showAll="0"/>
    <pivotField showAll="0"/>
    <pivotField showAll="0" defaultSubtotal="0">
      <items count="3">
        <item x="0"/>
        <item x="1"/>
        <item x="2"/>
      </items>
    </pivotField>
    <pivotField showAll="0" defaultSubtotal="0">
      <items count="12">
        <item x="0"/>
        <item x="1"/>
        <item x="2"/>
        <item x="3"/>
        <item x="4"/>
        <item x="5"/>
        <item x="6"/>
        <item x="7"/>
        <item x="8"/>
        <item x="9"/>
        <item x="10"/>
        <item x="11"/>
      </items>
    </pivotField>
    <pivotField showAll="0"/>
    <pivotField showAll="0"/>
    <pivotField dataField="1" showAll="0"/>
  </pivotFields>
  <rowFields count="1">
    <field x="2"/>
  </rowFields>
  <rowItems count="5">
    <i>
      <x/>
    </i>
    <i>
      <x v="1"/>
    </i>
    <i>
      <x v="2"/>
    </i>
    <i>
      <x v="3"/>
    </i>
    <i>
      <x v="4"/>
    </i>
  </rowItems>
  <colItems count="1">
    <i/>
  </colItems>
  <dataFields count="1">
    <dataField name="Average of Profit" fld="10" subtotal="average" baseField="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6">
  <location ref="H110:I115" firstHeaderRow="1" firstDataRow="1" firstDataCol="1"/>
  <pivotFields count="13">
    <pivotField numFmtId="14" showAll="0"/>
    <pivotField showAll="0">
      <items count="11">
        <item x="1"/>
        <item x="9"/>
        <item x="7"/>
        <item x="8"/>
        <item x="4"/>
        <item x="3"/>
        <item x="0"/>
        <item x="5"/>
        <item x="6"/>
        <item x="2"/>
        <item t="default"/>
      </items>
    </pivotField>
    <pivotField axis="axisRow" showAll="0">
      <items count="6">
        <item x="0"/>
        <item x="2"/>
        <item x="1"/>
        <item x="4"/>
        <item x="3"/>
        <item t="default"/>
      </items>
    </pivotField>
    <pivotField showAll="0"/>
    <pivotField showAll="0">
      <items count="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s>
  <rowFields count="1">
    <field x="2"/>
  </rowFields>
  <rowItems count="5">
    <i>
      <x/>
    </i>
    <i>
      <x v="1"/>
    </i>
    <i>
      <x v="2"/>
    </i>
    <i>
      <x v="3"/>
    </i>
    <i>
      <x v="4"/>
    </i>
  </rowItems>
  <colItems count="1">
    <i/>
  </colItems>
  <dataFields count="1">
    <dataField name="Sum of Profit" fld="10" showDataAs="percentOfTotal" baseField="0" baseItem="0" numFmtId="167"/>
  </dataFields>
  <formats count="2">
    <format dxfId="4">
      <pivotArea outline="0" fieldPosition="0">
        <references count="1">
          <reference field="4294967294" count="1">
            <x v="0"/>
          </reference>
        </references>
      </pivotArea>
    </format>
    <format dxfId="3">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3">
  <location ref="H126:I131" firstHeaderRow="1" firstDataRow="1" firstDataCol="1"/>
  <pivotFields count="13">
    <pivotField numFmtId="14" showAll="0">
      <items count="9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t="default"/>
      </items>
    </pivotField>
    <pivotField showAll="0"/>
    <pivotField axis="axisRow" showAll="0">
      <items count="6">
        <item x="0"/>
        <item x="2"/>
        <item x="1"/>
        <item x="4"/>
        <item x="3"/>
        <item t="default"/>
      </items>
    </pivotField>
    <pivotField showAll="0">
      <items count="18">
        <item x="16"/>
        <item x="11"/>
        <item x="6"/>
        <item x="7"/>
        <item x="10"/>
        <item x="8"/>
        <item x="5"/>
        <item x="15"/>
        <item x="0"/>
        <item x="1"/>
        <item x="12"/>
        <item x="2"/>
        <item x="3"/>
        <item x="14"/>
        <item x="4"/>
        <item x="9"/>
        <item x="13"/>
        <item t="default"/>
      </items>
    </pivotField>
    <pivotField showAll="0"/>
    <pivotField showAll="0"/>
    <pivotField showAll="0">
      <items count="4">
        <item x="0"/>
        <item x="1"/>
        <item x="2"/>
        <item t="default"/>
      </items>
    </pivotField>
    <pivotField showAll="0"/>
    <pivotField showAll="0"/>
    <pivotField showAll="0">
      <items count="302">
        <item x="50"/>
        <item x="216"/>
        <item x="275"/>
        <item x="71"/>
        <item x="152"/>
        <item x="297"/>
        <item x="59"/>
        <item x="286"/>
        <item x="155"/>
        <item x="149"/>
        <item x="157"/>
        <item x="118"/>
        <item x="140"/>
        <item x="236"/>
        <item x="62"/>
        <item x="162"/>
        <item x="106"/>
        <item x="215"/>
        <item x="271"/>
        <item x="233"/>
        <item x="192"/>
        <item x="28"/>
        <item x="244"/>
        <item x="250"/>
        <item x="55"/>
        <item x="52"/>
        <item x="22"/>
        <item x="153"/>
        <item x="199"/>
        <item x="47"/>
        <item x="168"/>
        <item x="241"/>
        <item x="129"/>
        <item x="182"/>
        <item x="160"/>
        <item x="246"/>
        <item x="228"/>
        <item x="63"/>
        <item x="243"/>
        <item x="93"/>
        <item x="225"/>
        <item x="158"/>
        <item x="94"/>
        <item x="187"/>
        <item x="163"/>
        <item x="98"/>
        <item x="293"/>
        <item x="203"/>
        <item x="36"/>
        <item x="172"/>
        <item x="232"/>
        <item x="68"/>
        <item x="239"/>
        <item x="124"/>
        <item x="73"/>
        <item x="0"/>
        <item x="177"/>
        <item x="143"/>
        <item x="294"/>
        <item x="229"/>
        <item x="137"/>
        <item x="138"/>
        <item x="186"/>
        <item x="262"/>
        <item x="17"/>
        <item x="174"/>
        <item x="92"/>
        <item x="74"/>
        <item x="26"/>
        <item x="278"/>
        <item x="176"/>
        <item x="41"/>
        <item x="122"/>
        <item x="97"/>
        <item x="57"/>
        <item x="240"/>
        <item x="251"/>
        <item x="85"/>
        <item x="180"/>
        <item x="58"/>
        <item x="25"/>
        <item x="104"/>
        <item x="103"/>
        <item x="78"/>
        <item x="242"/>
        <item x="214"/>
        <item x="277"/>
        <item x="76"/>
        <item x="48"/>
        <item x="170"/>
        <item x="83"/>
        <item x="185"/>
        <item x="237"/>
        <item x="179"/>
        <item x="88"/>
        <item x="109"/>
        <item x="283"/>
        <item x="184"/>
        <item x="267"/>
        <item x="220"/>
        <item x="132"/>
        <item x="105"/>
        <item x="191"/>
        <item x="146"/>
        <item x="111"/>
        <item x="99"/>
        <item x="13"/>
        <item x="40"/>
        <item x="288"/>
        <item x="141"/>
        <item x="210"/>
        <item x="150"/>
        <item x="34"/>
        <item x="67"/>
        <item x="299"/>
        <item x="260"/>
        <item x="231"/>
        <item x="86"/>
        <item x="116"/>
        <item x="159"/>
        <item x="258"/>
        <item x="269"/>
        <item x="290"/>
        <item x="31"/>
        <item x="234"/>
        <item x="295"/>
        <item x="197"/>
        <item x="285"/>
        <item x="222"/>
        <item x="54"/>
        <item x="121"/>
        <item x="42"/>
        <item x="53"/>
        <item x="261"/>
        <item x="224"/>
        <item x="80"/>
        <item x="198"/>
        <item x="227"/>
        <item x="43"/>
        <item x="221"/>
        <item x="296"/>
        <item x="195"/>
        <item x="14"/>
        <item x="11"/>
        <item x="100"/>
        <item x="148"/>
        <item x="128"/>
        <item x="209"/>
        <item x="120"/>
        <item x="72"/>
        <item x="219"/>
        <item x="245"/>
        <item x="87"/>
        <item x="147"/>
        <item x="136"/>
        <item x="151"/>
        <item x="69"/>
        <item x="123"/>
        <item x="264"/>
        <item x="142"/>
        <item x="35"/>
        <item x="81"/>
        <item x="230"/>
        <item x="3"/>
        <item x="64"/>
        <item x="265"/>
        <item x="280"/>
        <item x="5"/>
        <item x="284"/>
        <item x="125"/>
        <item x="212"/>
        <item x="281"/>
        <item x="101"/>
        <item x="112"/>
        <item x="292"/>
        <item x="257"/>
        <item x="205"/>
        <item x="44"/>
        <item x="252"/>
        <item x="56"/>
        <item x="266"/>
        <item x="117"/>
        <item x="249"/>
        <item x="259"/>
        <item x="110"/>
        <item x="126"/>
        <item x="300"/>
        <item x="238"/>
        <item x="196"/>
        <item x="282"/>
        <item x="9"/>
        <item x="96"/>
        <item x="38"/>
        <item x="217"/>
        <item x="248"/>
        <item x="49"/>
        <item x="16"/>
        <item x="247"/>
        <item x="268"/>
        <item x="33"/>
        <item x="2"/>
        <item x="95"/>
        <item x="107"/>
        <item x="144"/>
        <item x="77"/>
        <item x="89"/>
        <item x="188"/>
        <item x="114"/>
        <item x="189"/>
        <item x="207"/>
        <item x="46"/>
        <item x="287"/>
        <item x="133"/>
        <item x="200"/>
        <item x="134"/>
        <item x="139"/>
        <item x="90"/>
        <item x="61"/>
        <item x="12"/>
        <item x="166"/>
        <item x="145"/>
        <item x="167"/>
        <item x="256"/>
        <item x="32"/>
        <item x="29"/>
        <item x="113"/>
        <item x="70"/>
        <item x="27"/>
        <item x="15"/>
        <item x="211"/>
        <item x="1"/>
        <item x="165"/>
        <item x="108"/>
        <item x="164"/>
        <item x="208"/>
        <item x="202"/>
        <item x="190"/>
        <item x="291"/>
        <item x="19"/>
        <item x="289"/>
        <item x="6"/>
        <item x="213"/>
        <item x="30"/>
        <item x="91"/>
        <item x="102"/>
        <item x="194"/>
        <item x="253"/>
        <item x="60"/>
        <item x="178"/>
        <item x="193"/>
        <item x="4"/>
        <item x="154"/>
        <item x="79"/>
        <item x="115"/>
        <item x="84"/>
        <item x="20"/>
        <item x="273"/>
        <item x="223"/>
        <item x="226"/>
        <item x="218"/>
        <item x="173"/>
        <item x="298"/>
        <item x="75"/>
        <item x="23"/>
        <item x="10"/>
        <item x="135"/>
        <item x="37"/>
        <item x="263"/>
        <item x="119"/>
        <item x="181"/>
        <item x="18"/>
        <item x="161"/>
        <item x="206"/>
        <item x="201"/>
        <item x="7"/>
        <item x="272"/>
        <item x="270"/>
        <item x="130"/>
        <item x="21"/>
        <item x="66"/>
        <item x="175"/>
        <item x="235"/>
        <item x="65"/>
        <item x="127"/>
        <item x="279"/>
        <item x="255"/>
        <item x="171"/>
        <item x="51"/>
        <item x="156"/>
        <item x="131"/>
        <item x="204"/>
        <item x="24"/>
        <item x="254"/>
        <item x="274"/>
        <item x="169"/>
        <item x="8"/>
        <item x="276"/>
        <item x="82"/>
        <item x="39"/>
        <item x="183"/>
        <item x="45"/>
        <item t="default"/>
      </items>
    </pivotField>
    <pivotField dataField="1" showAll="0"/>
    <pivotField showAll="0"/>
    <pivotField showAll="0"/>
  </pivotFields>
  <rowFields count="1">
    <field x="2"/>
  </rowFields>
  <rowItems count="5">
    <i>
      <x/>
    </i>
    <i>
      <x v="1"/>
    </i>
    <i>
      <x v="2"/>
    </i>
    <i>
      <x v="3"/>
    </i>
    <i>
      <x v="4"/>
    </i>
  </rowItems>
  <colItems count="1">
    <i/>
  </colItems>
  <dataFields count="1">
    <dataField name="Sum of Profit" fld="10" showDataAs="percentOfTotal" baseField="0" baseItem="0" numFmtId="9"/>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location ref="A5:B22" firstHeaderRow="1" firstDataRow="1" firstDataCol="1"/>
  <pivotFields count="11">
    <pivotField showAll="0"/>
    <pivotField showAll="0"/>
    <pivotField showAll="0"/>
    <pivotField axis="axisRow" showAll="0">
      <items count="18">
        <item x="16"/>
        <item x="11"/>
        <item x="6"/>
        <item x="7"/>
        <item x="10"/>
        <item x="8"/>
        <item x="5"/>
        <item x="15"/>
        <item x="0"/>
        <item x="1"/>
        <item x="12"/>
        <item x="2"/>
        <item x="3"/>
        <item x="14"/>
        <item x="4"/>
        <item x="9"/>
        <item x="13"/>
        <item t="default"/>
      </items>
    </pivotField>
    <pivotField showAll="0"/>
    <pivotField showAll="0"/>
    <pivotField showAll="0" defaultSubtotal="0">
      <items count="3">
        <item x="0"/>
        <item x="1"/>
        <item x="2"/>
      </items>
    </pivotField>
    <pivotField showAll="0" defaultSubtotal="0">
      <items count="12">
        <item x="0"/>
        <item x="1"/>
        <item x="2"/>
        <item x="3"/>
        <item x="4"/>
        <item x="5"/>
        <item x="6"/>
        <item x="7"/>
        <item x="8"/>
        <item x="9"/>
        <item x="10"/>
        <item x="11"/>
      </items>
    </pivotField>
    <pivotField showAll="0"/>
    <pivotField dataField="1" showAll="0"/>
    <pivotField showAll="0"/>
  </pivotFields>
  <rowFields count="1">
    <field x="3"/>
  </rowFields>
  <rowItems count="17">
    <i>
      <x/>
    </i>
    <i>
      <x v="1"/>
    </i>
    <i>
      <x v="2"/>
    </i>
    <i>
      <x v="3"/>
    </i>
    <i>
      <x v="4"/>
    </i>
    <i>
      <x v="5"/>
    </i>
    <i>
      <x v="6"/>
    </i>
    <i>
      <x v="7"/>
    </i>
    <i>
      <x v="8"/>
    </i>
    <i>
      <x v="9"/>
    </i>
    <i>
      <x v="10"/>
    </i>
    <i>
      <x v="11"/>
    </i>
    <i>
      <x v="12"/>
    </i>
    <i>
      <x v="13"/>
    </i>
    <i>
      <x v="14"/>
    </i>
    <i>
      <x v="15"/>
    </i>
    <i>
      <x v="16"/>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chartFormat="1">
  <location ref="A109:G122" firstHeaderRow="1" firstDataRow="1" firstDataCol="1"/>
  <pivotFields count="13">
    <pivotField compact="0" numFmtId="14" outline="0" showAll="0"/>
    <pivotField compact="0" outline="0" showAll="0">
      <items count="11">
        <item x="1"/>
        <item x="9"/>
        <item x="7"/>
        <item x="8"/>
        <item x="4"/>
        <item x="3"/>
        <item x="0"/>
        <item x="5"/>
        <item x="6"/>
        <item x="2"/>
        <item t="default"/>
      </items>
    </pivotField>
    <pivotField compact="0" outline="0" showAll="0">
      <items count="6">
        <item x="0"/>
        <item x="2"/>
        <item x="1"/>
        <item x="4"/>
        <item x="3"/>
        <item t="default"/>
      </items>
    </pivotField>
    <pivotField compact="0" outline="0" showAll="0" defaultSubtotal="0">
      <items count="17">
        <item x="16"/>
        <item x="11"/>
        <item x="6"/>
        <item x="7"/>
        <item x="10"/>
        <item x="8"/>
        <item x="5"/>
        <item x="15"/>
        <item x="0"/>
        <item x="1"/>
        <item x="12"/>
        <item x="2"/>
        <item x="3"/>
        <item x="14"/>
        <item x="4"/>
        <item x="9"/>
        <item x="13"/>
      </items>
      <extLst>
        <ext xmlns:x14="http://schemas.microsoft.com/office/spreadsheetml/2009/9/main" uri="{2946ED86-A175-432a-8AC1-64E0C546D7DE}">
          <x14:pivotField fillDownLabels="1"/>
        </ext>
      </extLst>
    </pivotField>
    <pivotField compact="0" outline="0" showAll="0">
      <items count="3">
        <item x="0"/>
        <item x="1"/>
        <item t="default"/>
      </items>
    </pivotField>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1:C2" firstHeaderRow="0" firstDataRow="1" firstDataCol="0"/>
  <pivotFields count="11">
    <pivotField showAll="0"/>
    <pivotField showAll="0"/>
    <pivotField showAll="0"/>
    <pivotField showAll="0"/>
    <pivotField showAll="0"/>
    <pivotField dataField="1" showAll="0"/>
    <pivotField showAll="0" defaultSubtotal="0">
      <items count="3">
        <item x="0"/>
        <item x="1"/>
        <item x="2"/>
      </items>
    </pivotField>
    <pivotField showAll="0" defaultSubtotal="0"/>
    <pivotField showAll="0"/>
    <pivotField dataField="1" showAll="0"/>
    <pivotField dataField="1" showAll="0"/>
  </pivotFields>
  <rowItems count="1">
    <i/>
  </rowItems>
  <colFields count="1">
    <field x="-2"/>
  </colFields>
  <colItems count="3">
    <i>
      <x/>
    </i>
    <i i="1">
      <x v="1"/>
    </i>
    <i i="2">
      <x v="2"/>
    </i>
  </colItems>
  <dataFields count="3">
    <dataField name="Sum of Sales" fld="9" baseField="0" baseItem="0" numFmtId="166"/>
    <dataField name="Sum of Profit" fld="10" baseField="0" baseItem="0" numFmtId="166"/>
    <dataField name="Sum of Quantity" fld="5" baseField="0" baseItem="0" numFmtId="165"/>
  </dataFields>
  <formats count="4">
    <format dxfId="9">
      <pivotArea outline="0" collapsedLevelsAreSubtotals="1" fieldPosition="0">
        <references count="1">
          <reference field="4294967294" count="2" selected="0">
            <x v="0"/>
            <x v="1"/>
          </reference>
        </references>
      </pivotArea>
    </format>
    <format dxfId="8">
      <pivotArea outline="0" collapsedLevelsAreSubtotals="1" fieldPosition="0">
        <references count="1">
          <reference field="4294967294" count="1" selected="0">
            <x v="2"/>
          </reference>
        </references>
      </pivotArea>
    </format>
    <format dxfId="7">
      <pivotArea outline="0" collapsedLevelsAreSubtotals="1" fieldPosition="0">
        <references count="1">
          <reference field="4294967294" count="1" selected="0">
            <x v="1"/>
          </reference>
        </references>
      </pivotArea>
    </format>
    <format dxfId="6">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9">
  <location ref="F62:G72" firstHeaderRow="1" firstDataRow="1" firstDataCol="1"/>
  <pivotFields count="11">
    <pivotField showAll="0"/>
    <pivotField axis="axisRow" showAll="0">
      <items count="11">
        <item x="1"/>
        <item x="9"/>
        <item x="7"/>
        <item x="8"/>
        <item x="4"/>
        <item x="3"/>
        <item x="0"/>
        <item x="5"/>
        <item x="6"/>
        <item x="2"/>
        <item t="default"/>
      </items>
    </pivotField>
    <pivotField showAll="0"/>
    <pivotField showAll="0"/>
    <pivotField multipleItemSelectionAllowed="1" showAll="0"/>
    <pivotField showAll="0"/>
    <pivotField showAll="0" defaultSubtotal="0">
      <items count="3">
        <item x="0"/>
        <item x="1"/>
        <item x="2"/>
      </items>
    </pivotField>
    <pivotField showAll="0" defaultSubtotal="0">
      <items count="12">
        <item x="0"/>
        <item x="1"/>
        <item x="2"/>
        <item x="3"/>
        <item x="4"/>
        <item x="5"/>
        <item x="6"/>
        <item x="7"/>
        <item x="8"/>
        <item x="9"/>
        <item x="10"/>
        <item x="11"/>
      </items>
    </pivotField>
    <pivotField showAll="0"/>
    <pivotField dataField="1" showAll="0"/>
    <pivotField showAll="0"/>
  </pivotFields>
  <rowFields count="1">
    <field x="1"/>
  </rowFields>
  <rowItems count="10">
    <i>
      <x/>
    </i>
    <i>
      <x v="1"/>
    </i>
    <i>
      <x v="2"/>
    </i>
    <i>
      <x v="3"/>
    </i>
    <i>
      <x v="4"/>
    </i>
    <i>
      <x v="5"/>
    </i>
    <i>
      <x v="6"/>
    </i>
    <i>
      <x v="7"/>
    </i>
    <i>
      <x v="8"/>
    </i>
    <i>
      <x v="9"/>
    </i>
  </rowItems>
  <colItems count="1">
    <i/>
  </colItems>
  <dataFields count="1">
    <dataField name="Sum of Sales" fld="9" showDataAs="percentOfTotal" baseField="0" baseItem="0" numFmtId="167"/>
  </dataFields>
  <formats count="1">
    <format dxfId="1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1" name="PivotTable7"/>
    <pivotTable tabId="21" name="PivotTable3"/>
    <pivotTable tabId="21" name="PivotTable4"/>
    <pivotTable tabId="21" name="PivotTable5"/>
    <pivotTable tabId="21" name="PivotTable6"/>
    <pivotTable tabId="21" name="PivotTable2"/>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1" name="PivotTable7"/>
    <pivotTable tabId="21" name="PivotTable2"/>
    <pivotTable tabId="21" name="PivotTable3"/>
    <pivotTable tabId="21" name="PivotTable4"/>
    <pivotTable tabId="21" name="PivotTable5"/>
    <pivotTable tabId="21" name="PivotTable6"/>
  </pivotTables>
  <data>
    <tabular pivotCacheId="1">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lass" sourceName="Class">
  <pivotTables>
    <pivotTable tabId="21" name="PivotTable9"/>
  </pivotTables>
  <data>
    <tabular pivotCacheId="3">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ate" sourceName="Date">
  <pivotTables>
    <pivotTable tabId="21" name="PivotTable10"/>
  </pivotTables>
  <data>
    <tabular pivotCacheId="3">
      <items count="958">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style="Dashboard 6" rowHeight="241300"/>
  <slicer name="month" cache="Slicer_month" caption="month" columnCount="2" style="Dashboard" rowHeight="241300"/>
  <slicer name="Class" cache="Slicer_Class" caption="Class" showCaption="0" style="Dashboard 6 2" rowHeight="274320"/>
  <slicer name="Date" cache="Slicer_Date" caption="Date" style="Dashboard 6 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3" style="Dashboard 6 2" rowHeight="241300"/>
  <slicer name="month 1" cache="Slicer_month" caption="month" startItem="2" columnCount="2" style="Dashboard 6 2" rowHeight="241300"/>
  <slicer name="Class 1" cache="Slicer_Class" caption="Class" style="Dashboard 6 2" rowHeight="274320"/>
  <slicer name="Date 1" cache="Slicer_Date" caption="Date" startItem="642" style="Dashboard 6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4.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6.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5"/>
  <sheetViews>
    <sheetView topLeftCell="A34" zoomScaleNormal="100" zoomScaleSheetLayoutView="100" workbookViewId="0">
      <selection activeCell="D42" sqref="D42:O42"/>
    </sheetView>
  </sheetViews>
  <sheetFormatPr defaultRowHeight="15"/>
  <cols>
    <col min="1" max="1" width="6.28515625" customWidth="1"/>
    <col min="2" max="2" width="5.140625" customWidth="1"/>
    <col min="10" max="10" width="11.7109375" customWidth="1"/>
  </cols>
  <sheetData>
    <row r="1" spans="1:30" ht="6" customHeight="1">
      <c r="A1" s="64" t="s">
        <v>1646</v>
      </c>
      <c r="B1" s="64"/>
      <c r="C1" s="64"/>
      <c r="D1" s="64"/>
      <c r="E1" s="64"/>
      <c r="F1" s="64"/>
      <c r="G1" s="64"/>
      <c r="H1" s="64"/>
      <c r="I1" s="64"/>
      <c r="J1" s="64"/>
      <c r="K1" s="64"/>
      <c r="L1" s="2"/>
      <c r="M1" s="2"/>
      <c r="N1" s="2"/>
      <c r="O1" s="2"/>
      <c r="P1" s="2"/>
      <c r="Q1" s="2"/>
      <c r="R1" s="2"/>
      <c r="S1" s="2"/>
      <c r="T1" s="2"/>
      <c r="U1" s="2"/>
      <c r="V1" s="2"/>
      <c r="W1" s="2"/>
      <c r="X1" s="2"/>
      <c r="Y1" s="2"/>
      <c r="Z1" s="2"/>
      <c r="AA1" s="2"/>
      <c r="AB1" s="2"/>
      <c r="AC1" s="2"/>
      <c r="AD1" s="2"/>
    </row>
    <row r="2" spans="1:30" ht="21" customHeight="1">
      <c r="A2" s="64"/>
      <c r="B2" s="64"/>
      <c r="C2" s="64"/>
      <c r="D2" s="64"/>
      <c r="E2" s="64"/>
      <c r="F2" s="64"/>
      <c r="G2" s="64"/>
      <c r="H2" s="64"/>
      <c r="I2" s="64"/>
      <c r="J2" s="64"/>
      <c r="K2" s="64"/>
      <c r="L2" s="2"/>
      <c r="M2" s="2"/>
      <c r="N2" s="2"/>
      <c r="O2" s="2"/>
      <c r="P2" s="2"/>
      <c r="Q2" s="2"/>
      <c r="R2" s="2"/>
      <c r="S2" s="2"/>
      <c r="T2" s="2"/>
      <c r="U2" s="2"/>
      <c r="V2" s="2"/>
      <c r="W2" s="2"/>
      <c r="X2" s="2"/>
      <c r="Y2" s="2"/>
      <c r="Z2" s="2"/>
      <c r="AA2" s="2"/>
      <c r="AB2" s="2"/>
      <c r="AC2" s="2"/>
      <c r="AD2" s="2"/>
    </row>
    <row r="3" spans="1:30" ht="6" customHeight="1">
      <c r="A3" s="65"/>
      <c r="B3" s="65"/>
      <c r="C3" s="65"/>
      <c r="D3" s="65"/>
      <c r="E3" s="65"/>
      <c r="F3" s="65"/>
      <c r="G3" s="65"/>
      <c r="H3" s="65"/>
      <c r="I3" s="65"/>
      <c r="J3" s="2"/>
      <c r="K3" s="2"/>
      <c r="L3" s="2"/>
      <c r="M3" s="2"/>
      <c r="N3" s="2"/>
      <c r="O3" s="2"/>
      <c r="P3" s="2"/>
      <c r="Q3" s="2"/>
      <c r="R3" s="2"/>
      <c r="S3" s="2"/>
      <c r="T3" s="2"/>
      <c r="U3" s="2"/>
      <c r="V3" s="2"/>
      <c r="W3" s="2"/>
      <c r="X3" s="2"/>
      <c r="Y3" s="2"/>
      <c r="Z3" s="2"/>
      <c r="AA3" s="2"/>
      <c r="AB3" s="2"/>
      <c r="AC3" s="2"/>
      <c r="AD3" s="2"/>
    </row>
    <row r="4" spans="1:30" ht="17.25">
      <c r="A4" s="22">
        <v>1</v>
      </c>
      <c r="B4" s="26" t="s">
        <v>1648</v>
      </c>
      <c r="C4" s="10"/>
      <c r="D4" s="10"/>
      <c r="E4" s="10"/>
      <c r="F4" s="10"/>
      <c r="G4" s="7"/>
      <c r="H4" s="7"/>
      <c r="I4" s="7"/>
      <c r="J4" s="7"/>
      <c r="K4" s="8"/>
      <c r="L4" s="2"/>
      <c r="M4" s="2"/>
      <c r="N4" s="2"/>
      <c r="O4" s="2"/>
      <c r="P4" s="2"/>
      <c r="Q4" s="2"/>
      <c r="R4" s="2"/>
      <c r="S4" s="2"/>
      <c r="T4" s="2"/>
      <c r="U4" s="2"/>
      <c r="V4" s="2"/>
      <c r="W4" s="2"/>
      <c r="X4" s="2"/>
      <c r="Y4" s="2"/>
      <c r="Z4" s="2"/>
      <c r="AA4" s="2"/>
      <c r="AB4" s="2"/>
      <c r="AC4" s="2"/>
      <c r="AD4" s="2"/>
    </row>
    <row r="5" spans="1:30" ht="17.25">
      <c r="A5" s="23">
        <v>2</v>
      </c>
      <c r="B5" s="27" t="s">
        <v>1617</v>
      </c>
      <c r="C5" s="15"/>
      <c r="D5" s="15"/>
      <c r="E5" s="15"/>
      <c r="F5" s="15"/>
      <c r="G5" s="3"/>
      <c r="H5" s="3"/>
      <c r="I5" s="3"/>
      <c r="J5" s="3"/>
      <c r="K5" s="9"/>
      <c r="L5" s="2"/>
      <c r="M5" s="2"/>
      <c r="N5" s="2"/>
      <c r="O5" s="2"/>
      <c r="P5" s="2"/>
      <c r="Q5" s="2"/>
      <c r="R5" s="2"/>
      <c r="S5" s="2"/>
      <c r="T5" s="2"/>
      <c r="U5" s="2"/>
      <c r="V5" s="2"/>
      <c r="W5" s="2"/>
      <c r="X5" s="2"/>
      <c r="Y5" s="2"/>
      <c r="Z5" s="2"/>
      <c r="AA5" s="2"/>
      <c r="AB5" s="2"/>
      <c r="AC5" s="2"/>
      <c r="AD5" s="2"/>
    </row>
    <row r="6" spans="1:30" ht="17.25">
      <c r="A6" s="23">
        <v>3</v>
      </c>
      <c r="B6" s="27" t="s">
        <v>1618</v>
      </c>
      <c r="C6" s="15"/>
      <c r="D6" s="15"/>
      <c r="E6" s="15"/>
      <c r="F6" s="15"/>
      <c r="G6" s="3"/>
      <c r="H6" s="3"/>
      <c r="I6" s="3"/>
      <c r="J6" s="3"/>
      <c r="K6" s="9"/>
      <c r="L6" s="2"/>
      <c r="M6" s="2"/>
      <c r="N6" s="2"/>
      <c r="O6" s="2"/>
      <c r="P6" s="2"/>
      <c r="Q6" s="2"/>
      <c r="R6" s="2"/>
      <c r="S6" s="2"/>
      <c r="T6" s="2"/>
      <c r="U6" s="2"/>
      <c r="V6" s="2"/>
      <c r="W6" s="2"/>
      <c r="X6" s="2"/>
      <c r="Y6" s="2"/>
      <c r="Z6" s="2"/>
      <c r="AA6" s="2"/>
      <c r="AB6" s="2"/>
      <c r="AC6" s="2"/>
      <c r="AD6" s="2"/>
    </row>
    <row r="7" spans="1:30" ht="17.25">
      <c r="A7" s="23">
        <v>4</v>
      </c>
      <c r="B7" s="27" t="s">
        <v>1619</v>
      </c>
      <c r="C7" s="15"/>
      <c r="D7" s="15"/>
      <c r="E7" s="15"/>
      <c r="F7" s="15"/>
      <c r="G7" s="3"/>
      <c r="H7" s="3"/>
      <c r="I7" s="3"/>
      <c r="J7" s="3"/>
      <c r="K7" s="9"/>
      <c r="L7" s="2"/>
      <c r="M7" s="2"/>
      <c r="N7" s="2"/>
      <c r="O7" s="2"/>
      <c r="P7" s="2"/>
      <c r="Q7" s="2"/>
      <c r="R7" s="2"/>
      <c r="S7" s="2"/>
      <c r="T7" s="2"/>
      <c r="U7" s="2"/>
      <c r="V7" s="2"/>
      <c r="W7" s="2"/>
      <c r="X7" s="2"/>
      <c r="Y7" s="2"/>
      <c r="Z7" s="2"/>
      <c r="AA7" s="2"/>
      <c r="AB7" s="2"/>
      <c r="AC7" s="2"/>
      <c r="AD7" s="2"/>
    </row>
    <row r="8" spans="1:30" ht="17.25">
      <c r="A8" s="23">
        <v>5</v>
      </c>
      <c r="B8" s="27" t="s">
        <v>1620</v>
      </c>
      <c r="C8" s="15"/>
      <c r="D8" s="15"/>
      <c r="E8" s="15"/>
      <c r="F8" s="15"/>
      <c r="G8" s="3"/>
      <c r="H8" s="3"/>
      <c r="I8" s="3"/>
      <c r="J8" s="3"/>
      <c r="K8" s="9"/>
      <c r="L8" s="2"/>
      <c r="M8" s="2"/>
      <c r="N8" s="2"/>
      <c r="O8" s="2"/>
      <c r="P8" s="2"/>
      <c r="Q8" s="2"/>
      <c r="R8" s="2"/>
      <c r="S8" s="2"/>
      <c r="T8" s="2"/>
      <c r="U8" s="2"/>
      <c r="V8" s="2"/>
      <c r="W8" s="2"/>
      <c r="X8" s="2"/>
      <c r="Y8" s="2"/>
      <c r="Z8" s="2"/>
      <c r="AA8" s="2"/>
      <c r="AB8" s="2"/>
      <c r="AC8" s="2"/>
      <c r="AD8" s="2"/>
    </row>
    <row r="9" spans="1:30" ht="17.25">
      <c r="A9" s="23">
        <v>6</v>
      </c>
      <c r="B9" s="27" t="s">
        <v>1621</v>
      </c>
      <c r="C9" s="15"/>
      <c r="D9" s="15"/>
      <c r="E9" s="15"/>
      <c r="F9" s="15"/>
      <c r="G9" s="3"/>
      <c r="H9" s="3"/>
      <c r="I9" s="3"/>
      <c r="J9" s="3"/>
      <c r="K9" s="9"/>
      <c r="L9" s="2"/>
      <c r="M9" s="2"/>
      <c r="N9" s="2"/>
      <c r="O9" s="2"/>
      <c r="P9" s="2"/>
      <c r="Q9" s="2"/>
      <c r="R9" s="2"/>
      <c r="S9" s="2"/>
      <c r="T9" s="2"/>
      <c r="U9" s="2"/>
      <c r="V9" s="2"/>
      <c r="W9" s="2"/>
      <c r="X9" s="2"/>
      <c r="Y9" s="2"/>
      <c r="Z9" s="2"/>
      <c r="AA9" s="2"/>
      <c r="AB9" s="2"/>
      <c r="AC9" s="2"/>
      <c r="AD9" s="2"/>
    </row>
    <row r="10" spans="1:30" ht="17.25">
      <c r="A10" s="23">
        <v>7</v>
      </c>
      <c r="B10" s="27" t="s">
        <v>1622</v>
      </c>
      <c r="C10" s="15"/>
      <c r="D10" s="15"/>
      <c r="E10" s="15"/>
      <c r="F10" s="15"/>
      <c r="G10" s="3"/>
      <c r="H10" s="3"/>
      <c r="I10" s="3"/>
      <c r="J10" s="3"/>
      <c r="K10" s="9"/>
      <c r="L10" s="2"/>
      <c r="M10" s="2"/>
      <c r="N10" s="2"/>
      <c r="O10" s="2"/>
      <c r="P10" s="2"/>
      <c r="Q10" s="2"/>
      <c r="R10" s="2"/>
      <c r="S10" s="2"/>
      <c r="T10" s="2"/>
      <c r="U10" s="2"/>
      <c r="V10" s="2"/>
      <c r="W10" s="2"/>
      <c r="X10" s="2"/>
      <c r="Y10" s="2"/>
      <c r="Z10" s="2"/>
      <c r="AA10" s="2"/>
      <c r="AB10" s="2"/>
      <c r="AC10" s="2"/>
      <c r="AD10" s="2"/>
    </row>
    <row r="11" spans="1:30" ht="17.25">
      <c r="A11" s="23">
        <v>8</v>
      </c>
      <c r="B11" s="27" t="s">
        <v>1623</v>
      </c>
      <c r="C11" s="15"/>
      <c r="D11" s="15"/>
      <c r="E11" s="15"/>
      <c r="F11" s="15"/>
      <c r="G11" s="3"/>
      <c r="H11" s="3"/>
      <c r="I11" s="3"/>
      <c r="J11" s="3"/>
      <c r="K11" s="9"/>
      <c r="L11" s="2"/>
      <c r="M11" s="2"/>
      <c r="N11" s="2"/>
      <c r="O11" s="2"/>
      <c r="P11" s="2"/>
      <c r="Q11" s="2"/>
      <c r="R11" s="2"/>
      <c r="S11" s="2"/>
      <c r="T11" s="2"/>
      <c r="U11" s="2"/>
      <c r="V11" s="2"/>
      <c r="W11" s="2"/>
      <c r="X11" s="2"/>
      <c r="Y11" s="2"/>
      <c r="Z11" s="2"/>
      <c r="AA11" s="2"/>
      <c r="AB11" s="2"/>
      <c r="AC11" s="2"/>
      <c r="AD11" s="2"/>
    </row>
    <row r="12" spans="1:30" ht="17.25">
      <c r="A12" s="23">
        <v>9</v>
      </c>
      <c r="B12" s="28" t="s">
        <v>1624</v>
      </c>
      <c r="C12" s="3"/>
      <c r="D12" s="3"/>
      <c r="E12" s="15"/>
      <c r="F12" s="15"/>
      <c r="G12" s="3"/>
      <c r="H12" s="3"/>
      <c r="I12" s="3"/>
      <c r="J12" s="3"/>
      <c r="K12" s="9"/>
      <c r="L12" s="2"/>
      <c r="M12" s="2"/>
      <c r="N12" s="2"/>
      <c r="O12" s="2"/>
      <c r="P12" s="2"/>
      <c r="Q12" s="2"/>
      <c r="R12" s="2"/>
      <c r="S12" s="2"/>
      <c r="T12" s="2"/>
      <c r="U12" s="2"/>
      <c r="V12" s="2"/>
      <c r="W12" s="2"/>
      <c r="X12" s="2"/>
      <c r="Y12" s="2"/>
      <c r="Z12" s="2"/>
      <c r="AA12" s="2"/>
      <c r="AB12" s="2"/>
      <c r="AC12" s="2"/>
      <c r="AD12" s="2"/>
    </row>
    <row r="13" spans="1:30" ht="17.25">
      <c r="A13" s="23">
        <v>10</v>
      </c>
      <c r="B13" s="28" t="s">
        <v>1625</v>
      </c>
      <c r="C13" s="3"/>
      <c r="D13" s="3"/>
      <c r="E13" s="3"/>
      <c r="F13" s="3"/>
      <c r="G13" s="3"/>
      <c r="H13" s="3"/>
      <c r="I13" s="3"/>
      <c r="J13" s="3"/>
      <c r="K13" s="9"/>
      <c r="L13" s="2"/>
      <c r="M13" s="2"/>
      <c r="N13" s="2"/>
      <c r="O13" s="2"/>
      <c r="P13" s="2"/>
      <c r="Q13" s="2"/>
      <c r="R13" s="2"/>
      <c r="S13" s="2"/>
      <c r="T13" s="2"/>
      <c r="U13" s="2"/>
      <c r="V13" s="2"/>
      <c r="W13" s="2"/>
      <c r="X13" s="2"/>
      <c r="Y13" s="2"/>
      <c r="Z13" s="2"/>
      <c r="AA13" s="2"/>
      <c r="AB13" s="2"/>
      <c r="AC13" s="2"/>
      <c r="AD13" s="2"/>
    </row>
    <row r="14" spans="1:30" ht="17.25">
      <c r="A14" s="23">
        <v>11</v>
      </c>
      <c r="B14" s="27" t="s">
        <v>1626</v>
      </c>
      <c r="C14" s="15"/>
      <c r="D14" s="15"/>
      <c r="E14" s="3"/>
      <c r="F14" s="3"/>
      <c r="G14" s="3"/>
      <c r="H14" s="3"/>
      <c r="I14" s="3"/>
      <c r="J14" s="3"/>
      <c r="K14" s="9"/>
      <c r="L14" s="2"/>
      <c r="M14" s="2"/>
      <c r="N14" s="2"/>
      <c r="O14" s="2"/>
      <c r="P14" s="2"/>
      <c r="Q14" s="2"/>
      <c r="R14" s="2"/>
      <c r="S14" s="2"/>
      <c r="T14" s="2"/>
      <c r="U14" s="2"/>
      <c r="V14" s="2"/>
      <c r="W14" s="2"/>
      <c r="X14" s="2"/>
      <c r="Y14" s="2"/>
      <c r="Z14" s="2"/>
      <c r="AA14" s="2"/>
      <c r="AB14" s="2"/>
      <c r="AC14" s="2"/>
      <c r="AD14" s="2"/>
    </row>
    <row r="15" spans="1:30" ht="17.25">
      <c r="A15" s="23">
        <v>12</v>
      </c>
      <c r="B15" s="29" t="s">
        <v>1627</v>
      </c>
      <c r="C15" s="11"/>
      <c r="D15" s="11"/>
      <c r="E15" s="11"/>
      <c r="F15" s="11"/>
      <c r="G15" s="11"/>
      <c r="H15" s="11"/>
      <c r="I15" s="11"/>
      <c r="J15" s="11"/>
      <c r="K15" s="12"/>
      <c r="L15" s="2"/>
      <c r="M15" s="2"/>
      <c r="N15" s="2"/>
      <c r="O15" s="2"/>
      <c r="P15" s="2"/>
      <c r="Q15" s="2"/>
      <c r="R15" s="2"/>
      <c r="S15" s="2"/>
      <c r="T15" s="2"/>
      <c r="U15" s="2"/>
      <c r="V15" s="2"/>
      <c r="W15" s="2"/>
      <c r="X15" s="2"/>
      <c r="Y15" s="2"/>
      <c r="Z15" s="2"/>
      <c r="AA15" s="2"/>
      <c r="AB15" s="2"/>
      <c r="AC15" s="2"/>
      <c r="AD15" s="2"/>
    </row>
    <row r="16" spans="1:30" ht="17.25">
      <c r="A16" s="76"/>
      <c r="B16" s="30"/>
      <c r="C16" s="16" t="s">
        <v>1628</v>
      </c>
      <c r="D16" s="4">
        <v>2000</v>
      </c>
      <c r="E16" s="16" t="s">
        <v>1629</v>
      </c>
      <c r="F16" s="4">
        <v>100</v>
      </c>
      <c r="G16" s="4"/>
      <c r="H16" s="3"/>
      <c r="I16" s="3"/>
      <c r="J16" s="3"/>
      <c r="K16" s="9"/>
      <c r="L16" s="2"/>
      <c r="M16" s="2"/>
      <c r="N16" s="2"/>
      <c r="O16" s="2"/>
      <c r="P16" s="2"/>
      <c r="Q16" s="2"/>
      <c r="R16" s="2"/>
      <c r="S16" s="2"/>
      <c r="T16" s="2"/>
      <c r="U16" s="2"/>
      <c r="V16" s="2"/>
      <c r="W16" s="2"/>
      <c r="X16" s="2"/>
      <c r="Y16" s="2"/>
      <c r="Z16" s="2"/>
      <c r="AA16" s="2"/>
      <c r="AB16" s="2"/>
      <c r="AC16" s="2"/>
      <c r="AD16" s="2"/>
    </row>
    <row r="17" spans="1:30" ht="17.25">
      <c r="A17" s="77"/>
      <c r="B17" s="30"/>
      <c r="C17" s="16" t="s">
        <v>1630</v>
      </c>
      <c r="D17" s="4">
        <v>1000</v>
      </c>
      <c r="E17" s="16" t="s">
        <v>1631</v>
      </c>
      <c r="F17" s="5" t="s">
        <v>1632</v>
      </c>
      <c r="G17" s="4"/>
      <c r="H17" s="3"/>
      <c r="I17" s="3"/>
      <c r="J17" s="3"/>
      <c r="K17" s="9"/>
      <c r="L17" s="2"/>
      <c r="M17" s="2"/>
      <c r="N17" s="2"/>
      <c r="O17" s="2"/>
      <c r="P17" s="2"/>
      <c r="Q17" s="2"/>
      <c r="R17" s="2"/>
      <c r="S17" s="2"/>
      <c r="T17" s="2"/>
      <c r="U17" s="2"/>
      <c r="V17" s="2"/>
      <c r="W17" s="2"/>
      <c r="X17" s="2"/>
      <c r="Y17" s="2"/>
      <c r="Z17" s="2"/>
      <c r="AA17" s="2"/>
      <c r="AB17" s="2"/>
      <c r="AC17" s="2"/>
      <c r="AD17" s="2"/>
    </row>
    <row r="18" spans="1:30" ht="17.25">
      <c r="A18" s="78"/>
      <c r="B18" s="30"/>
      <c r="C18" s="16" t="s">
        <v>1633</v>
      </c>
      <c r="D18" s="4">
        <v>500</v>
      </c>
      <c r="E18" s="4"/>
      <c r="F18" s="4"/>
      <c r="G18" s="4"/>
      <c r="H18" s="3"/>
      <c r="I18" s="3"/>
      <c r="J18" s="3"/>
      <c r="K18" s="9"/>
      <c r="L18" s="2"/>
      <c r="M18" s="2"/>
      <c r="N18" s="2"/>
      <c r="O18" s="2"/>
      <c r="P18" s="2"/>
      <c r="Q18" s="2"/>
      <c r="R18" s="2"/>
      <c r="S18" s="2"/>
      <c r="T18" s="2"/>
      <c r="U18" s="2"/>
      <c r="V18" s="2"/>
      <c r="W18" s="2"/>
      <c r="X18" s="2"/>
      <c r="Y18" s="2"/>
      <c r="Z18" s="2"/>
      <c r="AA18" s="2"/>
      <c r="AB18" s="2"/>
      <c r="AC18" s="2"/>
      <c r="AD18" s="2"/>
    </row>
    <row r="19" spans="1:30" ht="17.25">
      <c r="A19" s="23">
        <v>13</v>
      </c>
      <c r="B19" s="27" t="s">
        <v>1634</v>
      </c>
      <c r="C19" s="15"/>
      <c r="D19" s="15"/>
      <c r="E19" s="15"/>
      <c r="F19" s="15"/>
      <c r="G19" s="3"/>
      <c r="H19" s="3"/>
      <c r="I19" s="3"/>
      <c r="J19" s="3"/>
      <c r="K19" s="9"/>
      <c r="L19" s="2"/>
      <c r="M19" s="2"/>
      <c r="N19" s="2"/>
      <c r="O19" s="2"/>
      <c r="P19" s="2"/>
      <c r="Q19" s="2"/>
      <c r="R19" s="2"/>
      <c r="S19" s="2"/>
      <c r="T19" s="2"/>
      <c r="U19" s="2"/>
      <c r="V19" s="2"/>
      <c r="W19" s="2"/>
      <c r="X19" s="2"/>
      <c r="Y19" s="2"/>
      <c r="Z19" s="2"/>
      <c r="AA19" s="2"/>
      <c r="AB19" s="2"/>
      <c r="AC19" s="2"/>
      <c r="AD19" s="2"/>
    </row>
    <row r="20" spans="1:30" ht="17.25">
      <c r="A20" s="23">
        <v>14</v>
      </c>
      <c r="B20" s="27" t="s">
        <v>1635</v>
      </c>
      <c r="C20" s="15"/>
      <c r="D20" s="15"/>
      <c r="E20" s="15"/>
      <c r="F20" s="15"/>
      <c r="G20" s="3"/>
      <c r="H20" s="15"/>
      <c r="I20" s="3"/>
      <c r="J20" s="3"/>
      <c r="K20" s="9"/>
      <c r="M20" s="2"/>
      <c r="N20" s="2"/>
      <c r="O20" s="2"/>
      <c r="P20" s="2"/>
      <c r="Q20" s="2"/>
      <c r="R20" s="2"/>
      <c r="S20" s="2"/>
      <c r="T20" s="2"/>
      <c r="U20" s="2"/>
      <c r="V20" s="2"/>
      <c r="W20" s="2"/>
      <c r="X20" s="2"/>
      <c r="Y20" s="2"/>
      <c r="Z20" s="2"/>
      <c r="AA20" s="2"/>
      <c r="AB20" s="2"/>
      <c r="AC20" s="2"/>
      <c r="AD20" s="2"/>
    </row>
    <row r="21" spans="1:30" ht="17.25">
      <c r="A21" s="23">
        <v>15</v>
      </c>
      <c r="B21" s="27" t="s">
        <v>1636</v>
      </c>
      <c r="C21" s="15"/>
      <c r="D21" s="15"/>
      <c r="E21" s="15"/>
      <c r="F21" s="15"/>
      <c r="G21" s="3"/>
      <c r="H21" s="15"/>
      <c r="I21" s="3"/>
      <c r="J21" s="3"/>
      <c r="K21" s="9"/>
      <c r="L21" s="2"/>
      <c r="M21" s="2"/>
      <c r="N21" s="2"/>
      <c r="O21" s="2"/>
      <c r="P21" s="2"/>
      <c r="Q21" s="2"/>
      <c r="R21" s="2"/>
      <c r="S21" s="2"/>
      <c r="T21" s="2"/>
      <c r="U21" s="2"/>
      <c r="V21" s="2"/>
      <c r="W21" s="2"/>
      <c r="X21" s="2"/>
      <c r="Y21" s="2"/>
      <c r="Z21" s="2"/>
      <c r="AA21" s="2"/>
      <c r="AB21" s="2"/>
      <c r="AC21" s="2"/>
      <c r="AD21" s="2"/>
    </row>
    <row r="22" spans="1:30" ht="17.25">
      <c r="A22" s="23">
        <v>16</v>
      </c>
      <c r="B22" s="27" t="s">
        <v>1637</v>
      </c>
      <c r="C22" s="15"/>
      <c r="D22" s="15"/>
      <c r="E22" s="15"/>
      <c r="F22" s="15"/>
      <c r="G22" s="3"/>
      <c r="H22" s="15"/>
      <c r="I22" s="3"/>
      <c r="J22" s="3"/>
      <c r="K22" s="9"/>
      <c r="L22" s="2"/>
      <c r="M22" s="2"/>
      <c r="N22" s="2"/>
      <c r="O22" s="2"/>
      <c r="P22" s="2"/>
      <c r="Q22" s="2"/>
      <c r="R22" s="2"/>
      <c r="S22" s="2"/>
      <c r="T22" s="2"/>
      <c r="U22" s="2"/>
      <c r="V22" s="2"/>
      <c r="W22" s="2"/>
      <c r="X22" s="2"/>
      <c r="Y22" s="2"/>
      <c r="Z22" s="2"/>
      <c r="AA22" s="2"/>
      <c r="AB22" s="2"/>
      <c r="AC22" s="2"/>
      <c r="AD22" s="2"/>
    </row>
    <row r="23" spans="1:30" ht="17.25">
      <c r="A23" s="23">
        <v>17</v>
      </c>
      <c r="B23" s="27" t="s">
        <v>1638</v>
      </c>
      <c r="C23" s="15"/>
      <c r="D23" s="15"/>
      <c r="E23" s="15"/>
      <c r="F23" s="15"/>
      <c r="G23" s="3"/>
      <c r="H23" s="3"/>
      <c r="I23" s="3"/>
      <c r="J23" s="3"/>
      <c r="K23" s="9"/>
      <c r="L23" s="2"/>
      <c r="M23" s="2"/>
      <c r="N23" s="2"/>
      <c r="O23" s="2"/>
      <c r="P23" s="2"/>
      <c r="Q23" s="2"/>
      <c r="R23" s="2"/>
      <c r="S23" s="2"/>
      <c r="T23" s="2"/>
      <c r="U23" s="2"/>
      <c r="V23" s="2"/>
      <c r="W23" s="2"/>
      <c r="X23" s="2"/>
      <c r="Y23" s="2"/>
      <c r="Z23" s="2"/>
      <c r="AA23" s="2"/>
      <c r="AB23" s="2"/>
      <c r="AC23" s="2"/>
      <c r="AD23" s="2"/>
    </row>
    <row r="24" spans="1:30" ht="17.25">
      <c r="A24" s="23">
        <v>18</v>
      </c>
      <c r="B24" s="27" t="s">
        <v>1639</v>
      </c>
      <c r="C24" s="15"/>
      <c r="D24" s="15"/>
      <c r="E24" s="15"/>
      <c r="F24" s="15"/>
      <c r="G24" s="3"/>
      <c r="H24" s="3"/>
      <c r="I24" s="3"/>
      <c r="J24" s="3"/>
      <c r="K24" s="9"/>
      <c r="L24" s="2"/>
      <c r="M24" s="2"/>
      <c r="N24" s="2"/>
      <c r="O24" s="2"/>
      <c r="P24" s="2"/>
      <c r="Q24" s="2"/>
      <c r="R24" s="2"/>
      <c r="S24" s="2"/>
      <c r="T24" s="2"/>
      <c r="U24" s="2"/>
      <c r="V24" s="2"/>
      <c r="W24" s="2"/>
      <c r="X24" s="2"/>
      <c r="Y24" s="2"/>
      <c r="Z24" s="2"/>
      <c r="AA24" s="2"/>
      <c r="AB24" s="2"/>
      <c r="AC24" s="2"/>
      <c r="AD24" s="2"/>
    </row>
    <row r="25" spans="1:30" ht="17.25">
      <c r="A25" s="23">
        <v>19</v>
      </c>
      <c r="B25" s="27" t="s">
        <v>1640</v>
      </c>
      <c r="C25" s="15"/>
      <c r="D25" s="15"/>
      <c r="E25" s="15"/>
      <c r="F25" s="15"/>
      <c r="G25" s="15"/>
      <c r="H25" s="15"/>
      <c r="I25" s="15"/>
      <c r="J25" s="3"/>
      <c r="K25" s="9"/>
      <c r="L25" s="2"/>
      <c r="M25" s="2"/>
      <c r="N25" s="2"/>
      <c r="O25" s="2"/>
      <c r="P25" s="2"/>
      <c r="Q25" s="2"/>
      <c r="R25" s="2"/>
      <c r="S25" s="2"/>
      <c r="T25" s="2"/>
      <c r="U25" s="2"/>
      <c r="V25" s="2"/>
      <c r="W25" s="2"/>
      <c r="X25" s="2"/>
      <c r="Y25" s="2"/>
      <c r="Z25" s="2"/>
      <c r="AA25" s="2"/>
      <c r="AB25" s="2"/>
      <c r="AC25" s="2"/>
      <c r="AD25" s="2"/>
    </row>
    <row r="26" spans="1:30" ht="17.25">
      <c r="A26" s="23">
        <v>20</v>
      </c>
      <c r="B26" s="27" t="s">
        <v>1641</v>
      </c>
      <c r="C26" s="15"/>
      <c r="D26" s="15"/>
      <c r="E26" s="15"/>
      <c r="F26" s="15"/>
      <c r="G26" s="15"/>
      <c r="H26" s="15"/>
      <c r="I26" s="15"/>
      <c r="J26" s="3"/>
      <c r="K26" s="9"/>
      <c r="L26" s="2"/>
      <c r="M26" s="2"/>
      <c r="N26" s="2"/>
      <c r="O26" s="2"/>
      <c r="P26" s="2"/>
      <c r="Q26" s="2"/>
      <c r="R26" s="2"/>
      <c r="S26" s="2"/>
      <c r="T26" s="2"/>
      <c r="U26" s="2"/>
      <c r="V26" s="2"/>
      <c r="W26" s="2"/>
      <c r="X26" s="2"/>
      <c r="Y26" s="2"/>
      <c r="Z26" s="2"/>
      <c r="AA26" s="2"/>
      <c r="AB26" s="2"/>
      <c r="AC26" s="2"/>
      <c r="AD26" s="2"/>
    </row>
    <row r="27" spans="1:30" ht="17.25">
      <c r="A27" s="23">
        <v>21</v>
      </c>
      <c r="B27" s="27" t="s">
        <v>1642</v>
      </c>
      <c r="C27" s="15"/>
      <c r="D27" s="15"/>
      <c r="E27" s="15"/>
      <c r="F27" s="15"/>
      <c r="G27" s="15"/>
      <c r="H27" s="15"/>
      <c r="I27" s="15"/>
      <c r="J27" s="3"/>
      <c r="K27" s="9"/>
      <c r="L27" s="2"/>
      <c r="M27" s="2"/>
      <c r="N27" s="2"/>
      <c r="O27" s="2"/>
      <c r="P27" s="2"/>
      <c r="Q27" s="2"/>
      <c r="R27" s="2"/>
      <c r="S27" s="2"/>
      <c r="T27" s="2"/>
      <c r="U27" s="2"/>
      <c r="V27" s="2"/>
      <c r="W27" s="2"/>
      <c r="X27" s="2"/>
      <c r="Y27" s="2"/>
      <c r="Z27" s="2"/>
      <c r="AA27" s="2"/>
      <c r="AB27" s="2"/>
      <c r="AC27" s="2"/>
      <c r="AD27" s="2"/>
    </row>
    <row r="28" spans="1:30" ht="17.25">
      <c r="A28" s="24">
        <v>22</v>
      </c>
      <c r="B28" s="31" t="s">
        <v>1643</v>
      </c>
      <c r="C28" s="17"/>
      <c r="D28" s="17"/>
      <c r="E28" s="17"/>
      <c r="F28" s="17"/>
      <c r="G28" s="17"/>
      <c r="H28" s="18"/>
      <c r="I28" s="18"/>
      <c r="J28" s="18"/>
      <c r="K28" s="21"/>
      <c r="L28" s="2"/>
      <c r="M28" s="2"/>
      <c r="N28" s="2"/>
      <c r="O28" s="2"/>
      <c r="P28" s="2"/>
      <c r="Q28" s="2"/>
      <c r="R28" s="2"/>
      <c r="S28" s="2"/>
      <c r="T28" s="2"/>
      <c r="U28" s="2"/>
      <c r="V28" s="2"/>
      <c r="W28" s="2"/>
      <c r="X28" s="2"/>
      <c r="Y28" s="2"/>
      <c r="Z28" s="2"/>
      <c r="AA28" s="2"/>
      <c r="AB28" s="2"/>
      <c r="AC28" s="2"/>
      <c r="AD28" s="2"/>
    </row>
    <row r="29" spans="1:30" ht="21.75" customHeight="1">
      <c r="A29" s="66">
        <v>23</v>
      </c>
      <c r="B29" s="32" t="s">
        <v>1647</v>
      </c>
      <c r="C29" s="19"/>
      <c r="D29" s="19"/>
      <c r="E29" s="19"/>
      <c r="F29" s="19"/>
      <c r="G29" s="19"/>
      <c r="H29" s="19"/>
      <c r="I29" s="19"/>
      <c r="J29" s="19"/>
      <c r="K29" s="20"/>
      <c r="L29" s="2"/>
      <c r="M29" s="2"/>
      <c r="N29" s="2"/>
      <c r="O29" s="2"/>
      <c r="P29" s="2"/>
      <c r="Q29" s="2"/>
      <c r="R29" s="2"/>
      <c r="S29" s="2"/>
      <c r="T29" s="2"/>
      <c r="U29" s="2"/>
      <c r="V29" s="2"/>
      <c r="W29" s="2"/>
      <c r="X29" s="2"/>
      <c r="Y29" s="2"/>
      <c r="Z29" s="2"/>
      <c r="AA29" s="2"/>
      <c r="AB29" s="2"/>
      <c r="AC29" s="2"/>
      <c r="AD29" s="2"/>
    </row>
    <row r="30" spans="1:30" ht="21" customHeight="1">
      <c r="A30" s="67"/>
      <c r="B30" s="33" t="s">
        <v>47</v>
      </c>
      <c r="C30" s="5" t="s">
        <v>52</v>
      </c>
      <c r="D30" s="4"/>
      <c r="E30" s="4"/>
      <c r="F30" s="4"/>
      <c r="G30" s="4"/>
      <c r="H30" s="4"/>
      <c r="I30" s="4"/>
      <c r="J30" s="4"/>
      <c r="K30" s="34"/>
      <c r="L30" s="6"/>
      <c r="M30" s="6"/>
      <c r="N30" s="6"/>
      <c r="O30" s="6"/>
      <c r="P30" s="2"/>
      <c r="Q30" s="2"/>
      <c r="R30" s="2"/>
      <c r="S30" s="2"/>
      <c r="T30" s="2"/>
      <c r="U30" s="2"/>
      <c r="V30" s="2"/>
      <c r="W30" s="2"/>
      <c r="X30" s="2"/>
      <c r="Y30" s="2"/>
      <c r="Z30" s="2"/>
      <c r="AA30" s="2"/>
      <c r="AB30" s="2"/>
      <c r="AC30" s="2"/>
      <c r="AD30" s="2"/>
    </row>
    <row r="31" spans="1:30" ht="17.25" customHeight="1">
      <c r="A31" s="67"/>
      <c r="B31" s="33" t="s">
        <v>47</v>
      </c>
      <c r="C31" s="5" t="s">
        <v>51</v>
      </c>
      <c r="D31" s="4"/>
      <c r="E31" s="4"/>
      <c r="F31" s="4"/>
      <c r="G31" s="4"/>
      <c r="H31" s="4"/>
      <c r="I31" s="4"/>
      <c r="J31" s="4"/>
      <c r="K31" s="34"/>
      <c r="L31" s="2"/>
      <c r="M31" s="2"/>
      <c r="N31" s="2"/>
      <c r="O31" s="2"/>
      <c r="P31" s="2"/>
      <c r="Q31" s="2"/>
      <c r="R31" s="2"/>
      <c r="S31" s="2"/>
      <c r="T31" s="2"/>
      <c r="U31" s="2"/>
      <c r="V31" s="2"/>
      <c r="W31" s="2"/>
      <c r="X31" s="2"/>
      <c r="Y31" s="2"/>
      <c r="Z31" s="2"/>
      <c r="AA31" s="2"/>
      <c r="AB31" s="2"/>
      <c r="AC31" s="2"/>
      <c r="AD31" s="2"/>
    </row>
    <row r="32" spans="1:30" ht="17.25" customHeight="1">
      <c r="A32" s="67"/>
      <c r="B32" s="33" t="s">
        <v>47</v>
      </c>
      <c r="C32" s="5" t="s">
        <v>50</v>
      </c>
      <c r="D32" s="5"/>
      <c r="E32" s="5"/>
      <c r="F32" s="4"/>
      <c r="G32" s="4"/>
      <c r="H32" s="4"/>
      <c r="I32" s="4"/>
      <c r="J32" s="4"/>
      <c r="K32" s="34"/>
      <c r="L32" s="2"/>
      <c r="M32" s="2"/>
      <c r="N32" s="2"/>
      <c r="O32" s="2"/>
      <c r="P32" s="2"/>
      <c r="Q32" s="2"/>
      <c r="R32" s="2"/>
      <c r="S32" s="2"/>
      <c r="T32" s="2"/>
      <c r="U32" s="2"/>
      <c r="V32" s="2"/>
      <c r="W32" s="2"/>
      <c r="X32" s="2"/>
      <c r="Y32" s="2"/>
      <c r="Z32" s="2"/>
      <c r="AA32" s="2"/>
      <c r="AB32" s="2"/>
      <c r="AC32" s="2"/>
      <c r="AD32" s="2"/>
    </row>
    <row r="33" spans="1:31" ht="17.25" customHeight="1">
      <c r="A33" s="67"/>
      <c r="B33" s="33" t="s">
        <v>47</v>
      </c>
      <c r="C33" s="5" t="s">
        <v>49</v>
      </c>
      <c r="D33" s="5"/>
      <c r="E33" s="5"/>
      <c r="F33" s="4"/>
      <c r="G33" s="4"/>
      <c r="H33" s="4"/>
      <c r="I33" s="4"/>
      <c r="J33" s="4"/>
      <c r="K33" s="34"/>
      <c r="L33" s="2"/>
      <c r="M33" s="2"/>
      <c r="N33" s="2"/>
      <c r="O33" s="2"/>
      <c r="P33" s="2"/>
      <c r="Q33" s="2"/>
      <c r="R33" s="2"/>
      <c r="S33" s="2"/>
      <c r="T33" s="2"/>
      <c r="U33" s="2"/>
      <c r="V33" s="2"/>
      <c r="W33" s="2"/>
      <c r="X33" s="2"/>
      <c r="Y33" s="2"/>
      <c r="Z33" s="2"/>
      <c r="AA33" s="2"/>
      <c r="AB33" s="2"/>
      <c r="AC33" s="2"/>
      <c r="AD33" s="2"/>
    </row>
    <row r="34" spans="1:31" ht="17.25" customHeight="1">
      <c r="A34" s="67"/>
      <c r="B34" s="33" t="s">
        <v>47</v>
      </c>
      <c r="C34" s="5" t="s">
        <v>48</v>
      </c>
      <c r="D34" s="5"/>
      <c r="E34" s="5"/>
      <c r="F34" s="4"/>
      <c r="G34" s="4"/>
      <c r="H34" s="4"/>
      <c r="I34" s="4"/>
      <c r="J34" s="4"/>
      <c r="K34" s="34"/>
      <c r="L34" s="2"/>
      <c r="M34" s="2"/>
      <c r="N34" s="2"/>
      <c r="O34" s="2"/>
      <c r="P34" s="2"/>
      <c r="Q34" s="2"/>
      <c r="R34" s="2"/>
      <c r="S34" s="2"/>
      <c r="T34" s="2"/>
      <c r="U34" s="2"/>
      <c r="V34" s="2"/>
      <c r="W34" s="2"/>
      <c r="X34" s="2"/>
      <c r="Y34" s="2"/>
      <c r="Z34" s="2"/>
      <c r="AA34" s="2"/>
      <c r="AB34" s="2"/>
      <c r="AC34" s="2"/>
      <c r="AD34" s="2"/>
    </row>
    <row r="35" spans="1:31" ht="17.25">
      <c r="A35" s="68"/>
      <c r="B35" s="33" t="s">
        <v>47</v>
      </c>
      <c r="C35" s="5" t="s">
        <v>46</v>
      </c>
      <c r="D35" s="5"/>
      <c r="E35" s="5"/>
      <c r="F35" s="4"/>
      <c r="G35" s="4"/>
      <c r="H35" s="4"/>
      <c r="I35" s="4"/>
      <c r="J35" s="4"/>
      <c r="K35" s="34"/>
      <c r="L35" s="2"/>
      <c r="M35" s="2"/>
      <c r="N35" s="2"/>
      <c r="O35" s="2"/>
      <c r="P35" s="2"/>
      <c r="Q35" s="2"/>
      <c r="R35" s="2"/>
      <c r="S35" s="2"/>
      <c r="T35" s="2"/>
      <c r="U35" s="2"/>
      <c r="V35" s="2"/>
      <c r="W35" s="2"/>
      <c r="X35" s="2"/>
      <c r="Y35" s="2"/>
      <c r="Z35" s="2"/>
      <c r="AA35" s="2"/>
      <c r="AB35" s="2"/>
      <c r="AC35" s="2"/>
      <c r="AD35" s="2"/>
    </row>
    <row r="36" spans="1:31" ht="35.25" customHeight="1">
      <c r="A36" s="25">
        <v>24</v>
      </c>
      <c r="B36" s="70" t="s">
        <v>1612</v>
      </c>
      <c r="C36" s="71"/>
      <c r="D36" s="71"/>
      <c r="E36" s="71"/>
      <c r="F36" s="71"/>
      <c r="G36" s="71"/>
      <c r="H36" s="71"/>
      <c r="I36" s="71"/>
      <c r="J36" s="71"/>
      <c r="K36" s="72"/>
      <c r="L36" s="2"/>
      <c r="M36" s="2"/>
      <c r="N36" s="2"/>
      <c r="O36" s="2"/>
      <c r="P36" s="2"/>
      <c r="Q36" s="2"/>
      <c r="R36" s="2"/>
      <c r="S36" s="2"/>
      <c r="T36" s="2"/>
      <c r="U36" s="2"/>
      <c r="V36" s="2"/>
      <c r="W36" s="2"/>
      <c r="X36" s="2"/>
      <c r="Y36" s="2"/>
      <c r="Z36" s="2"/>
      <c r="AA36" s="2"/>
      <c r="AB36" s="2"/>
      <c r="AC36" s="2"/>
      <c r="AD36" s="2"/>
    </row>
    <row r="37" spans="1:31" ht="23.25" customHeight="1">
      <c r="A37" s="25">
        <v>25</v>
      </c>
      <c r="B37" s="73" t="s">
        <v>1644</v>
      </c>
      <c r="C37" s="74"/>
      <c r="D37" s="74"/>
      <c r="E37" s="74"/>
      <c r="F37" s="74"/>
      <c r="G37" s="74"/>
      <c r="H37" s="74"/>
      <c r="I37" s="74"/>
      <c r="J37" s="74"/>
      <c r="K37" s="75"/>
      <c r="L37" s="2"/>
      <c r="M37" s="2"/>
      <c r="N37" s="2"/>
      <c r="O37" s="2"/>
      <c r="P37" s="2"/>
      <c r="Q37" s="2"/>
      <c r="R37" s="2"/>
      <c r="S37" s="2"/>
      <c r="T37" s="2"/>
      <c r="U37" s="2"/>
      <c r="V37" s="2"/>
      <c r="W37" s="2"/>
      <c r="X37" s="2"/>
      <c r="Y37" s="2"/>
      <c r="Z37" s="2"/>
      <c r="AA37" s="2"/>
      <c r="AB37" s="2"/>
      <c r="AC37" s="2"/>
      <c r="AD37" s="2"/>
    </row>
    <row r="38" spans="1:3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row>
    <row r="39" spans="1:31" ht="18" customHeight="1">
      <c r="A39" s="69" t="s">
        <v>53</v>
      </c>
      <c r="B39" s="69"/>
      <c r="C39" s="69"/>
      <c r="D39" s="69"/>
      <c r="E39" s="69"/>
      <c r="F39" s="69"/>
      <c r="G39" s="69"/>
      <c r="H39" s="69"/>
      <c r="I39" s="69"/>
      <c r="J39" s="69"/>
      <c r="K39" s="69"/>
      <c r="L39" s="69"/>
      <c r="M39" s="69"/>
      <c r="N39" s="69"/>
      <c r="O39" s="69"/>
      <c r="P39" s="2"/>
      <c r="Q39" s="2"/>
      <c r="R39" s="2"/>
      <c r="S39" s="2"/>
      <c r="T39" s="2"/>
      <c r="U39" s="2"/>
      <c r="V39" s="2"/>
      <c r="W39" s="2"/>
      <c r="X39" s="2"/>
      <c r="Y39" s="2"/>
      <c r="Z39" s="2"/>
      <c r="AA39" s="2"/>
      <c r="AB39" s="2"/>
      <c r="AC39" s="2"/>
      <c r="AD39" s="2"/>
    </row>
    <row r="40" spans="1:31" ht="18" customHeight="1">
      <c r="A40" s="79" t="s">
        <v>55</v>
      </c>
      <c r="B40" s="79"/>
      <c r="C40" s="79"/>
      <c r="D40" s="80" t="s">
        <v>56</v>
      </c>
      <c r="E40" s="81"/>
      <c r="F40" s="81"/>
      <c r="G40" s="81"/>
      <c r="H40" s="81"/>
      <c r="I40" s="81"/>
      <c r="J40" s="81"/>
      <c r="K40" s="81"/>
      <c r="L40" s="81"/>
      <c r="M40" s="81"/>
      <c r="N40" s="81"/>
      <c r="O40" s="82"/>
      <c r="P40" s="2"/>
      <c r="Q40" s="2"/>
      <c r="R40" s="2"/>
      <c r="S40" s="2"/>
      <c r="T40" s="2"/>
      <c r="U40" s="2"/>
      <c r="V40" s="2"/>
      <c r="W40" s="2"/>
      <c r="X40" s="2"/>
      <c r="Y40" s="2"/>
      <c r="Z40" s="2"/>
      <c r="AA40" s="2"/>
      <c r="AB40" s="2"/>
      <c r="AC40" s="2"/>
      <c r="AD40" s="2"/>
    </row>
    <row r="41" spans="1:31" ht="18" customHeight="1">
      <c r="A41" s="79" t="s">
        <v>54</v>
      </c>
      <c r="B41" s="79"/>
      <c r="C41" s="79"/>
      <c r="D41" s="83" t="s">
        <v>1668</v>
      </c>
      <c r="E41" s="84"/>
      <c r="F41" s="84"/>
      <c r="G41" s="84"/>
      <c r="H41" s="84"/>
      <c r="I41" s="84"/>
      <c r="J41" s="84"/>
      <c r="K41" s="84"/>
      <c r="L41" s="84"/>
      <c r="M41" s="84"/>
      <c r="N41" s="84"/>
      <c r="O41" s="85"/>
      <c r="P41" s="2"/>
      <c r="Q41" s="2"/>
      <c r="R41" s="2"/>
      <c r="S41" s="2"/>
      <c r="T41" s="2"/>
      <c r="U41" s="2"/>
      <c r="V41" s="2"/>
      <c r="W41" s="2"/>
      <c r="X41" s="2"/>
      <c r="Y41" s="2"/>
      <c r="Z41" s="2"/>
      <c r="AA41" s="2"/>
      <c r="AB41" s="2"/>
      <c r="AC41" s="2"/>
      <c r="AD41" s="2"/>
    </row>
    <row r="42" spans="1:31" ht="18" customHeight="1">
      <c r="A42" s="79" t="s">
        <v>44</v>
      </c>
      <c r="B42" s="79"/>
      <c r="C42" s="79"/>
      <c r="D42" s="83" t="s">
        <v>1669</v>
      </c>
      <c r="E42" s="84"/>
      <c r="F42" s="84"/>
      <c r="G42" s="84"/>
      <c r="H42" s="84"/>
      <c r="I42" s="84"/>
      <c r="J42" s="84"/>
      <c r="K42" s="84"/>
      <c r="L42" s="84"/>
      <c r="M42" s="84"/>
      <c r="N42" s="84"/>
      <c r="O42" s="85"/>
      <c r="P42" s="2"/>
      <c r="Q42" s="2"/>
      <c r="R42" s="2"/>
      <c r="S42" s="2"/>
      <c r="T42" s="2"/>
      <c r="U42" s="2"/>
      <c r="V42" s="2"/>
      <c r="W42" s="2"/>
      <c r="X42" s="2"/>
      <c r="Y42" s="2"/>
      <c r="Z42" s="2"/>
      <c r="AA42" s="2"/>
      <c r="AB42" s="2"/>
      <c r="AC42" s="2"/>
      <c r="AD42" s="2"/>
    </row>
    <row r="43" spans="1:31" ht="18" customHeight="1">
      <c r="A43" s="79" t="s">
        <v>45</v>
      </c>
      <c r="B43" s="79"/>
      <c r="C43" s="79"/>
      <c r="D43" s="83" t="s">
        <v>1670</v>
      </c>
      <c r="E43" s="84"/>
      <c r="F43" s="84"/>
      <c r="G43" s="84"/>
      <c r="H43" s="84"/>
      <c r="I43" s="84"/>
      <c r="J43" s="84"/>
      <c r="K43" s="84"/>
      <c r="L43" s="84"/>
      <c r="M43" s="84"/>
      <c r="N43" s="84"/>
      <c r="O43" s="85"/>
      <c r="P43" s="2"/>
      <c r="Q43" s="2"/>
      <c r="R43" s="2"/>
      <c r="S43" s="2"/>
      <c r="T43" s="2"/>
      <c r="U43" s="2"/>
      <c r="V43" s="2"/>
      <c r="W43" s="2"/>
      <c r="X43" s="2"/>
      <c r="Y43" s="2"/>
      <c r="Z43" s="2"/>
      <c r="AA43" s="2"/>
      <c r="AB43" s="2"/>
      <c r="AC43" s="2"/>
      <c r="AD43" s="2"/>
    </row>
    <row r="44" spans="1:31" ht="5.25" customHeight="1">
      <c r="A44" s="86"/>
      <c r="B44" s="86"/>
      <c r="C44" s="86"/>
      <c r="D44" s="86"/>
      <c r="E44" s="86"/>
      <c r="F44" s="86"/>
      <c r="G44" s="86"/>
      <c r="H44" s="86"/>
      <c r="I44" s="86"/>
      <c r="J44" s="86"/>
      <c r="K44" s="86"/>
      <c r="L44" s="86"/>
      <c r="M44" s="86"/>
      <c r="N44" s="86"/>
      <c r="O44" s="86"/>
      <c r="P44" s="2"/>
      <c r="Q44" s="2"/>
      <c r="R44" s="2"/>
      <c r="S44" s="2"/>
      <c r="T44" s="2"/>
      <c r="U44" s="2"/>
      <c r="V44" s="2"/>
      <c r="W44" s="2"/>
      <c r="X44" s="2"/>
      <c r="Y44" s="2"/>
      <c r="Z44" s="2"/>
      <c r="AA44" s="2"/>
      <c r="AB44" s="2"/>
      <c r="AC44" s="2"/>
      <c r="AD44" s="2"/>
    </row>
    <row r="45" spans="1:31" ht="27" customHeight="1">
      <c r="A45" s="87" t="s">
        <v>1645</v>
      </c>
      <c r="B45" s="87"/>
      <c r="C45" s="87"/>
      <c r="D45" s="87"/>
      <c r="E45" s="87"/>
      <c r="F45" s="87"/>
      <c r="G45" s="87"/>
      <c r="H45" s="87"/>
      <c r="I45" s="87"/>
      <c r="J45" s="87"/>
      <c r="K45" s="87"/>
      <c r="L45" s="87"/>
      <c r="M45" s="87"/>
      <c r="N45" s="87"/>
      <c r="O45" s="87"/>
      <c r="P45" s="2"/>
      <c r="Q45" s="2"/>
      <c r="R45" s="2"/>
      <c r="S45" s="2"/>
      <c r="T45" s="2"/>
      <c r="U45" s="2"/>
      <c r="V45" s="2"/>
      <c r="W45" s="2"/>
      <c r="X45" s="2"/>
      <c r="Y45" s="2"/>
      <c r="Z45" s="2"/>
      <c r="AA45" s="2"/>
      <c r="AB45" s="2"/>
      <c r="AC45" s="2"/>
      <c r="AD45" s="2"/>
    </row>
    <row r="46" spans="1:3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row>
    <row r="47" spans="1:3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row>
    <row r="48" spans="1:3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spans="1:3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spans="1:3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spans="1:3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spans="1:3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spans="1:3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spans="1:3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spans="1:3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sheetData>
  <mergeCells count="19">
    <mergeCell ref="A43:C43"/>
    <mergeCell ref="D43:O43"/>
    <mergeCell ref="A44:K44"/>
    <mergeCell ref="L44:O44"/>
    <mergeCell ref="A45:K45"/>
    <mergeCell ref="L45:O45"/>
    <mergeCell ref="A40:C40"/>
    <mergeCell ref="D40:O40"/>
    <mergeCell ref="A41:C41"/>
    <mergeCell ref="D41:O41"/>
    <mergeCell ref="A42:C42"/>
    <mergeCell ref="D42:O42"/>
    <mergeCell ref="A1:K2"/>
    <mergeCell ref="A3:I3"/>
    <mergeCell ref="A29:A35"/>
    <mergeCell ref="A39:O39"/>
    <mergeCell ref="B36:K36"/>
    <mergeCell ref="B37:K37"/>
    <mergeCell ref="A16:A18"/>
  </mergeCells>
  <pageMargins left="0.7" right="0.7" top="0.75" bottom="0.75" header="0.3" footer="0.3"/>
  <pageSetup scale="5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X2000"/>
  <sheetViews>
    <sheetView topLeftCell="L25" zoomScaleNormal="100" workbookViewId="0">
      <selection activeCell="R11" sqref="R11"/>
    </sheetView>
  </sheetViews>
  <sheetFormatPr defaultRowHeight="15"/>
  <cols>
    <col min="1" max="1" width="9.140625" style="13"/>
    <col min="2" max="2" width="13.85546875" style="13" bestFit="1" customWidth="1"/>
    <col min="3" max="3" width="12.140625" style="13" bestFit="1" customWidth="1"/>
    <col min="4" max="4" width="18.28515625" style="13" bestFit="1" customWidth="1"/>
    <col min="5" max="5" width="18.7109375" style="13" bestFit="1" customWidth="1"/>
    <col min="6" max="6" width="7.42578125" style="13" bestFit="1" customWidth="1"/>
    <col min="7" max="7" width="14.5703125" style="13" bestFit="1" customWidth="1"/>
    <col min="8" max="8" width="13.5703125" style="13" customWidth="1"/>
    <col min="9" max="9" width="8.42578125" style="13" customWidth="1"/>
    <col min="10" max="11" width="9.140625" style="13"/>
    <col min="12" max="13" width="11.85546875" style="13" customWidth="1"/>
    <col min="14" max="14" width="13.85546875" style="13" customWidth="1"/>
    <col min="15" max="15" width="19.28515625" style="13" customWidth="1"/>
    <col min="16" max="16" width="14.85546875" style="13" customWidth="1"/>
    <col min="17" max="20" width="19.28515625" style="13" customWidth="1"/>
    <col min="21" max="21" width="25.5703125" style="13" customWidth="1"/>
    <col min="22" max="22" width="28.7109375" style="13" customWidth="1"/>
    <col min="23" max="23" width="9.140625" style="13"/>
    <col min="24" max="24" width="14" style="13" customWidth="1"/>
    <col min="25" max="16384" width="9.140625" style="13"/>
  </cols>
  <sheetData>
    <row r="1" spans="1:24">
      <c r="A1" s="13" t="s">
        <v>57</v>
      </c>
      <c r="B1" s="13" t="s">
        <v>58</v>
      </c>
      <c r="C1" s="13" t="s">
        <v>59</v>
      </c>
      <c r="D1" s="13" t="s">
        <v>60</v>
      </c>
      <c r="E1" s="13" t="s">
        <v>61</v>
      </c>
      <c r="F1" s="13" t="s">
        <v>62</v>
      </c>
      <c r="G1" s="13" t="s">
        <v>63</v>
      </c>
      <c r="H1" s="13" t="s">
        <v>64</v>
      </c>
      <c r="I1" s="13" t="s">
        <v>65</v>
      </c>
      <c r="J1" s="13" t="s">
        <v>1</v>
      </c>
      <c r="K1" s="13" t="s">
        <v>66</v>
      </c>
      <c r="L1" s="13" t="s">
        <v>67</v>
      </c>
      <c r="M1" s="37" t="s">
        <v>1649</v>
      </c>
      <c r="N1" s="37" t="s">
        <v>1650</v>
      </c>
      <c r="O1" s="37" t="s">
        <v>1620</v>
      </c>
      <c r="P1" s="13" t="s">
        <v>9</v>
      </c>
      <c r="Q1" s="37" t="s">
        <v>1651</v>
      </c>
      <c r="R1" s="37" t="s">
        <v>1652</v>
      </c>
      <c r="S1" s="37" t="s">
        <v>1613</v>
      </c>
      <c r="T1" s="37" t="s">
        <v>1658</v>
      </c>
      <c r="U1" s="37" t="s">
        <v>1617</v>
      </c>
      <c r="V1" s="37" t="s">
        <v>1653</v>
      </c>
      <c r="X1" s="37"/>
    </row>
    <row r="2" spans="1:24">
      <c r="A2" s="13">
        <v>1</v>
      </c>
      <c r="B2" s="13" t="s">
        <v>68</v>
      </c>
      <c r="C2" s="13" t="s">
        <v>69</v>
      </c>
      <c r="D2" s="13" t="s">
        <v>70</v>
      </c>
      <c r="E2" s="13" t="s">
        <v>71</v>
      </c>
      <c r="F2" s="13" t="s">
        <v>72</v>
      </c>
      <c r="G2" s="13" t="s">
        <v>73</v>
      </c>
      <c r="H2" s="13" t="s">
        <v>74</v>
      </c>
      <c r="I2" s="13" t="s">
        <v>75</v>
      </c>
      <c r="J2" s="13">
        <v>2</v>
      </c>
      <c r="K2" s="13">
        <v>0</v>
      </c>
      <c r="L2" s="14">
        <v>41.913600000000002</v>
      </c>
      <c r="M2" s="14">
        <f t="shared" ref="M2:M65" si="0">P2-L2</f>
        <v>220.04639999999998</v>
      </c>
      <c r="N2" s="14">
        <f t="shared" ref="N2:N65" si="1">P2+(P2*K2)</f>
        <v>261.95999999999998</v>
      </c>
      <c r="O2" s="14">
        <f>N2-M2</f>
        <v>41.913600000000002</v>
      </c>
      <c r="P2" s="13">
        <v>261.95999999999998</v>
      </c>
      <c r="Q2" s="14">
        <f t="shared" ref="Q2:Q65" si="2">J2*150</f>
        <v>300</v>
      </c>
      <c r="R2" s="14" t="str">
        <f>IF(Q2&gt;=2000,"A",IF(Q2&gt;=1000,"B",IF(Q2&gt;=500,"C",IF(Q2&gt;=100,"D",IF(Q2&lt;100,"E","error")))))</f>
        <v>D</v>
      </c>
      <c r="S2" s="14" t="str">
        <f>VLOOKUP(G2,Code!$C$3:$D$5,2,0)</f>
        <v>F-101</v>
      </c>
      <c r="T2" s="14"/>
      <c r="U2" s="41">
        <f>SUM(P2:P2000)</f>
        <v>457938.99390000099</v>
      </c>
      <c r="V2" s="46">
        <f>MAX(Q2:Q200)</f>
        <v>2100</v>
      </c>
    </row>
    <row r="3" spans="1:24">
      <c r="A3" s="13">
        <v>2</v>
      </c>
      <c r="B3" s="13" t="s">
        <v>68</v>
      </c>
      <c r="C3" s="13" t="s">
        <v>69</v>
      </c>
      <c r="D3" s="13" t="s">
        <v>70</v>
      </c>
      <c r="E3" s="13" t="s">
        <v>71</v>
      </c>
      <c r="F3" s="13" t="s">
        <v>72</v>
      </c>
      <c r="G3" s="13" t="s">
        <v>73</v>
      </c>
      <c r="H3" s="13" t="s">
        <v>76</v>
      </c>
      <c r="I3" s="13" t="s">
        <v>77</v>
      </c>
      <c r="J3" s="13">
        <v>3</v>
      </c>
      <c r="K3" s="13">
        <v>0</v>
      </c>
      <c r="L3" s="14">
        <v>219.58199999999997</v>
      </c>
      <c r="M3" s="14">
        <f t="shared" si="0"/>
        <v>512.35799999999995</v>
      </c>
      <c r="N3" s="14">
        <f t="shared" si="1"/>
        <v>731.93999999999994</v>
      </c>
      <c r="O3" s="14">
        <f t="shared" ref="O3:O66" si="3">N3-M3</f>
        <v>219.58199999999999</v>
      </c>
      <c r="P3" s="13">
        <v>731.93999999999994</v>
      </c>
      <c r="Q3" s="14">
        <f t="shared" si="2"/>
        <v>450</v>
      </c>
      <c r="R3" s="14" t="str">
        <f t="shared" ref="R3:R66" si="4">IF(Q3&gt;=2000,"A",IF(Q3&gt;=1000,"B",IF(Q3&gt;=500,"C",IF(Q3&gt;=100,"D",IF(Q3&lt;100,"E","error")))))</f>
        <v>D</v>
      </c>
      <c r="S3" s="14" t="str">
        <f>VLOOKUP(G3,Code!$C$3:$D$5,2,0)</f>
        <v>F-101</v>
      </c>
      <c r="T3" s="14"/>
    </row>
    <row r="4" spans="1:24">
      <c r="A4" s="13">
        <v>3</v>
      </c>
      <c r="B4" s="13" t="s">
        <v>68</v>
      </c>
      <c r="C4" s="13" t="s">
        <v>78</v>
      </c>
      <c r="D4" s="13" t="s">
        <v>79</v>
      </c>
      <c r="E4" s="13" t="s">
        <v>80</v>
      </c>
      <c r="F4" s="13" t="s">
        <v>81</v>
      </c>
      <c r="G4" s="13" t="s">
        <v>82</v>
      </c>
      <c r="H4" s="13" t="s">
        <v>83</v>
      </c>
      <c r="I4" s="13" t="s">
        <v>84</v>
      </c>
      <c r="J4" s="13">
        <v>2</v>
      </c>
      <c r="K4" s="13">
        <v>0</v>
      </c>
      <c r="L4" s="14">
        <v>6.8713999999999995</v>
      </c>
      <c r="M4" s="14">
        <f t="shared" si="0"/>
        <v>193.62860000000001</v>
      </c>
      <c r="N4" s="14">
        <f t="shared" si="1"/>
        <v>200.5</v>
      </c>
      <c r="O4" s="14">
        <f t="shared" si="3"/>
        <v>6.8713999999999942</v>
      </c>
      <c r="P4" s="13">
        <v>200.5</v>
      </c>
      <c r="Q4" s="14">
        <f t="shared" si="2"/>
        <v>300</v>
      </c>
      <c r="R4" s="14" t="str">
        <f t="shared" si="4"/>
        <v>D</v>
      </c>
      <c r="S4" s="14" t="str">
        <f>VLOOKUP(G4,Code!$C$3:$D$5,2,0)</f>
        <v>O-102</v>
      </c>
      <c r="T4" s="14"/>
      <c r="U4" s="37" t="s">
        <v>1618</v>
      </c>
      <c r="V4" s="37" t="s">
        <v>1654</v>
      </c>
    </row>
    <row r="5" spans="1:24">
      <c r="A5" s="13">
        <v>4</v>
      </c>
      <c r="B5" s="13" t="s">
        <v>85</v>
      </c>
      <c r="C5" s="13" t="s">
        <v>69</v>
      </c>
      <c r="D5" s="13" t="s">
        <v>86</v>
      </c>
      <c r="E5" s="13" t="s">
        <v>87</v>
      </c>
      <c r="F5" s="13" t="s">
        <v>72</v>
      </c>
      <c r="G5" s="13" t="s">
        <v>73</v>
      </c>
      <c r="H5" s="13" t="s">
        <v>88</v>
      </c>
      <c r="I5" s="13" t="s">
        <v>89</v>
      </c>
      <c r="J5" s="13">
        <v>5</v>
      </c>
      <c r="K5" s="13">
        <v>0.45</v>
      </c>
      <c r="L5" s="14">
        <v>-383.03100000000006</v>
      </c>
      <c r="M5" s="14">
        <f t="shared" si="0"/>
        <v>1340.6085</v>
      </c>
      <c r="N5" s="14">
        <f t="shared" si="1"/>
        <v>1388.4873749999999</v>
      </c>
      <c r="O5" s="14">
        <f t="shared" si="3"/>
        <v>47.87887499999988</v>
      </c>
      <c r="P5" s="13">
        <v>957.57749999999999</v>
      </c>
      <c r="Q5" s="14">
        <f t="shared" si="2"/>
        <v>750</v>
      </c>
      <c r="R5" s="14" t="str">
        <f t="shared" si="4"/>
        <v>C</v>
      </c>
      <c r="S5" s="14" t="str">
        <f>VLOOKUP(G5,Code!$C$3:$D$5,2,0)</f>
        <v>F-101</v>
      </c>
      <c r="T5" s="14"/>
      <c r="U5" s="40">
        <f>SUM(L1:L2000)</f>
        <v>43208.147100000024</v>
      </c>
      <c r="V5" s="47">
        <f>MIN(Q2:Q2000)</f>
        <v>150</v>
      </c>
    </row>
    <row r="6" spans="1:24">
      <c r="A6" s="13">
        <v>5</v>
      </c>
      <c r="B6" s="13" t="s">
        <v>85</v>
      </c>
      <c r="C6" s="13" t="s">
        <v>69</v>
      </c>
      <c r="D6" s="13" t="s">
        <v>86</v>
      </c>
      <c r="E6" s="13" t="s">
        <v>87</v>
      </c>
      <c r="F6" s="13" t="s">
        <v>72</v>
      </c>
      <c r="G6" s="13" t="s">
        <v>82</v>
      </c>
      <c r="H6" s="13" t="s">
        <v>90</v>
      </c>
      <c r="I6" s="13" t="s">
        <v>91</v>
      </c>
      <c r="J6" s="13">
        <v>2</v>
      </c>
      <c r="K6" s="13">
        <v>0.2</v>
      </c>
      <c r="L6" s="14">
        <v>2.5163999999999991</v>
      </c>
      <c r="M6" s="14">
        <f t="shared" si="0"/>
        <v>19.851600000000005</v>
      </c>
      <c r="N6" s="14">
        <f t="shared" si="1"/>
        <v>26.841600000000003</v>
      </c>
      <c r="O6" s="14">
        <f t="shared" si="3"/>
        <v>6.9899999999999984</v>
      </c>
      <c r="P6" s="13">
        <v>22.368000000000002</v>
      </c>
      <c r="Q6" s="14">
        <f t="shared" si="2"/>
        <v>300</v>
      </c>
      <c r="R6" s="14" t="str">
        <f t="shared" si="4"/>
        <v>D</v>
      </c>
      <c r="S6" s="14" t="str">
        <f>VLOOKUP(G6,Code!$C$3:$D$5,2,0)</f>
        <v>O-102</v>
      </c>
      <c r="T6" s="14"/>
    </row>
    <row r="7" spans="1:24">
      <c r="A7" s="13">
        <v>6</v>
      </c>
      <c r="B7" s="13" t="s">
        <v>85</v>
      </c>
      <c r="C7" s="13" t="s">
        <v>69</v>
      </c>
      <c r="D7" s="13" t="s">
        <v>79</v>
      </c>
      <c r="E7" s="13" t="s">
        <v>80</v>
      </c>
      <c r="F7" s="13" t="s">
        <v>81</v>
      </c>
      <c r="G7" s="13" t="s">
        <v>73</v>
      </c>
      <c r="H7" s="13" t="s">
        <v>92</v>
      </c>
      <c r="I7" s="13" t="s">
        <v>93</v>
      </c>
      <c r="J7" s="13">
        <v>7</v>
      </c>
      <c r="K7" s="13">
        <v>0</v>
      </c>
      <c r="L7" s="14">
        <v>14.169399999999996</v>
      </c>
      <c r="M7" s="14">
        <f t="shared" si="0"/>
        <v>34.690600000000003</v>
      </c>
      <c r="N7" s="14">
        <f t="shared" si="1"/>
        <v>48.86</v>
      </c>
      <c r="O7" s="14">
        <f t="shared" si="3"/>
        <v>14.169399999999996</v>
      </c>
      <c r="P7" s="13">
        <v>48.86</v>
      </c>
      <c r="Q7" s="14">
        <f t="shared" si="2"/>
        <v>1050</v>
      </c>
      <c r="R7" s="14" t="str">
        <f t="shared" si="4"/>
        <v>B</v>
      </c>
      <c r="S7" s="14" t="str">
        <f>VLOOKUP(G7,Code!$C$3:$D$5,2,0)</f>
        <v>F-101</v>
      </c>
      <c r="T7" s="14"/>
      <c r="U7" s="37" t="s">
        <v>1619</v>
      </c>
      <c r="V7" s="37" t="s">
        <v>1655</v>
      </c>
    </row>
    <row r="8" spans="1:24">
      <c r="A8" s="13">
        <v>7</v>
      </c>
      <c r="B8" s="13" t="s">
        <v>85</v>
      </c>
      <c r="C8" s="13" t="s">
        <v>69</v>
      </c>
      <c r="D8" s="13" t="s">
        <v>79</v>
      </c>
      <c r="E8" s="13" t="s">
        <v>80</v>
      </c>
      <c r="F8" s="13" t="s">
        <v>81</v>
      </c>
      <c r="G8" s="13" t="s">
        <v>82</v>
      </c>
      <c r="H8" s="13" t="s">
        <v>94</v>
      </c>
      <c r="I8" s="13" t="s">
        <v>95</v>
      </c>
      <c r="J8" s="13">
        <v>4</v>
      </c>
      <c r="K8" s="13">
        <v>0</v>
      </c>
      <c r="L8" s="14">
        <v>1.9656000000000002</v>
      </c>
      <c r="M8" s="14">
        <f t="shared" si="0"/>
        <v>5.3144</v>
      </c>
      <c r="N8" s="14">
        <f t="shared" si="1"/>
        <v>7.28</v>
      </c>
      <c r="O8" s="14">
        <f t="shared" si="3"/>
        <v>1.9656000000000002</v>
      </c>
      <c r="P8" s="13">
        <v>7.28</v>
      </c>
      <c r="Q8" s="14">
        <f t="shared" si="2"/>
        <v>600</v>
      </c>
      <c r="R8" s="14" t="str">
        <f t="shared" si="4"/>
        <v>C</v>
      </c>
      <c r="S8" s="14" t="str">
        <f>VLOOKUP(G8,Code!$C$3:$D$5,2,0)</f>
        <v>O-102</v>
      </c>
      <c r="T8" s="14"/>
      <c r="U8" s="42">
        <f>COUNT(J2:J2000)</f>
        <v>1999</v>
      </c>
      <c r="V8" s="48">
        <f>AVERAGE(Q2:Q2000)</f>
        <v>568.10905452726365</v>
      </c>
    </row>
    <row r="9" spans="1:24">
      <c r="A9" s="13">
        <v>8</v>
      </c>
      <c r="B9" s="13" t="s">
        <v>85</v>
      </c>
      <c r="C9" s="13" t="s">
        <v>69</v>
      </c>
      <c r="D9" s="13" t="s">
        <v>79</v>
      </c>
      <c r="E9" s="13" t="s">
        <v>80</v>
      </c>
      <c r="F9" s="13" t="s">
        <v>81</v>
      </c>
      <c r="G9" s="13" t="s">
        <v>96</v>
      </c>
      <c r="H9" s="13" t="s">
        <v>97</v>
      </c>
      <c r="I9" s="13" t="s">
        <v>98</v>
      </c>
      <c r="J9" s="13">
        <v>6</v>
      </c>
      <c r="K9" s="13">
        <v>0.2</v>
      </c>
      <c r="L9" s="14">
        <v>90.715200000000038</v>
      </c>
      <c r="M9" s="14">
        <f t="shared" si="0"/>
        <v>816.43679999999995</v>
      </c>
      <c r="N9" s="14">
        <f t="shared" si="1"/>
        <v>1088.5824</v>
      </c>
      <c r="O9" s="14">
        <f t="shared" si="3"/>
        <v>272.14560000000006</v>
      </c>
      <c r="P9" s="13">
        <v>907.15200000000004</v>
      </c>
      <c r="Q9" s="14">
        <f t="shared" si="2"/>
        <v>900</v>
      </c>
      <c r="R9" s="14" t="str">
        <f t="shared" si="4"/>
        <v>C</v>
      </c>
      <c r="S9" s="14" t="str">
        <f>VLOOKUP(G9,Code!$C$3:$D$5,2,0)</f>
        <v>T-103</v>
      </c>
      <c r="T9" s="14"/>
    </row>
    <row r="10" spans="1:24">
      <c r="A10" s="13">
        <v>9</v>
      </c>
      <c r="B10" s="13" t="s">
        <v>85</v>
      </c>
      <c r="C10" s="13" t="s">
        <v>69</v>
      </c>
      <c r="D10" s="13" t="s">
        <v>79</v>
      </c>
      <c r="E10" s="13" t="s">
        <v>80</v>
      </c>
      <c r="F10" s="13" t="s">
        <v>81</v>
      </c>
      <c r="G10" s="13" t="s">
        <v>82</v>
      </c>
      <c r="H10" s="13" t="s">
        <v>99</v>
      </c>
      <c r="I10" s="13" t="s">
        <v>100</v>
      </c>
      <c r="J10" s="13">
        <v>3</v>
      </c>
      <c r="K10" s="13">
        <v>0.2</v>
      </c>
      <c r="L10" s="14">
        <v>5.7824999999999998</v>
      </c>
      <c r="M10" s="14">
        <f t="shared" si="0"/>
        <v>12.721500000000002</v>
      </c>
      <c r="N10" s="14">
        <f t="shared" si="1"/>
        <v>22.204800000000002</v>
      </c>
      <c r="O10" s="14">
        <f t="shared" si="3"/>
        <v>9.4832999999999998</v>
      </c>
      <c r="P10" s="13">
        <v>18.504000000000001</v>
      </c>
      <c r="Q10" s="14">
        <f t="shared" si="2"/>
        <v>450</v>
      </c>
      <c r="R10" s="14" t="str">
        <f t="shared" si="4"/>
        <v>D</v>
      </c>
      <c r="S10" s="14" t="str">
        <f>VLOOKUP(G10,Code!$C$3:$D$5,2,0)</f>
        <v>O-102</v>
      </c>
      <c r="T10" s="14"/>
      <c r="U10" s="37" t="s">
        <v>1621</v>
      </c>
      <c r="V10" s="37" t="s">
        <v>1656</v>
      </c>
    </row>
    <row r="11" spans="1:24">
      <c r="A11" s="13">
        <v>10</v>
      </c>
      <c r="B11" s="13" t="s">
        <v>85</v>
      </c>
      <c r="C11" s="13" t="s">
        <v>69</v>
      </c>
      <c r="D11" s="13" t="s">
        <v>79</v>
      </c>
      <c r="E11" s="13" t="s">
        <v>80</v>
      </c>
      <c r="F11" s="13" t="s">
        <v>81</v>
      </c>
      <c r="G11" s="13" t="s">
        <v>82</v>
      </c>
      <c r="H11" s="13" t="s">
        <v>101</v>
      </c>
      <c r="I11" s="13" t="s">
        <v>102</v>
      </c>
      <c r="J11" s="13">
        <v>5</v>
      </c>
      <c r="K11" s="13">
        <v>0</v>
      </c>
      <c r="L11" s="14">
        <v>34.469999999999992</v>
      </c>
      <c r="M11" s="14">
        <f t="shared" si="0"/>
        <v>80.430000000000007</v>
      </c>
      <c r="N11" s="14">
        <f t="shared" si="1"/>
        <v>114.9</v>
      </c>
      <c r="O11" s="14">
        <f t="shared" si="3"/>
        <v>34.47</v>
      </c>
      <c r="P11" s="13">
        <v>114.9</v>
      </c>
      <c r="Q11" s="14">
        <f t="shared" si="2"/>
        <v>750</v>
      </c>
      <c r="R11" s="14" t="str">
        <f t="shared" si="4"/>
        <v>C</v>
      </c>
      <c r="S11" s="14" t="str">
        <f>VLOOKUP(G11,Code!$C$3:$D$5,2,0)</f>
        <v>O-102</v>
      </c>
      <c r="T11" s="14"/>
      <c r="U11" s="42">
        <f>LARGE(P2:P2000,2)</f>
        <v>7999.98</v>
      </c>
      <c r="V11" s="42">
        <f>SUMIF(E2:E2000,"California",Q2:Q2000)</f>
        <v>213300</v>
      </c>
    </row>
    <row r="12" spans="1:24">
      <c r="A12" s="13">
        <v>11</v>
      </c>
      <c r="B12" s="13" t="s">
        <v>85</v>
      </c>
      <c r="C12" s="13" t="s">
        <v>69</v>
      </c>
      <c r="D12" s="13" t="s">
        <v>79</v>
      </c>
      <c r="E12" s="13" t="s">
        <v>80</v>
      </c>
      <c r="F12" s="13" t="s">
        <v>81</v>
      </c>
      <c r="G12" s="13" t="s">
        <v>73</v>
      </c>
      <c r="H12" s="13" t="s">
        <v>88</v>
      </c>
      <c r="I12" s="13" t="s">
        <v>103</v>
      </c>
      <c r="J12" s="13">
        <v>9</v>
      </c>
      <c r="K12" s="13">
        <v>0.2</v>
      </c>
      <c r="L12" s="14">
        <v>85.309199999999805</v>
      </c>
      <c r="M12" s="14">
        <f t="shared" si="0"/>
        <v>1620.8748000000005</v>
      </c>
      <c r="N12" s="14">
        <f t="shared" si="1"/>
        <v>2047.4208000000003</v>
      </c>
      <c r="O12" s="14">
        <f t="shared" si="3"/>
        <v>426.54599999999982</v>
      </c>
      <c r="P12" s="13">
        <v>1706.1840000000002</v>
      </c>
      <c r="Q12" s="14">
        <f t="shared" si="2"/>
        <v>1350</v>
      </c>
      <c r="R12" s="14" t="str">
        <f t="shared" si="4"/>
        <v>B</v>
      </c>
      <c r="S12" s="14" t="str">
        <f>VLOOKUP(G12,Code!$C$3:$D$5,2,0)</f>
        <v>F-101</v>
      </c>
      <c r="T12" s="14"/>
    </row>
    <row r="13" spans="1:24">
      <c r="A13" s="13">
        <v>12</v>
      </c>
      <c r="B13" s="13" t="s">
        <v>85</v>
      </c>
      <c r="C13" s="13" t="s">
        <v>69</v>
      </c>
      <c r="D13" s="13" t="s">
        <v>79</v>
      </c>
      <c r="E13" s="13" t="s">
        <v>80</v>
      </c>
      <c r="F13" s="13" t="s">
        <v>81</v>
      </c>
      <c r="G13" s="13" t="s">
        <v>96</v>
      </c>
      <c r="H13" s="13" t="s">
        <v>97</v>
      </c>
      <c r="I13" s="13" t="s">
        <v>104</v>
      </c>
      <c r="J13" s="13">
        <v>4</v>
      </c>
      <c r="K13" s="13">
        <v>0.2</v>
      </c>
      <c r="L13" s="14">
        <v>68.356800000000021</v>
      </c>
      <c r="M13" s="14">
        <f t="shared" si="0"/>
        <v>843.06719999999996</v>
      </c>
      <c r="N13" s="14">
        <f t="shared" si="1"/>
        <v>1093.7087999999999</v>
      </c>
      <c r="O13" s="14">
        <f t="shared" si="3"/>
        <v>250.64159999999993</v>
      </c>
      <c r="P13" s="13">
        <v>911.42399999999998</v>
      </c>
      <c r="Q13" s="14">
        <f t="shared" si="2"/>
        <v>600</v>
      </c>
      <c r="R13" s="14" t="str">
        <f t="shared" si="4"/>
        <v>C</v>
      </c>
      <c r="S13" s="14" t="str">
        <f>VLOOKUP(G13,Code!$C$3:$D$5,2,0)</f>
        <v>T-103</v>
      </c>
      <c r="T13" s="14"/>
      <c r="U13" s="37" t="s">
        <v>1622</v>
      </c>
      <c r="V13" s="37" t="s">
        <v>1657</v>
      </c>
    </row>
    <row r="14" spans="1:24">
      <c r="A14" s="13">
        <v>13</v>
      </c>
      <c r="B14" s="13" t="s">
        <v>85</v>
      </c>
      <c r="C14" s="13" t="s">
        <v>69</v>
      </c>
      <c r="D14" s="13" t="s">
        <v>105</v>
      </c>
      <c r="E14" s="13" t="s">
        <v>106</v>
      </c>
      <c r="F14" s="13" t="s">
        <v>72</v>
      </c>
      <c r="G14" s="13" t="s">
        <v>82</v>
      </c>
      <c r="H14" s="13" t="s">
        <v>107</v>
      </c>
      <c r="I14" s="13" t="s">
        <v>108</v>
      </c>
      <c r="J14" s="13">
        <v>3</v>
      </c>
      <c r="K14" s="13">
        <v>0.2</v>
      </c>
      <c r="L14" s="14">
        <v>5.4432</v>
      </c>
      <c r="M14" s="14">
        <f t="shared" si="0"/>
        <v>10.108800000000002</v>
      </c>
      <c r="N14" s="14">
        <f t="shared" si="1"/>
        <v>18.662400000000005</v>
      </c>
      <c r="O14" s="14">
        <f t="shared" si="3"/>
        <v>8.553600000000003</v>
      </c>
      <c r="P14" s="13">
        <v>15.552000000000003</v>
      </c>
      <c r="Q14" s="14">
        <f t="shared" si="2"/>
        <v>450</v>
      </c>
      <c r="R14" s="14" t="str">
        <f t="shared" si="4"/>
        <v>D</v>
      </c>
      <c r="S14" s="14" t="str">
        <f>VLOOKUP(G14,Code!$C$3:$D$5,2,0)</f>
        <v>O-102</v>
      </c>
      <c r="T14" s="14"/>
      <c r="U14" s="43">
        <f>SMALL(P2:P2000,4)</f>
        <v>1.1880000000000002</v>
      </c>
      <c r="V14" s="43">
        <f>AVERAGEIF(E3:E2000,"Texas",Q2:Q2000)</f>
        <v>595.40816326530614</v>
      </c>
    </row>
    <row r="15" spans="1:24">
      <c r="A15" s="13">
        <v>14</v>
      </c>
      <c r="B15" s="13" t="s">
        <v>85</v>
      </c>
      <c r="C15" s="13" t="s">
        <v>69</v>
      </c>
      <c r="D15" s="13" t="s">
        <v>109</v>
      </c>
      <c r="E15" s="13" t="s">
        <v>110</v>
      </c>
      <c r="F15" s="13" t="s">
        <v>81</v>
      </c>
      <c r="G15" s="13" t="s">
        <v>82</v>
      </c>
      <c r="H15" s="13" t="s">
        <v>99</v>
      </c>
      <c r="I15" s="13" t="s">
        <v>111</v>
      </c>
      <c r="J15" s="13">
        <v>3</v>
      </c>
      <c r="K15" s="13">
        <v>0.2</v>
      </c>
      <c r="L15" s="14">
        <v>132.59219999999993</v>
      </c>
      <c r="M15" s="14">
        <f t="shared" si="0"/>
        <v>275.38380000000012</v>
      </c>
      <c r="N15" s="14">
        <f t="shared" si="1"/>
        <v>489.57120000000009</v>
      </c>
      <c r="O15" s="14">
        <f t="shared" si="3"/>
        <v>214.18739999999997</v>
      </c>
      <c r="P15" s="13">
        <v>407.97600000000006</v>
      </c>
      <c r="Q15" s="14">
        <f t="shared" si="2"/>
        <v>450</v>
      </c>
      <c r="R15" s="14" t="str">
        <f t="shared" si="4"/>
        <v>D</v>
      </c>
      <c r="S15" s="14" t="str">
        <f>VLOOKUP(G15,Code!$C$3:$D$5,2,0)</f>
        <v>O-102</v>
      </c>
      <c r="T15" s="14"/>
    </row>
    <row r="16" spans="1:24">
      <c r="A16" s="13">
        <v>15</v>
      </c>
      <c r="B16" s="13" t="s">
        <v>85</v>
      </c>
      <c r="C16" s="13" t="s">
        <v>112</v>
      </c>
      <c r="D16" s="13" t="s">
        <v>113</v>
      </c>
      <c r="E16" s="13" t="s">
        <v>114</v>
      </c>
      <c r="F16" s="13" t="s">
        <v>115</v>
      </c>
      <c r="G16" s="13" t="s">
        <v>82</v>
      </c>
      <c r="H16" s="13" t="s">
        <v>101</v>
      </c>
      <c r="I16" s="13" t="s">
        <v>116</v>
      </c>
      <c r="J16" s="13">
        <v>5</v>
      </c>
      <c r="K16" s="13">
        <v>0.8</v>
      </c>
      <c r="L16" s="14">
        <v>-123.858</v>
      </c>
      <c r="M16" s="14">
        <f t="shared" si="0"/>
        <v>192.66800000000001</v>
      </c>
      <c r="N16" s="14">
        <f t="shared" si="1"/>
        <v>123.85799999999998</v>
      </c>
      <c r="O16" s="14">
        <f t="shared" si="3"/>
        <v>-68.810000000000031</v>
      </c>
      <c r="P16" s="13">
        <v>68.809999999999988</v>
      </c>
      <c r="Q16" s="14">
        <f t="shared" si="2"/>
        <v>750</v>
      </c>
      <c r="R16" s="14" t="str">
        <f t="shared" si="4"/>
        <v>C</v>
      </c>
      <c r="S16" s="14" t="str">
        <f>VLOOKUP(G16,Code!$C$3:$D$5,2,0)</f>
        <v>O-102</v>
      </c>
      <c r="T16" s="14"/>
      <c r="U16" s="37" t="s">
        <v>1624</v>
      </c>
    </row>
    <row r="17" spans="1:21">
      <c r="A17" s="13">
        <v>16</v>
      </c>
      <c r="B17" s="13" t="s">
        <v>85</v>
      </c>
      <c r="C17" s="13" t="s">
        <v>112</v>
      </c>
      <c r="D17" s="13" t="s">
        <v>113</v>
      </c>
      <c r="E17" s="13" t="s">
        <v>114</v>
      </c>
      <c r="F17" s="13" t="s">
        <v>115</v>
      </c>
      <c r="G17" s="13" t="s">
        <v>82</v>
      </c>
      <c r="H17" s="13" t="s">
        <v>99</v>
      </c>
      <c r="I17" s="13" t="s">
        <v>117</v>
      </c>
      <c r="J17" s="13">
        <v>3</v>
      </c>
      <c r="K17" s="13">
        <v>0.8</v>
      </c>
      <c r="L17" s="14">
        <v>-3.8160000000000016</v>
      </c>
      <c r="M17" s="14">
        <f t="shared" si="0"/>
        <v>6.3600000000000012</v>
      </c>
      <c r="N17" s="14">
        <f t="shared" si="1"/>
        <v>4.5791999999999993</v>
      </c>
      <c r="O17" s="14">
        <f t="shared" si="3"/>
        <v>-1.7808000000000019</v>
      </c>
      <c r="P17" s="13">
        <v>2.5439999999999996</v>
      </c>
      <c r="Q17" s="14">
        <f t="shared" si="2"/>
        <v>450</v>
      </c>
      <c r="R17" s="14" t="str">
        <f t="shared" si="4"/>
        <v>D</v>
      </c>
      <c r="S17" s="14" t="str">
        <f>VLOOKUP(G17,Code!$C$3:$D$5,2,0)</f>
        <v>O-102</v>
      </c>
      <c r="T17" s="14"/>
      <c r="U17" s="38">
        <f>SUMIF(P2:P2000,"&gt;2000",P2:P2000)</f>
        <v>92603.817599999995</v>
      </c>
    </row>
    <row r="18" spans="1:21">
      <c r="A18" s="13">
        <v>17</v>
      </c>
      <c r="B18" s="13" t="s">
        <v>85</v>
      </c>
      <c r="C18" s="13" t="s">
        <v>69</v>
      </c>
      <c r="D18" s="13" t="s">
        <v>118</v>
      </c>
      <c r="E18" s="13" t="s">
        <v>119</v>
      </c>
      <c r="F18" s="13" t="s">
        <v>115</v>
      </c>
      <c r="G18" s="13" t="s">
        <v>82</v>
      </c>
      <c r="H18" s="13" t="s">
        <v>90</v>
      </c>
      <c r="I18" s="13" t="s">
        <v>120</v>
      </c>
      <c r="J18" s="13">
        <v>6</v>
      </c>
      <c r="K18" s="13">
        <v>0</v>
      </c>
      <c r="L18" s="14">
        <v>13.317599999999999</v>
      </c>
      <c r="M18" s="14">
        <f t="shared" si="0"/>
        <v>652.56240000000003</v>
      </c>
      <c r="N18" s="14">
        <f t="shared" si="1"/>
        <v>665.88</v>
      </c>
      <c r="O18" s="14">
        <f t="shared" si="3"/>
        <v>13.31759999999997</v>
      </c>
      <c r="P18" s="13">
        <v>665.88</v>
      </c>
      <c r="Q18" s="14">
        <f t="shared" si="2"/>
        <v>900</v>
      </c>
      <c r="R18" s="14" t="str">
        <f t="shared" si="4"/>
        <v>C</v>
      </c>
      <c r="S18" s="14" t="str">
        <f>VLOOKUP(G18,Code!$C$3:$D$5,2,0)</f>
        <v>O-102</v>
      </c>
      <c r="T18" s="14"/>
    </row>
    <row r="19" spans="1:21">
      <c r="A19" s="13">
        <v>18</v>
      </c>
      <c r="B19" s="13" t="s">
        <v>68</v>
      </c>
      <c r="C19" s="13" t="s">
        <v>69</v>
      </c>
      <c r="D19" s="13" t="s">
        <v>121</v>
      </c>
      <c r="E19" s="13" t="s">
        <v>122</v>
      </c>
      <c r="F19" s="13" t="s">
        <v>81</v>
      </c>
      <c r="G19" s="13" t="s">
        <v>82</v>
      </c>
      <c r="H19" s="13" t="s">
        <v>90</v>
      </c>
      <c r="I19" s="13" t="s">
        <v>123</v>
      </c>
      <c r="J19" s="13">
        <v>2</v>
      </c>
      <c r="K19" s="13">
        <v>0</v>
      </c>
      <c r="L19" s="14">
        <v>9.9899999999999949</v>
      </c>
      <c r="M19" s="14">
        <f t="shared" si="0"/>
        <v>45.510000000000005</v>
      </c>
      <c r="N19" s="14">
        <f t="shared" si="1"/>
        <v>55.5</v>
      </c>
      <c r="O19" s="14">
        <f t="shared" si="3"/>
        <v>9.9899999999999949</v>
      </c>
      <c r="P19" s="13">
        <v>55.5</v>
      </c>
      <c r="Q19" s="14">
        <f t="shared" si="2"/>
        <v>300</v>
      </c>
      <c r="R19" s="14" t="str">
        <f t="shared" si="4"/>
        <v>D</v>
      </c>
      <c r="S19" s="14" t="str">
        <f>VLOOKUP(G19,Code!$C$3:$D$5,2,0)</f>
        <v>O-102</v>
      </c>
      <c r="T19" s="14"/>
      <c r="U19" s="37" t="s">
        <v>1625</v>
      </c>
    </row>
    <row r="20" spans="1:21">
      <c r="A20" s="13">
        <v>19</v>
      </c>
      <c r="B20" s="13" t="s">
        <v>68</v>
      </c>
      <c r="C20" s="13" t="s">
        <v>69</v>
      </c>
      <c r="D20" s="13" t="s">
        <v>124</v>
      </c>
      <c r="E20" s="13" t="s">
        <v>80</v>
      </c>
      <c r="F20" s="13" t="s">
        <v>81</v>
      </c>
      <c r="G20" s="13" t="s">
        <v>82</v>
      </c>
      <c r="H20" s="13" t="s">
        <v>94</v>
      </c>
      <c r="I20" s="13" t="s">
        <v>125</v>
      </c>
      <c r="J20" s="13">
        <v>2</v>
      </c>
      <c r="K20" s="13">
        <v>0</v>
      </c>
      <c r="L20" s="14">
        <v>2.4823999999999993</v>
      </c>
      <c r="M20" s="14">
        <f t="shared" si="0"/>
        <v>6.0776000000000012</v>
      </c>
      <c r="N20" s="14">
        <f t="shared" si="1"/>
        <v>8.56</v>
      </c>
      <c r="O20" s="14">
        <f t="shared" si="3"/>
        <v>2.4823999999999993</v>
      </c>
      <c r="P20" s="13">
        <v>8.56</v>
      </c>
      <c r="Q20" s="14">
        <f t="shared" si="2"/>
        <v>300</v>
      </c>
      <c r="R20" s="14" t="str">
        <f t="shared" si="4"/>
        <v>D</v>
      </c>
      <c r="S20" s="14" t="str">
        <f>VLOOKUP(G20,Code!$C$3:$D$5,2,0)</f>
        <v>O-102</v>
      </c>
      <c r="T20" s="14"/>
      <c r="U20" s="39">
        <f>COUNTIF(P2:P2000,"&gt;2000")</f>
        <v>26</v>
      </c>
    </row>
    <row r="21" spans="1:21">
      <c r="A21" s="13">
        <v>20</v>
      </c>
      <c r="B21" s="13" t="s">
        <v>68</v>
      </c>
      <c r="C21" s="13" t="s">
        <v>69</v>
      </c>
      <c r="D21" s="13" t="s">
        <v>124</v>
      </c>
      <c r="E21" s="13" t="s">
        <v>80</v>
      </c>
      <c r="F21" s="13" t="s">
        <v>81</v>
      </c>
      <c r="G21" s="13" t="s">
        <v>96</v>
      </c>
      <c r="H21" s="13" t="s">
        <v>97</v>
      </c>
      <c r="I21" s="13" t="s">
        <v>126</v>
      </c>
      <c r="J21" s="13">
        <v>3</v>
      </c>
      <c r="K21" s="13">
        <v>0.2</v>
      </c>
      <c r="L21" s="14">
        <v>16.010999999999981</v>
      </c>
      <c r="M21" s="14">
        <f t="shared" si="0"/>
        <v>197.46900000000005</v>
      </c>
      <c r="N21" s="14">
        <f t="shared" si="1"/>
        <v>256.17600000000004</v>
      </c>
      <c r="O21" s="14">
        <f t="shared" si="3"/>
        <v>58.706999999999994</v>
      </c>
      <c r="P21" s="13">
        <v>213.48000000000002</v>
      </c>
      <c r="Q21" s="14">
        <f t="shared" si="2"/>
        <v>450</v>
      </c>
      <c r="R21" s="14" t="str">
        <f t="shared" si="4"/>
        <v>D</v>
      </c>
      <c r="S21" s="14" t="str">
        <f>VLOOKUP(G21,Code!$C$3:$D$5,2,0)</f>
        <v>T-103</v>
      </c>
      <c r="T21" s="14"/>
    </row>
    <row r="22" spans="1:21">
      <c r="A22" s="13">
        <v>21</v>
      </c>
      <c r="B22" s="13" t="s">
        <v>68</v>
      </c>
      <c r="C22" s="13" t="s">
        <v>69</v>
      </c>
      <c r="D22" s="13" t="s">
        <v>124</v>
      </c>
      <c r="E22" s="13" t="s">
        <v>80</v>
      </c>
      <c r="F22" s="13" t="s">
        <v>81</v>
      </c>
      <c r="G22" s="13" t="s">
        <v>82</v>
      </c>
      <c r="H22" s="13" t="s">
        <v>99</v>
      </c>
      <c r="I22" s="13" t="s">
        <v>127</v>
      </c>
      <c r="J22" s="13">
        <v>4</v>
      </c>
      <c r="K22" s="13">
        <v>0.2</v>
      </c>
      <c r="L22" s="14">
        <v>7.3839999999999986</v>
      </c>
      <c r="M22" s="14">
        <f t="shared" si="0"/>
        <v>15.336</v>
      </c>
      <c r="N22" s="14">
        <f t="shared" si="1"/>
        <v>27.263999999999999</v>
      </c>
      <c r="O22" s="14">
        <f t="shared" si="3"/>
        <v>11.927999999999999</v>
      </c>
      <c r="P22" s="13">
        <v>22.72</v>
      </c>
      <c r="Q22" s="14">
        <f t="shared" si="2"/>
        <v>600</v>
      </c>
      <c r="R22" s="14" t="str">
        <f t="shared" si="4"/>
        <v>C</v>
      </c>
      <c r="S22" s="14" t="str">
        <f>VLOOKUP(G22,Code!$C$3:$D$5,2,0)</f>
        <v>O-102</v>
      </c>
      <c r="T22" s="14"/>
      <c r="U22" s="37" t="s">
        <v>1623</v>
      </c>
    </row>
    <row r="23" spans="1:21">
      <c r="A23" s="13">
        <v>22</v>
      </c>
      <c r="B23" s="13" t="s">
        <v>85</v>
      </c>
      <c r="C23" s="13" t="s">
        <v>78</v>
      </c>
      <c r="D23" s="13" t="s">
        <v>128</v>
      </c>
      <c r="E23" s="13" t="s">
        <v>129</v>
      </c>
      <c r="F23" s="13" t="s">
        <v>115</v>
      </c>
      <c r="G23" s="13" t="s">
        <v>82</v>
      </c>
      <c r="H23" s="13" t="s">
        <v>94</v>
      </c>
      <c r="I23" s="13" t="s">
        <v>130</v>
      </c>
      <c r="J23" s="13">
        <v>7</v>
      </c>
      <c r="K23" s="13">
        <v>0</v>
      </c>
      <c r="L23" s="14">
        <v>5.0595999999999997</v>
      </c>
      <c r="M23" s="14">
        <f t="shared" si="0"/>
        <v>14.400399999999998</v>
      </c>
      <c r="N23" s="14">
        <f t="shared" si="1"/>
        <v>19.459999999999997</v>
      </c>
      <c r="O23" s="14">
        <f t="shared" si="3"/>
        <v>5.0595999999999997</v>
      </c>
      <c r="P23" s="13">
        <v>19.459999999999997</v>
      </c>
      <c r="Q23" s="14">
        <f t="shared" si="2"/>
        <v>1050</v>
      </c>
      <c r="R23" s="14" t="str">
        <f t="shared" si="4"/>
        <v>B</v>
      </c>
      <c r="S23" s="14" t="str">
        <f>VLOOKUP(G23,Code!$C$3:$D$5,2,0)</f>
        <v>O-102</v>
      </c>
      <c r="T23" s="14"/>
      <c r="U23" s="44">
        <f>MAX(L2:L2000)</f>
        <v>3177.4749999999999</v>
      </c>
    </row>
    <row r="24" spans="1:21">
      <c r="A24" s="13">
        <v>23</v>
      </c>
      <c r="B24" s="13" t="s">
        <v>85</v>
      </c>
      <c r="C24" s="13" t="s">
        <v>78</v>
      </c>
      <c r="D24" s="13" t="s">
        <v>128</v>
      </c>
      <c r="E24" s="13" t="s">
        <v>129</v>
      </c>
      <c r="F24" s="13" t="s">
        <v>115</v>
      </c>
      <c r="G24" s="13" t="s">
        <v>82</v>
      </c>
      <c r="H24" s="13" t="s">
        <v>101</v>
      </c>
      <c r="I24" s="13" t="s">
        <v>131</v>
      </c>
      <c r="J24" s="13">
        <v>7</v>
      </c>
      <c r="K24" s="13">
        <v>0</v>
      </c>
      <c r="L24" s="14">
        <v>15.688400000000001</v>
      </c>
      <c r="M24" s="14">
        <f t="shared" si="0"/>
        <v>44.651599999999995</v>
      </c>
      <c r="N24" s="14">
        <f t="shared" si="1"/>
        <v>60.339999999999996</v>
      </c>
      <c r="O24" s="14">
        <f t="shared" si="3"/>
        <v>15.688400000000001</v>
      </c>
      <c r="P24" s="13">
        <v>60.339999999999996</v>
      </c>
      <c r="Q24" s="14">
        <f t="shared" si="2"/>
        <v>1050</v>
      </c>
      <c r="R24" s="14" t="str">
        <f t="shared" si="4"/>
        <v>B</v>
      </c>
      <c r="S24" s="14" t="str">
        <f>VLOOKUP(G24,Code!$C$3:$D$5,2,0)</f>
        <v>O-102</v>
      </c>
      <c r="T24" s="14"/>
    </row>
    <row r="25" spans="1:21">
      <c r="A25" s="13">
        <v>24</v>
      </c>
      <c r="B25" s="13" t="s">
        <v>68</v>
      </c>
      <c r="C25" s="13" t="s">
        <v>69</v>
      </c>
      <c r="D25" s="13" t="s">
        <v>132</v>
      </c>
      <c r="E25" s="13" t="s">
        <v>133</v>
      </c>
      <c r="F25" s="13" t="s">
        <v>134</v>
      </c>
      <c r="G25" s="13" t="s">
        <v>73</v>
      </c>
      <c r="H25" s="13" t="s">
        <v>76</v>
      </c>
      <c r="I25" s="13" t="s">
        <v>135</v>
      </c>
      <c r="J25" s="13">
        <v>2</v>
      </c>
      <c r="K25" s="13">
        <v>0.3</v>
      </c>
      <c r="L25" s="14">
        <v>-1.0196000000000005</v>
      </c>
      <c r="M25" s="14">
        <f t="shared" si="0"/>
        <v>72.391599999999983</v>
      </c>
      <c r="N25" s="14">
        <f t="shared" si="1"/>
        <v>92.783599999999979</v>
      </c>
      <c r="O25" s="14">
        <f t="shared" si="3"/>
        <v>20.391999999999996</v>
      </c>
      <c r="P25" s="13">
        <v>71.371999999999986</v>
      </c>
      <c r="Q25" s="14">
        <f t="shared" si="2"/>
        <v>300</v>
      </c>
      <c r="R25" s="14" t="str">
        <f t="shared" si="4"/>
        <v>D</v>
      </c>
      <c r="S25" s="14" t="str">
        <f>VLOOKUP(G25,Code!$C$3:$D$5,2,0)</f>
        <v>F-101</v>
      </c>
      <c r="T25" s="14"/>
      <c r="U25" s="37" t="s">
        <v>1634</v>
      </c>
    </row>
    <row r="26" spans="1:21">
      <c r="A26" s="13">
        <v>25</v>
      </c>
      <c r="B26" s="13" t="s">
        <v>85</v>
      </c>
      <c r="C26" s="13" t="s">
        <v>69</v>
      </c>
      <c r="D26" s="13" t="s">
        <v>136</v>
      </c>
      <c r="E26" s="13" t="s">
        <v>122</v>
      </c>
      <c r="F26" s="13" t="s">
        <v>81</v>
      </c>
      <c r="G26" s="13" t="s">
        <v>73</v>
      </c>
      <c r="H26" s="13" t="s">
        <v>88</v>
      </c>
      <c r="I26" s="13" t="s">
        <v>89</v>
      </c>
      <c r="J26" s="13">
        <v>3</v>
      </c>
      <c r="K26" s="13">
        <v>0</v>
      </c>
      <c r="L26" s="14">
        <v>240.26490000000001</v>
      </c>
      <c r="M26" s="14">
        <f t="shared" si="0"/>
        <v>804.36509999999987</v>
      </c>
      <c r="N26" s="14">
        <f t="shared" si="1"/>
        <v>1044.6299999999999</v>
      </c>
      <c r="O26" s="14">
        <f t="shared" si="3"/>
        <v>240.26490000000001</v>
      </c>
      <c r="P26" s="13">
        <v>1044.6299999999999</v>
      </c>
      <c r="Q26" s="14">
        <f t="shared" si="2"/>
        <v>450</v>
      </c>
      <c r="R26" s="14" t="str">
        <f t="shared" si="4"/>
        <v>D</v>
      </c>
      <c r="S26" s="14" t="str">
        <f>VLOOKUP(G26,Code!$C$3:$D$5,2,0)</f>
        <v>F-101</v>
      </c>
      <c r="T26" s="14"/>
      <c r="U26" s="45">
        <f>AVERAGE(LARGE(L2:L2000,1),LARGE(L2:L2000,2),LARGE(L2:L2000,3))</f>
        <v>2524.8102333333331</v>
      </c>
    </row>
    <row r="27" spans="1:21">
      <c r="A27" s="13">
        <v>26</v>
      </c>
      <c r="B27" s="13" t="s">
        <v>68</v>
      </c>
      <c r="C27" s="13" t="s">
        <v>69</v>
      </c>
      <c r="D27" s="13" t="s">
        <v>79</v>
      </c>
      <c r="E27" s="13" t="s">
        <v>80</v>
      </c>
      <c r="F27" s="13" t="s">
        <v>81</v>
      </c>
      <c r="G27" s="13" t="s">
        <v>82</v>
      </c>
      <c r="H27" s="13" t="s">
        <v>99</v>
      </c>
      <c r="I27" s="13" t="s">
        <v>137</v>
      </c>
      <c r="J27" s="13">
        <v>2</v>
      </c>
      <c r="K27" s="13">
        <v>0.2</v>
      </c>
      <c r="L27" s="14">
        <v>4.2224000000000004</v>
      </c>
      <c r="M27" s="14">
        <f t="shared" si="0"/>
        <v>7.4256000000000011</v>
      </c>
      <c r="N27" s="14">
        <f t="shared" si="1"/>
        <v>13.977600000000002</v>
      </c>
      <c r="O27" s="14">
        <f t="shared" si="3"/>
        <v>6.5520000000000014</v>
      </c>
      <c r="P27" s="13">
        <v>11.648000000000001</v>
      </c>
      <c r="Q27" s="14">
        <f t="shared" si="2"/>
        <v>300</v>
      </c>
      <c r="R27" s="14" t="str">
        <f t="shared" si="4"/>
        <v>D</v>
      </c>
      <c r="S27" s="14" t="str">
        <f>VLOOKUP(G27,Code!$C$3:$D$5,2,0)</f>
        <v>O-102</v>
      </c>
      <c r="T27" s="14"/>
    </row>
    <row r="28" spans="1:21">
      <c r="A28" s="13">
        <v>27</v>
      </c>
      <c r="B28" s="13" t="s">
        <v>68</v>
      </c>
      <c r="C28" s="13" t="s">
        <v>69</v>
      </c>
      <c r="D28" s="13" t="s">
        <v>79</v>
      </c>
      <c r="E28" s="13" t="s">
        <v>80</v>
      </c>
      <c r="F28" s="13" t="s">
        <v>81</v>
      </c>
      <c r="G28" s="13" t="s">
        <v>96</v>
      </c>
      <c r="H28" s="13" t="s">
        <v>138</v>
      </c>
      <c r="I28" s="13" t="s">
        <v>139</v>
      </c>
      <c r="J28" s="13">
        <v>3</v>
      </c>
      <c r="K28" s="13">
        <v>0</v>
      </c>
      <c r="L28" s="14">
        <v>11.774100000000004</v>
      </c>
      <c r="M28" s="14">
        <f t="shared" si="0"/>
        <v>78.795900000000003</v>
      </c>
      <c r="N28" s="14">
        <f t="shared" si="1"/>
        <v>90.570000000000007</v>
      </c>
      <c r="O28" s="14">
        <f t="shared" si="3"/>
        <v>11.774100000000004</v>
      </c>
      <c r="P28" s="13">
        <v>90.570000000000007</v>
      </c>
      <c r="Q28" s="14">
        <f t="shared" si="2"/>
        <v>450</v>
      </c>
      <c r="R28" s="14" t="str">
        <f t="shared" si="4"/>
        <v>D</v>
      </c>
      <c r="S28" s="14" t="str">
        <f>VLOOKUP(G28,Code!$C$3:$D$5,2,0)</f>
        <v>T-103</v>
      </c>
      <c r="T28" s="14"/>
    </row>
    <row r="29" spans="1:21">
      <c r="A29" s="13">
        <v>28</v>
      </c>
      <c r="B29" s="13" t="s">
        <v>85</v>
      </c>
      <c r="C29" s="13" t="s">
        <v>69</v>
      </c>
      <c r="D29" s="13" t="s">
        <v>132</v>
      </c>
      <c r="E29" s="13" t="s">
        <v>133</v>
      </c>
      <c r="F29" s="13" t="s">
        <v>134</v>
      </c>
      <c r="G29" s="13" t="s">
        <v>73</v>
      </c>
      <c r="H29" s="13" t="s">
        <v>74</v>
      </c>
      <c r="I29" s="13" t="s">
        <v>140</v>
      </c>
      <c r="J29" s="13">
        <v>7</v>
      </c>
      <c r="K29" s="13">
        <v>0.5</v>
      </c>
      <c r="L29" s="14">
        <v>-1665.0522000000001</v>
      </c>
      <c r="M29" s="14">
        <f t="shared" si="0"/>
        <v>4748.4822000000004</v>
      </c>
      <c r="N29" s="14">
        <f t="shared" si="1"/>
        <v>4625.1450000000004</v>
      </c>
      <c r="O29" s="14">
        <f t="shared" si="3"/>
        <v>-123.33719999999994</v>
      </c>
      <c r="P29" s="13">
        <v>3083.4300000000003</v>
      </c>
      <c r="Q29" s="14">
        <f t="shared" si="2"/>
        <v>1050</v>
      </c>
      <c r="R29" s="14" t="str">
        <f t="shared" si="4"/>
        <v>B</v>
      </c>
      <c r="S29" s="14" t="str">
        <f>VLOOKUP(G29,Code!$C$3:$D$5,2,0)</f>
        <v>F-101</v>
      </c>
      <c r="T29" s="14"/>
    </row>
    <row r="30" spans="1:21">
      <c r="A30" s="13">
        <v>29</v>
      </c>
      <c r="B30" s="13" t="s">
        <v>85</v>
      </c>
      <c r="C30" s="13" t="s">
        <v>69</v>
      </c>
      <c r="D30" s="13" t="s">
        <v>132</v>
      </c>
      <c r="E30" s="13" t="s">
        <v>133</v>
      </c>
      <c r="F30" s="13" t="s">
        <v>134</v>
      </c>
      <c r="G30" s="13" t="s">
        <v>82</v>
      </c>
      <c r="H30" s="13" t="s">
        <v>99</v>
      </c>
      <c r="I30" s="13" t="s">
        <v>141</v>
      </c>
      <c r="J30" s="13">
        <v>2</v>
      </c>
      <c r="K30" s="13">
        <v>0.7</v>
      </c>
      <c r="L30" s="14">
        <v>-7.0532000000000004</v>
      </c>
      <c r="M30" s="14">
        <f t="shared" si="0"/>
        <v>16.671200000000002</v>
      </c>
      <c r="N30" s="14">
        <f t="shared" si="1"/>
        <v>16.350600000000004</v>
      </c>
      <c r="O30" s="14">
        <f t="shared" si="3"/>
        <v>-0.32059999999999889</v>
      </c>
      <c r="P30" s="13">
        <v>9.6180000000000021</v>
      </c>
      <c r="Q30" s="14">
        <f t="shared" si="2"/>
        <v>300</v>
      </c>
      <c r="R30" s="14" t="str">
        <f t="shared" si="4"/>
        <v>D</v>
      </c>
      <c r="S30" s="14" t="str">
        <f>VLOOKUP(G30,Code!$C$3:$D$5,2,0)</f>
        <v>O-102</v>
      </c>
      <c r="T30" s="14"/>
    </row>
    <row r="31" spans="1:21">
      <c r="A31" s="13">
        <v>30</v>
      </c>
      <c r="B31" s="13" t="s">
        <v>85</v>
      </c>
      <c r="C31" s="13" t="s">
        <v>69</v>
      </c>
      <c r="D31" s="13" t="s">
        <v>132</v>
      </c>
      <c r="E31" s="13" t="s">
        <v>133</v>
      </c>
      <c r="F31" s="13" t="s">
        <v>134</v>
      </c>
      <c r="G31" s="13" t="s">
        <v>73</v>
      </c>
      <c r="H31" s="13" t="s">
        <v>92</v>
      </c>
      <c r="I31" s="13" t="s">
        <v>142</v>
      </c>
      <c r="J31" s="13">
        <v>3</v>
      </c>
      <c r="K31" s="13">
        <v>0.2</v>
      </c>
      <c r="L31" s="14">
        <v>15.524999999999991</v>
      </c>
      <c r="M31" s="14">
        <f t="shared" si="0"/>
        <v>108.67500000000003</v>
      </c>
      <c r="N31" s="14">
        <f t="shared" si="1"/>
        <v>149.04000000000002</v>
      </c>
      <c r="O31" s="14">
        <f t="shared" si="3"/>
        <v>40.364999999999995</v>
      </c>
      <c r="P31" s="13">
        <v>124.20000000000002</v>
      </c>
      <c r="Q31" s="14">
        <f t="shared" si="2"/>
        <v>450</v>
      </c>
      <c r="R31" s="14" t="str">
        <f t="shared" si="4"/>
        <v>D</v>
      </c>
      <c r="S31" s="14" t="str">
        <f>VLOOKUP(G31,Code!$C$3:$D$5,2,0)</f>
        <v>F-101</v>
      </c>
      <c r="T31" s="14"/>
    </row>
    <row r="32" spans="1:21">
      <c r="A32" s="13">
        <v>31</v>
      </c>
      <c r="B32" s="13" t="s">
        <v>85</v>
      </c>
      <c r="C32" s="13" t="s">
        <v>69</v>
      </c>
      <c r="D32" s="13" t="s">
        <v>132</v>
      </c>
      <c r="E32" s="13" t="s">
        <v>133</v>
      </c>
      <c r="F32" s="13" t="s">
        <v>134</v>
      </c>
      <c r="G32" s="13" t="s">
        <v>82</v>
      </c>
      <c r="H32" s="13" t="s">
        <v>143</v>
      </c>
      <c r="I32" s="13" t="s">
        <v>144</v>
      </c>
      <c r="J32" s="13">
        <v>2</v>
      </c>
      <c r="K32" s="13">
        <v>0.2</v>
      </c>
      <c r="L32" s="14">
        <v>1.1015999999999997</v>
      </c>
      <c r="M32" s="14">
        <f t="shared" si="0"/>
        <v>2.1624000000000008</v>
      </c>
      <c r="N32" s="14">
        <f t="shared" si="1"/>
        <v>3.9168000000000003</v>
      </c>
      <c r="O32" s="14">
        <f t="shared" si="3"/>
        <v>1.7543999999999995</v>
      </c>
      <c r="P32" s="13">
        <v>3.2640000000000002</v>
      </c>
      <c r="Q32" s="14">
        <f t="shared" si="2"/>
        <v>300</v>
      </c>
      <c r="R32" s="14" t="str">
        <f t="shared" si="4"/>
        <v>D</v>
      </c>
      <c r="S32" s="14" t="str">
        <f>VLOOKUP(G32,Code!$C$3:$D$5,2,0)</f>
        <v>O-102</v>
      </c>
      <c r="T32" s="14"/>
    </row>
    <row r="33" spans="1:20">
      <c r="A33" s="13">
        <v>32</v>
      </c>
      <c r="B33" s="13" t="s">
        <v>85</v>
      </c>
      <c r="C33" s="13" t="s">
        <v>69</v>
      </c>
      <c r="D33" s="13" t="s">
        <v>132</v>
      </c>
      <c r="E33" s="13" t="s">
        <v>133</v>
      </c>
      <c r="F33" s="13" t="s">
        <v>134</v>
      </c>
      <c r="G33" s="13" t="s">
        <v>82</v>
      </c>
      <c r="H33" s="13" t="s">
        <v>94</v>
      </c>
      <c r="I33" s="13" t="s">
        <v>145</v>
      </c>
      <c r="J33" s="13">
        <v>6</v>
      </c>
      <c r="K33" s="13">
        <v>0.2</v>
      </c>
      <c r="L33" s="14">
        <v>9.7091999999999885</v>
      </c>
      <c r="M33" s="14">
        <f t="shared" si="0"/>
        <v>76.594800000000021</v>
      </c>
      <c r="N33" s="14">
        <f t="shared" si="1"/>
        <v>103.56480000000001</v>
      </c>
      <c r="O33" s="14">
        <f t="shared" si="3"/>
        <v>26.969999999999985</v>
      </c>
      <c r="P33" s="13">
        <v>86.304000000000002</v>
      </c>
      <c r="Q33" s="14">
        <f t="shared" si="2"/>
        <v>900</v>
      </c>
      <c r="R33" s="14" t="str">
        <f t="shared" si="4"/>
        <v>C</v>
      </c>
      <c r="S33" s="14" t="str">
        <f>VLOOKUP(G33,Code!$C$3:$D$5,2,0)</f>
        <v>O-102</v>
      </c>
      <c r="T33" s="14"/>
    </row>
    <row r="34" spans="1:20">
      <c r="A34" s="13">
        <v>33</v>
      </c>
      <c r="B34" s="13" t="s">
        <v>85</v>
      </c>
      <c r="C34" s="13" t="s">
        <v>69</v>
      </c>
      <c r="D34" s="13" t="s">
        <v>132</v>
      </c>
      <c r="E34" s="13" t="s">
        <v>133</v>
      </c>
      <c r="F34" s="13" t="s">
        <v>134</v>
      </c>
      <c r="G34" s="13" t="s">
        <v>82</v>
      </c>
      <c r="H34" s="13" t="s">
        <v>99</v>
      </c>
      <c r="I34" s="13" t="s">
        <v>146</v>
      </c>
      <c r="J34" s="13">
        <v>6</v>
      </c>
      <c r="K34" s="13">
        <v>0.7</v>
      </c>
      <c r="L34" s="14">
        <v>-5.7149999999999999</v>
      </c>
      <c r="M34" s="14">
        <f t="shared" si="0"/>
        <v>12.573</v>
      </c>
      <c r="N34" s="14">
        <f t="shared" si="1"/>
        <v>11.658600000000003</v>
      </c>
      <c r="O34" s="14">
        <f t="shared" si="3"/>
        <v>-0.91439999999999699</v>
      </c>
      <c r="P34" s="13">
        <v>6.8580000000000014</v>
      </c>
      <c r="Q34" s="14">
        <f t="shared" si="2"/>
        <v>900</v>
      </c>
      <c r="R34" s="14" t="str">
        <f t="shared" si="4"/>
        <v>C</v>
      </c>
      <c r="S34" s="14" t="str">
        <f>VLOOKUP(G34,Code!$C$3:$D$5,2,0)</f>
        <v>O-102</v>
      </c>
      <c r="T34" s="14"/>
    </row>
    <row r="35" spans="1:20">
      <c r="A35" s="13">
        <v>34</v>
      </c>
      <c r="B35" s="13" t="s">
        <v>85</v>
      </c>
      <c r="C35" s="13" t="s">
        <v>69</v>
      </c>
      <c r="D35" s="13" t="s">
        <v>132</v>
      </c>
      <c r="E35" s="13" t="s">
        <v>133</v>
      </c>
      <c r="F35" s="13" t="s">
        <v>134</v>
      </c>
      <c r="G35" s="13" t="s">
        <v>82</v>
      </c>
      <c r="H35" s="13" t="s">
        <v>94</v>
      </c>
      <c r="I35" s="13" t="s">
        <v>147</v>
      </c>
      <c r="J35" s="13">
        <v>2</v>
      </c>
      <c r="K35" s="13">
        <v>0.2</v>
      </c>
      <c r="L35" s="14">
        <v>3.5460000000000007</v>
      </c>
      <c r="M35" s="14">
        <f t="shared" si="0"/>
        <v>12.213999999999999</v>
      </c>
      <c r="N35" s="14">
        <f t="shared" si="1"/>
        <v>18.911999999999999</v>
      </c>
      <c r="O35" s="14">
        <f t="shared" si="3"/>
        <v>6.6980000000000004</v>
      </c>
      <c r="P35" s="13">
        <v>15.76</v>
      </c>
      <c r="Q35" s="14">
        <f t="shared" si="2"/>
        <v>300</v>
      </c>
      <c r="R35" s="14" t="str">
        <f t="shared" si="4"/>
        <v>D</v>
      </c>
      <c r="S35" s="14" t="str">
        <f>VLOOKUP(G35,Code!$C$3:$D$5,2,0)</f>
        <v>O-102</v>
      </c>
      <c r="T35" s="14"/>
    </row>
    <row r="36" spans="1:20">
      <c r="A36" s="13">
        <v>35</v>
      </c>
      <c r="B36" s="13" t="s">
        <v>68</v>
      </c>
      <c r="C36" s="13" t="s">
        <v>112</v>
      </c>
      <c r="D36" s="13" t="s">
        <v>148</v>
      </c>
      <c r="E36" s="13" t="s">
        <v>114</v>
      </c>
      <c r="F36" s="13" t="s">
        <v>115</v>
      </c>
      <c r="G36" s="13" t="s">
        <v>82</v>
      </c>
      <c r="H36" s="13" t="s">
        <v>107</v>
      </c>
      <c r="I36" s="13" t="s">
        <v>149</v>
      </c>
      <c r="J36" s="13">
        <v>3</v>
      </c>
      <c r="K36" s="13">
        <v>0.2</v>
      </c>
      <c r="L36" s="14">
        <v>9.9467999999999979</v>
      </c>
      <c r="M36" s="14">
        <f t="shared" si="0"/>
        <v>19.525200000000005</v>
      </c>
      <c r="N36" s="14">
        <f t="shared" si="1"/>
        <v>35.366399999999999</v>
      </c>
      <c r="O36" s="14">
        <f t="shared" si="3"/>
        <v>15.841199999999994</v>
      </c>
      <c r="P36" s="13">
        <v>29.472000000000001</v>
      </c>
      <c r="Q36" s="14">
        <f t="shared" si="2"/>
        <v>450</v>
      </c>
      <c r="R36" s="14" t="str">
        <f t="shared" si="4"/>
        <v>D</v>
      </c>
      <c r="S36" s="14" t="str">
        <f>VLOOKUP(G36,Code!$C$3:$D$5,2,0)</f>
        <v>O-102</v>
      </c>
      <c r="T36" s="14"/>
    </row>
    <row r="37" spans="1:20">
      <c r="A37" s="13">
        <v>36</v>
      </c>
      <c r="B37" s="13" t="s">
        <v>150</v>
      </c>
      <c r="C37" s="13" t="s">
        <v>78</v>
      </c>
      <c r="D37" s="13" t="s">
        <v>151</v>
      </c>
      <c r="E37" s="13" t="s">
        <v>114</v>
      </c>
      <c r="F37" s="13" t="s">
        <v>115</v>
      </c>
      <c r="G37" s="13" t="s">
        <v>96</v>
      </c>
      <c r="H37" s="13" t="s">
        <v>97</v>
      </c>
      <c r="I37" s="13" t="s">
        <v>152</v>
      </c>
      <c r="J37" s="13">
        <v>7</v>
      </c>
      <c r="K37" s="13">
        <v>0.2</v>
      </c>
      <c r="L37" s="14">
        <v>123.47369999999989</v>
      </c>
      <c r="M37" s="14">
        <f t="shared" si="0"/>
        <v>974.07030000000043</v>
      </c>
      <c r="N37" s="14">
        <f t="shared" si="1"/>
        <v>1317.0528000000004</v>
      </c>
      <c r="O37" s="14">
        <f t="shared" si="3"/>
        <v>342.98249999999996</v>
      </c>
      <c r="P37" s="13">
        <v>1097.5440000000003</v>
      </c>
      <c r="Q37" s="14">
        <f t="shared" si="2"/>
        <v>1050</v>
      </c>
      <c r="R37" s="14" t="str">
        <f t="shared" si="4"/>
        <v>B</v>
      </c>
      <c r="S37" s="14" t="str">
        <f>VLOOKUP(G37,Code!$C$3:$D$5,2,0)</f>
        <v>T-103</v>
      </c>
      <c r="T37" s="14"/>
    </row>
    <row r="38" spans="1:20">
      <c r="A38" s="13">
        <v>37</v>
      </c>
      <c r="B38" s="13" t="s">
        <v>150</v>
      </c>
      <c r="C38" s="13" t="s">
        <v>78</v>
      </c>
      <c r="D38" s="13" t="s">
        <v>151</v>
      </c>
      <c r="E38" s="13" t="s">
        <v>114</v>
      </c>
      <c r="F38" s="13" t="s">
        <v>115</v>
      </c>
      <c r="G38" s="13" t="s">
        <v>73</v>
      </c>
      <c r="H38" s="13" t="s">
        <v>92</v>
      </c>
      <c r="I38" s="13" t="s">
        <v>153</v>
      </c>
      <c r="J38" s="13">
        <v>5</v>
      </c>
      <c r="K38" s="13">
        <v>0.6</v>
      </c>
      <c r="L38" s="14">
        <v>-147.96300000000002</v>
      </c>
      <c r="M38" s="14">
        <f t="shared" si="0"/>
        <v>338.88300000000004</v>
      </c>
      <c r="N38" s="14">
        <f t="shared" si="1"/>
        <v>305.47199999999998</v>
      </c>
      <c r="O38" s="14">
        <f t="shared" si="3"/>
        <v>-33.411000000000058</v>
      </c>
      <c r="P38" s="13">
        <v>190.92</v>
      </c>
      <c r="Q38" s="14">
        <f t="shared" si="2"/>
        <v>750</v>
      </c>
      <c r="R38" s="14" t="str">
        <f t="shared" si="4"/>
        <v>C</v>
      </c>
      <c r="S38" s="14" t="str">
        <f>VLOOKUP(G38,Code!$C$3:$D$5,2,0)</f>
        <v>F-101</v>
      </c>
      <c r="T38" s="14"/>
    </row>
    <row r="39" spans="1:20">
      <c r="A39" s="13">
        <v>38</v>
      </c>
      <c r="B39" s="13" t="s">
        <v>85</v>
      </c>
      <c r="C39" s="13" t="s">
        <v>112</v>
      </c>
      <c r="D39" s="13" t="s">
        <v>148</v>
      </c>
      <c r="E39" s="13" t="s">
        <v>114</v>
      </c>
      <c r="F39" s="13" t="s">
        <v>115</v>
      </c>
      <c r="G39" s="13" t="s">
        <v>82</v>
      </c>
      <c r="H39" s="13" t="s">
        <v>143</v>
      </c>
      <c r="I39" s="13" t="s">
        <v>154</v>
      </c>
      <c r="J39" s="13">
        <v>9</v>
      </c>
      <c r="K39" s="13">
        <v>0.2</v>
      </c>
      <c r="L39" s="14">
        <v>35.414999999999999</v>
      </c>
      <c r="M39" s="14">
        <f t="shared" si="0"/>
        <v>77.913000000000011</v>
      </c>
      <c r="N39" s="14">
        <f t="shared" si="1"/>
        <v>135.99360000000001</v>
      </c>
      <c r="O39" s="14">
        <f t="shared" si="3"/>
        <v>58.080600000000004</v>
      </c>
      <c r="P39" s="13">
        <v>113.328</v>
      </c>
      <c r="Q39" s="14">
        <f t="shared" si="2"/>
        <v>1350</v>
      </c>
      <c r="R39" s="14" t="str">
        <f t="shared" si="4"/>
        <v>B</v>
      </c>
      <c r="S39" s="14" t="str">
        <f>VLOOKUP(G39,Code!$C$3:$D$5,2,0)</f>
        <v>O-102</v>
      </c>
      <c r="T39" s="14"/>
    </row>
    <row r="40" spans="1:20">
      <c r="A40" s="13">
        <v>39</v>
      </c>
      <c r="B40" s="13" t="s">
        <v>85</v>
      </c>
      <c r="C40" s="13" t="s">
        <v>112</v>
      </c>
      <c r="D40" s="13" t="s">
        <v>148</v>
      </c>
      <c r="E40" s="13" t="s">
        <v>114</v>
      </c>
      <c r="F40" s="13" t="s">
        <v>115</v>
      </c>
      <c r="G40" s="13" t="s">
        <v>73</v>
      </c>
      <c r="H40" s="13" t="s">
        <v>74</v>
      </c>
      <c r="I40" s="13" t="s">
        <v>155</v>
      </c>
      <c r="J40" s="13">
        <v>3</v>
      </c>
      <c r="K40" s="13">
        <v>0.32</v>
      </c>
      <c r="L40" s="14">
        <v>-46.976400000000012</v>
      </c>
      <c r="M40" s="14">
        <f t="shared" si="0"/>
        <v>579.37559999999996</v>
      </c>
      <c r="N40" s="14">
        <f t="shared" si="1"/>
        <v>702.76694399999997</v>
      </c>
      <c r="O40" s="14">
        <f t="shared" si="3"/>
        <v>123.391344</v>
      </c>
      <c r="P40" s="13">
        <v>532.39919999999995</v>
      </c>
      <c r="Q40" s="14">
        <f t="shared" si="2"/>
        <v>450</v>
      </c>
      <c r="R40" s="14" t="str">
        <f t="shared" si="4"/>
        <v>D</v>
      </c>
      <c r="S40" s="14" t="str">
        <f>VLOOKUP(G40,Code!$C$3:$D$5,2,0)</f>
        <v>F-101</v>
      </c>
      <c r="T40" s="14"/>
    </row>
    <row r="41" spans="1:20">
      <c r="A41" s="13">
        <v>40</v>
      </c>
      <c r="B41" s="13" t="s">
        <v>85</v>
      </c>
      <c r="C41" s="13" t="s">
        <v>112</v>
      </c>
      <c r="D41" s="13" t="s">
        <v>148</v>
      </c>
      <c r="E41" s="13" t="s">
        <v>114</v>
      </c>
      <c r="F41" s="13" t="s">
        <v>115</v>
      </c>
      <c r="G41" s="13" t="s">
        <v>73</v>
      </c>
      <c r="H41" s="13" t="s">
        <v>76</v>
      </c>
      <c r="I41" s="13" t="s">
        <v>156</v>
      </c>
      <c r="J41" s="13">
        <v>3</v>
      </c>
      <c r="K41" s="13">
        <v>0.3</v>
      </c>
      <c r="L41" s="14">
        <v>-15.146999999999991</v>
      </c>
      <c r="M41" s="14">
        <f t="shared" si="0"/>
        <v>227.20499999999998</v>
      </c>
      <c r="N41" s="14">
        <f t="shared" si="1"/>
        <v>275.67539999999997</v>
      </c>
      <c r="O41" s="14">
        <f t="shared" si="3"/>
        <v>48.470399999999984</v>
      </c>
      <c r="P41" s="13">
        <v>212.05799999999999</v>
      </c>
      <c r="Q41" s="14">
        <f t="shared" si="2"/>
        <v>450</v>
      </c>
      <c r="R41" s="14" t="str">
        <f t="shared" si="4"/>
        <v>D</v>
      </c>
      <c r="S41" s="14" t="str">
        <f>VLOOKUP(G41,Code!$C$3:$D$5,2,0)</f>
        <v>F-101</v>
      </c>
      <c r="T41" s="14"/>
    </row>
    <row r="42" spans="1:20">
      <c r="A42" s="13">
        <v>41</v>
      </c>
      <c r="B42" s="13" t="s">
        <v>85</v>
      </c>
      <c r="C42" s="13" t="s">
        <v>112</v>
      </c>
      <c r="D42" s="13" t="s">
        <v>148</v>
      </c>
      <c r="E42" s="13" t="s">
        <v>114</v>
      </c>
      <c r="F42" s="13" t="s">
        <v>115</v>
      </c>
      <c r="G42" s="13" t="s">
        <v>96</v>
      </c>
      <c r="H42" s="13" t="s">
        <v>97</v>
      </c>
      <c r="I42" s="13" t="s">
        <v>157</v>
      </c>
      <c r="J42" s="13">
        <v>4</v>
      </c>
      <c r="K42" s="13">
        <v>0.2</v>
      </c>
      <c r="L42" s="14">
        <v>41.756399999999957</v>
      </c>
      <c r="M42" s="14">
        <f t="shared" si="0"/>
        <v>329.41160000000002</v>
      </c>
      <c r="N42" s="14">
        <f t="shared" si="1"/>
        <v>445.40160000000003</v>
      </c>
      <c r="O42" s="14">
        <f t="shared" si="3"/>
        <v>115.99000000000001</v>
      </c>
      <c r="P42" s="13">
        <v>371.16800000000001</v>
      </c>
      <c r="Q42" s="14">
        <f t="shared" si="2"/>
        <v>600</v>
      </c>
      <c r="R42" s="14" t="str">
        <f t="shared" si="4"/>
        <v>C</v>
      </c>
      <c r="S42" s="14" t="str">
        <f>VLOOKUP(G42,Code!$C$3:$D$5,2,0)</f>
        <v>T-103</v>
      </c>
      <c r="T42" s="14"/>
    </row>
    <row r="43" spans="1:20">
      <c r="A43" s="13">
        <v>42</v>
      </c>
      <c r="B43" s="13" t="s">
        <v>85</v>
      </c>
      <c r="C43" s="13" t="s">
        <v>78</v>
      </c>
      <c r="D43" s="13" t="s">
        <v>158</v>
      </c>
      <c r="E43" s="13" t="s">
        <v>159</v>
      </c>
      <c r="F43" s="13" t="s">
        <v>115</v>
      </c>
      <c r="G43" s="13" t="s">
        <v>96</v>
      </c>
      <c r="H43" s="13" t="s">
        <v>97</v>
      </c>
      <c r="I43" s="13" t="s">
        <v>160</v>
      </c>
      <c r="J43" s="13">
        <v>4</v>
      </c>
      <c r="K43" s="13">
        <v>0.2</v>
      </c>
      <c r="L43" s="14">
        <v>16.556399999999996</v>
      </c>
      <c r="M43" s="14">
        <f t="shared" si="0"/>
        <v>130.61160000000001</v>
      </c>
      <c r="N43" s="14">
        <f t="shared" si="1"/>
        <v>176.60160000000002</v>
      </c>
      <c r="O43" s="14">
        <f t="shared" si="3"/>
        <v>45.990000000000009</v>
      </c>
      <c r="P43" s="13">
        <v>147.16800000000001</v>
      </c>
      <c r="Q43" s="14">
        <f t="shared" si="2"/>
        <v>600</v>
      </c>
      <c r="R43" s="14" t="str">
        <f t="shared" si="4"/>
        <v>C</v>
      </c>
      <c r="S43" s="14" t="str">
        <f>VLOOKUP(G43,Code!$C$3:$D$5,2,0)</f>
        <v>T-103</v>
      </c>
      <c r="T43" s="14"/>
    </row>
    <row r="44" spans="1:20">
      <c r="A44" s="13">
        <v>43</v>
      </c>
      <c r="B44" s="13" t="s">
        <v>85</v>
      </c>
      <c r="C44" s="13" t="s">
        <v>78</v>
      </c>
      <c r="D44" s="13" t="s">
        <v>79</v>
      </c>
      <c r="E44" s="13" t="s">
        <v>80</v>
      </c>
      <c r="F44" s="13" t="s">
        <v>81</v>
      </c>
      <c r="G44" s="13" t="s">
        <v>82</v>
      </c>
      <c r="H44" s="13" t="s">
        <v>90</v>
      </c>
      <c r="I44" s="13" t="s">
        <v>161</v>
      </c>
      <c r="J44" s="13">
        <v>2</v>
      </c>
      <c r="K44" s="13">
        <v>0</v>
      </c>
      <c r="L44" s="14">
        <v>3.8939999999999912</v>
      </c>
      <c r="M44" s="14">
        <f t="shared" si="0"/>
        <v>73.986000000000004</v>
      </c>
      <c r="N44" s="14">
        <f t="shared" si="1"/>
        <v>77.88</v>
      </c>
      <c r="O44" s="14">
        <f t="shared" si="3"/>
        <v>3.8939999999999912</v>
      </c>
      <c r="P44" s="13">
        <v>77.88</v>
      </c>
      <c r="Q44" s="14">
        <f t="shared" si="2"/>
        <v>300</v>
      </c>
      <c r="R44" s="14" t="str">
        <f t="shared" si="4"/>
        <v>D</v>
      </c>
      <c r="S44" s="14" t="str">
        <f>VLOOKUP(G44,Code!$C$3:$D$5,2,0)</f>
        <v>O-102</v>
      </c>
      <c r="T44" s="14"/>
    </row>
    <row r="45" spans="1:20">
      <c r="A45" s="13">
        <v>44</v>
      </c>
      <c r="B45" s="13" t="s">
        <v>85</v>
      </c>
      <c r="C45" s="13" t="s">
        <v>78</v>
      </c>
      <c r="D45" s="13" t="s">
        <v>162</v>
      </c>
      <c r="E45" s="13" t="s">
        <v>87</v>
      </c>
      <c r="F45" s="13" t="s">
        <v>72</v>
      </c>
      <c r="G45" s="13" t="s">
        <v>82</v>
      </c>
      <c r="H45" s="13" t="s">
        <v>90</v>
      </c>
      <c r="I45" s="13" t="s">
        <v>163</v>
      </c>
      <c r="J45" s="13">
        <v>2</v>
      </c>
      <c r="K45" s="13">
        <v>0.2</v>
      </c>
      <c r="L45" s="14">
        <v>9.5616000000000092</v>
      </c>
      <c r="M45" s="14">
        <f t="shared" si="0"/>
        <v>86.054399999999987</v>
      </c>
      <c r="N45" s="14">
        <f t="shared" si="1"/>
        <v>114.7392</v>
      </c>
      <c r="O45" s="14">
        <f t="shared" si="3"/>
        <v>28.68480000000001</v>
      </c>
      <c r="P45" s="13">
        <v>95.616</v>
      </c>
      <c r="Q45" s="14">
        <f t="shared" si="2"/>
        <v>300</v>
      </c>
      <c r="R45" s="14" t="str">
        <f t="shared" si="4"/>
        <v>D</v>
      </c>
      <c r="S45" s="14" t="str">
        <f>VLOOKUP(G45,Code!$C$3:$D$5,2,0)</f>
        <v>O-102</v>
      </c>
      <c r="T45" s="14"/>
    </row>
    <row r="46" spans="1:20">
      <c r="A46" s="13">
        <v>45</v>
      </c>
      <c r="B46" s="13" t="s">
        <v>150</v>
      </c>
      <c r="C46" s="13" t="s">
        <v>78</v>
      </c>
      <c r="D46" s="13" t="s">
        <v>164</v>
      </c>
      <c r="E46" s="13" t="s">
        <v>165</v>
      </c>
      <c r="F46" s="13" t="s">
        <v>115</v>
      </c>
      <c r="G46" s="13" t="s">
        <v>96</v>
      </c>
      <c r="H46" s="13" t="s">
        <v>138</v>
      </c>
      <c r="I46" s="13" t="s">
        <v>166</v>
      </c>
      <c r="J46" s="13">
        <v>2</v>
      </c>
      <c r="K46" s="13">
        <v>0</v>
      </c>
      <c r="L46" s="14">
        <v>19.7714</v>
      </c>
      <c r="M46" s="14">
        <f t="shared" si="0"/>
        <v>26.208599999999997</v>
      </c>
      <c r="N46" s="14">
        <f t="shared" si="1"/>
        <v>45.98</v>
      </c>
      <c r="O46" s="14">
        <f t="shared" si="3"/>
        <v>19.7714</v>
      </c>
      <c r="P46" s="13">
        <v>45.98</v>
      </c>
      <c r="Q46" s="14">
        <f t="shared" si="2"/>
        <v>300</v>
      </c>
      <c r="R46" s="14" t="str">
        <f t="shared" si="4"/>
        <v>D</v>
      </c>
      <c r="S46" s="14" t="str">
        <f>VLOOKUP(G46,Code!$C$3:$D$5,2,0)</f>
        <v>T-103</v>
      </c>
      <c r="T46" s="14"/>
    </row>
    <row r="47" spans="1:20">
      <c r="A47" s="13">
        <v>46</v>
      </c>
      <c r="B47" s="13" t="s">
        <v>150</v>
      </c>
      <c r="C47" s="13" t="s">
        <v>78</v>
      </c>
      <c r="D47" s="13" t="s">
        <v>164</v>
      </c>
      <c r="E47" s="13" t="s">
        <v>165</v>
      </c>
      <c r="F47" s="13" t="s">
        <v>115</v>
      </c>
      <c r="G47" s="13" t="s">
        <v>82</v>
      </c>
      <c r="H47" s="13" t="s">
        <v>99</v>
      </c>
      <c r="I47" s="13" t="s">
        <v>167</v>
      </c>
      <c r="J47" s="13">
        <v>2</v>
      </c>
      <c r="K47" s="13">
        <v>0</v>
      </c>
      <c r="L47" s="14">
        <v>8.2061999999999991</v>
      </c>
      <c r="M47" s="14">
        <f t="shared" si="0"/>
        <v>9.2538000000000018</v>
      </c>
      <c r="N47" s="14">
        <f t="shared" si="1"/>
        <v>17.46</v>
      </c>
      <c r="O47" s="14">
        <f t="shared" si="3"/>
        <v>8.2061999999999991</v>
      </c>
      <c r="P47" s="13">
        <v>17.46</v>
      </c>
      <c r="Q47" s="14">
        <f t="shared" si="2"/>
        <v>300</v>
      </c>
      <c r="R47" s="14" t="str">
        <f t="shared" si="4"/>
        <v>D</v>
      </c>
      <c r="S47" s="14" t="str">
        <f>VLOOKUP(G47,Code!$C$3:$D$5,2,0)</f>
        <v>O-102</v>
      </c>
      <c r="T47" s="14"/>
    </row>
    <row r="48" spans="1:20">
      <c r="A48" s="13">
        <v>47</v>
      </c>
      <c r="B48" s="13" t="s">
        <v>68</v>
      </c>
      <c r="C48" s="13" t="s">
        <v>69</v>
      </c>
      <c r="D48" s="13" t="s">
        <v>168</v>
      </c>
      <c r="E48" s="13" t="s">
        <v>169</v>
      </c>
      <c r="F48" s="13" t="s">
        <v>115</v>
      </c>
      <c r="G48" s="13" t="s">
        <v>82</v>
      </c>
      <c r="H48" s="13" t="s">
        <v>90</v>
      </c>
      <c r="I48" s="13" t="s">
        <v>170</v>
      </c>
      <c r="J48" s="13">
        <v>4</v>
      </c>
      <c r="K48" s="13">
        <v>0</v>
      </c>
      <c r="L48" s="14">
        <v>8.4783999999999935</v>
      </c>
      <c r="M48" s="14">
        <f t="shared" si="0"/>
        <v>203.48160000000001</v>
      </c>
      <c r="N48" s="14">
        <f t="shared" si="1"/>
        <v>211.96</v>
      </c>
      <c r="O48" s="14">
        <f t="shared" si="3"/>
        <v>8.4783999999999935</v>
      </c>
      <c r="P48" s="13">
        <v>211.96</v>
      </c>
      <c r="Q48" s="14">
        <f t="shared" si="2"/>
        <v>600</v>
      </c>
      <c r="R48" s="14" t="str">
        <f t="shared" si="4"/>
        <v>C</v>
      </c>
      <c r="S48" s="14" t="str">
        <f>VLOOKUP(G48,Code!$C$3:$D$5,2,0)</f>
        <v>O-102</v>
      </c>
      <c r="T48" s="14"/>
    </row>
    <row r="49" spans="1:20">
      <c r="A49" s="13">
        <v>48</v>
      </c>
      <c r="B49" s="13" t="s">
        <v>85</v>
      </c>
      <c r="C49" s="13" t="s">
        <v>69</v>
      </c>
      <c r="D49" s="13" t="s">
        <v>171</v>
      </c>
      <c r="E49" s="13" t="s">
        <v>172</v>
      </c>
      <c r="F49" s="13" t="s">
        <v>134</v>
      </c>
      <c r="G49" s="13" t="s">
        <v>96</v>
      </c>
      <c r="H49" s="13" t="s">
        <v>138</v>
      </c>
      <c r="I49" s="13" t="s">
        <v>173</v>
      </c>
      <c r="J49" s="13">
        <v>3</v>
      </c>
      <c r="K49" s="13">
        <v>0</v>
      </c>
      <c r="L49" s="14">
        <v>4.9500000000000011</v>
      </c>
      <c r="M49" s="14">
        <f t="shared" si="0"/>
        <v>40.049999999999997</v>
      </c>
      <c r="N49" s="14">
        <f t="shared" si="1"/>
        <v>45</v>
      </c>
      <c r="O49" s="14">
        <f t="shared" si="3"/>
        <v>4.9500000000000028</v>
      </c>
      <c r="P49" s="13">
        <v>45</v>
      </c>
      <c r="Q49" s="14">
        <f t="shared" si="2"/>
        <v>450</v>
      </c>
      <c r="R49" s="14" t="str">
        <f t="shared" si="4"/>
        <v>D</v>
      </c>
      <c r="S49" s="14" t="str">
        <f>VLOOKUP(G49,Code!$C$3:$D$5,2,0)</f>
        <v>T-103</v>
      </c>
      <c r="T49" s="14"/>
    </row>
    <row r="50" spans="1:20">
      <c r="A50" s="13">
        <v>49</v>
      </c>
      <c r="B50" s="13" t="s">
        <v>85</v>
      </c>
      <c r="C50" s="13" t="s">
        <v>69</v>
      </c>
      <c r="D50" s="13" t="s">
        <v>171</v>
      </c>
      <c r="E50" s="13" t="s">
        <v>172</v>
      </c>
      <c r="F50" s="13" t="s">
        <v>134</v>
      </c>
      <c r="G50" s="13" t="s">
        <v>96</v>
      </c>
      <c r="H50" s="13" t="s">
        <v>97</v>
      </c>
      <c r="I50" s="13" t="s">
        <v>174</v>
      </c>
      <c r="J50" s="13">
        <v>2</v>
      </c>
      <c r="K50" s="13">
        <v>0</v>
      </c>
      <c r="L50" s="14">
        <v>6.104000000000001</v>
      </c>
      <c r="M50" s="14">
        <f t="shared" si="0"/>
        <v>15.696</v>
      </c>
      <c r="N50" s="14">
        <f t="shared" si="1"/>
        <v>21.8</v>
      </c>
      <c r="O50" s="14">
        <f t="shared" si="3"/>
        <v>6.104000000000001</v>
      </c>
      <c r="P50" s="13">
        <v>21.8</v>
      </c>
      <c r="Q50" s="14">
        <f t="shared" si="2"/>
        <v>300</v>
      </c>
      <c r="R50" s="14" t="str">
        <f t="shared" si="4"/>
        <v>D</v>
      </c>
      <c r="S50" s="14" t="str">
        <f>VLOOKUP(G50,Code!$C$3:$D$5,2,0)</f>
        <v>T-103</v>
      </c>
      <c r="T50" s="14"/>
    </row>
    <row r="51" spans="1:20">
      <c r="A51" s="13">
        <v>50</v>
      </c>
      <c r="B51" s="13" t="s">
        <v>85</v>
      </c>
      <c r="C51" s="13" t="s">
        <v>69</v>
      </c>
      <c r="D51" s="13" t="s">
        <v>175</v>
      </c>
      <c r="E51" s="13" t="s">
        <v>176</v>
      </c>
      <c r="F51" s="13" t="s">
        <v>115</v>
      </c>
      <c r="G51" s="13" t="s">
        <v>82</v>
      </c>
      <c r="H51" s="13" t="s">
        <v>99</v>
      </c>
      <c r="I51" s="13" t="s">
        <v>177</v>
      </c>
      <c r="J51" s="13">
        <v>6</v>
      </c>
      <c r="K51" s="13">
        <v>0</v>
      </c>
      <c r="L51" s="14">
        <v>17.9634</v>
      </c>
      <c r="M51" s="14">
        <f t="shared" si="0"/>
        <v>20.256599999999999</v>
      </c>
      <c r="N51" s="14">
        <f t="shared" si="1"/>
        <v>38.22</v>
      </c>
      <c r="O51" s="14">
        <f t="shared" si="3"/>
        <v>17.9634</v>
      </c>
      <c r="P51" s="13">
        <v>38.22</v>
      </c>
      <c r="Q51" s="14">
        <f t="shared" si="2"/>
        <v>900</v>
      </c>
      <c r="R51" s="14" t="str">
        <f t="shared" si="4"/>
        <v>C</v>
      </c>
      <c r="S51" s="14" t="str">
        <f>VLOOKUP(G51,Code!$C$3:$D$5,2,0)</f>
        <v>O-102</v>
      </c>
      <c r="T51" s="14"/>
    </row>
    <row r="52" spans="1:20">
      <c r="A52" s="13">
        <v>51</v>
      </c>
      <c r="B52" s="13" t="s">
        <v>85</v>
      </c>
      <c r="C52" s="13" t="s">
        <v>69</v>
      </c>
      <c r="D52" s="13" t="s">
        <v>175</v>
      </c>
      <c r="E52" s="13" t="s">
        <v>176</v>
      </c>
      <c r="F52" s="13" t="s">
        <v>115</v>
      </c>
      <c r="G52" s="13" t="s">
        <v>82</v>
      </c>
      <c r="H52" s="13" t="s">
        <v>83</v>
      </c>
      <c r="I52" s="13" t="s">
        <v>178</v>
      </c>
      <c r="J52" s="13">
        <v>6</v>
      </c>
      <c r="K52" s="13">
        <v>0</v>
      </c>
      <c r="L52" s="14">
        <v>35.334599999999995</v>
      </c>
      <c r="M52" s="14">
        <f t="shared" si="0"/>
        <v>39.845399999999998</v>
      </c>
      <c r="N52" s="14">
        <f t="shared" si="1"/>
        <v>75.179999999999993</v>
      </c>
      <c r="O52" s="14">
        <f t="shared" si="3"/>
        <v>35.334599999999995</v>
      </c>
      <c r="P52" s="13">
        <v>75.179999999999993</v>
      </c>
      <c r="Q52" s="14">
        <f t="shared" si="2"/>
        <v>900</v>
      </c>
      <c r="R52" s="14" t="str">
        <f t="shared" si="4"/>
        <v>C</v>
      </c>
      <c r="S52" s="14" t="str">
        <f>VLOOKUP(G52,Code!$C$3:$D$5,2,0)</f>
        <v>O-102</v>
      </c>
      <c r="T52" s="14"/>
    </row>
    <row r="53" spans="1:20">
      <c r="A53" s="13">
        <v>52</v>
      </c>
      <c r="B53" s="13" t="s">
        <v>85</v>
      </c>
      <c r="C53" s="13" t="s">
        <v>69</v>
      </c>
      <c r="D53" s="13" t="s">
        <v>175</v>
      </c>
      <c r="E53" s="13" t="s">
        <v>176</v>
      </c>
      <c r="F53" s="13" t="s">
        <v>115</v>
      </c>
      <c r="G53" s="13" t="s">
        <v>73</v>
      </c>
      <c r="H53" s="13" t="s">
        <v>92</v>
      </c>
      <c r="I53" s="13" t="s">
        <v>179</v>
      </c>
      <c r="J53" s="13">
        <v>2</v>
      </c>
      <c r="K53" s="13">
        <v>0</v>
      </c>
      <c r="L53" s="14">
        <v>2.9567999999999999</v>
      </c>
      <c r="M53" s="14">
        <f t="shared" si="0"/>
        <v>3.2032000000000003</v>
      </c>
      <c r="N53" s="14">
        <f t="shared" si="1"/>
        <v>6.16</v>
      </c>
      <c r="O53" s="14">
        <f t="shared" si="3"/>
        <v>2.9567999999999999</v>
      </c>
      <c r="P53" s="13">
        <v>6.16</v>
      </c>
      <c r="Q53" s="14">
        <f t="shared" si="2"/>
        <v>300</v>
      </c>
      <c r="R53" s="14" t="str">
        <f t="shared" si="4"/>
        <v>D</v>
      </c>
      <c r="S53" s="14" t="str">
        <f>VLOOKUP(G53,Code!$C$3:$D$5,2,0)</f>
        <v>F-101</v>
      </c>
      <c r="T53" s="14"/>
    </row>
    <row r="54" spans="1:20">
      <c r="A54" s="13">
        <v>53</v>
      </c>
      <c r="B54" s="13" t="s">
        <v>85</v>
      </c>
      <c r="C54" s="13" t="s">
        <v>69</v>
      </c>
      <c r="D54" s="13" t="s">
        <v>175</v>
      </c>
      <c r="E54" s="13" t="s">
        <v>176</v>
      </c>
      <c r="F54" s="13" t="s">
        <v>115</v>
      </c>
      <c r="G54" s="13" t="s">
        <v>73</v>
      </c>
      <c r="H54" s="13" t="s">
        <v>76</v>
      </c>
      <c r="I54" s="13" t="s">
        <v>180</v>
      </c>
      <c r="J54" s="13">
        <v>1</v>
      </c>
      <c r="K54" s="13">
        <v>0</v>
      </c>
      <c r="L54" s="14">
        <v>17.098099999999988</v>
      </c>
      <c r="M54" s="14">
        <f t="shared" si="0"/>
        <v>72.891900000000007</v>
      </c>
      <c r="N54" s="14">
        <f t="shared" si="1"/>
        <v>89.99</v>
      </c>
      <c r="O54" s="14">
        <f t="shared" si="3"/>
        <v>17.098099999999988</v>
      </c>
      <c r="P54" s="13">
        <v>89.99</v>
      </c>
      <c r="Q54" s="14">
        <f t="shared" si="2"/>
        <v>150</v>
      </c>
      <c r="R54" s="14" t="str">
        <f t="shared" si="4"/>
        <v>D</v>
      </c>
      <c r="S54" s="14" t="str">
        <f>VLOOKUP(G54,Code!$C$3:$D$5,2,0)</f>
        <v>F-101</v>
      </c>
      <c r="T54" s="14"/>
    </row>
    <row r="55" spans="1:20">
      <c r="A55" s="13">
        <v>54</v>
      </c>
      <c r="B55" s="13" t="s">
        <v>85</v>
      </c>
      <c r="C55" s="13" t="s">
        <v>78</v>
      </c>
      <c r="D55" s="13" t="s">
        <v>181</v>
      </c>
      <c r="E55" s="13" t="s">
        <v>182</v>
      </c>
      <c r="F55" s="13" t="s">
        <v>134</v>
      </c>
      <c r="G55" s="13" t="s">
        <v>82</v>
      </c>
      <c r="H55" s="13" t="s">
        <v>183</v>
      </c>
      <c r="I55" s="13" t="s">
        <v>184</v>
      </c>
      <c r="J55" s="13">
        <v>7</v>
      </c>
      <c r="K55" s="13">
        <v>0</v>
      </c>
      <c r="L55" s="14">
        <v>6.2566000000000006</v>
      </c>
      <c r="M55" s="14">
        <f t="shared" si="0"/>
        <v>9.003400000000001</v>
      </c>
      <c r="N55" s="14">
        <f t="shared" si="1"/>
        <v>15.260000000000002</v>
      </c>
      <c r="O55" s="14">
        <f t="shared" si="3"/>
        <v>6.2566000000000006</v>
      </c>
      <c r="P55" s="13">
        <v>15.260000000000002</v>
      </c>
      <c r="Q55" s="14">
        <f t="shared" si="2"/>
        <v>1050</v>
      </c>
      <c r="R55" s="14" t="str">
        <f t="shared" si="4"/>
        <v>B</v>
      </c>
      <c r="S55" s="14" t="str">
        <f>VLOOKUP(G55,Code!$C$3:$D$5,2,0)</f>
        <v>O-102</v>
      </c>
      <c r="T55" s="14"/>
    </row>
    <row r="56" spans="1:20">
      <c r="A56" s="13">
        <v>55</v>
      </c>
      <c r="B56" s="13" t="s">
        <v>85</v>
      </c>
      <c r="C56" s="13" t="s">
        <v>78</v>
      </c>
      <c r="D56" s="13" t="s">
        <v>181</v>
      </c>
      <c r="E56" s="13" t="s">
        <v>182</v>
      </c>
      <c r="F56" s="13" t="s">
        <v>134</v>
      </c>
      <c r="G56" s="13" t="s">
        <v>96</v>
      </c>
      <c r="H56" s="13" t="s">
        <v>97</v>
      </c>
      <c r="I56" s="13" t="s">
        <v>185</v>
      </c>
      <c r="J56" s="13">
        <v>5</v>
      </c>
      <c r="K56" s="13">
        <v>0</v>
      </c>
      <c r="L56" s="14">
        <v>298.68549999999999</v>
      </c>
      <c r="M56" s="14">
        <f t="shared" si="0"/>
        <v>731.2645</v>
      </c>
      <c r="N56" s="14">
        <f t="shared" si="1"/>
        <v>1029.95</v>
      </c>
      <c r="O56" s="14">
        <f t="shared" si="3"/>
        <v>298.68550000000005</v>
      </c>
      <c r="P56" s="13">
        <v>1029.95</v>
      </c>
      <c r="Q56" s="14">
        <f t="shared" si="2"/>
        <v>750</v>
      </c>
      <c r="R56" s="14" t="str">
        <f t="shared" si="4"/>
        <v>C</v>
      </c>
      <c r="S56" s="14" t="str">
        <f>VLOOKUP(G56,Code!$C$3:$D$5,2,0)</f>
        <v>T-103</v>
      </c>
      <c r="T56" s="14"/>
    </row>
    <row r="57" spans="1:20">
      <c r="A57" s="13">
        <v>56</v>
      </c>
      <c r="B57" s="13" t="s">
        <v>150</v>
      </c>
      <c r="C57" s="13" t="s">
        <v>69</v>
      </c>
      <c r="D57" s="13" t="s">
        <v>186</v>
      </c>
      <c r="E57" s="13" t="s">
        <v>182</v>
      </c>
      <c r="F57" s="13" t="s">
        <v>134</v>
      </c>
      <c r="G57" s="13" t="s">
        <v>82</v>
      </c>
      <c r="H57" s="13" t="s">
        <v>90</v>
      </c>
      <c r="I57" s="13" t="s">
        <v>187</v>
      </c>
      <c r="J57" s="13">
        <v>6</v>
      </c>
      <c r="K57" s="13">
        <v>0</v>
      </c>
      <c r="L57" s="14">
        <v>52.139999999999986</v>
      </c>
      <c r="M57" s="14">
        <f t="shared" si="0"/>
        <v>156.42000000000002</v>
      </c>
      <c r="N57" s="14">
        <f t="shared" si="1"/>
        <v>208.56</v>
      </c>
      <c r="O57" s="14">
        <f t="shared" si="3"/>
        <v>52.139999999999986</v>
      </c>
      <c r="P57" s="13">
        <v>208.56</v>
      </c>
      <c r="Q57" s="14">
        <f t="shared" si="2"/>
        <v>900</v>
      </c>
      <c r="R57" s="14" t="str">
        <f t="shared" si="4"/>
        <v>C</v>
      </c>
      <c r="S57" s="14" t="str">
        <f>VLOOKUP(G57,Code!$C$3:$D$5,2,0)</f>
        <v>O-102</v>
      </c>
      <c r="T57" s="14"/>
    </row>
    <row r="58" spans="1:20">
      <c r="A58" s="13">
        <v>57</v>
      </c>
      <c r="B58" s="13" t="s">
        <v>150</v>
      </c>
      <c r="C58" s="13" t="s">
        <v>69</v>
      </c>
      <c r="D58" s="13" t="s">
        <v>186</v>
      </c>
      <c r="E58" s="13" t="s">
        <v>182</v>
      </c>
      <c r="F58" s="13" t="s">
        <v>134</v>
      </c>
      <c r="G58" s="13" t="s">
        <v>82</v>
      </c>
      <c r="H58" s="13" t="s">
        <v>107</v>
      </c>
      <c r="I58" s="13" t="s">
        <v>188</v>
      </c>
      <c r="J58" s="13">
        <v>5</v>
      </c>
      <c r="K58" s="13">
        <v>0</v>
      </c>
      <c r="L58" s="14">
        <v>15.552000000000001</v>
      </c>
      <c r="M58" s="14">
        <f t="shared" si="0"/>
        <v>16.848000000000006</v>
      </c>
      <c r="N58" s="14">
        <f t="shared" si="1"/>
        <v>32.400000000000006</v>
      </c>
      <c r="O58" s="14">
        <f t="shared" si="3"/>
        <v>15.552</v>
      </c>
      <c r="P58" s="13">
        <v>32.400000000000006</v>
      </c>
      <c r="Q58" s="14">
        <f t="shared" si="2"/>
        <v>750</v>
      </c>
      <c r="R58" s="14" t="str">
        <f t="shared" si="4"/>
        <v>C</v>
      </c>
      <c r="S58" s="14" t="str">
        <f>VLOOKUP(G58,Code!$C$3:$D$5,2,0)</f>
        <v>O-102</v>
      </c>
      <c r="T58" s="14"/>
    </row>
    <row r="59" spans="1:20">
      <c r="A59" s="13">
        <v>58</v>
      </c>
      <c r="B59" s="13" t="s">
        <v>150</v>
      </c>
      <c r="C59" s="13" t="s">
        <v>69</v>
      </c>
      <c r="D59" s="13" t="s">
        <v>186</v>
      </c>
      <c r="E59" s="13" t="s">
        <v>182</v>
      </c>
      <c r="F59" s="13" t="s">
        <v>134</v>
      </c>
      <c r="G59" s="13" t="s">
        <v>73</v>
      </c>
      <c r="H59" s="13" t="s">
        <v>76</v>
      </c>
      <c r="I59" s="13" t="s">
        <v>189</v>
      </c>
      <c r="J59" s="13">
        <v>5</v>
      </c>
      <c r="K59" s="13">
        <v>0.1</v>
      </c>
      <c r="L59" s="14">
        <v>7.0980000000000061</v>
      </c>
      <c r="M59" s="14">
        <f t="shared" si="0"/>
        <v>312.31200000000001</v>
      </c>
      <c r="N59" s="14">
        <f t="shared" si="1"/>
        <v>351.351</v>
      </c>
      <c r="O59" s="14">
        <f t="shared" si="3"/>
        <v>39.038999999999987</v>
      </c>
      <c r="P59" s="13">
        <v>319.41000000000003</v>
      </c>
      <c r="Q59" s="14">
        <f t="shared" si="2"/>
        <v>750</v>
      </c>
      <c r="R59" s="14" t="str">
        <f t="shared" si="4"/>
        <v>C</v>
      </c>
      <c r="S59" s="14" t="str">
        <f>VLOOKUP(G59,Code!$C$3:$D$5,2,0)</f>
        <v>F-101</v>
      </c>
      <c r="T59" s="14"/>
    </row>
    <row r="60" spans="1:20">
      <c r="A60" s="13">
        <v>59</v>
      </c>
      <c r="B60" s="13" t="s">
        <v>150</v>
      </c>
      <c r="C60" s="13" t="s">
        <v>69</v>
      </c>
      <c r="D60" s="13" t="s">
        <v>186</v>
      </c>
      <c r="E60" s="13" t="s">
        <v>182</v>
      </c>
      <c r="F60" s="13" t="s">
        <v>134</v>
      </c>
      <c r="G60" s="13" t="s">
        <v>82</v>
      </c>
      <c r="H60" s="13" t="s">
        <v>107</v>
      </c>
      <c r="I60" s="13" t="s">
        <v>190</v>
      </c>
      <c r="J60" s="13">
        <v>2</v>
      </c>
      <c r="K60" s="13">
        <v>0</v>
      </c>
      <c r="L60" s="14">
        <v>6.9888000000000003</v>
      </c>
      <c r="M60" s="14">
        <f t="shared" si="0"/>
        <v>7.5712000000000002</v>
      </c>
      <c r="N60" s="14">
        <f t="shared" si="1"/>
        <v>14.56</v>
      </c>
      <c r="O60" s="14">
        <f t="shared" si="3"/>
        <v>6.9888000000000003</v>
      </c>
      <c r="P60" s="13">
        <v>14.56</v>
      </c>
      <c r="Q60" s="14">
        <f t="shared" si="2"/>
        <v>300</v>
      </c>
      <c r="R60" s="14" t="str">
        <f t="shared" si="4"/>
        <v>D</v>
      </c>
      <c r="S60" s="14" t="str">
        <f>VLOOKUP(G60,Code!$C$3:$D$5,2,0)</f>
        <v>O-102</v>
      </c>
      <c r="T60" s="14"/>
    </row>
    <row r="61" spans="1:20">
      <c r="A61" s="13">
        <v>60</v>
      </c>
      <c r="B61" s="13" t="s">
        <v>150</v>
      </c>
      <c r="C61" s="13" t="s">
        <v>69</v>
      </c>
      <c r="D61" s="13" t="s">
        <v>186</v>
      </c>
      <c r="E61" s="13" t="s">
        <v>182</v>
      </c>
      <c r="F61" s="13" t="s">
        <v>134</v>
      </c>
      <c r="G61" s="13" t="s">
        <v>96</v>
      </c>
      <c r="H61" s="13" t="s">
        <v>138</v>
      </c>
      <c r="I61" s="13" t="s">
        <v>173</v>
      </c>
      <c r="J61" s="13">
        <v>2</v>
      </c>
      <c r="K61" s="13">
        <v>0</v>
      </c>
      <c r="L61" s="14">
        <v>3.3000000000000007</v>
      </c>
      <c r="M61" s="14">
        <f t="shared" si="0"/>
        <v>26.7</v>
      </c>
      <c r="N61" s="14">
        <f t="shared" si="1"/>
        <v>30</v>
      </c>
      <c r="O61" s="14">
        <f t="shared" si="3"/>
        <v>3.3000000000000007</v>
      </c>
      <c r="P61" s="13">
        <v>30</v>
      </c>
      <c r="Q61" s="14">
        <f t="shared" si="2"/>
        <v>300</v>
      </c>
      <c r="R61" s="14" t="str">
        <f t="shared" si="4"/>
        <v>D</v>
      </c>
      <c r="S61" s="14" t="str">
        <f>VLOOKUP(G61,Code!$C$3:$D$5,2,0)</f>
        <v>T-103</v>
      </c>
      <c r="T61" s="14"/>
    </row>
    <row r="62" spans="1:20">
      <c r="A62" s="13">
        <v>61</v>
      </c>
      <c r="B62" s="13" t="s">
        <v>150</v>
      </c>
      <c r="C62" s="13" t="s">
        <v>69</v>
      </c>
      <c r="D62" s="13" t="s">
        <v>186</v>
      </c>
      <c r="E62" s="13" t="s">
        <v>182</v>
      </c>
      <c r="F62" s="13" t="s">
        <v>134</v>
      </c>
      <c r="G62" s="13" t="s">
        <v>82</v>
      </c>
      <c r="H62" s="13" t="s">
        <v>99</v>
      </c>
      <c r="I62" s="13" t="s">
        <v>191</v>
      </c>
      <c r="J62" s="13">
        <v>4</v>
      </c>
      <c r="K62" s="13">
        <v>0.2</v>
      </c>
      <c r="L62" s="14">
        <v>16.361999999999998</v>
      </c>
      <c r="M62" s="14">
        <f t="shared" si="0"/>
        <v>32.118000000000009</v>
      </c>
      <c r="N62" s="14">
        <f t="shared" si="1"/>
        <v>58.176000000000002</v>
      </c>
      <c r="O62" s="14">
        <f t="shared" si="3"/>
        <v>26.057999999999993</v>
      </c>
      <c r="P62" s="13">
        <v>48.480000000000004</v>
      </c>
      <c r="Q62" s="14">
        <f t="shared" si="2"/>
        <v>600</v>
      </c>
      <c r="R62" s="14" t="str">
        <f t="shared" si="4"/>
        <v>C</v>
      </c>
      <c r="S62" s="14" t="str">
        <f>VLOOKUP(G62,Code!$C$3:$D$5,2,0)</f>
        <v>O-102</v>
      </c>
      <c r="T62" s="14"/>
    </row>
    <row r="63" spans="1:20">
      <c r="A63" s="13">
        <v>62</v>
      </c>
      <c r="B63" s="13" t="s">
        <v>150</v>
      </c>
      <c r="C63" s="13" t="s">
        <v>69</v>
      </c>
      <c r="D63" s="13" t="s">
        <v>186</v>
      </c>
      <c r="E63" s="13" t="s">
        <v>182</v>
      </c>
      <c r="F63" s="13" t="s">
        <v>134</v>
      </c>
      <c r="G63" s="13" t="s">
        <v>82</v>
      </c>
      <c r="H63" s="13" t="s">
        <v>94</v>
      </c>
      <c r="I63" s="13" t="s">
        <v>192</v>
      </c>
      <c r="J63" s="13">
        <v>1</v>
      </c>
      <c r="K63" s="13">
        <v>0</v>
      </c>
      <c r="L63" s="14">
        <v>0.84</v>
      </c>
      <c r="M63" s="14">
        <f t="shared" si="0"/>
        <v>0.84</v>
      </c>
      <c r="N63" s="14">
        <f t="shared" si="1"/>
        <v>1.68</v>
      </c>
      <c r="O63" s="14">
        <f t="shared" si="3"/>
        <v>0.84</v>
      </c>
      <c r="P63" s="13">
        <v>1.68</v>
      </c>
      <c r="Q63" s="14">
        <f t="shared" si="2"/>
        <v>150</v>
      </c>
      <c r="R63" s="14" t="str">
        <f t="shared" si="4"/>
        <v>D</v>
      </c>
      <c r="S63" s="14" t="str">
        <f>VLOOKUP(G63,Code!$C$3:$D$5,2,0)</f>
        <v>O-102</v>
      </c>
      <c r="T63" s="14"/>
    </row>
    <row r="64" spans="1:20">
      <c r="A64" s="13">
        <v>63</v>
      </c>
      <c r="B64" s="13" t="s">
        <v>85</v>
      </c>
      <c r="C64" s="13" t="s">
        <v>69</v>
      </c>
      <c r="D64" s="13" t="s">
        <v>79</v>
      </c>
      <c r="E64" s="13" t="s">
        <v>80</v>
      </c>
      <c r="F64" s="13" t="s">
        <v>81</v>
      </c>
      <c r="G64" s="13" t="s">
        <v>96</v>
      </c>
      <c r="H64" s="13" t="s">
        <v>138</v>
      </c>
      <c r="I64" s="13" t="s">
        <v>193</v>
      </c>
      <c r="J64" s="13">
        <v>2</v>
      </c>
      <c r="K64" s="13">
        <v>0</v>
      </c>
      <c r="L64" s="14">
        <v>6.1512000000000011</v>
      </c>
      <c r="M64" s="14">
        <f t="shared" si="0"/>
        <v>7.8287999999999993</v>
      </c>
      <c r="N64" s="14">
        <f t="shared" si="1"/>
        <v>13.98</v>
      </c>
      <c r="O64" s="14">
        <f t="shared" si="3"/>
        <v>6.1512000000000011</v>
      </c>
      <c r="P64" s="13">
        <v>13.98</v>
      </c>
      <c r="Q64" s="14">
        <f t="shared" si="2"/>
        <v>300</v>
      </c>
      <c r="R64" s="14" t="str">
        <f t="shared" si="4"/>
        <v>D</v>
      </c>
      <c r="S64" s="14" t="str">
        <f>VLOOKUP(G64,Code!$C$3:$D$5,2,0)</f>
        <v>T-103</v>
      </c>
      <c r="T64" s="14"/>
    </row>
    <row r="65" spans="1:20">
      <c r="A65" s="13">
        <v>64</v>
      </c>
      <c r="B65" s="13" t="s">
        <v>85</v>
      </c>
      <c r="C65" s="13" t="s">
        <v>69</v>
      </c>
      <c r="D65" s="13" t="s">
        <v>79</v>
      </c>
      <c r="E65" s="13" t="s">
        <v>80</v>
      </c>
      <c r="F65" s="13" t="s">
        <v>81</v>
      </c>
      <c r="G65" s="13" t="s">
        <v>82</v>
      </c>
      <c r="H65" s="13" t="s">
        <v>99</v>
      </c>
      <c r="I65" s="13" t="s">
        <v>194</v>
      </c>
      <c r="J65" s="13">
        <v>6</v>
      </c>
      <c r="K65" s="13">
        <v>0.2</v>
      </c>
      <c r="L65" s="14">
        <v>9.3612000000000002</v>
      </c>
      <c r="M65" s="14">
        <f t="shared" si="0"/>
        <v>16.462800000000001</v>
      </c>
      <c r="N65" s="14">
        <f t="shared" si="1"/>
        <v>30.988800000000001</v>
      </c>
      <c r="O65" s="14">
        <f t="shared" si="3"/>
        <v>14.526</v>
      </c>
      <c r="P65" s="13">
        <v>25.824000000000002</v>
      </c>
      <c r="Q65" s="14">
        <f t="shared" si="2"/>
        <v>900</v>
      </c>
      <c r="R65" s="14" t="str">
        <f t="shared" si="4"/>
        <v>C</v>
      </c>
      <c r="S65" s="14" t="str">
        <f>VLOOKUP(G65,Code!$C$3:$D$5,2,0)</f>
        <v>O-102</v>
      </c>
      <c r="T65" s="14"/>
    </row>
    <row r="66" spans="1:20">
      <c r="A66" s="13">
        <v>65</v>
      </c>
      <c r="B66" s="13" t="s">
        <v>85</v>
      </c>
      <c r="C66" s="13" t="s">
        <v>69</v>
      </c>
      <c r="D66" s="13" t="s">
        <v>79</v>
      </c>
      <c r="E66" s="13" t="s">
        <v>80</v>
      </c>
      <c r="F66" s="13" t="s">
        <v>81</v>
      </c>
      <c r="G66" s="13" t="s">
        <v>82</v>
      </c>
      <c r="H66" s="13" t="s">
        <v>107</v>
      </c>
      <c r="I66" s="13" t="s">
        <v>195</v>
      </c>
      <c r="J66" s="13">
        <v>3</v>
      </c>
      <c r="K66" s="13">
        <v>0</v>
      </c>
      <c r="L66" s="14">
        <v>68.963099999999997</v>
      </c>
      <c r="M66" s="14">
        <f t="shared" ref="M66:M129" si="5">P66-L66</f>
        <v>77.766899999999993</v>
      </c>
      <c r="N66" s="14">
        <f t="shared" ref="N66:N129" si="6">P66+(P66*K66)</f>
        <v>146.72999999999999</v>
      </c>
      <c r="O66" s="14">
        <f t="shared" si="3"/>
        <v>68.963099999999997</v>
      </c>
      <c r="P66" s="13">
        <v>146.72999999999999</v>
      </c>
      <c r="Q66" s="14">
        <f t="shared" ref="Q66:Q129" si="7">J66*150</f>
        <v>450</v>
      </c>
      <c r="R66" s="14" t="str">
        <f t="shared" si="4"/>
        <v>D</v>
      </c>
      <c r="S66" s="14" t="str">
        <f>VLOOKUP(G66,Code!$C$3:$D$5,2,0)</f>
        <v>O-102</v>
      </c>
      <c r="T66" s="14"/>
    </row>
    <row r="67" spans="1:20">
      <c r="A67" s="13">
        <v>66</v>
      </c>
      <c r="B67" s="13" t="s">
        <v>85</v>
      </c>
      <c r="C67" s="13" t="s">
        <v>69</v>
      </c>
      <c r="D67" s="13" t="s">
        <v>79</v>
      </c>
      <c r="E67" s="13" t="s">
        <v>80</v>
      </c>
      <c r="F67" s="13" t="s">
        <v>81</v>
      </c>
      <c r="G67" s="13" t="s">
        <v>73</v>
      </c>
      <c r="H67" s="13" t="s">
        <v>92</v>
      </c>
      <c r="I67" s="13" t="s">
        <v>196</v>
      </c>
      <c r="J67" s="13">
        <v>4</v>
      </c>
      <c r="K67" s="13">
        <v>0</v>
      </c>
      <c r="L67" s="14">
        <v>22.332800000000006</v>
      </c>
      <c r="M67" s="14">
        <f t="shared" si="5"/>
        <v>57.427199999999999</v>
      </c>
      <c r="N67" s="14">
        <f t="shared" si="6"/>
        <v>79.760000000000005</v>
      </c>
      <c r="O67" s="14">
        <f t="shared" ref="O67:O130" si="8">N67-M67</f>
        <v>22.332800000000006</v>
      </c>
      <c r="P67" s="13">
        <v>79.760000000000005</v>
      </c>
      <c r="Q67" s="14">
        <f t="shared" si="7"/>
        <v>600</v>
      </c>
      <c r="R67" s="14" t="str">
        <f t="shared" ref="R67:R130" si="9">IF(Q67&gt;=2000,"A",IF(Q67&gt;=1000,"B",IF(Q67&gt;=500,"C",IF(Q67&gt;=100,"D",IF(Q67&lt;100,"E","error")))))</f>
        <v>C</v>
      </c>
      <c r="S67" s="14" t="str">
        <f>VLOOKUP(G67,Code!$C$3:$D$5,2,0)</f>
        <v>F-101</v>
      </c>
      <c r="T67" s="14"/>
    </row>
    <row r="68" spans="1:20">
      <c r="A68" s="13">
        <v>67</v>
      </c>
      <c r="B68" s="13" t="s">
        <v>85</v>
      </c>
      <c r="C68" s="13" t="s">
        <v>112</v>
      </c>
      <c r="D68" s="13" t="s">
        <v>197</v>
      </c>
      <c r="E68" s="13" t="s">
        <v>159</v>
      </c>
      <c r="F68" s="13" t="s">
        <v>115</v>
      </c>
      <c r="G68" s="13" t="s">
        <v>73</v>
      </c>
      <c r="H68" s="13" t="s">
        <v>76</v>
      </c>
      <c r="I68" s="13" t="s">
        <v>198</v>
      </c>
      <c r="J68" s="13">
        <v>5</v>
      </c>
      <c r="K68" s="13">
        <v>0.3</v>
      </c>
      <c r="L68" s="14">
        <v>-15.222500000000011</v>
      </c>
      <c r="M68" s="14">
        <f t="shared" si="5"/>
        <v>228.33749999999998</v>
      </c>
      <c r="N68" s="14">
        <f t="shared" si="6"/>
        <v>277.04949999999997</v>
      </c>
      <c r="O68" s="14">
        <f t="shared" si="8"/>
        <v>48.711999999999989</v>
      </c>
      <c r="P68" s="13">
        <v>213.11499999999998</v>
      </c>
      <c r="Q68" s="14">
        <f t="shared" si="7"/>
        <v>750</v>
      </c>
      <c r="R68" s="14" t="str">
        <f t="shared" si="9"/>
        <v>C</v>
      </c>
      <c r="S68" s="14" t="str">
        <f>VLOOKUP(G68,Code!$C$3:$D$5,2,0)</f>
        <v>F-101</v>
      </c>
      <c r="T68" s="14"/>
    </row>
    <row r="69" spans="1:20">
      <c r="A69" s="13">
        <v>68</v>
      </c>
      <c r="B69" s="13" t="s">
        <v>85</v>
      </c>
      <c r="C69" s="13" t="s">
        <v>78</v>
      </c>
      <c r="D69" s="13" t="s">
        <v>199</v>
      </c>
      <c r="E69" s="13" t="s">
        <v>200</v>
      </c>
      <c r="F69" s="13" t="s">
        <v>81</v>
      </c>
      <c r="G69" s="13" t="s">
        <v>82</v>
      </c>
      <c r="H69" s="13" t="s">
        <v>94</v>
      </c>
      <c r="I69" s="13" t="s">
        <v>201</v>
      </c>
      <c r="J69" s="13">
        <v>8</v>
      </c>
      <c r="K69" s="13">
        <v>0.2</v>
      </c>
      <c r="L69" s="14">
        <v>111.30239999999998</v>
      </c>
      <c r="M69" s="14">
        <f t="shared" si="5"/>
        <v>1001.7216000000001</v>
      </c>
      <c r="N69" s="14">
        <f t="shared" si="6"/>
        <v>1335.6288000000002</v>
      </c>
      <c r="O69" s="14">
        <f t="shared" si="8"/>
        <v>333.9072000000001</v>
      </c>
      <c r="P69" s="13">
        <v>1113.0240000000001</v>
      </c>
      <c r="Q69" s="14">
        <f t="shared" si="7"/>
        <v>1200</v>
      </c>
      <c r="R69" s="14" t="str">
        <f t="shared" si="9"/>
        <v>B</v>
      </c>
      <c r="S69" s="14" t="str">
        <f>VLOOKUP(G69,Code!$C$3:$D$5,2,0)</f>
        <v>O-102</v>
      </c>
      <c r="T69" s="14"/>
    </row>
    <row r="70" spans="1:20">
      <c r="A70" s="13">
        <v>69</v>
      </c>
      <c r="B70" s="13" t="s">
        <v>85</v>
      </c>
      <c r="C70" s="13" t="s">
        <v>78</v>
      </c>
      <c r="D70" s="13" t="s">
        <v>199</v>
      </c>
      <c r="E70" s="13" t="s">
        <v>200</v>
      </c>
      <c r="F70" s="13" t="s">
        <v>81</v>
      </c>
      <c r="G70" s="13" t="s">
        <v>96</v>
      </c>
      <c r="H70" s="13" t="s">
        <v>97</v>
      </c>
      <c r="I70" s="13" t="s">
        <v>202</v>
      </c>
      <c r="J70" s="13">
        <v>4</v>
      </c>
      <c r="K70" s="13">
        <v>0.2</v>
      </c>
      <c r="L70" s="14">
        <v>62.988</v>
      </c>
      <c r="M70" s="14">
        <f t="shared" si="5"/>
        <v>104.98000000000002</v>
      </c>
      <c r="N70" s="14">
        <f t="shared" si="6"/>
        <v>201.56160000000003</v>
      </c>
      <c r="O70" s="14">
        <f t="shared" si="8"/>
        <v>96.581600000000009</v>
      </c>
      <c r="P70" s="13">
        <v>167.96800000000002</v>
      </c>
      <c r="Q70" s="14">
        <f t="shared" si="7"/>
        <v>600</v>
      </c>
      <c r="R70" s="14" t="str">
        <f t="shared" si="9"/>
        <v>C</v>
      </c>
      <c r="S70" s="14" t="str">
        <f>VLOOKUP(G70,Code!$C$3:$D$5,2,0)</f>
        <v>T-103</v>
      </c>
      <c r="T70" s="14"/>
    </row>
    <row r="71" spans="1:20">
      <c r="A71" s="13">
        <v>70</v>
      </c>
      <c r="B71" s="13" t="s">
        <v>150</v>
      </c>
      <c r="C71" s="13" t="s">
        <v>69</v>
      </c>
      <c r="D71" s="13" t="s">
        <v>203</v>
      </c>
      <c r="E71" s="13" t="s">
        <v>204</v>
      </c>
      <c r="F71" s="13" t="s">
        <v>72</v>
      </c>
      <c r="G71" s="13" t="s">
        <v>82</v>
      </c>
      <c r="H71" s="13" t="s">
        <v>107</v>
      </c>
      <c r="I71" s="13" t="s">
        <v>205</v>
      </c>
      <c r="J71" s="13">
        <v>2</v>
      </c>
      <c r="K71" s="13">
        <v>0</v>
      </c>
      <c r="L71" s="14">
        <v>35.663599999999995</v>
      </c>
      <c r="M71" s="14">
        <f t="shared" si="5"/>
        <v>40.2164</v>
      </c>
      <c r="N71" s="14">
        <f t="shared" si="6"/>
        <v>75.88</v>
      </c>
      <c r="O71" s="14">
        <f t="shared" si="8"/>
        <v>35.663599999999995</v>
      </c>
      <c r="P71" s="13">
        <v>75.88</v>
      </c>
      <c r="Q71" s="14">
        <f t="shared" si="7"/>
        <v>300</v>
      </c>
      <c r="R71" s="14" t="str">
        <f t="shared" si="9"/>
        <v>D</v>
      </c>
      <c r="S71" s="14" t="str">
        <f>VLOOKUP(G71,Code!$C$3:$D$5,2,0)</f>
        <v>O-102</v>
      </c>
      <c r="T71" s="14"/>
    </row>
    <row r="72" spans="1:20">
      <c r="A72" s="13">
        <v>71</v>
      </c>
      <c r="B72" s="13" t="s">
        <v>85</v>
      </c>
      <c r="C72" s="13" t="s">
        <v>69</v>
      </c>
      <c r="D72" s="13" t="s">
        <v>181</v>
      </c>
      <c r="E72" s="13" t="s">
        <v>182</v>
      </c>
      <c r="F72" s="13" t="s">
        <v>134</v>
      </c>
      <c r="G72" s="13" t="s">
        <v>82</v>
      </c>
      <c r="H72" s="13" t="s">
        <v>99</v>
      </c>
      <c r="I72" s="13" t="s">
        <v>206</v>
      </c>
      <c r="J72" s="13">
        <v>1</v>
      </c>
      <c r="K72" s="13">
        <v>0.2</v>
      </c>
      <c r="L72" s="14">
        <v>1.7309999999999999</v>
      </c>
      <c r="M72" s="14">
        <f t="shared" si="5"/>
        <v>2.8849999999999998</v>
      </c>
      <c r="N72" s="14">
        <f t="shared" si="6"/>
        <v>5.5391999999999992</v>
      </c>
      <c r="O72" s="14">
        <f t="shared" si="8"/>
        <v>2.6541999999999994</v>
      </c>
      <c r="P72" s="13">
        <v>4.6159999999999997</v>
      </c>
      <c r="Q72" s="14">
        <f t="shared" si="7"/>
        <v>150</v>
      </c>
      <c r="R72" s="14" t="str">
        <f t="shared" si="9"/>
        <v>D</v>
      </c>
      <c r="S72" s="14" t="str">
        <f>VLOOKUP(G72,Code!$C$3:$D$5,2,0)</f>
        <v>O-102</v>
      </c>
      <c r="T72" s="14"/>
    </row>
    <row r="73" spans="1:20">
      <c r="A73" s="13">
        <v>72</v>
      </c>
      <c r="B73" s="13" t="s">
        <v>68</v>
      </c>
      <c r="C73" s="13" t="s">
        <v>69</v>
      </c>
      <c r="D73" s="13" t="s">
        <v>207</v>
      </c>
      <c r="E73" s="13" t="s">
        <v>169</v>
      </c>
      <c r="F73" s="13" t="s">
        <v>115</v>
      </c>
      <c r="G73" s="13" t="s">
        <v>82</v>
      </c>
      <c r="H73" s="13" t="s">
        <v>107</v>
      </c>
      <c r="I73" s="13" t="s">
        <v>208</v>
      </c>
      <c r="J73" s="13">
        <v>3</v>
      </c>
      <c r="K73" s="13">
        <v>0</v>
      </c>
      <c r="L73" s="14">
        <v>8.7629999999999999</v>
      </c>
      <c r="M73" s="14">
        <f t="shared" si="5"/>
        <v>10.286999999999997</v>
      </c>
      <c r="N73" s="14">
        <f t="shared" si="6"/>
        <v>19.049999999999997</v>
      </c>
      <c r="O73" s="14">
        <f t="shared" si="8"/>
        <v>8.7629999999999999</v>
      </c>
      <c r="P73" s="13">
        <v>19.049999999999997</v>
      </c>
      <c r="Q73" s="14">
        <f t="shared" si="7"/>
        <v>450</v>
      </c>
      <c r="R73" s="14" t="str">
        <f t="shared" si="9"/>
        <v>D</v>
      </c>
      <c r="S73" s="14" t="str">
        <f>VLOOKUP(G73,Code!$C$3:$D$5,2,0)</f>
        <v>O-102</v>
      </c>
      <c r="T73" s="14"/>
    </row>
    <row r="74" spans="1:20">
      <c r="A74" s="13">
        <v>73</v>
      </c>
      <c r="B74" s="13" t="s">
        <v>85</v>
      </c>
      <c r="C74" s="13" t="s">
        <v>69</v>
      </c>
      <c r="D74" s="13" t="s">
        <v>209</v>
      </c>
      <c r="E74" s="13" t="s">
        <v>210</v>
      </c>
      <c r="F74" s="13" t="s">
        <v>72</v>
      </c>
      <c r="G74" s="13" t="s">
        <v>73</v>
      </c>
      <c r="H74" s="13" t="s">
        <v>76</v>
      </c>
      <c r="I74" s="13" t="s">
        <v>211</v>
      </c>
      <c r="J74" s="13">
        <v>8</v>
      </c>
      <c r="K74" s="13">
        <v>0.2</v>
      </c>
      <c r="L74" s="14">
        <v>-114.39120000000003</v>
      </c>
      <c r="M74" s="14">
        <f t="shared" si="5"/>
        <v>946.32720000000018</v>
      </c>
      <c r="N74" s="14">
        <f t="shared" si="6"/>
        <v>998.32320000000016</v>
      </c>
      <c r="O74" s="14">
        <f t="shared" si="8"/>
        <v>51.995999999999981</v>
      </c>
      <c r="P74" s="13">
        <v>831.93600000000015</v>
      </c>
      <c r="Q74" s="14">
        <f t="shared" si="7"/>
        <v>1200</v>
      </c>
      <c r="R74" s="14" t="str">
        <f t="shared" si="9"/>
        <v>B</v>
      </c>
      <c r="S74" s="14" t="str">
        <f>VLOOKUP(G74,Code!$C$3:$D$5,2,0)</f>
        <v>F-101</v>
      </c>
      <c r="T74" s="14"/>
    </row>
    <row r="75" spans="1:20">
      <c r="A75" s="13">
        <v>74</v>
      </c>
      <c r="B75" s="13" t="s">
        <v>85</v>
      </c>
      <c r="C75" s="13" t="s">
        <v>69</v>
      </c>
      <c r="D75" s="13" t="s">
        <v>209</v>
      </c>
      <c r="E75" s="13" t="s">
        <v>210</v>
      </c>
      <c r="F75" s="13" t="s">
        <v>72</v>
      </c>
      <c r="G75" s="13" t="s">
        <v>73</v>
      </c>
      <c r="H75" s="13" t="s">
        <v>92</v>
      </c>
      <c r="I75" s="13" t="s">
        <v>212</v>
      </c>
      <c r="J75" s="13">
        <v>2</v>
      </c>
      <c r="K75" s="13">
        <v>0.2</v>
      </c>
      <c r="L75" s="14">
        <v>1.2129999999999974</v>
      </c>
      <c r="M75" s="14">
        <f t="shared" si="5"/>
        <v>95.827000000000012</v>
      </c>
      <c r="N75" s="14">
        <f t="shared" si="6"/>
        <v>116.44800000000001</v>
      </c>
      <c r="O75" s="14">
        <f t="shared" si="8"/>
        <v>20.620999999999995</v>
      </c>
      <c r="P75" s="13">
        <v>97.04</v>
      </c>
      <c r="Q75" s="14">
        <f t="shared" si="7"/>
        <v>300</v>
      </c>
      <c r="R75" s="14" t="str">
        <f t="shared" si="9"/>
        <v>D</v>
      </c>
      <c r="S75" s="14" t="str">
        <f>VLOOKUP(G75,Code!$C$3:$D$5,2,0)</f>
        <v>F-101</v>
      </c>
      <c r="T75" s="14"/>
    </row>
    <row r="76" spans="1:20">
      <c r="A76" s="13">
        <v>75</v>
      </c>
      <c r="B76" s="13" t="s">
        <v>85</v>
      </c>
      <c r="C76" s="13" t="s">
        <v>69</v>
      </c>
      <c r="D76" s="13" t="s">
        <v>209</v>
      </c>
      <c r="E76" s="13" t="s">
        <v>210</v>
      </c>
      <c r="F76" s="13" t="s">
        <v>72</v>
      </c>
      <c r="G76" s="13" t="s">
        <v>82</v>
      </c>
      <c r="H76" s="13" t="s">
        <v>90</v>
      </c>
      <c r="I76" s="13" t="s">
        <v>213</v>
      </c>
      <c r="J76" s="13">
        <v>1</v>
      </c>
      <c r="K76" s="13">
        <v>0.2</v>
      </c>
      <c r="L76" s="14">
        <v>-18.196000000000002</v>
      </c>
      <c r="M76" s="14">
        <f t="shared" si="5"/>
        <v>90.98</v>
      </c>
      <c r="N76" s="14">
        <f t="shared" si="6"/>
        <v>87.340800000000002</v>
      </c>
      <c r="O76" s="14">
        <f t="shared" si="8"/>
        <v>-3.6392000000000024</v>
      </c>
      <c r="P76" s="13">
        <v>72.784000000000006</v>
      </c>
      <c r="Q76" s="14">
        <f t="shared" si="7"/>
        <v>150</v>
      </c>
      <c r="R76" s="14" t="str">
        <f t="shared" si="9"/>
        <v>D</v>
      </c>
      <c r="S76" s="14" t="str">
        <f>VLOOKUP(G76,Code!$C$3:$D$5,2,0)</f>
        <v>O-102</v>
      </c>
      <c r="T76" s="14"/>
    </row>
    <row r="77" spans="1:20">
      <c r="A77" s="13">
        <v>76</v>
      </c>
      <c r="B77" s="13" t="s">
        <v>150</v>
      </c>
      <c r="C77" s="13" t="s">
        <v>78</v>
      </c>
      <c r="D77" s="13" t="s">
        <v>148</v>
      </c>
      <c r="E77" s="13" t="s">
        <v>114</v>
      </c>
      <c r="F77" s="13" t="s">
        <v>115</v>
      </c>
      <c r="G77" s="13" t="s">
        <v>82</v>
      </c>
      <c r="H77" s="13" t="s">
        <v>99</v>
      </c>
      <c r="I77" s="13" t="s">
        <v>214</v>
      </c>
      <c r="J77" s="13">
        <v>3</v>
      </c>
      <c r="K77" s="13">
        <v>0.8</v>
      </c>
      <c r="L77" s="14">
        <v>-1.9344000000000006</v>
      </c>
      <c r="M77" s="14">
        <f t="shared" si="5"/>
        <v>3.1824000000000003</v>
      </c>
      <c r="N77" s="14">
        <f t="shared" si="6"/>
        <v>2.2463999999999995</v>
      </c>
      <c r="O77" s="14">
        <f t="shared" si="8"/>
        <v>-0.93600000000000083</v>
      </c>
      <c r="P77" s="13">
        <v>1.2479999999999998</v>
      </c>
      <c r="Q77" s="14">
        <f t="shared" si="7"/>
        <v>450</v>
      </c>
      <c r="R77" s="14" t="str">
        <f t="shared" si="9"/>
        <v>D</v>
      </c>
      <c r="S77" s="14" t="str">
        <f>VLOOKUP(G77,Code!$C$3:$D$5,2,0)</f>
        <v>O-102</v>
      </c>
      <c r="T77" s="14"/>
    </row>
    <row r="78" spans="1:20">
      <c r="A78" s="13">
        <v>77</v>
      </c>
      <c r="B78" s="13" t="s">
        <v>150</v>
      </c>
      <c r="C78" s="13" t="s">
        <v>78</v>
      </c>
      <c r="D78" s="13" t="s">
        <v>148</v>
      </c>
      <c r="E78" s="13" t="s">
        <v>114</v>
      </c>
      <c r="F78" s="13" t="s">
        <v>115</v>
      </c>
      <c r="G78" s="13" t="s">
        <v>73</v>
      </c>
      <c r="H78" s="13" t="s">
        <v>92</v>
      </c>
      <c r="I78" s="13" t="s">
        <v>215</v>
      </c>
      <c r="J78" s="13">
        <v>3</v>
      </c>
      <c r="K78" s="13">
        <v>0.6</v>
      </c>
      <c r="L78" s="14">
        <v>-5.8248000000000015</v>
      </c>
      <c r="M78" s="14">
        <f t="shared" si="5"/>
        <v>15.532800000000002</v>
      </c>
      <c r="N78" s="14">
        <f t="shared" si="6"/>
        <v>15.5328</v>
      </c>
      <c r="O78" s="14">
        <f t="shared" si="8"/>
        <v>0</v>
      </c>
      <c r="P78" s="13">
        <v>9.7080000000000002</v>
      </c>
      <c r="Q78" s="14">
        <f t="shared" si="7"/>
        <v>450</v>
      </c>
      <c r="R78" s="14" t="str">
        <f t="shared" si="9"/>
        <v>D</v>
      </c>
      <c r="S78" s="14" t="str">
        <f>VLOOKUP(G78,Code!$C$3:$D$5,2,0)</f>
        <v>F-101</v>
      </c>
      <c r="T78" s="14"/>
    </row>
    <row r="79" spans="1:20">
      <c r="A79" s="13">
        <v>78</v>
      </c>
      <c r="B79" s="13" t="s">
        <v>150</v>
      </c>
      <c r="C79" s="13" t="s">
        <v>78</v>
      </c>
      <c r="D79" s="13" t="s">
        <v>148</v>
      </c>
      <c r="E79" s="13" t="s">
        <v>114</v>
      </c>
      <c r="F79" s="13" t="s">
        <v>115</v>
      </c>
      <c r="G79" s="13" t="s">
        <v>82</v>
      </c>
      <c r="H79" s="13" t="s">
        <v>90</v>
      </c>
      <c r="I79" s="13" t="s">
        <v>216</v>
      </c>
      <c r="J79" s="13">
        <v>3</v>
      </c>
      <c r="K79" s="13">
        <v>0.2</v>
      </c>
      <c r="L79" s="14">
        <v>2.724000000000002</v>
      </c>
      <c r="M79" s="14">
        <f t="shared" si="5"/>
        <v>24.515999999999998</v>
      </c>
      <c r="N79" s="14">
        <f t="shared" si="6"/>
        <v>32.688000000000002</v>
      </c>
      <c r="O79" s="14">
        <f t="shared" si="8"/>
        <v>8.1720000000000041</v>
      </c>
      <c r="P79" s="13">
        <v>27.240000000000002</v>
      </c>
      <c r="Q79" s="14">
        <f t="shared" si="7"/>
        <v>450</v>
      </c>
      <c r="R79" s="14" t="str">
        <f t="shared" si="9"/>
        <v>D</v>
      </c>
      <c r="S79" s="14" t="str">
        <f>VLOOKUP(G79,Code!$C$3:$D$5,2,0)</f>
        <v>O-102</v>
      </c>
      <c r="T79" s="14"/>
    </row>
    <row r="80" spans="1:20">
      <c r="A80" s="13">
        <v>79</v>
      </c>
      <c r="B80" s="13" t="s">
        <v>68</v>
      </c>
      <c r="C80" s="13" t="s">
        <v>69</v>
      </c>
      <c r="D80" s="13" t="s">
        <v>148</v>
      </c>
      <c r="E80" s="13" t="s">
        <v>114</v>
      </c>
      <c r="F80" s="13" t="s">
        <v>115</v>
      </c>
      <c r="G80" s="13" t="s">
        <v>73</v>
      </c>
      <c r="H80" s="13" t="s">
        <v>92</v>
      </c>
      <c r="I80" s="13" t="s">
        <v>217</v>
      </c>
      <c r="J80" s="13">
        <v>5</v>
      </c>
      <c r="K80" s="13">
        <v>0.6</v>
      </c>
      <c r="L80" s="14">
        <v>-14.475000000000001</v>
      </c>
      <c r="M80" s="14">
        <f t="shared" si="5"/>
        <v>33.775000000000006</v>
      </c>
      <c r="N80" s="14">
        <f t="shared" si="6"/>
        <v>30.880000000000003</v>
      </c>
      <c r="O80" s="14">
        <f t="shared" si="8"/>
        <v>-2.8950000000000031</v>
      </c>
      <c r="P80" s="13">
        <v>19.3</v>
      </c>
      <c r="Q80" s="14">
        <f t="shared" si="7"/>
        <v>750</v>
      </c>
      <c r="R80" s="14" t="str">
        <f t="shared" si="9"/>
        <v>C</v>
      </c>
      <c r="S80" s="14" t="str">
        <f>VLOOKUP(G80,Code!$C$3:$D$5,2,0)</f>
        <v>F-101</v>
      </c>
      <c r="T80" s="14"/>
    </row>
    <row r="81" spans="1:20">
      <c r="A81" s="13">
        <v>80</v>
      </c>
      <c r="B81" s="13" t="s">
        <v>150</v>
      </c>
      <c r="C81" s="13" t="s">
        <v>78</v>
      </c>
      <c r="D81" s="13" t="s">
        <v>218</v>
      </c>
      <c r="E81" s="13" t="s">
        <v>219</v>
      </c>
      <c r="F81" s="13" t="s">
        <v>72</v>
      </c>
      <c r="G81" s="13" t="s">
        <v>82</v>
      </c>
      <c r="H81" s="13" t="s">
        <v>101</v>
      </c>
      <c r="I81" s="13" t="s">
        <v>220</v>
      </c>
      <c r="J81" s="13">
        <v>1</v>
      </c>
      <c r="K81" s="13">
        <v>0</v>
      </c>
      <c r="L81" s="14">
        <v>56.20320000000001</v>
      </c>
      <c r="M81" s="14">
        <f t="shared" si="5"/>
        <v>151.95679999999999</v>
      </c>
      <c r="N81" s="14">
        <f t="shared" si="6"/>
        <v>208.16</v>
      </c>
      <c r="O81" s="14">
        <f t="shared" si="8"/>
        <v>56.20320000000001</v>
      </c>
      <c r="P81" s="13">
        <v>208.16</v>
      </c>
      <c r="Q81" s="14">
        <f t="shared" si="7"/>
        <v>150</v>
      </c>
      <c r="R81" s="14" t="str">
        <f t="shared" si="9"/>
        <v>D</v>
      </c>
      <c r="S81" s="14" t="str">
        <f>VLOOKUP(G81,Code!$C$3:$D$5,2,0)</f>
        <v>O-102</v>
      </c>
      <c r="T81" s="14"/>
    </row>
    <row r="82" spans="1:20">
      <c r="A82" s="13">
        <v>81</v>
      </c>
      <c r="B82" s="13" t="s">
        <v>150</v>
      </c>
      <c r="C82" s="13" t="s">
        <v>78</v>
      </c>
      <c r="D82" s="13" t="s">
        <v>218</v>
      </c>
      <c r="E82" s="13" t="s">
        <v>219</v>
      </c>
      <c r="F82" s="13" t="s">
        <v>72</v>
      </c>
      <c r="G82" s="13" t="s">
        <v>82</v>
      </c>
      <c r="H82" s="13" t="s">
        <v>99</v>
      </c>
      <c r="I82" s="13" t="s">
        <v>221</v>
      </c>
      <c r="J82" s="13">
        <v>3</v>
      </c>
      <c r="K82" s="13">
        <v>0</v>
      </c>
      <c r="L82" s="14">
        <v>8.0351999999999997</v>
      </c>
      <c r="M82" s="14">
        <f t="shared" si="5"/>
        <v>8.7048000000000023</v>
      </c>
      <c r="N82" s="14">
        <f t="shared" si="6"/>
        <v>16.740000000000002</v>
      </c>
      <c r="O82" s="14">
        <f t="shared" si="8"/>
        <v>8.0351999999999997</v>
      </c>
      <c r="P82" s="13">
        <v>16.740000000000002</v>
      </c>
      <c r="Q82" s="14">
        <f t="shared" si="7"/>
        <v>450</v>
      </c>
      <c r="R82" s="14" t="str">
        <f t="shared" si="9"/>
        <v>D</v>
      </c>
      <c r="S82" s="14" t="str">
        <f>VLOOKUP(G82,Code!$C$3:$D$5,2,0)</f>
        <v>O-102</v>
      </c>
      <c r="T82" s="14"/>
    </row>
    <row r="83" spans="1:20">
      <c r="A83" s="13">
        <v>82</v>
      </c>
      <c r="B83" s="13" t="s">
        <v>85</v>
      </c>
      <c r="C83" s="13" t="s">
        <v>69</v>
      </c>
      <c r="D83" s="13" t="s">
        <v>124</v>
      </c>
      <c r="E83" s="13" t="s">
        <v>80</v>
      </c>
      <c r="F83" s="13" t="s">
        <v>81</v>
      </c>
      <c r="G83" s="13" t="s">
        <v>82</v>
      </c>
      <c r="H83" s="13" t="s">
        <v>94</v>
      </c>
      <c r="I83" s="13" t="s">
        <v>222</v>
      </c>
      <c r="J83" s="13">
        <v>5</v>
      </c>
      <c r="K83" s="13">
        <v>0</v>
      </c>
      <c r="L83" s="14">
        <v>4.1720000000000006</v>
      </c>
      <c r="M83" s="14">
        <f t="shared" si="5"/>
        <v>10.728</v>
      </c>
      <c r="N83" s="14">
        <f t="shared" si="6"/>
        <v>14.9</v>
      </c>
      <c r="O83" s="14">
        <f t="shared" si="8"/>
        <v>4.1720000000000006</v>
      </c>
      <c r="P83" s="13">
        <v>14.9</v>
      </c>
      <c r="Q83" s="14">
        <f t="shared" si="7"/>
        <v>750</v>
      </c>
      <c r="R83" s="14" t="str">
        <f t="shared" si="9"/>
        <v>C</v>
      </c>
      <c r="S83" s="14" t="str">
        <f>VLOOKUP(G83,Code!$C$3:$D$5,2,0)</f>
        <v>O-102</v>
      </c>
      <c r="T83" s="14"/>
    </row>
    <row r="84" spans="1:20">
      <c r="A84" s="13">
        <v>83</v>
      </c>
      <c r="B84" s="13" t="s">
        <v>85</v>
      </c>
      <c r="C84" s="13" t="s">
        <v>69</v>
      </c>
      <c r="D84" s="13" t="s">
        <v>124</v>
      </c>
      <c r="E84" s="13" t="s">
        <v>80</v>
      </c>
      <c r="F84" s="13" t="s">
        <v>81</v>
      </c>
      <c r="G84" s="13" t="s">
        <v>82</v>
      </c>
      <c r="H84" s="13" t="s">
        <v>90</v>
      </c>
      <c r="I84" s="13" t="s">
        <v>223</v>
      </c>
      <c r="J84" s="13">
        <v>1</v>
      </c>
      <c r="K84" s="13">
        <v>0</v>
      </c>
      <c r="L84" s="14">
        <v>6.2030999999999992</v>
      </c>
      <c r="M84" s="14">
        <f t="shared" si="5"/>
        <v>15.186900000000001</v>
      </c>
      <c r="N84" s="14">
        <f t="shared" si="6"/>
        <v>21.39</v>
      </c>
      <c r="O84" s="14">
        <f t="shared" si="8"/>
        <v>6.2030999999999992</v>
      </c>
      <c r="P84" s="13">
        <v>21.39</v>
      </c>
      <c r="Q84" s="14">
        <f t="shared" si="7"/>
        <v>150</v>
      </c>
      <c r="R84" s="14" t="str">
        <f t="shared" si="9"/>
        <v>D</v>
      </c>
      <c r="S84" s="14" t="str">
        <f>VLOOKUP(G84,Code!$C$3:$D$5,2,0)</f>
        <v>O-102</v>
      </c>
      <c r="T84" s="14"/>
    </row>
    <row r="85" spans="1:20">
      <c r="A85" s="13">
        <v>84</v>
      </c>
      <c r="B85" s="13" t="s">
        <v>85</v>
      </c>
      <c r="C85" s="13" t="s">
        <v>78</v>
      </c>
      <c r="D85" s="13" t="s">
        <v>224</v>
      </c>
      <c r="E85" s="13" t="s">
        <v>106</v>
      </c>
      <c r="F85" s="13" t="s">
        <v>72</v>
      </c>
      <c r="G85" s="13" t="s">
        <v>82</v>
      </c>
      <c r="H85" s="13" t="s">
        <v>143</v>
      </c>
      <c r="I85" s="13" t="s">
        <v>225</v>
      </c>
      <c r="J85" s="13">
        <v>7</v>
      </c>
      <c r="K85" s="13">
        <v>0.2</v>
      </c>
      <c r="L85" s="14">
        <v>62.807499999999976</v>
      </c>
      <c r="M85" s="14">
        <f t="shared" si="5"/>
        <v>138.17650000000006</v>
      </c>
      <c r="N85" s="14">
        <f t="shared" si="6"/>
        <v>241.18080000000003</v>
      </c>
      <c r="O85" s="14">
        <f t="shared" si="8"/>
        <v>103.00429999999997</v>
      </c>
      <c r="P85" s="13">
        <v>200.98400000000004</v>
      </c>
      <c r="Q85" s="14">
        <f t="shared" si="7"/>
        <v>1050</v>
      </c>
      <c r="R85" s="14" t="str">
        <f t="shared" si="9"/>
        <v>B</v>
      </c>
      <c r="S85" s="14" t="str">
        <f>VLOOKUP(G85,Code!$C$3:$D$5,2,0)</f>
        <v>O-102</v>
      </c>
      <c r="T85" s="14"/>
    </row>
    <row r="86" spans="1:20">
      <c r="A86" s="13">
        <v>85</v>
      </c>
      <c r="B86" s="13" t="s">
        <v>150</v>
      </c>
      <c r="C86" s="13" t="s">
        <v>112</v>
      </c>
      <c r="D86" s="13" t="s">
        <v>197</v>
      </c>
      <c r="E86" s="13" t="s">
        <v>159</v>
      </c>
      <c r="F86" s="13" t="s">
        <v>115</v>
      </c>
      <c r="G86" s="13" t="s">
        <v>82</v>
      </c>
      <c r="H86" s="13" t="s">
        <v>90</v>
      </c>
      <c r="I86" s="13" t="s">
        <v>226</v>
      </c>
      <c r="J86" s="13">
        <v>3</v>
      </c>
      <c r="K86" s="13">
        <v>0.2</v>
      </c>
      <c r="L86" s="14">
        <v>-48.954900000000002</v>
      </c>
      <c r="M86" s="14">
        <f t="shared" si="5"/>
        <v>279.33089999999999</v>
      </c>
      <c r="N86" s="14">
        <f t="shared" si="6"/>
        <v>276.45120000000003</v>
      </c>
      <c r="O86" s="14">
        <f t="shared" si="8"/>
        <v>-2.8796999999999571</v>
      </c>
      <c r="P86" s="13">
        <v>230.376</v>
      </c>
      <c r="Q86" s="14">
        <f t="shared" si="7"/>
        <v>450</v>
      </c>
      <c r="R86" s="14" t="str">
        <f t="shared" si="9"/>
        <v>D</v>
      </c>
      <c r="S86" s="14" t="str">
        <f>VLOOKUP(G86,Code!$C$3:$D$5,2,0)</f>
        <v>O-102</v>
      </c>
      <c r="T86" s="14"/>
    </row>
    <row r="87" spans="1:20">
      <c r="A87" s="13">
        <v>86</v>
      </c>
      <c r="B87" s="13" t="s">
        <v>68</v>
      </c>
      <c r="C87" s="13" t="s">
        <v>69</v>
      </c>
      <c r="D87" s="13" t="s">
        <v>227</v>
      </c>
      <c r="E87" s="13" t="s">
        <v>228</v>
      </c>
      <c r="F87" s="13" t="s">
        <v>72</v>
      </c>
      <c r="G87" s="13" t="s">
        <v>73</v>
      </c>
      <c r="H87" s="13" t="s">
        <v>76</v>
      </c>
      <c r="I87" s="13" t="s">
        <v>229</v>
      </c>
      <c r="J87" s="13">
        <v>2</v>
      </c>
      <c r="K87" s="13">
        <v>0</v>
      </c>
      <c r="L87" s="14">
        <v>33.215599999999995</v>
      </c>
      <c r="M87" s="14">
        <f t="shared" si="5"/>
        <v>268.74439999999998</v>
      </c>
      <c r="N87" s="14">
        <f t="shared" si="6"/>
        <v>301.95999999999998</v>
      </c>
      <c r="O87" s="14">
        <f t="shared" si="8"/>
        <v>33.215599999999995</v>
      </c>
      <c r="P87" s="13">
        <v>301.95999999999998</v>
      </c>
      <c r="Q87" s="14">
        <f t="shared" si="7"/>
        <v>300</v>
      </c>
      <c r="R87" s="14" t="str">
        <f t="shared" si="9"/>
        <v>D</v>
      </c>
      <c r="S87" s="14" t="str">
        <f>VLOOKUP(G87,Code!$C$3:$D$5,2,0)</f>
        <v>F-101</v>
      </c>
      <c r="T87" s="14"/>
    </row>
    <row r="88" spans="1:20">
      <c r="A88" s="13">
        <v>87</v>
      </c>
      <c r="B88" s="13" t="s">
        <v>85</v>
      </c>
      <c r="C88" s="13" t="s">
        <v>69</v>
      </c>
      <c r="D88" s="13" t="s">
        <v>230</v>
      </c>
      <c r="E88" s="13" t="s">
        <v>165</v>
      </c>
      <c r="F88" s="13" t="s">
        <v>115</v>
      </c>
      <c r="G88" s="13" t="s">
        <v>96</v>
      </c>
      <c r="H88" s="13" t="s">
        <v>138</v>
      </c>
      <c r="I88" s="13" t="s">
        <v>231</v>
      </c>
      <c r="J88" s="13">
        <v>1</v>
      </c>
      <c r="K88" s="13">
        <v>0</v>
      </c>
      <c r="L88" s="14">
        <v>6.796599999999998</v>
      </c>
      <c r="M88" s="14">
        <f t="shared" si="5"/>
        <v>13.1934</v>
      </c>
      <c r="N88" s="14">
        <f t="shared" si="6"/>
        <v>19.989999999999998</v>
      </c>
      <c r="O88" s="14">
        <f t="shared" si="8"/>
        <v>6.796599999999998</v>
      </c>
      <c r="P88" s="13">
        <v>19.989999999999998</v>
      </c>
      <c r="Q88" s="14">
        <f t="shared" si="7"/>
        <v>150</v>
      </c>
      <c r="R88" s="14" t="str">
        <f t="shared" si="9"/>
        <v>D</v>
      </c>
      <c r="S88" s="14" t="str">
        <f>VLOOKUP(G88,Code!$C$3:$D$5,2,0)</f>
        <v>T-103</v>
      </c>
      <c r="T88" s="14"/>
    </row>
    <row r="89" spans="1:20">
      <c r="A89" s="13">
        <v>88</v>
      </c>
      <c r="B89" s="13" t="s">
        <v>85</v>
      </c>
      <c r="C89" s="13" t="s">
        <v>69</v>
      </c>
      <c r="D89" s="13" t="s">
        <v>230</v>
      </c>
      <c r="E89" s="13" t="s">
        <v>165</v>
      </c>
      <c r="F89" s="13" t="s">
        <v>115</v>
      </c>
      <c r="G89" s="13" t="s">
        <v>82</v>
      </c>
      <c r="H89" s="13" t="s">
        <v>83</v>
      </c>
      <c r="I89" s="13" t="s">
        <v>232</v>
      </c>
      <c r="J89" s="13">
        <v>2</v>
      </c>
      <c r="K89" s="13">
        <v>0</v>
      </c>
      <c r="L89" s="14">
        <v>2.9567999999999999</v>
      </c>
      <c r="M89" s="14">
        <f t="shared" si="5"/>
        <v>3.2032000000000003</v>
      </c>
      <c r="N89" s="14">
        <f t="shared" si="6"/>
        <v>6.16</v>
      </c>
      <c r="O89" s="14">
        <f t="shared" si="8"/>
        <v>2.9567999999999999</v>
      </c>
      <c r="P89" s="13">
        <v>6.16</v>
      </c>
      <c r="Q89" s="14">
        <f t="shared" si="7"/>
        <v>300</v>
      </c>
      <c r="R89" s="14" t="str">
        <f t="shared" si="9"/>
        <v>D</v>
      </c>
      <c r="S89" s="14" t="str">
        <f>VLOOKUP(G89,Code!$C$3:$D$5,2,0)</f>
        <v>O-102</v>
      </c>
      <c r="T89" s="14"/>
    </row>
    <row r="90" spans="1:20">
      <c r="A90" s="13">
        <v>89</v>
      </c>
      <c r="B90" s="13" t="s">
        <v>68</v>
      </c>
      <c r="C90" s="13" t="s">
        <v>112</v>
      </c>
      <c r="D90" s="13" t="s">
        <v>148</v>
      </c>
      <c r="E90" s="13" t="s">
        <v>114</v>
      </c>
      <c r="F90" s="13" t="s">
        <v>115</v>
      </c>
      <c r="G90" s="13" t="s">
        <v>82</v>
      </c>
      <c r="H90" s="13" t="s">
        <v>90</v>
      </c>
      <c r="I90" s="13" t="s">
        <v>233</v>
      </c>
      <c r="J90" s="13">
        <v>7</v>
      </c>
      <c r="K90" s="13">
        <v>0.2</v>
      </c>
      <c r="L90" s="14">
        <v>13.857199999999999</v>
      </c>
      <c r="M90" s="14">
        <f t="shared" si="5"/>
        <v>144.51080000000002</v>
      </c>
      <c r="N90" s="14">
        <f t="shared" si="6"/>
        <v>190.04160000000002</v>
      </c>
      <c r="O90" s="14">
        <f t="shared" si="8"/>
        <v>45.530799999999999</v>
      </c>
      <c r="P90" s="13">
        <v>158.36800000000002</v>
      </c>
      <c r="Q90" s="14">
        <f t="shared" si="7"/>
        <v>1050</v>
      </c>
      <c r="R90" s="14" t="str">
        <f t="shared" si="9"/>
        <v>B</v>
      </c>
      <c r="S90" s="14" t="str">
        <f>VLOOKUP(G90,Code!$C$3:$D$5,2,0)</f>
        <v>O-102</v>
      </c>
      <c r="T90" s="14"/>
    </row>
    <row r="91" spans="1:20">
      <c r="A91" s="13">
        <v>90</v>
      </c>
      <c r="B91" s="13" t="s">
        <v>85</v>
      </c>
      <c r="C91" s="13" t="s">
        <v>78</v>
      </c>
      <c r="D91" s="13" t="s">
        <v>79</v>
      </c>
      <c r="E91" s="13" t="s">
        <v>80</v>
      </c>
      <c r="F91" s="13" t="s">
        <v>81</v>
      </c>
      <c r="G91" s="13" t="s">
        <v>82</v>
      </c>
      <c r="H91" s="13" t="s">
        <v>94</v>
      </c>
      <c r="I91" s="13" t="s">
        <v>234</v>
      </c>
      <c r="J91" s="13">
        <v>3</v>
      </c>
      <c r="K91" s="13">
        <v>0</v>
      </c>
      <c r="L91" s="14">
        <v>6.6329999999999982</v>
      </c>
      <c r="M91" s="14">
        <f t="shared" si="5"/>
        <v>13.467000000000002</v>
      </c>
      <c r="N91" s="14">
        <f t="shared" si="6"/>
        <v>20.100000000000001</v>
      </c>
      <c r="O91" s="14">
        <f t="shared" si="8"/>
        <v>6.6329999999999991</v>
      </c>
      <c r="P91" s="13">
        <v>20.100000000000001</v>
      </c>
      <c r="Q91" s="14">
        <f t="shared" si="7"/>
        <v>450</v>
      </c>
      <c r="R91" s="14" t="str">
        <f t="shared" si="9"/>
        <v>D</v>
      </c>
      <c r="S91" s="14" t="str">
        <f>VLOOKUP(G91,Code!$C$3:$D$5,2,0)</f>
        <v>O-102</v>
      </c>
      <c r="T91" s="14"/>
    </row>
    <row r="92" spans="1:20">
      <c r="A92" s="13">
        <v>91</v>
      </c>
      <c r="B92" s="13" t="s">
        <v>85</v>
      </c>
      <c r="C92" s="13" t="s">
        <v>78</v>
      </c>
      <c r="D92" s="13" t="s">
        <v>79</v>
      </c>
      <c r="E92" s="13" t="s">
        <v>80</v>
      </c>
      <c r="F92" s="13" t="s">
        <v>81</v>
      </c>
      <c r="G92" s="13" t="s">
        <v>96</v>
      </c>
      <c r="H92" s="13" t="s">
        <v>97</v>
      </c>
      <c r="I92" s="13" t="s">
        <v>160</v>
      </c>
      <c r="J92" s="13">
        <v>2</v>
      </c>
      <c r="K92" s="13">
        <v>0.2</v>
      </c>
      <c r="L92" s="14">
        <v>8.2781999999999982</v>
      </c>
      <c r="M92" s="14">
        <f t="shared" si="5"/>
        <v>65.305800000000005</v>
      </c>
      <c r="N92" s="14">
        <f t="shared" si="6"/>
        <v>88.30080000000001</v>
      </c>
      <c r="O92" s="14">
        <f t="shared" si="8"/>
        <v>22.995000000000005</v>
      </c>
      <c r="P92" s="13">
        <v>73.584000000000003</v>
      </c>
      <c r="Q92" s="14">
        <f t="shared" si="7"/>
        <v>300</v>
      </c>
      <c r="R92" s="14" t="str">
        <f t="shared" si="9"/>
        <v>D</v>
      </c>
      <c r="S92" s="14" t="str">
        <f>VLOOKUP(G92,Code!$C$3:$D$5,2,0)</f>
        <v>T-103</v>
      </c>
      <c r="T92" s="14"/>
    </row>
    <row r="93" spans="1:20">
      <c r="A93" s="13">
        <v>92</v>
      </c>
      <c r="B93" s="13" t="s">
        <v>85</v>
      </c>
      <c r="C93" s="13" t="s">
        <v>78</v>
      </c>
      <c r="D93" s="13" t="s">
        <v>79</v>
      </c>
      <c r="E93" s="13" t="s">
        <v>80</v>
      </c>
      <c r="F93" s="13" t="s">
        <v>81</v>
      </c>
      <c r="G93" s="13" t="s">
        <v>82</v>
      </c>
      <c r="H93" s="13" t="s">
        <v>107</v>
      </c>
      <c r="I93" s="13" t="s">
        <v>235</v>
      </c>
      <c r="J93" s="13">
        <v>1</v>
      </c>
      <c r="K93" s="13">
        <v>0</v>
      </c>
      <c r="L93" s="14">
        <v>3.1104000000000003</v>
      </c>
      <c r="M93" s="14">
        <f t="shared" si="5"/>
        <v>3.3696000000000002</v>
      </c>
      <c r="N93" s="14">
        <f t="shared" si="6"/>
        <v>6.48</v>
      </c>
      <c r="O93" s="14">
        <f t="shared" si="8"/>
        <v>3.1104000000000003</v>
      </c>
      <c r="P93" s="13">
        <v>6.48</v>
      </c>
      <c r="Q93" s="14">
        <f t="shared" si="7"/>
        <v>150</v>
      </c>
      <c r="R93" s="14" t="str">
        <f t="shared" si="9"/>
        <v>D</v>
      </c>
      <c r="S93" s="14" t="str">
        <f>VLOOKUP(G93,Code!$C$3:$D$5,2,0)</f>
        <v>O-102</v>
      </c>
      <c r="T93" s="14"/>
    </row>
    <row r="94" spans="1:20">
      <c r="A94" s="13">
        <v>93</v>
      </c>
      <c r="B94" s="13" t="s">
        <v>68</v>
      </c>
      <c r="C94" s="13" t="s">
        <v>69</v>
      </c>
      <c r="D94" s="13" t="s">
        <v>236</v>
      </c>
      <c r="E94" s="13" t="s">
        <v>165</v>
      </c>
      <c r="F94" s="13" t="s">
        <v>115</v>
      </c>
      <c r="G94" s="13" t="s">
        <v>82</v>
      </c>
      <c r="H94" s="13" t="s">
        <v>107</v>
      </c>
      <c r="I94" s="13" t="s">
        <v>237</v>
      </c>
      <c r="J94" s="13">
        <v>2</v>
      </c>
      <c r="K94" s="13">
        <v>0</v>
      </c>
      <c r="L94" s="14">
        <v>6.2208000000000006</v>
      </c>
      <c r="M94" s="14">
        <f t="shared" si="5"/>
        <v>6.7392000000000003</v>
      </c>
      <c r="N94" s="14">
        <f t="shared" si="6"/>
        <v>12.96</v>
      </c>
      <c r="O94" s="14">
        <f t="shared" si="8"/>
        <v>6.2208000000000006</v>
      </c>
      <c r="P94" s="13">
        <v>12.96</v>
      </c>
      <c r="Q94" s="14">
        <f t="shared" si="7"/>
        <v>300</v>
      </c>
      <c r="R94" s="14" t="str">
        <f t="shared" si="9"/>
        <v>D</v>
      </c>
      <c r="S94" s="14" t="str">
        <f>VLOOKUP(G94,Code!$C$3:$D$5,2,0)</f>
        <v>O-102</v>
      </c>
      <c r="T94" s="14"/>
    </row>
    <row r="95" spans="1:20">
      <c r="A95" s="13">
        <v>94</v>
      </c>
      <c r="B95" s="13" t="s">
        <v>68</v>
      </c>
      <c r="C95" s="13" t="s">
        <v>69</v>
      </c>
      <c r="D95" s="13" t="s">
        <v>236</v>
      </c>
      <c r="E95" s="13" t="s">
        <v>165</v>
      </c>
      <c r="F95" s="13" t="s">
        <v>115</v>
      </c>
      <c r="G95" s="13" t="s">
        <v>73</v>
      </c>
      <c r="H95" s="13" t="s">
        <v>92</v>
      </c>
      <c r="I95" s="13" t="s">
        <v>238</v>
      </c>
      <c r="J95" s="13">
        <v>3</v>
      </c>
      <c r="K95" s="13">
        <v>0</v>
      </c>
      <c r="L95" s="14">
        <v>16.535399999999996</v>
      </c>
      <c r="M95" s="14">
        <f t="shared" si="5"/>
        <v>36.804600000000008</v>
      </c>
      <c r="N95" s="14">
        <f t="shared" si="6"/>
        <v>53.34</v>
      </c>
      <c r="O95" s="14">
        <f t="shared" si="8"/>
        <v>16.535399999999996</v>
      </c>
      <c r="P95" s="13">
        <v>53.34</v>
      </c>
      <c r="Q95" s="14">
        <f t="shared" si="7"/>
        <v>450</v>
      </c>
      <c r="R95" s="14" t="str">
        <f t="shared" si="9"/>
        <v>D</v>
      </c>
      <c r="S95" s="14" t="str">
        <f>VLOOKUP(G95,Code!$C$3:$D$5,2,0)</f>
        <v>F-101</v>
      </c>
      <c r="T95" s="14"/>
    </row>
    <row r="96" spans="1:20">
      <c r="A96" s="13">
        <v>95</v>
      </c>
      <c r="B96" s="13" t="s">
        <v>68</v>
      </c>
      <c r="C96" s="13" t="s">
        <v>69</v>
      </c>
      <c r="D96" s="13" t="s">
        <v>236</v>
      </c>
      <c r="E96" s="13" t="s">
        <v>165</v>
      </c>
      <c r="F96" s="13" t="s">
        <v>115</v>
      </c>
      <c r="G96" s="13" t="s">
        <v>82</v>
      </c>
      <c r="H96" s="13" t="s">
        <v>99</v>
      </c>
      <c r="I96" s="13" t="s">
        <v>239</v>
      </c>
      <c r="J96" s="13">
        <v>2</v>
      </c>
      <c r="K96" s="13">
        <v>0</v>
      </c>
      <c r="L96" s="14">
        <v>16.150400000000001</v>
      </c>
      <c r="M96" s="14">
        <f t="shared" si="5"/>
        <v>16.8096</v>
      </c>
      <c r="N96" s="14">
        <f t="shared" si="6"/>
        <v>32.96</v>
      </c>
      <c r="O96" s="14">
        <f t="shared" si="8"/>
        <v>16.150400000000001</v>
      </c>
      <c r="P96" s="13">
        <v>32.96</v>
      </c>
      <c r="Q96" s="14">
        <f t="shared" si="7"/>
        <v>300</v>
      </c>
      <c r="R96" s="14" t="str">
        <f t="shared" si="9"/>
        <v>D</v>
      </c>
      <c r="S96" s="14" t="str">
        <f>VLOOKUP(G96,Code!$C$3:$D$5,2,0)</f>
        <v>O-102</v>
      </c>
      <c r="T96" s="14"/>
    </row>
    <row r="97" spans="1:20">
      <c r="A97" s="13">
        <v>96</v>
      </c>
      <c r="B97" s="13" t="s">
        <v>85</v>
      </c>
      <c r="C97" s="13" t="s">
        <v>112</v>
      </c>
      <c r="D97" s="13" t="s">
        <v>240</v>
      </c>
      <c r="E97" s="13" t="s">
        <v>241</v>
      </c>
      <c r="F97" s="13" t="s">
        <v>81</v>
      </c>
      <c r="G97" s="13" t="s">
        <v>82</v>
      </c>
      <c r="H97" s="13" t="s">
        <v>99</v>
      </c>
      <c r="I97" s="13" t="s">
        <v>242</v>
      </c>
      <c r="J97" s="13">
        <v>1</v>
      </c>
      <c r="K97" s="13">
        <v>0.7</v>
      </c>
      <c r="L97" s="14">
        <v>-3.7880000000000003</v>
      </c>
      <c r="M97" s="14">
        <f t="shared" si="5"/>
        <v>9.4700000000000024</v>
      </c>
      <c r="N97" s="14">
        <f t="shared" si="6"/>
        <v>9.6594000000000015</v>
      </c>
      <c r="O97" s="14">
        <f t="shared" si="8"/>
        <v>0.18939999999999912</v>
      </c>
      <c r="P97" s="13">
        <v>5.6820000000000013</v>
      </c>
      <c r="Q97" s="14">
        <f t="shared" si="7"/>
        <v>150</v>
      </c>
      <c r="R97" s="14" t="str">
        <f t="shared" si="9"/>
        <v>D</v>
      </c>
      <c r="S97" s="14" t="str">
        <f>VLOOKUP(G97,Code!$C$3:$D$5,2,0)</f>
        <v>O-102</v>
      </c>
      <c r="T97" s="14"/>
    </row>
    <row r="98" spans="1:20">
      <c r="A98" s="13">
        <v>97</v>
      </c>
      <c r="B98" s="13" t="s">
        <v>68</v>
      </c>
      <c r="C98" s="13" t="s">
        <v>112</v>
      </c>
      <c r="D98" s="13" t="s">
        <v>181</v>
      </c>
      <c r="E98" s="13" t="s">
        <v>182</v>
      </c>
      <c r="F98" s="13" t="s">
        <v>134</v>
      </c>
      <c r="G98" s="13" t="s">
        <v>73</v>
      </c>
      <c r="H98" s="13" t="s">
        <v>92</v>
      </c>
      <c r="I98" s="13" t="s">
        <v>243</v>
      </c>
      <c r="J98" s="13">
        <v>7</v>
      </c>
      <c r="K98" s="13">
        <v>0</v>
      </c>
      <c r="L98" s="14">
        <v>40.5426</v>
      </c>
      <c r="M98" s="14">
        <f t="shared" si="5"/>
        <v>55.987400000000001</v>
      </c>
      <c r="N98" s="14">
        <f t="shared" si="6"/>
        <v>96.53</v>
      </c>
      <c r="O98" s="14">
        <f t="shared" si="8"/>
        <v>40.5426</v>
      </c>
      <c r="P98" s="13">
        <v>96.53</v>
      </c>
      <c r="Q98" s="14">
        <f t="shared" si="7"/>
        <v>1050</v>
      </c>
      <c r="R98" s="14" t="str">
        <f t="shared" si="9"/>
        <v>B</v>
      </c>
      <c r="S98" s="14" t="str">
        <f>VLOOKUP(G98,Code!$C$3:$D$5,2,0)</f>
        <v>F-101</v>
      </c>
      <c r="T98" s="14"/>
    </row>
    <row r="99" spans="1:20">
      <c r="A99" s="13">
        <v>98</v>
      </c>
      <c r="B99" s="13" t="s">
        <v>150</v>
      </c>
      <c r="C99" s="13" t="s">
        <v>69</v>
      </c>
      <c r="D99" s="13" t="s">
        <v>124</v>
      </c>
      <c r="E99" s="13" t="s">
        <v>80</v>
      </c>
      <c r="F99" s="13" t="s">
        <v>81</v>
      </c>
      <c r="G99" s="13" t="s">
        <v>82</v>
      </c>
      <c r="H99" s="13" t="s">
        <v>99</v>
      </c>
      <c r="I99" s="13" t="s">
        <v>244</v>
      </c>
      <c r="J99" s="13">
        <v>3</v>
      </c>
      <c r="K99" s="13">
        <v>0.2</v>
      </c>
      <c r="L99" s="14">
        <v>17.959199999999999</v>
      </c>
      <c r="M99" s="14">
        <f t="shared" si="5"/>
        <v>33.352800000000002</v>
      </c>
      <c r="N99" s="14">
        <f t="shared" si="6"/>
        <v>61.574399999999997</v>
      </c>
      <c r="O99" s="14">
        <f t="shared" si="8"/>
        <v>28.221599999999995</v>
      </c>
      <c r="P99" s="13">
        <v>51.311999999999998</v>
      </c>
      <c r="Q99" s="14">
        <f t="shared" si="7"/>
        <v>450</v>
      </c>
      <c r="R99" s="14" t="str">
        <f t="shared" si="9"/>
        <v>D</v>
      </c>
      <c r="S99" s="14" t="str">
        <f>VLOOKUP(G99,Code!$C$3:$D$5,2,0)</f>
        <v>O-102</v>
      </c>
      <c r="T99" s="14"/>
    </row>
    <row r="100" spans="1:20">
      <c r="A100" s="13">
        <v>99</v>
      </c>
      <c r="B100" s="13" t="s">
        <v>85</v>
      </c>
      <c r="C100" s="13" t="s">
        <v>78</v>
      </c>
      <c r="D100" s="13" t="s">
        <v>245</v>
      </c>
      <c r="E100" s="13" t="s">
        <v>165</v>
      </c>
      <c r="F100" s="13" t="s">
        <v>115</v>
      </c>
      <c r="G100" s="13" t="s">
        <v>82</v>
      </c>
      <c r="H100" s="13" t="s">
        <v>101</v>
      </c>
      <c r="I100" s="13" t="s">
        <v>246</v>
      </c>
      <c r="J100" s="13">
        <v>6</v>
      </c>
      <c r="K100" s="13">
        <v>0</v>
      </c>
      <c r="L100" s="14">
        <v>22.585199999999993</v>
      </c>
      <c r="M100" s="14">
        <f t="shared" si="5"/>
        <v>55.294800000000002</v>
      </c>
      <c r="N100" s="14">
        <f t="shared" si="6"/>
        <v>77.88</v>
      </c>
      <c r="O100" s="14">
        <f t="shared" si="8"/>
        <v>22.585199999999993</v>
      </c>
      <c r="P100" s="13">
        <v>77.88</v>
      </c>
      <c r="Q100" s="14">
        <f t="shared" si="7"/>
        <v>900</v>
      </c>
      <c r="R100" s="14" t="str">
        <f t="shared" si="9"/>
        <v>C</v>
      </c>
      <c r="S100" s="14" t="str">
        <f>VLOOKUP(G100,Code!$C$3:$D$5,2,0)</f>
        <v>O-102</v>
      </c>
      <c r="T100" s="14"/>
    </row>
    <row r="101" spans="1:20">
      <c r="A101" s="13">
        <v>100</v>
      </c>
      <c r="B101" s="13" t="s">
        <v>85</v>
      </c>
      <c r="C101" s="13" t="s">
        <v>112</v>
      </c>
      <c r="D101" s="13" t="s">
        <v>197</v>
      </c>
      <c r="E101" s="13" t="s">
        <v>159</v>
      </c>
      <c r="F101" s="13" t="s">
        <v>115</v>
      </c>
      <c r="G101" s="13" t="s">
        <v>82</v>
      </c>
      <c r="H101" s="13" t="s">
        <v>107</v>
      </c>
      <c r="I101" s="13" t="s">
        <v>247</v>
      </c>
      <c r="J101" s="13">
        <v>7</v>
      </c>
      <c r="K101" s="13">
        <v>0.2</v>
      </c>
      <c r="L101" s="14">
        <v>22.618399999999994</v>
      </c>
      <c r="M101" s="14">
        <f t="shared" si="5"/>
        <v>42.005600000000001</v>
      </c>
      <c r="N101" s="14">
        <f t="shared" si="6"/>
        <v>77.5488</v>
      </c>
      <c r="O101" s="14">
        <f t="shared" si="8"/>
        <v>35.543199999999999</v>
      </c>
      <c r="P101" s="13">
        <v>64.623999999999995</v>
      </c>
      <c r="Q101" s="14">
        <f t="shared" si="7"/>
        <v>1050</v>
      </c>
      <c r="R101" s="14" t="str">
        <f t="shared" si="9"/>
        <v>B</v>
      </c>
      <c r="S101" s="14" t="str">
        <f>VLOOKUP(G101,Code!$C$3:$D$5,2,0)</f>
        <v>O-102</v>
      </c>
      <c r="T101" s="14"/>
    </row>
    <row r="102" spans="1:20">
      <c r="A102" s="13">
        <v>101</v>
      </c>
      <c r="B102" s="13" t="s">
        <v>85</v>
      </c>
      <c r="C102" s="13" t="s">
        <v>112</v>
      </c>
      <c r="D102" s="13" t="s">
        <v>197</v>
      </c>
      <c r="E102" s="13" t="s">
        <v>159</v>
      </c>
      <c r="F102" s="13" t="s">
        <v>115</v>
      </c>
      <c r="G102" s="13" t="s">
        <v>96</v>
      </c>
      <c r="H102" s="13" t="s">
        <v>138</v>
      </c>
      <c r="I102" s="13" t="s">
        <v>248</v>
      </c>
      <c r="J102" s="13">
        <v>3</v>
      </c>
      <c r="K102" s="13">
        <v>0.2</v>
      </c>
      <c r="L102" s="14">
        <v>-10.797300000000011</v>
      </c>
      <c r="M102" s="14">
        <f t="shared" si="5"/>
        <v>106.77330000000002</v>
      </c>
      <c r="N102" s="14">
        <f t="shared" si="6"/>
        <v>115.17120000000001</v>
      </c>
      <c r="O102" s="14">
        <f t="shared" si="8"/>
        <v>8.3978999999999928</v>
      </c>
      <c r="P102" s="13">
        <v>95.976000000000013</v>
      </c>
      <c r="Q102" s="14">
        <f t="shared" si="7"/>
        <v>450</v>
      </c>
      <c r="R102" s="14" t="str">
        <f t="shared" si="9"/>
        <v>D</v>
      </c>
      <c r="S102" s="14" t="str">
        <f>VLOOKUP(G102,Code!$C$3:$D$5,2,0)</f>
        <v>T-103</v>
      </c>
      <c r="T102" s="14"/>
    </row>
    <row r="103" spans="1:20">
      <c r="A103" s="13">
        <v>102</v>
      </c>
      <c r="B103" s="13" t="s">
        <v>85</v>
      </c>
      <c r="C103" s="13" t="s">
        <v>112</v>
      </c>
      <c r="D103" s="13" t="s">
        <v>197</v>
      </c>
      <c r="E103" s="13" t="s">
        <v>159</v>
      </c>
      <c r="F103" s="13" t="s">
        <v>115</v>
      </c>
      <c r="G103" s="13" t="s">
        <v>82</v>
      </c>
      <c r="H103" s="13" t="s">
        <v>99</v>
      </c>
      <c r="I103" s="13" t="s">
        <v>249</v>
      </c>
      <c r="J103" s="13">
        <v>3</v>
      </c>
      <c r="K103" s="13">
        <v>0.8</v>
      </c>
      <c r="L103" s="14">
        <v>-3.0396000000000001</v>
      </c>
      <c r="M103" s="14">
        <f t="shared" si="5"/>
        <v>4.8275999999999994</v>
      </c>
      <c r="N103" s="14">
        <f t="shared" si="6"/>
        <v>3.218399999999999</v>
      </c>
      <c r="O103" s="14">
        <f t="shared" si="8"/>
        <v>-1.6092000000000004</v>
      </c>
      <c r="P103" s="13">
        <v>1.7879999999999996</v>
      </c>
      <c r="Q103" s="14">
        <f t="shared" si="7"/>
        <v>450</v>
      </c>
      <c r="R103" s="14" t="str">
        <f t="shared" si="9"/>
        <v>D</v>
      </c>
      <c r="S103" s="14" t="str">
        <f>VLOOKUP(G103,Code!$C$3:$D$5,2,0)</f>
        <v>O-102</v>
      </c>
      <c r="T103" s="14"/>
    </row>
    <row r="104" spans="1:20">
      <c r="A104" s="13">
        <v>103</v>
      </c>
      <c r="B104" s="13" t="s">
        <v>68</v>
      </c>
      <c r="C104" s="13" t="s">
        <v>69</v>
      </c>
      <c r="D104" s="13" t="s">
        <v>230</v>
      </c>
      <c r="E104" s="13" t="s">
        <v>165</v>
      </c>
      <c r="F104" s="13" t="s">
        <v>115</v>
      </c>
      <c r="G104" s="13" t="s">
        <v>82</v>
      </c>
      <c r="H104" s="13" t="s">
        <v>107</v>
      </c>
      <c r="I104" s="13" t="s">
        <v>250</v>
      </c>
      <c r="J104" s="13">
        <v>4</v>
      </c>
      <c r="K104" s="13">
        <v>0</v>
      </c>
      <c r="L104" s="14">
        <v>11.720800000000001</v>
      </c>
      <c r="M104" s="14">
        <f t="shared" si="5"/>
        <v>12.199200000000001</v>
      </c>
      <c r="N104" s="14">
        <f t="shared" si="6"/>
        <v>23.92</v>
      </c>
      <c r="O104" s="14">
        <f t="shared" si="8"/>
        <v>11.720800000000001</v>
      </c>
      <c r="P104" s="13">
        <v>23.92</v>
      </c>
      <c r="Q104" s="14">
        <f t="shared" si="7"/>
        <v>600</v>
      </c>
      <c r="R104" s="14" t="str">
        <f t="shared" si="9"/>
        <v>C</v>
      </c>
      <c r="S104" s="14" t="str">
        <f>VLOOKUP(G104,Code!$C$3:$D$5,2,0)</f>
        <v>O-102</v>
      </c>
      <c r="T104" s="14"/>
    </row>
    <row r="105" spans="1:20">
      <c r="A105" s="13">
        <v>104</v>
      </c>
      <c r="B105" s="13" t="s">
        <v>85</v>
      </c>
      <c r="C105" s="13" t="s">
        <v>69</v>
      </c>
      <c r="D105" s="13" t="s">
        <v>251</v>
      </c>
      <c r="E105" s="13" t="s">
        <v>252</v>
      </c>
      <c r="F105" s="13" t="s">
        <v>81</v>
      </c>
      <c r="G105" s="13" t="s">
        <v>96</v>
      </c>
      <c r="H105" s="13" t="s">
        <v>138</v>
      </c>
      <c r="I105" s="13" t="s">
        <v>253</v>
      </c>
      <c r="J105" s="13">
        <v>6</v>
      </c>
      <c r="K105" s="13">
        <v>0.2</v>
      </c>
      <c r="L105" s="14">
        <v>-26.875800000000012</v>
      </c>
      <c r="M105" s="14">
        <f t="shared" si="5"/>
        <v>265.77180000000004</v>
      </c>
      <c r="N105" s="14">
        <f t="shared" si="6"/>
        <v>286.67520000000002</v>
      </c>
      <c r="O105" s="14">
        <f t="shared" si="8"/>
        <v>20.903399999999976</v>
      </c>
      <c r="P105" s="13">
        <v>238.89600000000002</v>
      </c>
      <c r="Q105" s="14">
        <f t="shared" si="7"/>
        <v>900</v>
      </c>
      <c r="R105" s="14" t="str">
        <f t="shared" si="9"/>
        <v>C</v>
      </c>
      <c r="S105" s="14" t="str">
        <f>VLOOKUP(G105,Code!$C$3:$D$5,2,0)</f>
        <v>T-103</v>
      </c>
      <c r="T105" s="14"/>
    </row>
    <row r="106" spans="1:20">
      <c r="A106" s="13">
        <v>105</v>
      </c>
      <c r="B106" s="13" t="s">
        <v>85</v>
      </c>
      <c r="C106" s="13" t="s">
        <v>69</v>
      </c>
      <c r="D106" s="13" t="s">
        <v>251</v>
      </c>
      <c r="E106" s="13" t="s">
        <v>252</v>
      </c>
      <c r="F106" s="13" t="s">
        <v>81</v>
      </c>
      <c r="G106" s="13" t="s">
        <v>73</v>
      </c>
      <c r="H106" s="13" t="s">
        <v>92</v>
      </c>
      <c r="I106" s="13" t="s">
        <v>254</v>
      </c>
      <c r="J106" s="13">
        <v>3</v>
      </c>
      <c r="K106" s="13">
        <v>0.2</v>
      </c>
      <c r="L106" s="14">
        <v>-3.8385000000000105</v>
      </c>
      <c r="M106" s="14">
        <f t="shared" si="5"/>
        <v>106.1985</v>
      </c>
      <c r="N106" s="14">
        <f t="shared" si="6"/>
        <v>122.83199999999998</v>
      </c>
      <c r="O106" s="14">
        <f t="shared" si="8"/>
        <v>16.633499999999984</v>
      </c>
      <c r="P106" s="13">
        <v>102.35999999999999</v>
      </c>
      <c r="Q106" s="14">
        <f t="shared" si="7"/>
        <v>450</v>
      </c>
      <c r="R106" s="14" t="str">
        <f t="shared" si="9"/>
        <v>D</v>
      </c>
      <c r="S106" s="14" t="str">
        <f>VLOOKUP(G106,Code!$C$3:$D$5,2,0)</f>
        <v>F-101</v>
      </c>
      <c r="T106" s="14"/>
    </row>
    <row r="107" spans="1:20">
      <c r="A107" s="13">
        <v>106</v>
      </c>
      <c r="B107" s="13" t="s">
        <v>85</v>
      </c>
      <c r="C107" s="13" t="s">
        <v>69</v>
      </c>
      <c r="D107" s="13" t="s">
        <v>251</v>
      </c>
      <c r="E107" s="13" t="s">
        <v>252</v>
      </c>
      <c r="F107" s="13" t="s">
        <v>81</v>
      </c>
      <c r="G107" s="13" t="s">
        <v>82</v>
      </c>
      <c r="H107" s="13" t="s">
        <v>99</v>
      </c>
      <c r="I107" s="13" t="s">
        <v>255</v>
      </c>
      <c r="J107" s="13">
        <v>3</v>
      </c>
      <c r="K107" s="13">
        <v>0.7</v>
      </c>
      <c r="L107" s="14">
        <v>-25.817399999999999</v>
      </c>
      <c r="M107" s="14">
        <f t="shared" si="5"/>
        <v>62.699400000000004</v>
      </c>
      <c r="N107" s="14">
        <f t="shared" si="6"/>
        <v>62.699400000000011</v>
      </c>
      <c r="O107" s="14">
        <f t="shared" si="8"/>
        <v>0</v>
      </c>
      <c r="P107" s="13">
        <v>36.882000000000005</v>
      </c>
      <c r="Q107" s="14">
        <f t="shared" si="7"/>
        <v>450</v>
      </c>
      <c r="R107" s="14" t="str">
        <f t="shared" si="9"/>
        <v>D</v>
      </c>
      <c r="S107" s="14" t="str">
        <f>VLOOKUP(G107,Code!$C$3:$D$5,2,0)</f>
        <v>O-102</v>
      </c>
      <c r="T107" s="14"/>
    </row>
    <row r="108" spans="1:20">
      <c r="A108" s="13">
        <v>107</v>
      </c>
      <c r="B108" s="13" t="s">
        <v>85</v>
      </c>
      <c r="C108" s="13" t="s">
        <v>69</v>
      </c>
      <c r="D108" s="13" t="s">
        <v>256</v>
      </c>
      <c r="E108" s="13" t="s">
        <v>106</v>
      </c>
      <c r="F108" s="13" t="s">
        <v>72</v>
      </c>
      <c r="G108" s="13" t="s">
        <v>96</v>
      </c>
      <c r="H108" s="13" t="s">
        <v>138</v>
      </c>
      <c r="I108" s="13" t="s">
        <v>257</v>
      </c>
      <c r="J108" s="13">
        <v>8</v>
      </c>
      <c r="K108" s="13">
        <v>0.2</v>
      </c>
      <c r="L108" s="14">
        <v>17.601600000000001</v>
      </c>
      <c r="M108" s="14">
        <f t="shared" si="5"/>
        <v>56.510400000000004</v>
      </c>
      <c r="N108" s="14">
        <f t="shared" si="6"/>
        <v>88.934400000000011</v>
      </c>
      <c r="O108" s="14">
        <f t="shared" si="8"/>
        <v>32.424000000000007</v>
      </c>
      <c r="P108" s="13">
        <v>74.112000000000009</v>
      </c>
      <c r="Q108" s="14">
        <f t="shared" si="7"/>
        <v>1200</v>
      </c>
      <c r="R108" s="14" t="str">
        <f t="shared" si="9"/>
        <v>B</v>
      </c>
      <c r="S108" s="14" t="str">
        <f>VLOOKUP(G108,Code!$C$3:$D$5,2,0)</f>
        <v>T-103</v>
      </c>
      <c r="T108" s="14"/>
    </row>
    <row r="109" spans="1:20">
      <c r="A109" s="13">
        <v>108</v>
      </c>
      <c r="B109" s="13" t="s">
        <v>85</v>
      </c>
      <c r="C109" s="13" t="s">
        <v>69</v>
      </c>
      <c r="D109" s="13" t="s">
        <v>256</v>
      </c>
      <c r="E109" s="13" t="s">
        <v>106</v>
      </c>
      <c r="F109" s="13" t="s">
        <v>72</v>
      </c>
      <c r="G109" s="13" t="s">
        <v>96</v>
      </c>
      <c r="H109" s="13" t="s">
        <v>97</v>
      </c>
      <c r="I109" s="13" t="s">
        <v>258</v>
      </c>
      <c r="J109" s="13">
        <v>1</v>
      </c>
      <c r="K109" s="13">
        <v>0.2</v>
      </c>
      <c r="L109" s="14">
        <v>2.0993999999999993</v>
      </c>
      <c r="M109" s="14">
        <f t="shared" si="5"/>
        <v>25.892600000000005</v>
      </c>
      <c r="N109" s="14">
        <f t="shared" si="6"/>
        <v>33.590400000000002</v>
      </c>
      <c r="O109" s="14">
        <f t="shared" si="8"/>
        <v>7.6977999999999973</v>
      </c>
      <c r="P109" s="13">
        <v>27.992000000000004</v>
      </c>
      <c r="Q109" s="14">
        <f t="shared" si="7"/>
        <v>150</v>
      </c>
      <c r="R109" s="14" t="str">
        <f t="shared" si="9"/>
        <v>D</v>
      </c>
      <c r="S109" s="14" t="str">
        <f>VLOOKUP(G109,Code!$C$3:$D$5,2,0)</f>
        <v>T-103</v>
      </c>
      <c r="T109" s="14"/>
    </row>
    <row r="110" spans="1:20">
      <c r="A110" s="13">
        <v>109</v>
      </c>
      <c r="B110" s="13" t="s">
        <v>85</v>
      </c>
      <c r="C110" s="13" t="s">
        <v>69</v>
      </c>
      <c r="D110" s="13" t="s">
        <v>256</v>
      </c>
      <c r="E110" s="13" t="s">
        <v>106</v>
      </c>
      <c r="F110" s="13" t="s">
        <v>72</v>
      </c>
      <c r="G110" s="13" t="s">
        <v>82</v>
      </c>
      <c r="H110" s="13" t="s">
        <v>94</v>
      </c>
      <c r="I110" s="13" t="s">
        <v>259</v>
      </c>
      <c r="J110" s="13">
        <v>1</v>
      </c>
      <c r="K110" s="13">
        <v>0.2</v>
      </c>
      <c r="L110" s="14">
        <v>1.0737999999999999</v>
      </c>
      <c r="M110" s="14">
        <f t="shared" si="5"/>
        <v>2.2302000000000004</v>
      </c>
      <c r="N110" s="14">
        <f t="shared" si="6"/>
        <v>3.9648000000000003</v>
      </c>
      <c r="O110" s="14">
        <f t="shared" si="8"/>
        <v>1.7345999999999999</v>
      </c>
      <c r="P110" s="13">
        <v>3.3040000000000003</v>
      </c>
      <c r="Q110" s="14">
        <f t="shared" si="7"/>
        <v>150</v>
      </c>
      <c r="R110" s="14" t="str">
        <f t="shared" si="9"/>
        <v>D</v>
      </c>
      <c r="S110" s="14" t="str">
        <f>VLOOKUP(G110,Code!$C$3:$D$5,2,0)</f>
        <v>O-102</v>
      </c>
      <c r="T110" s="14"/>
    </row>
    <row r="111" spans="1:20">
      <c r="A111" s="13">
        <v>110</v>
      </c>
      <c r="B111" s="13" t="s">
        <v>85</v>
      </c>
      <c r="C111" s="13" t="s">
        <v>112</v>
      </c>
      <c r="D111" s="13" t="s">
        <v>260</v>
      </c>
      <c r="E111" s="13" t="s">
        <v>159</v>
      </c>
      <c r="F111" s="13" t="s">
        <v>115</v>
      </c>
      <c r="G111" s="13" t="s">
        <v>96</v>
      </c>
      <c r="H111" s="13" t="s">
        <v>138</v>
      </c>
      <c r="I111" s="13" t="s">
        <v>261</v>
      </c>
      <c r="J111" s="13">
        <v>5</v>
      </c>
      <c r="K111" s="13">
        <v>0.2</v>
      </c>
      <c r="L111" s="14">
        <v>67.991999999999962</v>
      </c>
      <c r="M111" s="14">
        <f t="shared" si="5"/>
        <v>271.96800000000007</v>
      </c>
      <c r="N111" s="14">
        <f t="shared" si="6"/>
        <v>407.95200000000006</v>
      </c>
      <c r="O111" s="14">
        <f t="shared" si="8"/>
        <v>135.98399999999998</v>
      </c>
      <c r="P111" s="13">
        <v>339.96000000000004</v>
      </c>
      <c r="Q111" s="14">
        <f t="shared" si="7"/>
        <v>750</v>
      </c>
      <c r="R111" s="14" t="str">
        <f t="shared" si="9"/>
        <v>C</v>
      </c>
      <c r="S111" s="14" t="str">
        <f>VLOOKUP(G111,Code!$C$3:$D$5,2,0)</f>
        <v>T-103</v>
      </c>
      <c r="T111" s="14"/>
    </row>
    <row r="112" spans="1:20">
      <c r="A112" s="13">
        <v>111</v>
      </c>
      <c r="B112" s="13" t="s">
        <v>85</v>
      </c>
      <c r="C112" s="13" t="s">
        <v>78</v>
      </c>
      <c r="D112" s="13" t="s">
        <v>181</v>
      </c>
      <c r="E112" s="13" t="s">
        <v>182</v>
      </c>
      <c r="F112" s="13" t="s">
        <v>134</v>
      </c>
      <c r="G112" s="13" t="s">
        <v>73</v>
      </c>
      <c r="H112" s="13" t="s">
        <v>92</v>
      </c>
      <c r="I112" s="13" t="s">
        <v>262</v>
      </c>
      <c r="J112" s="13">
        <v>2</v>
      </c>
      <c r="K112" s="13">
        <v>0</v>
      </c>
      <c r="L112" s="14">
        <v>10.909600000000001</v>
      </c>
      <c r="M112" s="14">
        <f t="shared" si="5"/>
        <v>31.0504</v>
      </c>
      <c r="N112" s="14">
        <f t="shared" si="6"/>
        <v>41.96</v>
      </c>
      <c r="O112" s="14">
        <f t="shared" si="8"/>
        <v>10.909600000000001</v>
      </c>
      <c r="P112" s="13">
        <v>41.96</v>
      </c>
      <c r="Q112" s="14">
        <f t="shared" si="7"/>
        <v>300</v>
      </c>
      <c r="R112" s="14" t="str">
        <f t="shared" si="9"/>
        <v>D</v>
      </c>
      <c r="S112" s="14" t="str">
        <f>VLOOKUP(G112,Code!$C$3:$D$5,2,0)</f>
        <v>F-101</v>
      </c>
      <c r="T112" s="14"/>
    </row>
    <row r="113" spans="1:20">
      <c r="A113" s="13">
        <v>112</v>
      </c>
      <c r="B113" s="13" t="s">
        <v>85</v>
      </c>
      <c r="C113" s="13" t="s">
        <v>69</v>
      </c>
      <c r="D113" s="13" t="s">
        <v>263</v>
      </c>
      <c r="E113" s="13" t="s">
        <v>264</v>
      </c>
      <c r="F113" s="13" t="s">
        <v>115</v>
      </c>
      <c r="G113" s="13" t="s">
        <v>82</v>
      </c>
      <c r="H113" s="13" t="s">
        <v>94</v>
      </c>
      <c r="I113" s="13" t="s">
        <v>265</v>
      </c>
      <c r="J113" s="13">
        <v>2</v>
      </c>
      <c r="K113" s="13">
        <v>0</v>
      </c>
      <c r="L113" s="14">
        <v>22.78799999999999</v>
      </c>
      <c r="M113" s="14">
        <f t="shared" si="5"/>
        <v>53.172000000000004</v>
      </c>
      <c r="N113" s="14">
        <f t="shared" si="6"/>
        <v>75.959999999999994</v>
      </c>
      <c r="O113" s="14">
        <f t="shared" si="8"/>
        <v>22.78799999999999</v>
      </c>
      <c r="P113" s="13">
        <v>75.959999999999994</v>
      </c>
      <c r="Q113" s="14">
        <f t="shared" si="7"/>
        <v>300</v>
      </c>
      <c r="R113" s="14" t="str">
        <f t="shared" si="9"/>
        <v>D</v>
      </c>
      <c r="S113" s="14" t="str">
        <f>VLOOKUP(G113,Code!$C$3:$D$5,2,0)</f>
        <v>O-102</v>
      </c>
      <c r="T113" s="14"/>
    </row>
    <row r="114" spans="1:20">
      <c r="A114" s="13">
        <v>113</v>
      </c>
      <c r="B114" s="13" t="s">
        <v>85</v>
      </c>
      <c r="C114" s="13" t="s">
        <v>69</v>
      </c>
      <c r="D114" s="13" t="s">
        <v>263</v>
      </c>
      <c r="E114" s="13" t="s">
        <v>264</v>
      </c>
      <c r="F114" s="13" t="s">
        <v>115</v>
      </c>
      <c r="G114" s="13" t="s">
        <v>82</v>
      </c>
      <c r="H114" s="13" t="s">
        <v>99</v>
      </c>
      <c r="I114" s="13" t="s">
        <v>266</v>
      </c>
      <c r="J114" s="13">
        <v>6</v>
      </c>
      <c r="K114" s="13">
        <v>0</v>
      </c>
      <c r="L114" s="14">
        <v>13.3476</v>
      </c>
      <c r="M114" s="14">
        <f t="shared" si="5"/>
        <v>13.892400000000002</v>
      </c>
      <c r="N114" s="14">
        <f t="shared" si="6"/>
        <v>27.240000000000002</v>
      </c>
      <c r="O114" s="14">
        <f t="shared" si="8"/>
        <v>13.3476</v>
      </c>
      <c r="P114" s="13">
        <v>27.240000000000002</v>
      </c>
      <c r="Q114" s="14">
        <f t="shared" si="7"/>
        <v>900</v>
      </c>
      <c r="R114" s="14" t="str">
        <f t="shared" si="9"/>
        <v>C</v>
      </c>
      <c r="S114" s="14" t="str">
        <f>VLOOKUP(G114,Code!$C$3:$D$5,2,0)</f>
        <v>O-102</v>
      </c>
      <c r="T114" s="14"/>
    </row>
    <row r="115" spans="1:20">
      <c r="A115" s="13">
        <v>114</v>
      </c>
      <c r="B115" s="13" t="s">
        <v>68</v>
      </c>
      <c r="C115" s="13" t="s">
        <v>69</v>
      </c>
      <c r="D115" s="13" t="s">
        <v>267</v>
      </c>
      <c r="E115" s="13" t="s">
        <v>268</v>
      </c>
      <c r="F115" s="13" t="s">
        <v>134</v>
      </c>
      <c r="G115" s="13" t="s">
        <v>82</v>
      </c>
      <c r="H115" s="13" t="s">
        <v>183</v>
      </c>
      <c r="I115" s="13" t="s">
        <v>269</v>
      </c>
      <c r="J115" s="13">
        <v>14</v>
      </c>
      <c r="K115" s="13">
        <v>0.2</v>
      </c>
      <c r="L115" s="14">
        <v>14.534799999999997</v>
      </c>
      <c r="M115" s="14">
        <f t="shared" si="5"/>
        <v>25.561200000000007</v>
      </c>
      <c r="N115" s="14">
        <f t="shared" si="6"/>
        <v>48.115200000000002</v>
      </c>
      <c r="O115" s="14">
        <f t="shared" si="8"/>
        <v>22.553999999999995</v>
      </c>
      <c r="P115" s="13">
        <v>40.096000000000004</v>
      </c>
      <c r="Q115" s="14">
        <f t="shared" si="7"/>
        <v>2100</v>
      </c>
      <c r="R115" s="14" t="str">
        <f t="shared" si="9"/>
        <v>A</v>
      </c>
      <c r="S115" s="14" t="str">
        <f>VLOOKUP(G115,Code!$C$3:$D$5,2,0)</f>
        <v>O-102</v>
      </c>
      <c r="T115" s="14"/>
    </row>
    <row r="116" spans="1:20">
      <c r="A116" s="13">
        <v>115</v>
      </c>
      <c r="B116" s="13" t="s">
        <v>68</v>
      </c>
      <c r="C116" s="13" t="s">
        <v>69</v>
      </c>
      <c r="D116" s="13" t="s">
        <v>267</v>
      </c>
      <c r="E116" s="13" t="s">
        <v>268</v>
      </c>
      <c r="F116" s="13" t="s">
        <v>134</v>
      </c>
      <c r="G116" s="13" t="s">
        <v>82</v>
      </c>
      <c r="H116" s="13" t="s">
        <v>143</v>
      </c>
      <c r="I116" s="13" t="s">
        <v>270</v>
      </c>
      <c r="J116" s="13">
        <v>2</v>
      </c>
      <c r="K116" s="13">
        <v>0.2</v>
      </c>
      <c r="L116" s="14">
        <v>1.6519999999999997</v>
      </c>
      <c r="M116" s="14">
        <f t="shared" si="5"/>
        <v>3.0680000000000009</v>
      </c>
      <c r="N116" s="14">
        <f t="shared" si="6"/>
        <v>5.6640000000000006</v>
      </c>
      <c r="O116" s="14">
        <f t="shared" si="8"/>
        <v>2.5959999999999996</v>
      </c>
      <c r="P116" s="13">
        <v>4.7200000000000006</v>
      </c>
      <c r="Q116" s="14">
        <f t="shared" si="7"/>
        <v>300</v>
      </c>
      <c r="R116" s="14" t="str">
        <f t="shared" si="9"/>
        <v>D</v>
      </c>
      <c r="S116" s="14" t="str">
        <f>VLOOKUP(G116,Code!$C$3:$D$5,2,0)</f>
        <v>O-102</v>
      </c>
      <c r="T116" s="14"/>
    </row>
    <row r="117" spans="1:20">
      <c r="A117" s="13">
        <v>116</v>
      </c>
      <c r="B117" s="13" t="s">
        <v>68</v>
      </c>
      <c r="C117" s="13" t="s">
        <v>69</v>
      </c>
      <c r="D117" s="13" t="s">
        <v>267</v>
      </c>
      <c r="E117" s="13" t="s">
        <v>268</v>
      </c>
      <c r="F117" s="13" t="s">
        <v>134</v>
      </c>
      <c r="G117" s="13" t="s">
        <v>82</v>
      </c>
      <c r="H117" s="13" t="s">
        <v>107</v>
      </c>
      <c r="I117" s="13" t="s">
        <v>271</v>
      </c>
      <c r="J117" s="13">
        <v>3</v>
      </c>
      <c r="K117" s="13">
        <v>0.2</v>
      </c>
      <c r="L117" s="14">
        <v>7.4924999999999988</v>
      </c>
      <c r="M117" s="14">
        <f t="shared" si="5"/>
        <v>16.483500000000003</v>
      </c>
      <c r="N117" s="14">
        <f t="shared" si="6"/>
        <v>28.771200000000004</v>
      </c>
      <c r="O117" s="14">
        <f t="shared" si="8"/>
        <v>12.287700000000001</v>
      </c>
      <c r="P117" s="13">
        <v>23.976000000000003</v>
      </c>
      <c r="Q117" s="14">
        <f t="shared" si="7"/>
        <v>450</v>
      </c>
      <c r="R117" s="14" t="str">
        <f t="shared" si="9"/>
        <v>D</v>
      </c>
      <c r="S117" s="14" t="str">
        <f>VLOOKUP(G117,Code!$C$3:$D$5,2,0)</f>
        <v>O-102</v>
      </c>
      <c r="T117" s="14"/>
    </row>
    <row r="118" spans="1:20">
      <c r="A118" s="13">
        <v>117</v>
      </c>
      <c r="B118" s="13" t="s">
        <v>68</v>
      </c>
      <c r="C118" s="13" t="s">
        <v>69</v>
      </c>
      <c r="D118" s="13" t="s">
        <v>267</v>
      </c>
      <c r="E118" s="13" t="s">
        <v>268</v>
      </c>
      <c r="F118" s="13" t="s">
        <v>134</v>
      </c>
      <c r="G118" s="13" t="s">
        <v>82</v>
      </c>
      <c r="H118" s="13" t="s">
        <v>143</v>
      </c>
      <c r="I118" s="13" t="s">
        <v>272</v>
      </c>
      <c r="J118" s="13">
        <v>6</v>
      </c>
      <c r="K118" s="13">
        <v>0.2</v>
      </c>
      <c r="L118" s="14">
        <v>44.031599999999997</v>
      </c>
      <c r="M118" s="14">
        <f t="shared" si="5"/>
        <v>86.432400000000001</v>
      </c>
      <c r="N118" s="14">
        <f t="shared" si="6"/>
        <v>156.55680000000001</v>
      </c>
      <c r="O118" s="14">
        <f t="shared" si="8"/>
        <v>70.124400000000009</v>
      </c>
      <c r="P118" s="13">
        <v>130.464</v>
      </c>
      <c r="Q118" s="14">
        <f t="shared" si="7"/>
        <v>900</v>
      </c>
      <c r="R118" s="14" t="str">
        <f t="shared" si="9"/>
        <v>C</v>
      </c>
      <c r="S118" s="14" t="str">
        <f>VLOOKUP(G118,Code!$C$3:$D$5,2,0)</f>
        <v>O-102</v>
      </c>
      <c r="T118" s="14"/>
    </row>
    <row r="119" spans="1:20">
      <c r="A119" s="13">
        <v>118</v>
      </c>
      <c r="B119" s="13" t="s">
        <v>85</v>
      </c>
      <c r="C119" s="13" t="s">
        <v>69</v>
      </c>
      <c r="D119" s="13" t="s">
        <v>109</v>
      </c>
      <c r="E119" s="13" t="s">
        <v>110</v>
      </c>
      <c r="F119" s="13" t="s">
        <v>81</v>
      </c>
      <c r="G119" s="13" t="s">
        <v>73</v>
      </c>
      <c r="H119" s="13" t="s">
        <v>88</v>
      </c>
      <c r="I119" s="13" t="s">
        <v>273</v>
      </c>
      <c r="J119" s="13">
        <v>3</v>
      </c>
      <c r="K119" s="13">
        <v>0</v>
      </c>
      <c r="L119" s="14">
        <v>165.38129999999995</v>
      </c>
      <c r="M119" s="14">
        <f t="shared" si="5"/>
        <v>622.14869999999996</v>
      </c>
      <c r="N119" s="14">
        <f t="shared" si="6"/>
        <v>787.53</v>
      </c>
      <c r="O119" s="14">
        <f t="shared" si="8"/>
        <v>165.38130000000001</v>
      </c>
      <c r="P119" s="13">
        <v>787.53</v>
      </c>
      <c r="Q119" s="14">
        <f t="shared" si="7"/>
        <v>450</v>
      </c>
      <c r="R119" s="14" t="str">
        <f t="shared" si="9"/>
        <v>D</v>
      </c>
      <c r="S119" s="14" t="str">
        <f>VLOOKUP(G119,Code!$C$3:$D$5,2,0)</f>
        <v>F-101</v>
      </c>
      <c r="T119" s="14"/>
    </row>
    <row r="120" spans="1:20">
      <c r="A120" s="13">
        <v>119</v>
      </c>
      <c r="B120" s="13" t="s">
        <v>85</v>
      </c>
      <c r="C120" s="13" t="s">
        <v>78</v>
      </c>
      <c r="D120" s="13" t="s">
        <v>274</v>
      </c>
      <c r="E120" s="13" t="s">
        <v>210</v>
      </c>
      <c r="F120" s="13" t="s">
        <v>72</v>
      </c>
      <c r="G120" s="13" t="s">
        <v>82</v>
      </c>
      <c r="H120" s="13" t="s">
        <v>99</v>
      </c>
      <c r="I120" s="13" t="s">
        <v>275</v>
      </c>
      <c r="J120" s="13">
        <v>1</v>
      </c>
      <c r="K120" s="13">
        <v>0.7</v>
      </c>
      <c r="L120" s="14">
        <v>-115.71559999999999</v>
      </c>
      <c r="M120" s="14">
        <f t="shared" si="5"/>
        <v>273.50960000000003</v>
      </c>
      <c r="N120" s="14">
        <f t="shared" si="6"/>
        <v>268.24980000000005</v>
      </c>
      <c r="O120" s="14">
        <f t="shared" si="8"/>
        <v>-5.2597999999999843</v>
      </c>
      <c r="P120" s="13">
        <v>157.79400000000004</v>
      </c>
      <c r="Q120" s="14">
        <f t="shared" si="7"/>
        <v>150</v>
      </c>
      <c r="R120" s="14" t="str">
        <f t="shared" si="9"/>
        <v>D</v>
      </c>
      <c r="S120" s="14" t="str">
        <f>VLOOKUP(G120,Code!$C$3:$D$5,2,0)</f>
        <v>O-102</v>
      </c>
      <c r="T120" s="14"/>
    </row>
    <row r="121" spans="1:20">
      <c r="A121" s="13">
        <v>120</v>
      </c>
      <c r="B121" s="13" t="s">
        <v>150</v>
      </c>
      <c r="C121" s="13" t="s">
        <v>69</v>
      </c>
      <c r="D121" s="13" t="s">
        <v>276</v>
      </c>
      <c r="E121" s="13" t="s">
        <v>172</v>
      </c>
      <c r="F121" s="13" t="s">
        <v>134</v>
      </c>
      <c r="G121" s="13" t="s">
        <v>73</v>
      </c>
      <c r="H121" s="13" t="s">
        <v>92</v>
      </c>
      <c r="I121" s="13" t="s">
        <v>277</v>
      </c>
      <c r="J121" s="13">
        <v>3</v>
      </c>
      <c r="K121" s="13">
        <v>0</v>
      </c>
      <c r="L121" s="14">
        <v>18.345599999999997</v>
      </c>
      <c r="M121" s="14">
        <f t="shared" si="5"/>
        <v>28.694400000000002</v>
      </c>
      <c r="N121" s="14">
        <f t="shared" si="6"/>
        <v>47.04</v>
      </c>
      <c r="O121" s="14">
        <f t="shared" si="8"/>
        <v>18.345599999999997</v>
      </c>
      <c r="P121" s="13">
        <v>47.04</v>
      </c>
      <c r="Q121" s="14">
        <f t="shared" si="7"/>
        <v>450</v>
      </c>
      <c r="R121" s="14" t="str">
        <f t="shared" si="9"/>
        <v>D</v>
      </c>
      <c r="S121" s="14" t="str">
        <f>VLOOKUP(G121,Code!$C$3:$D$5,2,0)</f>
        <v>F-101</v>
      </c>
      <c r="T121" s="14"/>
    </row>
    <row r="122" spans="1:20">
      <c r="A122" s="13">
        <v>121</v>
      </c>
      <c r="B122" s="13" t="s">
        <v>150</v>
      </c>
      <c r="C122" s="13" t="s">
        <v>69</v>
      </c>
      <c r="D122" s="13" t="s">
        <v>276</v>
      </c>
      <c r="E122" s="13" t="s">
        <v>172</v>
      </c>
      <c r="F122" s="13" t="s">
        <v>134</v>
      </c>
      <c r="G122" s="13" t="s">
        <v>82</v>
      </c>
      <c r="H122" s="13" t="s">
        <v>99</v>
      </c>
      <c r="I122" s="13" t="s">
        <v>100</v>
      </c>
      <c r="J122" s="13">
        <v>4</v>
      </c>
      <c r="K122" s="13">
        <v>0</v>
      </c>
      <c r="L122" s="14">
        <v>13.878</v>
      </c>
      <c r="M122" s="14">
        <f t="shared" si="5"/>
        <v>16.962</v>
      </c>
      <c r="N122" s="14">
        <f t="shared" si="6"/>
        <v>30.84</v>
      </c>
      <c r="O122" s="14">
        <f t="shared" si="8"/>
        <v>13.878</v>
      </c>
      <c r="P122" s="13">
        <v>30.84</v>
      </c>
      <c r="Q122" s="14">
        <f t="shared" si="7"/>
        <v>600</v>
      </c>
      <c r="R122" s="14" t="str">
        <f t="shared" si="9"/>
        <v>C</v>
      </c>
      <c r="S122" s="14" t="str">
        <f>VLOOKUP(G122,Code!$C$3:$D$5,2,0)</f>
        <v>O-102</v>
      </c>
      <c r="T122" s="14"/>
    </row>
    <row r="123" spans="1:20">
      <c r="A123" s="13">
        <v>122</v>
      </c>
      <c r="B123" s="13" t="s">
        <v>150</v>
      </c>
      <c r="C123" s="13" t="s">
        <v>69</v>
      </c>
      <c r="D123" s="13" t="s">
        <v>276</v>
      </c>
      <c r="E123" s="13" t="s">
        <v>172</v>
      </c>
      <c r="F123" s="13" t="s">
        <v>134</v>
      </c>
      <c r="G123" s="13" t="s">
        <v>82</v>
      </c>
      <c r="H123" s="13" t="s">
        <v>90</v>
      </c>
      <c r="I123" s="13" t="s">
        <v>278</v>
      </c>
      <c r="J123" s="13">
        <v>6</v>
      </c>
      <c r="K123" s="13">
        <v>0</v>
      </c>
      <c r="L123" s="14">
        <v>63.436800000000005</v>
      </c>
      <c r="M123" s="14">
        <f t="shared" si="5"/>
        <v>163.1232</v>
      </c>
      <c r="N123" s="14">
        <f t="shared" si="6"/>
        <v>226.56</v>
      </c>
      <c r="O123" s="14">
        <f t="shared" si="8"/>
        <v>63.436800000000005</v>
      </c>
      <c r="P123" s="13">
        <v>226.56</v>
      </c>
      <c r="Q123" s="14">
        <f t="shared" si="7"/>
        <v>900</v>
      </c>
      <c r="R123" s="14" t="str">
        <f t="shared" si="9"/>
        <v>C</v>
      </c>
      <c r="S123" s="14" t="str">
        <f>VLOOKUP(G123,Code!$C$3:$D$5,2,0)</f>
        <v>O-102</v>
      </c>
      <c r="T123" s="14"/>
    </row>
    <row r="124" spans="1:20">
      <c r="A124" s="13">
        <v>123</v>
      </c>
      <c r="B124" s="13" t="s">
        <v>150</v>
      </c>
      <c r="C124" s="13" t="s">
        <v>69</v>
      </c>
      <c r="D124" s="13" t="s">
        <v>276</v>
      </c>
      <c r="E124" s="13" t="s">
        <v>172</v>
      </c>
      <c r="F124" s="13" t="s">
        <v>134</v>
      </c>
      <c r="G124" s="13" t="s">
        <v>82</v>
      </c>
      <c r="H124" s="13" t="s">
        <v>143</v>
      </c>
      <c r="I124" s="13" t="s">
        <v>279</v>
      </c>
      <c r="J124" s="13">
        <v>9</v>
      </c>
      <c r="K124" s="13">
        <v>0</v>
      </c>
      <c r="L124" s="14">
        <v>51.758999999999993</v>
      </c>
      <c r="M124" s="14">
        <f t="shared" si="5"/>
        <v>63.261000000000003</v>
      </c>
      <c r="N124" s="14">
        <f t="shared" si="6"/>
        <v>115.02</v>
      </c>
      <c r="O124" s="14">
        <f t="shared" si="8"/>
        <v>51.758999999999993</v>
      </c>
      <c r="P124" s="13">
        <v>115.02</v>
      </c>
      <c r="Q124" s="14">
        <f t="shared" si="7"/>
        <v>1350</v>
      </c>
      <c r="R124" s="14" t="str">
        <f t="shared" si="9"/>
        <v>B</v>
      </c>
      <c r="S124" s="14" t="str">
        <f>VLOOKUP(G124,Code!$C$3:$D$5,2,0)</f>
        <v>O-102</v>
      </c>
      <c r="T124" s="14"/>
    </row>
    <row r="125" spans="1:20">
      <c r="A125" s="13">
        <v>124</v>
      </c>
      <c r="B125" s="13" t="s">
        <v>150</v>
      </c>
      <c r="C125" s="13" t="s">
        <v>69</v>
      </c>
      <c r="D125" s="13" t="s">
        <v>276</v>
      </c>
      <c r="E125" s="13" t="s">
        <v>172</v>
      </c>
      <c r="F125" s="13" t="s">
        <v>134</v>
      </c>
      <c r="G125" s="13" t="s">
        <v>96</v>
      </c>
      <c r="H125" s="13" t="s">
        <v>97</v>
      </c>
      <c r="I125" s="13" t="s">
        <v>280</v>
      </c>
      <c r="J125" s="13">
        <v>7</v>
      </c>
      <c r="K125" s="13">
        <v>0</v>
      </c>
      <c r="L125" s="14">
        <v>19.731599999999997</v>
      </c>
      <c r="M125" s="14">
        <f t="shared" si="5"/>
        <v>48.308400000000006</v>
      </c>
      <c r="N125" s="14">
        <f t="shared" si="6"/>
        <v>68.040000000000006</v>
      </c>
      <c r="O125" s="14">
        <f t="shared" si="8"/>
        <v>19.7316</v>
      </c>
      <c r="P125" s="13">
        <v>68.040000000000006</v>
      </c>
      <c r="Q125" s="14">
        <f t="shared" si="7"/>
        <v>1050</v>
      </c>
      <c r="R125" s="14" t="str">
        <f t="shared" si="9"/>
        <v>B</v>
      </c>
      <c r="S125" s="14" t="str">
        <f>VLOOKUP(G125,Code!$C$3:$D$5,2,0)</f>
        <v>T-103</v>
      </c>
      <c r="T125" s="14"/>
    </row>
    <row r="126" spans="1:20">
      <c r="A126" s="13">
        <v>125</v>
      </c>
      <c r="B126" s="13" t="s">
        <v>68</v>
      </c>
      <c r="C126" s="13" t="s">
        <v>112</v>
      </c>
      <c r="D126" s="13" t="s">
        <v>148</v>
      </c>
      <c r="E126" s="13" t="s">
        <v>114</v>
      </c>
      <c r="F126" s="13" t="s">
        <v>115</v>
      </c>
      <c r="G126" s="13" t="s">
        <v>73</v>
      </c>
      <c r="H126" s="13" t="s">
        <v>76</v>
      </c>
      <c r="I126" s="13" t="s">
        <v>281</v>
      </c>
      <c r="J126" s="13">
        <v>3</v>
      </c>
      <c r="K126" s="13">
        <v>0.3</v>
      </c>
      <c r="L126" s="14">
        <v>-8.5794000000000779</v>
      </c>
      <c r="M126" s="14">
        <f t="shared" si="5"/>
        <v>609.13740000000007</v>
      </c>
      <c r="N126" s="14">
        <f t="shared" si="6"/>
        <v>780.72540000000004</v>
      </c>
      <c r="O126" s="14">
        <f t="shared" si="8"/>
        <v>171.58799999999997</v>
      </c>
      <c r="P126" s="13">
        <v>600.55799999999999</v>
      </c>
      <c r="Q126" s="14">
        <f t="shared" si="7"/>
        <v>450</v>
      </c>
      <c r="R126" s="14" t="str">
        <f t="shared" si="9"/>
        <v>D</v>
      </c>
      <c r="S126" s="14" t="str">
        <f>VLOOKUP(G126,Code!$C$3:$D$5,2,0)</f>
        <v>F-101</v>
      </c>
      <c r="T126" s="14"/>
    </row>
    <row r="127" spans="1:20">
      <c r="A127" s="13">
        <v>126</v>
      </c>
      <c r="B127" s="13" t="s">
        <v>85</v>
      </c>
      <c r="C127" s="13" t="s">
        <v>69</v>
      </c>
      <c r="D127" s="13" t="s">
        <v>282</v>
      </c>
      <c r="E127" s="13" t="s">
        <v>159</v>
      </c>
      <c r="F127" s="13" t="s">
        <v>115</v>
      </c>
      <c r="G127" s="13" t="s">
        <v>73</v>
      </c>
      <c r="H127" s="13" t="s">
        <v>88</v>
      </c>
      <c r="I127" s="13" t="s">
        <v>283</v>
      </c>
      <c r="J127" s="13">
        <v>6</v>
      </c>
      <c r="K127" s="13">
        <v>0.5</v>
      </c>
      <c r="L127" s="14">
        <v>-407.68200000000013</v>
      </c>
      <c r="M127" s="14">
        <f t="shared" si="5"/>
        <v>1025.3820000000001</v>
      </c>
      <c r="N127" s="14">
        <f t="shared" si="6"/>
        <v>926.55000000000007</v>
      </c>
      <c r="O127" s="14">
        <f t="shared" si="8"/>
        <v>-98.831999999999994</v>
      </c>
      <c r="P127" s="13">
        <v>617.70000000000005</v>
      </c>
      <c r="Q127" s="14">
        <f t="shared" si="7"/>
        <v>900</v>
      </c>
      <c r="R127" s="14" t="str">
        <f t="shared" si="9"/>
        <v>C</v>
      </c>
      <c r="S127" s="14" t="str">
        <f>VLOOKUP(G127,Code!$C$3:$D$5,2,0)</f>
        <v>F-101</v>
      </c>
      <c r="T127" s="14"/>
    </row>
    <row r="128" spans="1:20">
      <c r="A128" s="13">
        <v>127</v>
      </c>
      <c r="B128" s="13" t="s">
        <v>85</v>
      </c>
      <c r="C128" s="13" t="s">
        <v>69</v>
      </c>
      <c r="D128" s="13" t="s">
        <v>284</v>
      </c>
      <c r="E128" s="13" t="s">
        <v>200</v>
      </c>
      <c r="F128" s="13" t="s">
        <v>81</v>
      </c>
      <c r="G128" s="13" t="s">
        <v>82</v>
      </c>
      <c r="H128" s="13" t="s">
        <v>99</v>
      </c>
      <c r="I128" s="13" t="s">
        <v>285</v>
      </c>
      <c r="J128" s="13">
        <v>2</v>
      </c>
      <c r="K128" s="13">
        <v>0.7</v>
      </c>
      <c r="L128" s="14">
        <v>-1.8308</v>
      </c>
      <c r="M128" s="14">
        <f t="shared" si="5"/>
        <v>4.2187999999999999</v>
      </c>
      <c r="N128" s="14">
        <f t="shared" si="6"/>
        <v>4.0596000000000005</v>
      </c>
      <c r="O128" s="14">
        <f t="shared" si="8"/>
        <v>-0.15919999999999934</v>
      </c>
      <c r="P128" s="13">
        <v>2.3880000000000003</v>
      </c>
      <c r="Q128" s="14">
        <f t="shared" si="7"/>
        <v>300</v>
      </c>
      <c r="R128" s="14" t="str">
        <f t="shared" si="9"/>
        <v>D</v>
      </c>
      <c r="S128" s="14" t="str">
        <f>VLOOKUP(G128,Code!$C$3:$D$5,2,0)</f>
        <v>O-102</v>
      </c>
      <c r="T128" s="14"/>
    </row>
    <row r="129" spans="1:20">
      <c r="A129" s="13">
        <v>128</v>
      </c>
      <c r="B129" s="13" t="s">
        <v>85</v>
      </c>
      <c r="C129" s="13" t="s">
        <v>69</v>
      </c>
      <c r="D129" s="13" t="s">
        <v>284</v>
      </c>
      <c r="E129" s="13" t="s">
        <v>200</v>
      </c>
      <c r="F129" s="13" t="s">
        <v>81</v>
      </c>
      <c r="G129" s="13" t="s">
        <v>82</v>
      </c>
      <c r="H129" s="13" t="s">
        <v>90</v>
      </c>
      <c r="I129" s="13" t="s">
        <v>286</v>
      </c>
      <c r="J129" s="13">
        <v>7</v>
      </c>
      <c r="K129" s="13">
        <v>0.2</v>
      </c>
      <c r="L129" s="14">
        <v>30.498999999999981</v>
      </c>
      <c r="M129" s="14">
        <f t="shared" si="5"/>
        <v>213.49300000000005</v>
      </c>
      <c r="N129" s="14">
        <f t="shared" si="6"/>
        <v>292.79040000000003</v>
      </c>
      <c r="O129" s="14">
        <f t="shared" si="8"/>
        <v>79.297399999999982</v>
      </c>
      <c r="P129" s="13">
        <v>243.99200000000002</v>
      </c>
      <c r="Q129" s="14">
        <f t="shared" si="7"/>
        <v>1050</v>
      </c>
      <c r="R129" s="14" t="str">
        <f t="shared" si="9"/>
        <v>B</v>
      </c>
      <c r="S129" s="14" t="str">
        <f>VLOOKUP(G129,Code!$C$3:$D$5,2,0)</f>
        <v>O-102</v>
      </c>
      <c r="T129" s="14"/>
    </row>
    <row r="130" spans="1:20">
      <c r="A130" s="13">
        <v>129</v>
      </c>
      <c r="B130" s="13" t="s">
        <v>68</v>
      </c>
      <c r="C130" s="13" t="s">
        <v>112</v>
      </c>
      <c r="D130" s="13" t="s">
        <v>79</v>
      </c>
      <c r="E130" s="13" t="s">
        <v>80</v>
      </c>
      <c r="F130" s="13" t="s">
        <v>81</v>
      </c>
      <c r="G130" s="13" t="s">
        <v>73</v>
      </c>
      <c r="H130" s="13" t="s">
        <v>76</v>
      </c>
      <c r="I130" s="13" t="s">
        <v>287</v>
      </c>
      <c r="J130" s="13">
        <v>2</v>
      </c>
      <c r="K130" s="13">
        <v>0.2</v>
      </c>
      <c r="L130" s="14">
        <v>-9.1601999999999961</v>
      </c>
      <c r="M130" s="14">
        <f t="shared" ref="M130:M193" si="10">P130-L130</f>
        <v>90.58420000000001</v>
      </c>
      <c r="N130" s="14">
        <f t="shared" ref="N130:N193" si="11">P130+(P130*K130)</f>
        <v>97.708800000000011</v>
      </c>
      <c r="O130" s="14">
        <f t="shared" si="8"/>
        <v>7.1246000000000009</v>
      </c>
      <c r="P130" s="13">
        <v>81.424000000000007</v>
      </c>
      <c r="Q130" s="14">
        <f t="shared" ref="Q130:Q193" si="12">J130*150</f>
        <v>300</v>
      </c>
      <c r="R130" s="14" t="str">
        <f t="shared" si="9"/>
        <v>D</v>
      </c>
      <c r="S130" s="14" t="str">
        <f>VLOOKUP(G130,Code!$C$3:$D$5,2,0)</f>
        <v>F-101</v>
      </c>
      <c r="T130" s="14"/>
    </row>
    <row r="131" spans="1:20">
      <c r="A131" s="13">
        <v>130</v>
      </c>
      <c r="B131" s="13" t="s">
        <v>68</v>
      </c>
      <c r="C131" s="13" t="s">
        <v>112</v>
      </c>
      <c r="D131" s="13" t="s">
        <v>79</v>
      </c>
      <c r="E131" s="13" t="s">
        <v>80</v>
      </c>
      <c r="F131" s="13" t="s">
        <v>81</v>
      </c>
      <c r="G131" s="13" t="s">
        <v>73</v>
      </c>
      <c r="H131" s="13" t="s">
        <v>92</v>
      </c>
      <c r="I131" s="13" t="s">
        <v>288</v>
      </c>
      <c r="J131" s="13">
        <v>3</v>
      </c>
      <c r="K131" s="13">
        <v>0</v>
      </c>
      <c r="L131" s="14">
        <v>26.241599999999977</v>
      </c>
      <c r="M131" s="14">
        <f t="shared" si="10"/>
        <v>212.31840000000003</v>
      </c>
      <c r="N131" s="14">
        <f t="shared" si="11"/>
        <v>238.56</v>
      </c>
      <c r="O131" s="14">
        <f t="shared" ref="O131:O194" si="13">N131-M131</f>
        <v>26.241599999999977</v>
      </c>
      <c r="P131" s="13">
        <v>238.56</v>
      </c>
      <c r="Q131" s="14">
        <f t="shared" si="12"/>
        <v>450</v>
      </c>
      <c r="R131" s="14" t="str">
        <f t="shared" ref="R131:R194" si="14">IF(Q131&gt;=2000,"A",IF(Q131&gt;=1000,"B",IF(Q131&gt;=500,"C",IF(Q131&gt;=100,"D",IF(Q131&lt;100,"E","error")))))</f>
        <v>D</v>
      </c>
      <c r="S131" s="14" t="str">
        <f>VLOOKUP(G131,Code!$C$3:$D$5,2,0)</f>
        <v>F-101</v>
      </c>
      <c r="T131" s="14"/>
    </row>
    <row r="132" spans="1:20">
      <c r="A132" s="13">
        <v>131</v>
      </c>
      <c r="B132" s="13" t="s">
        <v>150</v>
      </c>
      <c r="C132" s="13" t="s">
        <v>78</v>
      </c>
      <c r="D132" s="13" t="s">
        <v>267</v>
      </c>
      <c r="E132" s="13" t="s">
        <v>268</v>
      </c>
      <c r="F132" s="13" t="s">
        <v>134</v>
      </c>
      <c r="G132" s="13" t="s">
        <v>96</v>
      </c>
      <c r="H132" s="13" t="s">
        <v>97</v>
      </c>
      <c r="I132" s="13" t="s">
        <v>289</v>
      </c>
      <c r="J132" s="13">
        <v>5</v>
      </c>
      <c r="K132" s="13">
        <v>0.4</v>
      </c>
      <c r="L132" s="14">
        <v>-11.993999999999993</v>
      </c>
      <c r="M132" s="14">
        <f t="shared" si="10"/>
        <v>71.963999999999984</v>
      </c>
      <c r="N132" s="14">
        <f t="shared" si="11"/>
        <v>83.957999999999998</v>
      </c>
      <c r="O132" s="14">
        <f t="shared" si="13"/>
        <v>11.994000000000014</v>
      </c>
      <c r="P132" s="13">
        <v>59.969999999999992</v>
      </c>
      <c r="Q132" s="14">
        <f t="shared" si="12"/>
        <v>750</v>
      </c>
      <c r="R132" s="14" t="str">
        <f t="shared" si="14"/>
        <v>C</v>
      </c>
      <c r="S132" s="14" t="str">
        <f>VLOOKUP(G132,Code!$C$3:$D$5,2,0)</f>
        <v>T-103</v>
      </c>
      <c r="T132" s="14"/>
    </row>
    <row r="133" spans="1:20">
      <c r="A133" s="13">
        <v>132</v>
      </c>
      <c r="B133" s="13" t="s">
        <v>150</v>
      </c>
      <c r="C133" s="13" t="s">
        <v>78</v>
      </c>
      <c r="D133" s="13" t="s">
        <v>267</v>
      </c>
      <c r="E133" s="13" t="s">
        <v>268</v>
      </c>
      <c r="F133" s="13" t="s">
        <v>134</v>
      </c>
      <c r="G133" s="13" t="s">
        <v>82</v>
      </c>
      <c r="H133" s="13" t="s">
        <v>107</v>
      </c>
      <c r="I133" s="13" t="s">
        <v>290</v>
      </c>
      <c r="J133" s="13">
        <v>2</v>
      </c>
      <c r="K133" s="13">
        <v>0.2</v>
      </c>
      <c r="L133" s="14">
        <v>29.363999999999997</v>
      </c>
      <c r="M133" s="14">
        <f t="shared" si="10"/>
        <v>48.940000000000005</v>
      </c>
      <c r="N133" s="14">
        <f t="shared" si="11"/>
        <v>93.964799999999997</v>
      </c>
      <c r="O133" s="14">
        <f t="shared" si="13"/>
        <v>45.024799999999992</v>
      </c>
      <c r="P133" s="13">
        <v>78.304000000000002</v>
      </c>
      <c r="Q133" s="14">
        <f t="shared" si="12"/>
        <v>300</v>
      </c>
      <c r="R133" s="14" t="str">
        <f t="shared" si="14"/>
        <v>D</v>
      </c>
      <c r="S133" s="14" t="str">
        <f>VLOOKUP(G133,Code!$C$3:$D$5,2,0)</f>
        <v>O-102</v>
      </c>
      <c r="T133" s="14"/>
    </row>
    <row r="134" spans="1:20">
      <c r="A134" s="13">
        <v>133</v>
      </c>
      <c r="B134" s="13" t="s">
        <v>150</v>
      </c>
      <c r="C134" s="13" t="s">
        <v>78</v>
      </c>
      <c r="D134" s="13" t="s">
        <v>267</v>
      </c>
      <c r="E134" s="13" t="s">
        <v>268</v>
      </c>
      <c r="F134" s="13" t="s">
        <v>134</v>
      </c>
      <c r="G134" s="13" t="s">
        <v>82</v>
      </c>
      <c r="H134" s="13" t="s">
        <v>183</v>
      </c>
      <c r="I134" s="13" t="s">
        <v>291</v>
      </c>
      <c r="J134" s="13">
        <v>9</v>
      </c>
      <c r="K134" s="13">
        <v>0.2</v>
      </c>
      <c r="L134" s="14">
        <v>6.9731999999999976</v>
      </c>
      <c r="M134" s="14">
        <f t="shared" si="10"/>
        <v>14.482800000000001</v>
      </c>
      <c r="N134" s="14">
        <f t="shared" si="11"/>
        <v>25.747199999999999</v>
      </c>
      <c r="O134" s="14">
        <f t="shared" si="13"/>
        <v>11.264399999999998</v>
      </c>
      <c r="P134" s="13">
        <v>21.456</v>
      </c>
      <c r="Q134" s="14">
        <f t="shared" si="12"/>
        <v>1350</v>
      </c>
      <c r="R134" s="14" t="str">
        <f t="shared" si="14"/>
        <v>B</v>
      </c>
      <c r="S134" s="14" t="str">
        <f>VLOOKUP(G134,Code!$C$3:$D$5,2,0)</f>
        <v>O-102</v>
      </c>
      <c r="T134" s="14"/>
    </row>
    <row r="135" spans="1:20">
      <c r="A135" s="13">
        <v>134</v>
      </c>
      <c r="B135" s="13" t="s">
        <v>85</v>
      </c>
      <c r="C135" s="13" t="s">
        <v>69</v>
      </c>
      <c r="D135" s="13" t="s">
        <v>292</v>
      </c>
      <c r="E135" s="13" t="s">
        <v>80</v>
      </c>
      <c r="F135" s="13" t="s">
        <v>81</v>
      </c>
      <c r="G135" s="13" t="s">
        <v>82</v>
      </c>
      <c r="H135" s="13" t="s">
        <v>107</v>
      </c>
      <c r="I135" s="13" t="s">
        <v>293</v>
      </c>
      <c r="J135" s="13">
        <v>3</v>
      </c>
      <c r="K135" s="13">
        <v>0</v>
      </c>
      <c r="L135" s="14">
        <v>9.6191999999999993</v>
      </c>
      <c r="M135" s="14">
        <f t="shared" si="10"/>
        <v>10.4208</v>
      </c>
      <c r="N135" s="14">
        <f t="shared" si="11"/>
        <v>20.04</v>
      </c>
      <c r="O135" s="14">
        <f t="shared" si="13"/>
        <v>9.6191999999999993</v>
      </c>
      <c r="P135" s="13">
        <v>20.04</v>
      </c>
      <c r="Q135" s="14">
        <f t="shared" si="12"/>
        <v>450</v>
      </c>
      <c r="R135" s="14" t="str">
        <f t="shared" si="14"/>
        <v>D</v>
      </c>
      <c r="S135" s="14" t="str">
        <f>VLOOKUP(G135,Code!$C$3:$D$5,2,0)</f>
        <v>O-102</v>
      </c>
      <c r="T135" s="14"/>
    </row>
    <row r="136" spans="1:20">
      <c r="A136" s="13">
        <v>135</v>
      </c>
      <c r="B136" s="13" t="s">
        <v>85</v>
      </c>
      <c r="C136" s="13" t="s">
        <v>69</v>
      </c>
      <c r="D136" s="13" t="s">
        <v>292</v>
      </c>
      <c r="E136" s="13" t="s">
        <v>80</v>
      </c>
      <c r="F136" s="13" t="s">
        <v>81</v>
      </c>
      <c r="G136" s="13" t="s">
        <v>82</v>
      </c>
      <c r="H136" s="13" t="s">
        <v>107</v>
      </c>
      <c r="I136" s="13" t="s">
        <v>294</v>
      </c>
      <c r="J136" s="13">
        <v>1</v>
      </c>
      <c r="K136" s="13">
        <v>0</v>
      </c>
      <c r="L136" s="14">
        <v>16.656799999999997</v>
      </c>
      <c r="M136" s="14">
        <f t="shared" si="10"/>
        <v>18.783200000000001</v>
      </c>
      <c r="N136" s="14">
        <f t="shared" si="11"/>
        <v>35.44</v>
      </c>
      <c r="O136" s="14">
        <f t="shared" si="13"/>
        <v>16.656799999999997</v>
      </c>
      <c r="P136" s="13">
        <v>35.44</v>
      </c>
      <c r="Q136" s="14">
        <f t="shared" si="12"/>
        <v>150</v>
      </c>
      <c r="R136" s="14" t="str">
        <f t="shared" si="14"/>
        <v>D</v>
      </c>
      <c r="S136" s="14" t="str">
        <f>VLOOKUP(G136,Code!$C$3:$D$5,2,0)</f>
        <v>O-102</v>
      </c>
      <c r="T136" s="14"/>
    </row>
    <row r="137" spans="1:20">
      <c r="A137" s="13">
        <v>136</v>
      </c>
      <c r="B137" s="13" t="s">
        <v>85</v>
      </c>
      <c r="C137" s="13" t="s">
        <v>69</v>
      </c>
      <c r="D137" s="13" t="s">
        <v>292</v>
      </c>
      <c r="E137" s="13" t="s">
        <v>80</v>
      </c>
      <c r="F137" s="13" t="s">
        <v>81</v>
      </c>
      <c r="G137" s="13" t="s">
        <v>82</v>
      </c>
      <c r="H137" s="13" t="s">
        <v>94</v>
      </c>
      <c r="I137" s="13" t="s">
        <v>295</v>
      </c>
      <c r="J137" s="13">
        <v>4</v>
      </c>
      <c r="K137" s="13">
        <v>0</v>
      </c>
      <c r="L137" s="14">
        <v>3.4559999999999995</v>
      </c>
      <c r="M137" s="14">
        <f t="shared" si="10"/>
        <v>8.0640000000000001</v>
      </c>
      <c r="N137" s="14">
        <f t="shared" si="11"/>
        <v>11.52</v>
      </c>
      <c r="O137" s="14">
        <f t="shared" si="13"/>
        <v>3.4559999999999995</v>
      </c>
      <c r="P137" s="13">
        <v>11.52</v>
      </c>
      <c r="Q137" s="14">
        <f t="shared" si="12"/>
        <v>600</v>
      </c>
      <c r="R137" s="14" t="str">
        <f t="shared" si="14"/>
        <v>C</v>
      </c>
      <c r="S137" s="14" t="str">
        <f>VLOOKUP(G137,Code!$C$3:$D$5,2,0)</f>
        <v>O-102</v>
      </c>
      <c r="T137" s="14"/>
    </row>
    <row r="138" spans="1:20">
      <c r="A138" s="13">
        <v>137</v>
      </c>
      <c r="B138" s="13" t="s">
        <v>85</v>
      </c>
      <c r="C138" s="13" t="s">
        <v>69</v>
      </c>
      <c r="D138" s="13" t="s">
        <v>292</v>
      </c>
      <c r="E138" s="13" t="s">
        <v>80</v>
      </c>
      <c r="F138" s="13" t="s">
        <v>81</v>
      </c>
      <c r="G138" s="13" t="s">
        <v>82</v>
      </c>
      <c r="H138" s="13" t="s">
        <v>183</v>
      </c>
      <c r="I138" s="13" t="s">
        <v>296</v>
      </c>
      <c r="J138" s="13">
        <v>2</v>
      </c>
      <c r="K138" s="13">
        <v>0</v>
      </c>
      <c r="L138" s="14">
        <v>1.9697999999999998</v>
      </c>
      <c r="M138" s="14">
        <f t="shared" si="10"/>
        <v>2.0501999999999998</v>
      </c>
      <c r="N138" s="14">
        <f t="shared" si="11"/>
        <v>4.0199999999999996</v>
      </c>
      <c r="O138" s="14">
        <f t="shared" si="13"/>
        <v>1.9697999999999998</v>
      </c>
      <c r="P138" s="13">
        <v>4.0199999999999996</v>
      </c>
      <c r="Q138" s="14">
        <f t="shared" si="12"/>
        <v>300</v>
      </c>
      <c r="R138" s="14" t="str">
        <f t="shared" si="14"/>
        <v>D</v>
      </c>
      <c r="S138" s="14" t="str">
        <f>VLOOKUP(G138,Code!$C$3:$D$5,2,0)</f>
        <v>O-102</v>
      </c>
      <c r="T138" s="14"/>
    </row>
    <row r="139" spans="1:20">
      <c r="A139" s="13">
        <v>138</v>
      </c>
      <c r="B139" s="13" t="s">
        <v>85</v>
      </c>
      <c r="C139" s="13" t="s">
        <v>69</v>
      </c>
      <c r="D139" s="13" t="s">
        <v>292</v>
      </c>
      <c r="E139" s="13" t="s">
        <v>80</v>
      </c>
      <c r="F139" s="13" t="s">
        <v>81</v>
      </c>
      <c r="G139" s="13" t="s">
        <v>82</v>
      </c>
      <c r="H139" s="13" t="s">
        <v>99</v>
      </c>
      <c r="I139" s="13" t="s">
        <v>297</v>
      </c>
      <c r="J139" s="13">
        <v>3</v>
      </c>
      <c r="K139" s="13">
        <v>0.2</v>
      </c>
      <c r="L139" s="14">
        <v>26.661599999999996</v>
      </c>
      <c r="M139" s="14">
        <f t="shared" si="10"/>
        <v>49.514400000000009</v>
      </c>
      <c r="N139" s="14">
        <f t="shared" si="11"/>
        <v>91.411200000000008</v>
      </c>
      <c r="O139" s="14">
        <f t="shared" si="13"/>
        <v>41.896799999999999</v>
      </c>
      <c r="P139" s="13">
        <v>76.176000000000002</v>
      </c>
      <c r="Q139" s="14">
        <f t="shared" si="12"/>
        <v>450</v>
      </c>
      <c r="R139" s="14" t="str">
        <f t="shared" si="14"/>
        <v>D</v>
      </c>
      <c r="S139" s="14" t="str">
        <f>VLOOKUP(G139,Code!$C$3:$D$5,2,0)</f>
        <v>O-102</v>
      </c>
      <c r="T139" s="14"/>
    </row>
    <row r="140" spans="1:20">
      <c r="A140" s="13">
        <v>139</v>
      </c>
      <c r="B140" s="13" t="s">
        <v>85</v>
      </c>
      <c r="C140" s="13" t="s">
        <v>69</v>
      </c>
      <c r="D140" s="13" t="s">
        <v>292</v>
      </c>
      <c r="E140" s="13" t="s">
        <v>80</v>
      </c>
      <c r="F140" s="13" t="s">
        <v>81</v>
      </c>
      <c r="G140" s="13" t="s">
        <v>82</v>
      </c>
      <c r="H140" s="13" t="s">
        <v>298</v>
      </c>
      <c r="I140" s="13" t="s">
        <v>299</v>
      </c>
      <c r="J140" s="13">
        <v>6</v>
      </c>
      <c r="K140" s="13">
        <v>0</v>
      </c>
      <c r="L140" s="14">
        <v>18.446400000000004</v>
      </c>
      <c r="M140" s="14">
        <f t="shared" si="10"/>
        <v>47.433599999999991</v>
      </c>
      <c r="N140" s="14">
        <f t="shared" si="11"/>
        <v>65.88</v>
      </c>
      <c r="O140" s="14">
        <f t="shared" si="13"/>
        <v>18.446400000000004</v>
      </c>
      <c r="P140" s="13">
        <v>65.88</v>
      </c>
      <c r="Q140" s="14">
        <f t="shared" si="12"/>
        <v>900</v>
      </c>
      <c r="R140" s="14" t="str">
        <f t="shared" si="14"/>
        <v>C</v>
      </c>
      <c r="S140" s="14" t="str">
        <f>VLOOKUP(G140,Code!$C$3:$D$5,2,0)</f>
        <v>O-102</v>
      </c>
      <c r="T140" s="14"/>
    </row>
    <row r="141" spans="1:20">
      <c r="A141" s="13">
        <v>140</v>
      </c>
      <c r="B141" s="13" t="s">
        <v>85</v>
      </c>
      <c r="C141" s="13" t="s">
        <v>69</v>
      </c>
      <c r="D141" s="13" t="s">
        <v>292</v>
      </c>
      <c r="E141" s="13" t="s">
        <v>80</v>
      </c>
      <c r="F141" s="13" t="s">
        <v>81</v>
      </c>
      <c r="G141" s="13" t="s">
        <v>73</v>
      </c>
      <c r="H141" s="13" t="s">
        <v>92</v>
      </c>
      <c r="I141" s="13" t="s">
        <v>179</v>
      </c>
      <c r="J141" s="13">
        <v>14</v>
      </c>
      <c r="K141" s="13">
        <v>0</v>
      </c>
      <c r="L141" s="14">
        <v>20.697599999999998</v>
      </c>
      <c r="M141" s="14">
        <f t="shared" si="10"/>
        <v>22.422400000000007</v>
      </c>
      <c r="N141" s="14">
        <f t="shared" si="11"/>
        <v>43.120000000000005</v>
      </c>
      <c r="O141" s="14">
        <f t="shared" si="13"/>
        <v>20.697599999999998</v>
      </c>
      <c r="P141" s="13">
        <v>43.120000000000005</v>
      </c>
      <c r="Q141" s="14">
        <f t="shared" si="12"/>
        <v>2100</v>
      </c>
      <c r="R141" s="14" t="str">
        <f t="shared" si="14"/>
        <v>A</v>
      </c>
      <c r="S141" s="14" t="str">
        <f>VLOOKUP(G141,Code!$C$3:$D$5,2,0)</f>
        <v>F-101</v>
      </c>
      <c r="T141" s="14"/>
    </row>
    <row r="142" spans="1:20">
      <c r="A142" s="13">
        <v>141</v>
      </c>
      <c r="B142" s="13" t="s">
        <v>68</v>
      </c>
      <c r="C142" s="13" t="s">
        <v>78</v>
      </c>
      <c r="D142" s="13" t="s">
        <v>132</v>
      </c>
      <c r="E142" s="13" t="s">
        <v>133</v>
      </c>
      <c r="F142" s="13" t="s">
        <v>134</v>
      </c>
      <c r="G142" s="13" t="s">
        <v>73</v>
      </c>
      <c r="H142" s="13" t="s">
        <v>92</v>
      </c>
      <c r="I142" s="13" t="s">
        <v>142</v>
      </c>
      <c r="J142" s="13">
        <v>2</v>
      </c>
      <c r="K142" s="13">
        <v>0.2</v>
      </c>
      <c r="L142" s="14">
        <v>10.349999999999994</v>
      </c>
      <c r="M142" s="14">
        <f t="shared" si="10"/>
        <v>72.450000000000017</v>
      </c>
      <c r="N142" s="14">
        <f t="shared" si="11"/>
        <v>99.360000000000014</v>
      </c>
      <c r="O142" s="14">
        <f t="shared" si="13"/>
        <v>26.909999999999997</v>
      </c>
      <c r="P142" s="13">
        <v>82.800000000000011</v>
      </c>
      <c r="Q142" s="14">
        <f t="shared" si="12"/>
        <v>300</v>
      </c>
      <c r="R142" s="14" t="str">
        <f t="shared" si="14"/>
        <v>D</v>
      </c>
      <c r="S142" s="14" t="str">
        <f>VLOOKUP(G142,Code!$C$3:$D$5,2,0)</f>
        <v>F-101</v>
      </c>
      <c r="T142" s="14"/>
    </row>
    <row r="143" spans="1:20">
      <c r="A143" s="13">
        <v>142</v>
      </c>
      <c r="B143" s="13" t="s">
        <v>85</v>
      </c>
      <c r="C143" s="13" t="s">
        <v>78</v>
      </c>
      <c r="D143" s="13" t="s">
        <v>124</v>
      </c>
      <c r="E143" s="13" t="s">
        <v>80</v>
      </c>
      <c r="F143" s="13" t="s">
        <v>81</v>
      </c>
      <c r="G143" s="13" t="s">
        <v>82</v>
      </c>
      <c r="H143" s="13" t="s">
        <v>94</v>
      </c>
      <c r="I143" s="13" t="s">
        <v>300</v>
      </c>
      <c r="J143" s="13">
        <v>3</v>
      </c>
      <c r="K143" s="13">
        <v>0</v>
      </c>
      <c r="L143" s="14">
        <v>2.3814000000000002</v>
      </c>
      <c r="M143" s="14">
        <f t="shared" si="10"/>
        <v>6.4386000000000001</v>
      </c>
      <c r="N143" s="14">
        <f t="shared" si="11"/>
        <v>8.82</v>
      </c>
      <c r="O143" s="14">
        <f t="shared" si="13"/>
        <v>2.3814000000000002</v>
      </c>
      <c r="P143" s="13">
        <v>8.82</v>
      </c>
      <c r="Q143" s="14">
        <f t="shared" si="12"/>
        <v>450</v>
      </c>
      <c r="R143" s="14" t="str">
        <f t="shared" si="14"/>
        <v>D</v>
      </c>
      <c r="S143" s="14" t="str">
        <f>VLOOKUP(G143,Code!$C$3:$D$5,2,0)</f>
        <v>O-102</v>
      </c>
      <c r="T143" s="14"/>
    </row>
    <row r="144" spans="1:20">
      <c r="A144" s="13">
        <v>143</v>
      </c>
      <c r="B144" s="13" t="s">
        <v>85</v>
      </c>
      <c r="C144" s="13" t="s">
        <v>78</v>
      </c>
      <c r="D144" s="13" t="s">
        <v>124</v>
      </c>
      <c r="E144" s="13" t="s">
        <v>80</v>
      </c>
      <c r="F144" s="13" t="s">
        <v>81</v>
      </c>
      <c r="G144" s="13" t="s">
        <v>82</v>
      </c>
      <c r="H144" s="13" t="s">
        <v>143</v>
      </c>
      <c r="I144" s="13" t="s">
        <v>301</v>
      </c>
      <c r="J144" s="13">
        <v>3</v>
      </c>
      <c r="K144" s="13">
        <v>0</v>
      </c>
      <c r="L144" s="14">
        <v>5.1042000000000005</v>
      </c>
      <c r="M144" s="14">
        <f t="shared" si="10"/>
        <v>5.7557999999999989</v>
      </c>
      <c r="N144" s="14">
        <f t="shared" si="11"/>
        <v>10.86</v>
      </c>
      <c r="O144" s="14">
        <f t="shared" si="13"/>
        <v>5.1042000000000005</v>
      </c>
      <c r="P144" s="13">
        <v>10.86</v>
      </c>
      <c r="Q144" s="14">
        <f t="shared" si="12"/>
        <v>450</v>
      </c>
      <c r="R144" s="14" t="str">
        <f t="shared" si="14"/>
        <v>D</v>
      </c>
      <c r="S144" s="14" t="str">
        <f>VLOOKUP(G144,Code!$C$3:$D$5,2,0)</f>
        <v>O-102</v>
      </c>
      <c r="T144" s="14"/>
    </row>
    <row r="145" spans="1:20">
      <c r="A145" s="13">
        <v>144</v>
      </c>
      <c r="B145" s="13" t="s">
        <v>85</v>
      </c>
      <c r="C145" s="13" t="s">
        <v>78</v>
      </c>
      <c r="D145" s="13" t="s">
        <v>124</v>
      </c>
      <c r="E145" s="13" t="s">
        <v>80</v>
      </c>
      <c r="F145" s="13" t="s">
        <v>81</v>
      </c>
      <c r="G145" s="13" t="s">
        <v>82</v>
      </c>
      <c r="H145" s="13" t="s">
        <v>107</v>
      </c>
      <c r="I145" s="13" t="s">
        <v>302</v>
      </c>
      <c r="J145" s="13">
        <v>3</v>
      </c>
      <c r="K145" s="13">
        <v>0</v>
      </c>
      <c r="L145" s="14">
        <v>68.975999999999999</v>
      </c>
      <c r="M145" s="14">
        <f t="shared" si="10"/>
        <v>74.72399999999999</v>
      </c>
      <c r="N145" s="14">
        <f t="shared" si="11"/>
        <v>143.69999999999999</v>
      </c>
      <c r="O145" s="14">
        <f t="shared" si="13"/>
        <v>68.975999999999999</v>
      </c>
      <c r="P145" s="13">
        <v>143.69999999999999</v>
      </c>
      <c r="Q145" s="14">
        <f t="shared" si="12"/>
        <v>450</v>
      </c>
      <c r="R145" s="14" t="str">
        <f t="shared" si="14"/>
        <v>D</v>
      </c>
      <c r="S145" s="14" t="str">
        <f>VLOOKUP(G145,Code!$C$3:$D$5,2,0)</f>
        <v>O-102</v>
      </c>
      <c r="T145" s="14"/>
    </row>
    <row r="146" spans="1:20">
      <c r="A146" s="13">
        <v>145</v>
      </c>
      <c r="B146" s="13" t="s">
        <v>85</v>
      </c>
      <c r="C146" s="13" t="s">
        <v>69</v>
      </c>
      <c r="D146" s="13" t="s">
        <v>303</v>
      </c>
      <c r="E146" s="13" t="s">
        <v>304</v>
      </c>
      <c r="F146" s="13" t="s">
        <v>115</v>
      </c>
      <c r="G146" s="13" t="s">
        <v>82</v>
      </c>
      <c r="H146" s="13" t="s">
        <v>101</v>
      </c>
      <c r="I146" s="13" t="s">
        <v>305</v>
      </c>
      <c r="J146" s="13">
        <v>3</v>
      </c>
      <c r="K146" s="13">
        <v>0</v>
      </c>
      <c r="L146" s="14">
        <v>218.25179999999997</v>
      </c>
      <c r="M146" s="14">
        <f t="shared" si="10"/>
        <v>621.17820000000006</v>
      </c>
      <c r="N146" s="14">
        <f t="shared" si="11"/>
        <v>839.43000000000006</v>
      </c>
      <c r="O146" s="14">
        <f t="shared" si="13"/>
        <v>218.2518</v>
      </c>
      <c r="P146" s="13">
        <v>839.43000000000006</v>
      </c>
      <c r="Q146" s="14">
        <f t="shared" si="12"/>
        <v>450</v>
      </c>
      <c r="R146" s="14" t="str">
        <f t="shared" si="14"/>
        <v>D</v>
      </c>
      <c r="S146" s="14" t="str">
        <f>VLOOKUP(G146,Code!$C$3:$D$5,2,0)</f>
        <v>O-102</v>
      </c>
      <c r="T146" s="14"/>
    </row>
    <row r="147" spans="1:20">
      <c r="A147" s="13">
        <v>146</v>
      </c>
      <c r="B147" s="13" t="s">
        <v>85</v>
      </c>
      <c r="C147" s="13" t="s">
        <v>69</v>
      </c>
      <c r="D147" s="13" t="s">
        <v>306</v>
      </c>
      <c r="E147" s="13" t="s">
        <v>80</v>
      </c>
      <c r="F147" s="13" t="s">
        <v>81</v>
      </c>
      <c r="G147" s="13" t="s">
        <v>82</v>
      </c>
      <c r="H147" s="13" t="s">
        <v>90</v>
      </c>
      <c r="I147" s="13" t="s">
        <v>226</v>
      </c>
      <c r="J147" s="13">
        <v>7</v>
      </c>
      <c r="K147" s="13">
        <v>0</v>
      </c>
      <c r="L147" s="14">
        <v>20.157899999999998</v>
      </c>
      <c r="M147" s="14">
        <f t="shared" si="10"/>
        <v>651.77209999999991</v>
      </c>
      <c r="N147" s="14">
        <f t="shared" si="11"/>
        <v>671.93</v>
      </c>
      <c r="O147" s="14">
        <f t="shared" si="13"/>
        <v>20.157900000000041</v>
      </c>
      <c r="P147" s="13">
        <v>671.93</v>
      </c>
      <c r="Q147" s="14">
        <f t="shared" si="12"/>
        <v>1050</v>
      </c>
      <c r="R147" s="14" t="str">
        <f t="shared" si="14"/>
        <v>B</v>
      </c>
      <c r="S147" s="14" t="str">
        <f>VLOOKUP(G147,Code!$C$3:$D$5,2,0)</f>
        <v>O-102</v>
      </c>
      <c r="T147" s="14"/>
    </row>
    <row r="148" spans="1:20">
      <c r="A148" s="13">
        <v>147</v>
      </c>
      <c r="B148" s="13" t="s">
        <v>85</v>
      </c>
      <c r="C148" s="13" t="s">
        <v>112</v>
      </c>
      <c r="D148" s="13" t="s">
        <v>307</v>
      </c>
      <c r="E148" s="13" t="s">
        <v>268</v>
      </c>
      <c r="F148" s="13" t="s">
        <v>134</v>
      </c>
      <c r="G148" s="13" t="s">
        <v>73</v>
      </c>
      <c r="H148" s="13" t="s">
        <v>92</v>
      </c>
      <c r="I148" s="13" t="s">
        <v>308</v>
      </c>
      <c r="J148" s="13">
        <v>4</v>
      </c>
      <c r="K148" s="13">
        <v>0.2</v>
      </c>
      <c r="L148" s="14">
        <v>12.90959999999999</v>
      </c>
      <c r="M148" s="14">
        <f t="shared" si="10"/>
        <v>80.978400000000022</v>
      </c>
      <c r="N148" s="14">
        <f t="shared" si="11"/>
        <v>112.66560000000001</v>
      </c>
      <c r="O148" s="14">
        <f t="shared" si="13"/>
        <v>31.68719999999999</v>
      </c>
      <c r="P148" s="13">
        <v>93.888000000000005</v>
      </c>
      <c r="Q148" s="14">
        <f t="shared" si="12"/>
        <v>600</v>
      </c>
      <c r="R148" s="14" t="str">
        <f t="shared" si="14"/>
        <v>C</v>
      </c>
      <c r="S148" s="14" t="str">
        <f>VLOOKUP(G148,Code!$C$3:$D$5,2,0)</f>
        <v>F-101</v>
      </c>
      <c r="T148" s="14"/>
    </row>
    <row r="149" spans="1:20">
      <c r="A149" s="13">
        <v>148</v>
      </c>
      <c r="B149" s="13" t="s">
        <v>85</v>
      </c>
      <c r="C149" s="13" t="s">
        <v>78</v>
      </c>
      <c r="D149" s="13" t="s">
        <v>309</v>
      </c>
      <c r="E149" s="13" t="s">
        <v>119</v>
      </c>
      <c r="F149" s="13" t="s">
        <v>115</v>
      </c>
      <c r="G149" s="13" t="s">
        <v>96</v>
      </c>
      <c r="H149" s="13" t="s">
        <v>97</v>
      </c>
      <c r="I149" s="13" t="s">
        <v>310</v>
      </c>
      <c r="J149" s="13">
        <v>11</v>
      </c>
      <c r="K149" s="13">
        <v>0</v>
      </c>
      <c r="L149" s="14">
        <v>103.80150000000003</v>
      </c>
      <c r="M149" s="14">
        <f t="shared" si="10"/>
        <v>280.64850000000001</v>
      </c>
      <c r="N149" s="14">
        <f t="shared" si="11"/>
        <v>384.45000000000005</v>
      </c>
      <c r="O149" s="14">
        <f t="shared" si="13"/>
        <v>103.80150000000003</v>
      </c>
      <c r="P149" s="13">
        <v>384.45000000000005</v>
      </c>
      <c r="Q149" s="14">
        <f t="shared" si="12"/>
        <v>1650</v>
      </c>
      <c r="R149" s="14" t="str">
        <f t="shared" si="14"/>
        <v>B</v>
      </c>
      <c r="S149" s="14" t="str">
        <f>VLOOKUP(G149,Code!$C$3:$D$5,2,0)</f>
        <v>T-103</v>
      </c>
      <c r="T149" s="14"/>
    </row>
    <row r="150" spans="1:20">
      <c r="A150" s="13">
        <v>149</v>
      </c>
      <c r="B150" s="13" t="s">
        <v>85</v>
      </c>
      <c r="C150" s="13" t="s">
        <v>78</v>
      </c>
      <c r="D150" s="13" t="s">
        <v>309</v>
      </c>
      <c r="E150" s="13" t="s">
        <v>119</v>
      </c>
      <c r="F150" s="13" t="s">
        <v>115</v>
      </c>
      <c r="G150" s="13" t="s">
        <v>96</v>
      </c>
      <c r="H150" s="13" t="s">
        <v>97</v>
      </c>
      <c r="I150" s="13" t="s">
        <v>311</v>
      </c>
      <c r="J150" s="13">
        <v>3</v>
      </c>
      <c r="K150" s="13">
        <v>0</v>
      </c>
      <c r="L150" s="14">
        <v>5.9987999999999815</v>
      </c>
      <c r="M150" s="14">
        <f t="shared" si="10"/>
        <v>143.97120000000001</v>
      </c>
      <c r="N150" s="14">
        <f t="shared" si="11"/>
        <v>149.97</v>
      </c>
      <c r="O150" s="14">
        <f t="shared" si="13"/>
        <v>5.9987999999999886</v>
      </c>
      <c r="P150" s="13">
        <v>149.97</v>
      </c>
      <c r="Q150" s="14">
        <f t="shared" si="12"/>
        <v>450</v>
      </c>
      <c r="R150" s="14" t="str">
        <f t="shared" si="14"/>
        <v>D</v>
      </c>
      <c r="S150" s="14" t="str">
        <f>VLOOKUP(G150,Code!$C$3:$D$5,2,0)</f>
        <v>T-103</v>
      </c>
      <c r="T150" s="14"/>
    </row>
    <row r="151" spans="1:20">
      <c r="A151" s="13">
        <v>150</v>
      </c>
      <c r="B151" s="13" t="s">
        <v>85</v>
      </c>
      <c r="C151" s="13" t="s">
        <v>78</v>
      </c>
      <c r="D151" s="13" t="s">
        <v>309</v>
      </c>
      <c r="E151" s="13" t="s">
        <v>119</v>
      </c>
      <c r="F151" s="13" t="s">
        <v>115</v>
      </c>
      <c r="G151" s="13" t="s">
        <v>73</v>
      </c>
      <c r="H151" s="13" t="s">
        <v>76</v>
      </c>
      <c r="I151" s="13" t="s">
        <v>77</v>
      </c>
      <c r="J151" s="13">
        <v>8</v>
      </c>
      <c r="K151" s="13">
        <v>0</v>
      </c>
      <c r="L151" s="14">
        <v>585.55199999999991</v>
      </c>
      <c r="M151" s="14">
        <f t="shared" si="10"/>
        <v>1366.288</v>
      </c>
      <c r="N151" s="14">
        <f t="shared" si="11"/>
        <v>1951.84</v>
      </c>
      <c r="O151" s="14">
        <f t="shared" si="13"/>
        <v>585.55199999999991</v>
      </c>
      <c r="P151" s="13">
        <v>1951.84</v>
      </c>
      <c r="Q151" s="14">
        <f t="shared" si="12"/>
        <v>1200</v>
      </c>
      <c r="R151" s="14" t="str">
        <f t="shared" si="14"/>
        <v>B</v>
      </c>
      <c r="S151" s="14" t="str">
        <f>VLOOKUP(G151,Code!$C$3:$D$5,2,0)</f>
        <v>F-101</v>
      </c>
      <c r="T151" s="14"/>
    </row>
    <row r="152" spans="1:20">
      <c r="A152" s="13">
        <v>151</v>
      </c>
      <c r="B152" s="13" t="s">
        <v>85</v>
      </c>
      <c r="C152" s="13" t="s">
        <v>78</v>
      </c>
      <c r="D152" s="13" t="s">
        <v>309</v>
      </c>
      <c r="E152" s="13" t="s">
        <v>119</v>
      </c>
      <c r="F152" s="13" t="s">
        <v>115</v>
      </c>
      <c r="G152" s="13" t="s">
        <v>82</v>
      </c>
      <c r="H152" s="13" t="s">
        <v>99</v>
      </c>
      <c r="I152" s="13" t="s">
        <v>312</v>
      </c>
      <c r="J152" s="13">
        <v>5</v>
      </c>
      <c r="K152" s="13">
        <v>0</v>
      </c>
      <c r="L152" s="14">
        <v>80.628500000000003</v>
      </c>
      <c r="M152" s="14">
        <f t="shared" si="10"/>
        <v>90.921500000000009</v>
      </c>
      <c r="N152" s="14">
        <f t="shared" si="11"/>
        <v>171.55</v>
      </c>
      <c r="O152" s="14">
        <f t="shared" si="13"/>
        <v>80.628500000000003</v>
      </c>
      <c r="P152" s="13">
        <v>171.55</v>
      </c>
      <c r="Q152" s="14">
        <f t="shared" si="12"/>
        <v>750</v>
      </c>
      <c r="R152" s="14" t="str">
        <f t="shared" si="14"/>
        <v>C</v>
      </c>
      <c r="S152" s="14" t="str">
        <f>VLOOKUP(G152,Code!$C$3:$D$5,2,0)</f>
        <v>O-102</v>
      </c>
      <c r="T152" s="14"/>
    </row>
    <row r="153" spans="1:20">
      <c r="A153" s="13">
        <v>152</v>
      </c>
      <c r="B153" s="13" t="s">
        <v>150</v>
      </c>
      <c r="C153" s="13" t="s">
        <v>112</v>
      </c>
      <c r="D153" s="13" t="s">
        <v>313</v>
      </c>
      <c r="E153" s="13" t="s">
        <v>200</v>
      </c>
      <c r="F153" s="13" t="s">
        <v>81</v>
      </c>
      <c r="G153" s="13" t="s">
        <v>82</v>
      </c>
      <c r="H153" s="13" t="s">
        <v>101</v>
      </c>
      <c r="I153" s="13" t="s">
        <v>314</v>
      </c>
      <c r="J153" s="13">
        <v>5</v>
      </c>
      <c r="K153" s="13">
        <v>0.2</v>
      </c>
      <c r="L153" s="14">
        <v>17.765999999999991</v>
      </c>
      <c r="M153" s="14">
        <f t="shared" si="10"/>
        <v>140.154</v>
      </c>
      <c r="N153" s="14">
        <f t="shared" si="11"/>
        <v>189.50399999999999</v>
      </c>
      <c r="O153" s="14">
        <f t="shared" si="13"/>
        <v>49.349999999999994</v>
      </c>
      <c r="P153" s="13">
        <v>157.91999999999999</v>
      </c>
      <c r="Q153" s="14">
        <f t="shared" si="12"/>
        <v>750</v>
      </c>
      <c r="R153" s="14" t="str">
        <f t="shared" si="14"/>
        <v>C</v>
      </c>
      <c r="S153" s="14" t="str">
        <f>VLOOKUP(G153,Code!$C$3:$D$5,2,0)</f>
        <v>O-102</v>
      </c>
      <c r="T153" s="14"/>
    </row>
    <row r="154" spans="1:20">
      <c r="A154" s="13">
        <v>153</v>
      </c>
      <c r="B154" s="13" t="s">
        <v>150</v>
      </c>
      <c r="C154" s="13" t="s">
        <v>112</v>
      </c>
      <c r="D154" s="13" t="s">
        <v>313</v>
      </c>
      <c r="E154" s="13" t="s">
        <v>200</v>
      </c>
      <c r="F154" s="13" t="s">
        <v>81</v>
      </c>
      <c r="G154" s="13" t="s">
        <v>96</v>
      </c>
      <c r="H154" s="13" t="s">
        <v>97</v>
      </c>
      <c r="I154" s="13" t="s">
        <v>315</v>
      </c>
      <c r="J154" s="13">
        <v>2</v>
      </c>
      <c r="K154" s="13">
        <v>0.2</v>
      </c>
      <c r="L154" s="14">
        <v>15.238799999999991</v>
      </c>
      <c r="M154" s="14">
        <f t="shared" si="10"/>
        <v>187.9452</v>
      </c>
      <c r="N154" s="14">
        <f t="shared" si="11"/>
        <v>243.82079999999999</v>
      </c>
      <c r="O154" s="14">
        <f t="shared" si="13"/>
        <v>55.875599999999991</v>
      </c>
      <c r="P154" s="13">
        <v>203.184</v>
      </c>
      <c r="Q154" s="14">
        <f t="shared" si="12"/>
        <v>300</v>
      </c>
      <c r="R154" s="14" t="str">
        <f t="shared" si="14"/>
        <v>D</v>
      </c>
      <c r="S154" s="14" t="str">
        <f>VLOOKUP(G154,Code!$C$3:$D$5,2,0)</f>
        <v>T-103</v>
      </c>
      <c r="T154" s="14"/>
    </row>
    <row r="155" spans="1:20">
      <c r="A155" s="13">
        <v>154</v>
      </c>
      <c r="B155" s="13" t="s">
        <v>150</v>
      </c>
      <c r="C155" s="13" t="s">
        <v>78</v>
      </c>
      <c r="D155" s="13" t="s">
        <v>316</v>
      </c>
      <c r="E155" s="13" t="s">
        <v>80</v>
      </c>
      <c r="F155" s="13" t="s">
        <v>81</v>
      </c>
      <c r="G155" s="13" t="s">
        <v>82</v>
      </c>
      <c r="H155" s="13" t="s">
        <v>107</v>
      </c>
      <c r="I155" s="13" t="s">
        <v>317</v>
      </c>
      <c r="J155" s="13">
        <v>7</v>
      </c>
      <c r="K155" s="13">
        <v>0</v>
      </c>
      <c r="L155" s="14">
        <v>26.270999999999994</v>
      </c>
      <c r="M155" s="14">
        <f t="shared" si="10"/>
        <v>32.109000000000002</v>
      </c>
      <c r="N155" s="14">
        <f t="shared" si="11"/>
        <v>58.379999999999995</v>
      </c>
      <c r="O155" s="14">
        <f t="shared" si="13"/>
        <v>26.270999999999994</v>
      </c>
      <c r="P155" s="13">
        <v>58.379999999999995</v>
      </c>
      <c r="Q155" s="14">
        <f t="shared" si="12"/>
        <v>1050</v>
      </c>
      <c r="R155" s="14" t="str">
        <f t="shared" si="14"/>
        <v>B</v>
      </c>
      <c r="S155" s="14" t="str">
        <f>VLOOKUP(G155,Code!$C$3:$D$5,2,0)</f>
        <v>O-102</v>
      </c>
      <c r="T155" s="14"/>
    </row>
    <row r="156" spans="1:20">
      <c r="A156" s="13">
        <v>155</v>
      </c>
      <c r="B156" s="13" t="s">
        <v>150</v>
      </c>
      <c r="C156" s="13" t="s">
        <v>78</v>
      </c>
      <c r="D156" s="13" t="s">
        <v>316</v>
      </c>
      <c r="E156" s="13" t="s">
        <v>80</v>
      </c>
      <c r="F156" s="13" t="s">
        <v>81</v>
      </c>
      <c r="G156" s="13" t="s">
        <v>82</v>
      </c>
      <c r="H156" s="13" t="s">
        <v>107</v>
      </c>
      <c r="I156" s="13" t="s">
        <v>318</v>
      </c>
      <c r="J156" s="13">
        <v>4</v>
      </c>
      <c r="K156" s="13">
        <v>0</v>
      </c>
      <c r="L156" s="14">
        <v>48.539199999999994</v>
      </c>
      <c r="M156" s="14">
        <f t="shared" si="10"/>
        <v>56.980800000000002</v>
      </c>
      <c r="N156" s="14">
        <f t="shared" si="11"/>
        <v>105.52</v>
      </c>
      <c r="O156" s="14">
        <f t="shared" si="13"/>
        <v>48.539199999999994</v>
      </c>
      <c r="P156" s="13">
        <v>105.52</v>
      </c>
      <c r="Q156" s="14">
        <f t="shared" si="12"/>
        <v>600</v>
      </c>
      <c r="R156" s="14" t="str">
        <f t="shared" si="14"/>
        <v>C</v>
      </c>
      <c r="S156" s="14" t="str">
        <f>VLOOKUP(G156,Code!$C$3:$D$5,2,0)</f>
        <v>O-102</v>
      </c>
      <c r="T156" s="14"/>
    </row>
    <row r="157" spans="1:20">
      <c r="A157" s="13">
        <v>156</v>
      </c>
      <c r="B157" s="13" t="s">
        <v>150</v>
      </c>
      <c r="C157" s="13" t="s">
        <v>78</v>
      </c>
      <c r="D157" s="13" t="s">
        <v>316</v>
      </c>
      <c r="E157" s="13" t="s">
        <v>80</v>
      </c>
      <c r="F157" s="13" t="s">
        <v>81</v>
      </c>
      <c r="G157" s="13" t="s">
        <v>82</v>
      </c>
      <c r="H157" s="13" t="s">
        <v>90</v>
      </c>
      <c r="I157" s="13" t="s">
        <v>319</v>
      </c>
      <c r="J157" s="13">
        <v>6</v>
      </c>
      <c r="K157" s="13">
        <v>0</v>
      </c>
      <c r="L157" s="14">
        <v>21.028799999999997</v>
      </c>
      <c r="M157" s="14">
        <f t="shared" si="10"/>
        <v>59.851199999999999</v>
      </c>
      <c r="N157" s="14">
        <f t="shared" si="11"/>
        <v>80.88</v>
      </c>
      <c r="O157" s="14">
        <f t="shared" si="13"/>
        <v>21.028799999999997</v>
      </c>
      <c r="P157" s="13">
        <v>80.88</v>
      </c>
      <c r="Q157" s="14">
        <f t="shared" si="12"/>
        <v>900</v>
      </c>
      <c r="R157" s="14" t="str">
        <f t="shared" si="14"/>
        <v>C</v>
      </c>
      <c r="S157" s="14" t="str">
        <f>VLOOKUP(G157,Code!$C$3:$D$5,2,0)</f>
        <v>O-102</v>
      </c>
      <c r="T157" s="14"/>
    </row>
    <row r="158" spans="1:20">
      <c r="A158" s="13">
        <v>157</v>
      </c>
      <c r="B158" s="13" t="s">
        <v>85</v>
      </c>
      <c r="C158" s="13" t="s">
        <v>112</v>
      </c>
      <c r="D158" s="13" t="s">
        <v>109</v>
      </c>
      <c r="E158" s="13" t="s">
        <v>110</v>
      </c>
      <c r="F158" s="13" t="s">
        <v>81</v>
      </c>
      <c r="G158" s="13" t="s">
        <v>82</v>
      </c>
      <c r="H158" s="13" t="s">
        <v>94</v>
      </c>
      <c r="I158" s="13" t="s">
        <v>320</v>
      </c>
      <c r="J158" s="13">
        <v>3</v>
      </c>
      <c r="K158" s="13">
        <v>0</v>
      </c>
      <c r="L158" s="14">
        <v>1.7901</v>
      </c>
      <c r="M158" s="14">
        <f t="shared" si="10"/>
        <v>4.8399000000000001</v>
      </c>
      <c r="N158" s="14">
        <f t="shared" si="11"/>
        <v>6.63</v>
      </c>
      <c r="O158" s="14">
        <f t="shared" si="13"/>
        <v>1.7900999999999998</v>
      </c>
      <c r="P158" s="13">
        <v>6.63</v>
      </c>
      <c r="Q158" s="14">
        <f t="shared" si="12"/>
        <v>450</v>
      </c>
      <c r="R158" s="14" t="str">
        <f t="shared" si="14"/>
        <v>D</v>
      </c>
      <c r="S158" s="14" t="str">
        <f>VLOOKUP(G158,Code!$C$3:$D$5,2,0)</f>
        <v>O-102</v>
      </c>
      <c r="T158" s="14"/>
    </row>
    <row r="159" spans="1:20">
      <c r="A159" s="13">
        <v>158</v>
      </c>
      <c r="B159" s="13" t="s">
        <v>68</v>
      </c>
      <c r="C159" s="13" t="s">
        <v>69</v>
      </c>
      <c r="D159" s="13" t="s">
        <v>109</v>
      </c>
      <c r="E159" s="13" t="s">
        <v>110</v>
      </c>
      <c r="F159" s="13" t="s">
        <v>81</v>
      </c>
      <c r="G159" s="13" t="s">
        <v>73</v>
      </c>
      <c r="H159" s="13" t="s">
        <v>76</v>
      </c>
      <c r="I159" s="13" t="s">
        <v>281</v>
      </c>
      <c r="J159" s="13">
        <v>2</v>
      </c>
      <c r="K159" s="13">
        <v>0.2</v>
      </c>
      <c r="L159" s="14">
        <v>51.476399999999941</v>
      </c>
      <c r="M159" s="14">
        <f t="shared" si="10"/>
        <v>406.09160000000008</v>
      </c>
      <c r="N159" s="14">
        <f t="shared" si="11"/>
        <v>549.08160000000009</v>
      </c>
      <c r="O159" s="14">
        <f t="shared" si="13"/>
        <v>142.99</v>
      </c>
      <c r="P159" s="13">
        <v>457.56800000000004</v>
      </c>
      <c r="Q159" s="14">
        <f t="shared" si="12"/>
        <v>300</v>
      </c>
      <c r="R159" s="14" t="str">
        <f t="shared" si="14"/>
        <v>D</v>
      </c>
      <c r="S159" s="14" t="str">
        <f>VLOOKUP(G159,Code!$C$3:$D$5,2,0)</f>
        <v>F-101</v>
      </c>
      <c r="T159" s="14"/>
    </row>
    <row r="160" spans="1:20">
      <c r="A160" s="13">
        <v>159</v>
      </c>
      <c r="B160" s="13" t="s">
        <v>85</v>
      </c>
      <c r="C160" s="13" t="s">
        <v>69</v>
      </c>
      <c r="D160" s="13" t="s">
        <v>321</v>
      </c>
      <c r="E160" s="13" t="s">
        <v>322</v>
      </c>
      <c r="F160" s="13" t="s">
        <v>115</v>
      </c>
      <c r="G160" s="13" t="s">
        <v>82</v>
      </c>
      <c r="H160" s="13" t="s">
        <v>83</v>
      </c>
      <c r="I160" s="13" t="s">
        <v>323</v>
      </c>
      <c r="J160" s="13">
        <v>2</v>
      </c>
      <c r="K160" s="13">
        <v>0</v>
      </c>
      <c r="L160" s="14">
        <v>6.8713999999999995</v>
      </c>
      <c r="M160" s="14">
        <f t="shared" si="10"/>
        <v>7.7485999999999997</v>
      </c>
      <c r="N160" s="14">
        <f t="shared" si="11"/>
        <v>14.62</v>
      </c>
      <c r="O160" s="14">
        <f t="shared" si="13"/>
        <v>6.8713999999999995</v>
      </c>
      <c r="P160" s="13">
        <v>14.62</v>
      </c>
      <c r="Q160" s="14">
        <f t="shared" si="12"/>
        <v>300</v>
      </c>
      <c r="R160" s="14" t="str">
        <f t="shared" si="14"/>
        <v>D</v>
      </c>
      <c r="S160" s="14" t="str">
        <f>VLOOKUP(G160,Code!$C$3:$D$5,2,0)</f>
        <v>O-102</v>
      </c>
      <c r="T160" s="14"/>
    </row>
    <row r="161" spans="1:20">
      <c r="A161" s="13">
        <v>160</v>
      </c>
      <c r="B161" s="13" t="s">
        <v>85</v>
      </c>
      <c r="C161" s="13" t="s">
        <v>69</v>
      </c>
      <c r="D161" s="13" t="s">
        <v>321</v>
      </c>
      <c r="E161" s="13" t="s">
        <v>322</v>
      </c>
      <c r="F161" s="13" t="s">
        <v>115</v>
      </c>
      <c r="G161" s="13" t="s">
        <v>96</v>
      </c>
      <c r="H161" s="13" t="s">
        <v>97</v>
      </c>
      <c r="I161" s="13" t="s">
        <v>324</v>
      </c>
      <c r="J161" s="13">
        <v>7</v>
      </c>
      <c r="K161" s="13">
        <v>0</v>
      </c>
      <c r="L161" s="14">
        <v>236.23250000000002</v>
      </c>
      <c r="M161" s="14">
        <f t="shared" si="10"/>
        <v>708.69749999999999</v>
      </c>
      <c r="N161" s="14">
        <f t="shared" si="11"/>
        <v>944.93000000000006</v>
      </c>
      <c r="O161" s="14">
        <f t="shared" si="13"/>
        <v>236.23250000000007</v>
      </c>
      <c r="P161" s="13">
        <v>944.93000000000006</v>
      </c>
      <c r="Q161" s="14">
        <f t="shared" si="12"/>
        <v>1050</v>
      </c>
      <c r="R161" s="14" t="str">
        <f t="shared" si="14"/>
        <v>B</v>
      </c>
      <c r="S161" s="14" t="str">
        <f>VLOOKUP(G161,Code!$C$3:$D$5,2,0)</f>
        <v>T-103</v>
      </c>
      <c r="T161" s="14"/>
    </row>
    <row r="162" spans="1:20">
      <c r="A162" s="13">
        <v>161</v>
      </c>
      <c r="B162" s="13" t="s">
        <v>150</v>
      </c>
      <c r="C162" s="13" t="s">
        <v>69</v>
      </c>
      <c r="D162" s="13" t="s">
        <v>79</v>
      </c>
      <c r="E162" s="13" t="s">
        <v>80</v>
      </c>
      <c r="F162" s="13" t="s">
        <v>81</v>
      </c>
      <c r="G162" s="13" t="s">
        <v>82</v>
      </c>
      <c r="H162" s="13" t="s">
        <v>107</v>
      </c>
      <c r="I162" s="13" t="s">
        <v>325</v>
      </c>
      <c r="J162" s="13">
        <v>1</v>
      </c>
      <c r="K162" s="13">
        <v>0</v>
      </c>
      <c r="L162" s="14">
        <v>2.6909999999999998</v>
      </c>
      <c r="M162" s="14">
        <f t="shared" si="10"/>
        <v>3.2890000000000006</v>
      </c>
      <c r="N162" s="14">
        <f t="shared" si="11"/>
        <v>5.98</v>
      </c>
      <c r="O162" s="14">
        <f t="shared" si="13"/>
        <v>2.6909999999999998</v>
      </c>
      <c r="P162" s="13">
        <v>5.98</v>
      </c>
      <c r="Q162" s="14">
        <f t="shared" si="12"/>
        <v>150</v>
      </c>
      <c r="R162" s="14" t="str">
        <f t="shared" si="14"/>
        <v>D</v>
      </c>
      <c r="S162" s="14" t="str">
        <f>VLOOKUP(G162,Code!$C$3:$D$5,2,0)</f>
        <v>O-102</v>
      </c>
      <c r="T162" s="14"/>
    </row>
    <row r="163" spans="1:20">
      <c r="A163" s="13">
        <v>162</v>
      </c>
      <c r="B163" s="13" t="s">
        <v>68</v>
      </c>
      <c r="C163" s="13" t="s">
        <v>69</v>
      </c>
      <c r="D163" s="13" t="s">
        <v>132</v>
      </c>
      <c r="E163" s="13" t="s">
        <v>133</v>
      </c>
      <c r="F163" s="13" t="s">
        <v>134</v>
      </c>
      <c r="G163" s="13" t="s">
        <v>96</v>
      </c>
      <c r="H163" s="13" t="s">
        <v>138</v>
      </c>
      <c r="I163" s="13" t="s">
        <v>326</v>
      </c>
      <c r="J163" s="13">
        <v>2</v>
      </c>
      <c r="K163" s="13">
        <v>0.2</v>
      </c>
      <c r="L163" s="14">
        <v>1.359599999999995</v>
      </c>
      <c r="M163" s="14">
        <f t="shared" si="10"/>
        <v>53.024400000000014</v>
      </c>
      <c r="N163" s="14">
        <f t="shared" si="11"/>
        <v>65.260800000000017</v>
      </c>
      <c r="O163" s="14">
        <f t="shared" si="13"/>
        <v>12.236400000000003</v>
      </c>
      <c r="P163" s="13">
        <v>54.384000000000007</v>
      </c>
      <c r="Q163" s="14">
        <f t="shared" si="12"/>
        <v>300</v>
      </c>
      <c r="R163" s="14" t="str">
        <f t="shared" si="14"/>
        <v>D</v>
      </c>
      <c r="S163" s="14" t="str">
        <f>VLOOKUP(G163,Code!$C$3:$D$5,2,0)</f>
        <v>T-103</v>
      </c>
      <c r="T163" s="14"/>
    </row>
    <row r="164" spans="1:20">
      <c r="A164" s="13">
        <v>163</v>
      </c>
      <c r="B164" s="13" t="s">
        <v>85</v>
      </c>
      <c r="C164" s="13" t="s">
        <v>69</v>
      </c>
      <c r="D164" s="13" t="s">
        <v>327</v>
      </c>
      <c r="E164" s="13" t="s">
        <v>328</v>
      </c>
      <c r="F164" s="13" t="s">
        <v>81</v>
      </c>
      <c r="G164" s="13" t="s">
        <v>82</v>
      </c>
      <c r="H164" s="13" t="s">
        <v>143</v>
      </c>
      <c r="I164" s="13" t="s">
        <v>329</v>
      </c>
      <c r="J164" s="13">
        <v>5</v>
      </c>
      <c r="K164" s="13">
        <v>0</v>
      </c>
      <c r="L164" s="14">
        <v>13.347999999999997</v>
      </c>
      <c r="M164" s="14">
        <f t="shared" si="10"/>
        <v>15.052000000000001</v>
      </c>
      <c r="N164" s="14">
        <f t="shared" si="11"/>
        <v>28.4</v>
      </c>
      <c r="O164" s="14">
        <f t="shared" si="13"/>
        <v>13.347999999999997</v>
      </c>
      <c r="P164" s="13">
        <v>28.4</v>
      </c>
      <c r="Q164" s="14">
        <f t="shared" si="12"/>
        <v>750</v>
      </c>
      <c r="R164" s="14" t="str">
        <f t="shared" si="14"/>
        <v>C</v>
      </c>
      <c r="S164" s="14" t="str">
        <f>VLOOKUP(G164,Code!$C$3:$D$5,2,0)</f>
        <v>O-102</v>
      </c>
      <c r="T164" s="14"/>
    </row>
    <row r="165" spans="1:20">
      <c r="A165" s="13">
        <v>164</v>
      </c>
      <c r="B165" s="13" t="s">
        <v>85</v>
      </c>
      <c r="C165" s="13" t="s">
        <v>69</v>
      </c>
      <c r="D165" s="13" t="s">
        <v>109</v>
      </c>
      <c r="E165" s="13" t="s">
        <v>110</v>
      </c>
      <c r="F165" s="13" t="s">
        <v>81</v>
      </c>
      <c r="G165" s="13" t="s">
        <v>82</v>
      </c>
      <c r="H165" s="13" t="s">
        <v>99</v>
      </c>
      <c r="I165" s="13" t="s">
        <v>330</v>
      </c>
      <c r="J165" s="13">
        <v>2</v>
      </c>
      <c r="K165" s="13">
        <v>0.2</v>
      </c>
      <c r="L165" s="14">
        <v>9.6879999999999988</v>
      </c>
      <c r="M165" s="14">
        <f t="shared" si="10"/>
        <v>17.992000000000004</v>
      </c>
      <c r="N165" s="14">
        <f t="shared" si="11"/>
        <v>33.216000000000008</v>
      </c>
      <c r="O165" s="14">
        <f t="shared" si="13"/>
        <v>15.224000000000004</v>
      </c>
      <c r="P165" s="13">
        <v>27.680000000000003</v>
      </c>
      <c r="Q165" s="14">
        <f t="shared" si="12"/>
        <v>300</v>
      </c>
      <c r="R165" s="14" t="str">
        <f t="shared" si="14"/>
        <v>D</v>
      </c>
      <c r="S165" s="14" t="str">
        <f>VLOOKUP(G165,Code!$C$3:$D$5,2,0)</f>
        <v>O-102</v>
      </c>
      <c r="T165" s="14"/>
    </row>
    <row r="166" spans="1:20">
      <c r="A166" s="13">
        <v>165</v>
      </c>
      <c r="B166" s="13" t="s">
        <v>85</v>
      </c>
      <c r="C166" s="13" t="s">
        <v>69</v>
      </c>
      <c r="D166" s="13" t="s">
        <v>331</v>
      </c>
      <c r="E166" s="13" t="s">
        <v>114</v>
      </c>
      <c r="F166" s="13" t="s">
        <v>115</v>
      </c>
      <c r="G166" s="13" t="s">
        <v>82</v>
      </c>
      <c r="H166" s="13" t="s">
        <v>94</v>
      </c>
      <c r="I166" s="13" t="s">
        <v>332</v>
      </c>
      <c r="J166" s="13">
        <v>3</v>
      </c>
      <c r="K166" s="13">
        <v>0.2</v>
      </c>
      <c r="L166" s="14">
        <v>2.7324000000000002</v>
      </c>
      <c r="M166" s="14">
        <f t="shared" si="10"/>
        <v>7.2035999999999998</v>
      </c>
      <c r="N166" s="14">
        <f t="shared" si="11"/>
        <v>11.9232</v>
      </c>
      <c r="O166" s="14">
        <f t="shared" si="13"/>
        <v>4.7195999999999998</v>
      </c>
      <c r="P166" s="13">
        <v>9.9359999999999999</v>
      </c>
      <c r="Q166" s="14">
        <f t="shared" si="12"/>
        <v>450</v>
      </c>
      <c r="R166" s="14" t="str">
        <f t="shared" si="14"/>
        <v>D</v>
      </c>
      <c r="S166" s="14" t="str">
        <f>VLOOKUP(G166,Code!$C$3:$D$5,2,0)</f>
        <v>O-102</v>
      </c>
      <c r="T166" s="14"/>
    </row>
    <row r="167" spans="1:20">
      <c r="A167" s="13">
        <v>166</v>
      </c>
      <c r="B167" s="13" t="s">
        <v>85</v>
      </c>
      <c r="C167" s="13" t="s">
        <v>69</v>
      </c>
      <c r="D167" s="13" t="s">
        <v>331</v>
      </c>
      <c r="E167" s="13" t="s">
        <v>114</v>
      </c>
      <c r="F167" s="13" t="s">
        <v>115</v>
      </c>
      <c r="G167" s="13" t="s">
        <v>96</v>
      </c>
      <c r="H167" s="13" t="s">
        <v>333</v>
      </c>
      <c r="I167" s="13" t="s">
        <v>334</v>
      </c>
      <c r="J167" s="13">
        <v>8</v>
      </c>
      <c r="K167" s="13">
        <v>0.4</v>
      </c>
      <c r="L167" s="14">
        <v>-1359.992000000002</v>
      </c>
      <c r="M167" s="14">
        <f t="shared" si="10"/>
        <v>9519.9440000000013</v>
      </c>
      <c r="N167" s="14">
        <f t="shared" si="11"/>
        <v>11423.932799999999</v>
      </c>
      <c r="O167" s="14">
        <f t="shared" si="13"/>
        <v>1903.9887999999974</v>
      </c>
      <c r="P167" s="13">
        <v>8159.9519999999993</v>
      </c>
      <c r="Q167" s="14">
        <f t="shared" si="12"/>
        <v>1200</v>
      </c>
      <c r="R167" s="14" t="str">
        <f t="shared" si="14"/>
        <v>B</v>
      </c>
      <c r="S167" s="14" t="str">
        <f>VLOOKUP(G167,Code!$C$3:$D$5,2,0)</f>
        <v>T-103</v>
      </c>
      <c r="T167" s="14"/>
    </row>
    <row r="168" spans="1:20">
      <c r="A168" s="13">
        <v>167</v>
      </c>
      <c r="B168" s="13" t="s">
        <v>85</v>
      </c>
      <c r="C168" s="13" t="s">
        <v>69</v>
      </c>
      <c r="D168" s="13" t="s">
        <v>331</v>
      </c>
      <c r="E168" s="13" t="s">
        <v>114</v>
      </c>
      <c r="F168" s="13" t="s">
        <v>115</v>
      </c>
      <c r="G168" s="13" t="s">
        <v>82</v>
      </c>
      <c r="H168" s="13" t="s">
        <v>90</v>
      </c>
      <c r="I168" s="13" t="s">
        <v>335</v>
      </c>
      <c r="J168" s="13">
        <v>3</v>
      </c>
      <c r="K168" s="13">
        <v>0.2</v>
      </c>
      <c r="L168" s="14">
        <v>-58.634699999999995</v>
      </c>
      <c r="M168" s="14">
        <f t="shared" si="10"/>
        <v>334.56270000000001</v>
      </c>
      <c r="N168" s="14">
        <f t="shared" si="11"/>
        <v>331.11360000000002</v>
      </c>
      <c r="O168" s="14">
        <f t="shared" si="13"/>
        <v>-3.4490999999999872</v>
      </c>
      <c r="P168" s="13">
        <v>275.928</v>
      </c>
      <c r="Q168" s="14">
        <f t="shared" si="12"/>
        <v>450</v>
      </c>
      <c r="R168" s="14" t="str">
        <f t="shared" si="14"/>
        <v>D</v>
      </c>
      <c r="S168" s="14" t="str">
        <f>VLOOKUP(G168,Code!$C$3:$D$5,2,0)</f>
        <v>O-102</v>
      </c>
      <c r="T168" s="14"/>
    </row>
    <row r="169" spans="1:20">
      <c r="A169" s="13">
        <v>168</v>
      </c>
      <c r="B169" s="13" t="s">
        <v>85</v>
      </c>
      <c r="C169" s="13" t="s">
        <v>69</v>
      </c>
      <c r="D169" s="13" t="s">
        <v>331</v>
      </c>
      <c r="E169" s="13" t="s">
        <v>114</v>
      </c>
      <c r="F169" s="13" t="s">
        <v>115</v>
      </c>
      <c r="G169" s="13" t="s">
        <v>73</v>
      </c>
      <c r="H169" s="13" t="s">
        <v>76</v>
      </c>
      <c r="I169" s="13" t="s">
        <v>336</v>
      </c>
      <c r="J169" s="13">
        <v>9</v>
      </c>
      <c r="K169" s="13">
        <v>0.3</v>
      </c>
      <c r="L169" s="14">
        <v>-24.858000000000175</v>
      </c>
      <c r="M169" s="14">
        <f t="shared" si="10"/>
        <v>1764.9179999999999</v>
      </c>
      <c r="N169" s="14">
        <f t="shared" si="11"/>
        <v>2262.0779999999995</v>
      </c>
      <c r="O169" s="14">
        <f t="shared" si="13"/>
        <v>497.15999999999963</v>
      </c>
      <c r="P169" s="13">
        <v>1740.0599999999997</v>
      </c>
      <c r="Q169" s="14">
        <f t="shared" si="12"/>
        <v>1350</v>
      </c>
      <c r="R169" s="14" t="str">
        <f t="shared" si="14"/>
        <v>B</v>
      </c>
      <c r="S169" s="14" t="str">
        <f>VLOOKUP(G169,Code!$C$3:$D$5,2,0)</f>
        <v>F-101</v>
      </c>
      <c r="T169" s="14"/>
    </row>
    <row r="170" spans="1:20">
      <c r="A170" s="13">
        <v>169</v>
      </c>
      <c r="B170" s="13" t="s">
        <v>85</v>
      </c>
      <c r="C170" s="13" t="s">
        <v>69</v>
      </c>
      <c r="D170" s="13" t="s">
        <v>331</v>
      </c>
      <c r="E170" s="13" t="s">
        <v>114</v>
      </c>
      <c r="F170" s="13" t="s">
        <v>115</v>
      </c>
      <c r="G170" s="13" t="s">
        <v>82</v>
      </c>
      <c r="H170" s="13" t="s">
        <v>94</v>
      </c>
      <c r="I170" s="13" t="s">
        <v>337</v>
      </c>
      <c r="J170" s="13">
        <v>6</v>
      </c>
      <c r="K170" s="13">
        <v>0.2</v>
      </c>
      <c r="L170" s="14">
        <v>6.8135999999999974</v>
      </c>
      <c r="M170" s="14">
        <f t="shared" si="10"/>
        <v>25.250400000000003</v>
      </c>
      <c r="N170" s="14">
        <f t="shared" si="11"/>
        <v>38.476799999999997</v>
      </c>
      <c r="O170" s="14">
        <f t="shared" si="13"/>
        <v>13.226399999999995</v>
      </c>
      <c r="P170" s="13">
        <v>32.064</v>
      </c>
      <c r="Q170" s="14">
        <f t="shared" si="12"/>
        <v>900</v>
      </c>
      <c r="R170" s="14" t="str">
        <f t="shared" si="14"/>
        <v>C</v>
      </c>
      <c r="S170" s="14" t="str">
        <f>VLOOKUP(G170,Code!$C$3:$D$5,2,0)</f>
        <v>O-102</v>
      </c>
      <c r="T170" s="14"/>
    </row>
    <row r="171" spans="1:20">
      <c r="A171" s="13">
        <v>170</v>
      </c>
      <c r="B171" s="13" t="s">
        <v>85</v>
      </c>
      <c r="C171" s="13" t="s">
        <v>69</v>
      </c>
      <c r="D171" s="13" t="s">
        <v>331</v>
      </c>
      <c r="E171" s="13" t="s">
        <v>114</v>
      </c>
      <c r="F171" s="13" t="s">
        <v>115</v>
      </c>
      <c r="G171" s="13" t="s">
        <v>82</v>
      </c>
      <c r="H171" s="13" t="s">
        <v>101</v>
      </c>
      <c r="I171" s="13" t="s">
        <v>338</v>
      </c>
      <c r="J171" s="13">
        <v>5</v>
      </c>
      <c r="K171" s="13">
        <v>0.8</v>
      </c>
      <c r="L171" s="14">
        <v>-453.84900000000005</v>
      </c>
      <c r="M171" s="14">
        <f t="shared" si="10"/>
        <v>631.82899999999995</v>
      </c>
      <c r="N171" s="14">
        <f t="shared" si="11"/>
        <v>320.36399999999992</v>
      </c>
      <c r="O171" s="14">
        <f t="shared" si="13"/>
        <v>-311.46500000000003</v>
      </c>
      <c r="P171" s="13">
        <v>177.97999999999996</v>
      </c>
      <c r="Q171" s="14">
        <f t="shared" si="12"/>
        <v>750</v>
      </c>
      <c r="R171" s="14" t="str">
        <f t="shared" si="14"/>
        <v>C</v>
      </c>
      <c r="S171" s="14" t="str">
        <f>VLOOKUP(G171,Code!$C$3:$D$5,2,0)</f>
        <v>O-102</v>
      </c>
      <c r="T171" s="14"/>
    </row>
    <row r="172" spans="1:20">
      <c r="A172" s="13">
        <v>171</v>
      </c>
      <c r="B172" s="13" t="s">
        <v>85</v>
      </c>
      <c r="C172" s="13" t="s">
        <v>69</v>
      </c>
      <c r="D172" s="13" t="s">
        <v>331</v>
      </c>
      <c r="E172" s="13" t="s">
        <v>114</v>
      </c>
      <c r="F172" s="13" t="s">
        <v>115</v>
      </c>
      <c r="G172" s="13" t="s">
        <v>96</v>
      </c>
      <c r="H172" s="13" t="s">
        <v>97</v>
      </c>
      <c r="I172" s="13" t="s">
        <v>339</v>
      </c>
      <c r="J172" s="13">
        <v>3</v>
      </c>
      <c r="K172" s="13">
        <v>0.2</v>
      </c>
      <c r="L172" s="14">
        <v>8.998500000000007</v>
      </c>
      <c r="M172" s="14">
        <f t="shared" si="10"/>
        <v>134.97749999999999</v>
      </c>
      <c r="N172" s="14">
        <f t="shared" si="11"/>
        <v>172.77119999999999</v>
      </c>
      <c r="O172" s="14">
        <f t="shared" si="13"/>
        <v>37.793700000000001</v>
      </c>
      <c r="P172" s="13">
        <v>143.976</v>
      </c>
      <c r="Q172" s="14">
        <f t="shared" si="12"/>
        <v>450</v>
      </c>
      <c r="R172" s="14" t="str">
        <f t="shared" si="14"/>
        <v>D</v>
      </c>
      <c r="S172" s="14" t="str">
        <f>VLOOKUP(G172,Code!$C$3:$D$5,2,0)</f>
        <v>T-103</v>
      </c>
      <c r="T172" s="14"/>
    </row>
    <row r="173" spans="1:20">
      <c r="A173" s="13">
        <v>172</v>
      </c>
      <c r="B173" s="13" t="s">
        <v>85</v>
      </c>
      <c r="C173" s="13" t="s">
        <v>69</v>
      </c>
      <c r="D173" s="13" t="s">
        <v>79</v>
      </c>
      <c r="E173" s="13" t="s">
        <v>80</v>
      </c>
      <c r="F173" s="13" t="s">
        <v>81</v>
      </c>
      <c r="G173" s="13" t="s">
        <v>82</v>
      </c>
      <c r="H173" s="13" t="s">
        <v>107</v>
      </c>
      <c r="I173" s="13" t="s">
        <v>340</v>
      </c>
      <c r="J173" s="13">
        <v>3</v>
      </c>
      <c r="K173" s="13">
        <v>0</v>
      </c>
      <c r="L173" s="14">
        <v>9.841800000000001</v>
      </c>
      <c r="M173" s="14">
        <f t="shared" si="10"/>
        <v>11.0982</v>
      </c>
      <c r="N173" s="14">
        <f t="shared" si="11"/>
        <v>20.94</v>
      </c>
      <c r="O173" s="14">
        <f t="shared" si="13"/>
        <v>9.841800000000001</v>
      </c>
      <c r="P173" s="13">
        <v>20.94</v>
      </c>
      <c r="Q173" s="14">
        <f t="shared" si="12"/>
        <v>450</v>
      </c>
      <c r="R173" s="14" t="str">
        <f t="shared" si="14"/>
        <v>D</v>
      </c>
      <c r="S173" s="14" t="str">
        <f>VLOOKUP(G173,Code!$C$3:$D$5,2,0)</f>
        <v>O-102</v>
      </c>
      <c r="T173" s="14"/>
    </row>
    <row r="174" spans="1:20">
      <c r="A174" s="13">
        <v>173</v>
      </c>
      <c r="B174" s="13" t="s">
        <v>85</v>
      </c>
      <c r="C174" s="13" t="s">
        <v>69</v>
      </c>
      <c r="D174" s="13" t="s">
        <v>79</v>
      </c>
      <c r="E174" s="13" t="s">
        <v>80</v>
      </c>
      <c r="F174" s="13" t="s">
        <v>81</v>
      </c>
      <c r="G174" s="13" t="s">
        <v>82</v>
      </c>
      <c r="H174" s="13" t="s">
        <v>107</v>
      </c>
      <c r="I174" s="13" t="s">
        <v>341</v>
      </c>
      <c r="J174" s="13">
        <v>2</v>
      </c>
      <c r="K174" s="13">
        <v>0</v>
      </c>
      <c r="L174" s="14">
        <v>53.260799999999996</v>
      </c>
      <c r="M174" s="14">
        <f t="shared" si="10"/>
        <v>57.699199999999998</v>
      </c>
      <c r="N174" s="14">
        <f t="shared" si="11"/>
        <v>110.96</v>
      </c>
      <c r="O174" s="14">
        <f t="shared" si="13"/>
        <v>53.260799999999996</v>
      </c>
      <c r="P174" s="13">
        <v>110.96</v>
      </c>
      <c r="Q174" s="14">
        <f t="shared" si="12"/>
        <v>300</v>
      </c>
      <c r="R174" s="14" t="str">
        <f t="shared" si="14"/>
        <v>D</v>
      </c>
      <c r="S174" s="14" t="str">
        <f>VLOOKUP(G174,Code!$C$3:$D$5,2,0)</f>
        <v>O-102</v>
      </c>
      <c r="T174" s="14"/>
    </row>
    <row r="175" spans="1:20">
      <c r="A175" s="13">
        <v>174</v>
      </c>
      <c r="B175" s="13" t="s">
        <v>85</v>
      </c>
      <c r="C175" s="13" t="s">
        <v>69</v>
      </c>
      <c r="D175" s="13" t="s">
        <v>79</v>
      </c>
      <c r="E175" s="13" t="s">
        <v>80</v>
      </c>
      <c r="F175" s="13" t="s">
        <v>81</v>
      </c>
      <c r="G175" s="13" t="s">
        <v>73</v>
      </c>
      <c r="H175" s="13" t="s">
        <v>76</v>
      </c>
      <c r="I175" s="13" t="s">
        <v>342</v>
      </c>
      <c r="J175" s="13">
        <v>7</v>
      </c>
      <c r="K175" s="13">
        <v>0.2</v>
      </c>
      <c r="L175" s="14">
        <v>21.259</v>
      </c>
      <c r="M175" s="14">
        <f t="shared" si="10"/>
        <v>318.88500000000005</v>
      </c>
      <c r="N175" s="14">
        <f t="shared" si="11"/>
        <v>408.17280000000005</v>
      </c>
      <c r="O175" s="14">
        <f t="shared" si="13"/>
        <v>89.287800000000004</v>
      </c>
      <c r="P175" s="13">
        <v>340.14400000000006</v>
      </c>
      <c r="Q175" s="14">
        <f t="shared" si="12"/>
        <v>1050</v>
      </c>
      <c r="R175" s="14" t="str">
        <f t="shared" si="14"/>
        <v>B</v>
      </c>
      <c r="S175" s="14" t="str">
        <f>VLOOKUP(G175,Code!$C$3:$D$5,2,0)</f>
        <v>F-101</v>
      </c>
      <c r="T175" s="14"/>
    </row>
    <row r="176" spans="1:20">
      <c r="A176" s="13">
        <v>175</v>
      </c>
      <c r="B176" s="13" t="s">
        <v>85</v>
      </c>
      <c r="C176" s="13" t="s">
        <v>78</v>
      </c>
      <c r="D176" s="13" t="s">
        <v>197</v>
      </c>
      <c r="E176" s="13" t="s">
        <v>159</v>
      </c>
      <c r="F176" s="13" t="s">
        <v>115</v>
      </c>
      <c r="G176" s="13" t="s">
        <v>82</v>
      </c>
      <c r="H176" s="13" t="s">
        <v>101</v>
      </c>
      <c r="I176" s="13" t="s">
        <v>343</v>
      </c>
      <c r="J176" s="13">
        <v>2</v>
      </c>
      <c r="K176" s="13">
        <v>0.8</v>
      </c>
      <c r="L176" s="14">
        <v>-131.12000000000003</v>
      </c>
      <c r="M176" s="14">
        <f t="shared" si="10"/>
        <v>183.56800000000004</v>
      </c>
      <c r="N176" s="14">
        <f t="shared" si="11"/>
        <v>94.406399999999991</v>
      </c>
      <c r="O176" s="14">
        <f t="shared" si="13"/>
        <v>-89.16160000000005</v>
      </c>
      <c r="P176" s="13">
        <v>52.447999999999993</v>
      </c>
      <c r="Q176" s="14">
        <f t="shared" si="12"/>
        <v>300</v>
      </c>
      <c r="R176" s="14" t="str">
        <f t="shared" si="14"/>
        <v>D</v>
      </c>
      <c r="S176" s="14" t="str">
        <f>VLOOKUP(G176,Code!$C$3:$D$5,2,0)</f>
        <v>O-102</v>
      </c>
      <c r="T176" s="14"/>
    </row>
    <row r="177" spans="1:20">
      <c r="A177" s="13">
        <v>176</v>
      </c>
      <c r="B177" s="13" t="s">
        <v>85</v>
      </c>
      <c r="C177" s="13" t="s">
        <v>78</v>
      </c>
      <c r="D177" s="13" t="s">
        <v>197</v>
      </c>
      <c r="E177" s="13" t="s">
        <v>159</v>
      </c>
      <c r="F177" s="13" t="s">
        <v>115</v>
      </c>
      <c r="G177" s="13" t="s">
        <v>82</v>
      </c>
      <c r="H177" s="13" t="s">
        <v>83</v>
      </c>
      <c r="I177" s="13" t="s">
        <v>344</v>
      </c>
      <c r="J177" s="13">
        <v>4</v>
      </c>
      <c r="K177" s="13">
        <v>0.2</v>
      </c>
      <c r="L177" s="14">
        <v>6.5519999999999987</v>
      </c>
      <c r="M177" s="14">
        <f t="shared" si="10"/>
        <v>13.608000000000001</v>
      </c>
      <c r="N177" s="14">
        <f t="shared" si="11"/>
        <v>24.192</v>
      </c>
      <c r="O177" s="14">
        <f t="shared" si="13"/>
        <v>10.584</v>
      </c>
      <c r="P177" s="13">
        <v>20.16</v>
      </c>
      <c r="Q177" s="14">
        <f t="shared" si="12"/>
        <v>600</v>
      </c>
      <c r="R177" s="14" t="str">
        <f t="shared" si="14"/>
        <v>C</v>
      </c>
      <c r="S177" s="14" t="str">
        <f>VLOOKUP(G177,Code!$C$3:$D$5,2,0)</f>
        <v>O-102</v>
      </c>
      <c r="T177" s="14"/>
    </row>
    <row r="178" spans="1:20">
      <c r="A178" s="13">
        <v>177</v>
      </c>
      <c r="B178" s="13" t="s">
        <v>68</v>
      </c>
      <c r="C178" s="13" t="s">
        <v>69</v>
      </c>
      <c r="D178" s="13" t="s">
        <v>148</v>
      </c>
      <c r="E178" s="13" t="s">
        <v>114</v>
      </c>
      <c r="F178" s="13" t="s">
        <v>115</v>
      </c>
      <c r="G178" s="13" t="s">
        <v>82</v>
      </c>
      <c r="H178" s="13" t="s">
        <v>101</v>
      </c>
      <c r="I178" s="13" t="s">
        <v>345</v>
      </c>
      <c r="J178" s="13">
        <v>4</v>
      </c>
      <c r="K178" s="13">
        <v>0.8</v>
      </c>
      <c r="L178" s="14">
        <v>-243.16000000000008</v>
      </c>
      <c r="M178" s="14">
        <f t="shared" si="10"/>
        <v>340.42400000000009</v>
      </c>
      <c r="N178" s="14">
        <f t="shared" si="11"/>
        <v>175.07519999999997</v>
      </c>
      <c r="O178" s="14">
        <f t="shared" si="13"/>
        <v>-165.34880000000013</v>
      </c>
      <c r="P178" s="13">
        <v>97.263999999999982</v>
      </c>
      <c r="Q178" s="14">
        <f t="shared" si="12"/>
        <v>600</v>
      </c>
      <c r="R178" s="14" t="str">
        <f t="shared" si="14"/>
        <v>C</v>
      </c>
      <c r="S178" s="14" t="str">
        <f>VLOOKUP(G178,Code!$C$3:$D$5,2,0)</f>
        <v>O-102</v>
      </c>
      <c r="T178" s="14"/>
    </row>
    <row r="179" spans="1:20">
      <c r="A179" s="13">
        <v>178</v>
      </c>
      <c r="B179" s="13" t="s">
        <v>68</v>
      </c>
      <c r="C179" s="13" t="s">
        <v>69</v>
      </c>
      <c r="D179" s="13" t="s">
        <v>307</v>
      </c>
      <c r="E179" s="13" t="s">
        <v>268</v>
      </c>
      <c r="F179" s="13" t="s">
        <v>134</v>
      </c>
      <c r="G179" s="13" t="s">
        <v>73</v>
      </c>
      <c r="H179" s="13" t="s">
        <v>76</v>
      </c>
      <c r="I179" s="13" t="s">
        <v>346</v>
      </c>
      <c r="J179" s="13">
        <v>7</v>
      </c>
      <c r="K179" s="13">
        <v>0.3</v>
      </c>
      <c r="L179" s="14">
        <v>-11.337199999999939</v>
      </c>
      <c r="M179" s="14">
        <f t="shared" si="10"/>
        <v>408.13919999999996</v>
      </c>
      <c r="N179" s="14">
        <f t="shared" si="11"/>
        <v>515.84260000000006</v>
      </c>
      <c r="O179" s="14">
        <f t="shared" si="13"/>
        <v>107.7034000000001</v>
      </c>
      <c r="P179" s="13">
        <v>396.80200000000002</v>
      </c>
      <c r="Q179" s="14">
        <f t="shared" si="12"/>
        <v>1050</v>
      </c>
      <c r="R179" s="14" t="str">
        <f t="shared" si="14"/>
        <v>B</v>
      </c>
      <c r="S179" s="14" t="str">
        <f>VLOOKUP(G179,Code!$C$3:$D$5,2,0)</f>
        <v>F-101</v>
      </c>
      <c r="T179" s="14"/>
    </row>
    <row r="180" spans="1:20">
      <c r="A180" s="13">
        <v>179</v>
      </c>
      <c r="B180" s="13" t="s">
        <v>68</v>
      </c>
      <c r="C180" s="13" t="s">
        <v>69</v>
      </c>
      <c r="D180" s="13" t="s">
        <v>307</v>
      </c>
      <c r="E180" s="13" t="s">
        <v>268</v>
      </c>
      <c r="F180" s="13" t="s">
        <v>134</v>
      </c>
      <c r="G180" s="13" t="s">
        <v>82</v>
      </c>
      <c r="H180" s="13" t="s">
        <v>298</v>
      </c>
      <c r="I180" s="13" t="s">
        <v>347</v>
      </c>
      <c r="J180" s="13">
        <v>5</v>
      </c>
      <c r="K180" s="13">
        <v>0.2</v>
      </c>
      <c r="L180" s="14">
        <v>-3.771500000000001</v>
      </c>
      <c r="M180" s="14">
        <f t="shared" si="10"/>
        <v>19.651500000000002</v>
      </c>
      <c r="N180" s="14">
        <f t="shared" si="11"/>
        <v>19.056000000000001</v>
      </c>
      <c r="O180" s="14">
        <f t="shared" si="13"/>
        <v>-0.59550000000000125</v>
      </c>
      <c r="P180" s="13">
        <v>15.88</v>
      </c>
      <c r="Q180" s="14">
        <f t="shared" si="12"/>
        <v>750</v>
      </c>
      <c r="R180" s="14" t="str">
        <f t="shared" si="14"/>
        <v>C</v>
      </c>
      <c r="S180" s="14" t="str">
        <f>VLOOKUP(G180,Code!$C$3:$D$5,2,0)</f>
        <v>O-102</v>
      </c>
      <c r="T180" s="14"/>
    </row>
    <row r="181" spans="1:20">
      <c r="A181" s="13">
        <v>180</v>
      </c>
      <c r="B181" s="13" t="s">
        <v>85</v>
      </c>
      <c r="C181" s="13" t="s">
        <v>112</v>
      </c>
      <c r="D181" s="13" t="s">
        <v>181</v>
      </c>
      <c r="E181" s="13" t="s">
        <v>182</v>
      </c>
      <c r="F181" s="13" t="s">
        <v>134</v>
      </c>
      <c r="G181" s="13" t="s">
        <v>82</v>
      </c>
      <c r="H181" s="13" t="s">
        <v>94</v>
      </c>
      <c r="I181" s="13" t="s">
        <v>348</v>
      </c>
      <c r="J181" s="13">
        <v>1</v>
      </c>
      <c r="K181" s="13">
        <v>0</v>
      </c>
      <c r="L181" s="14">
        <v>1.4104000000000001</v>
      </c>
      <c r="M181" s="14">
        <f t="shared" si="10"/>
        <v>1.8695999999999997</v>
      </c>
      <c r="N181" s="14">
        <f t="shared" si="11"/>
        <v>3.28</v>
      </c>
      <c r="O181" s="14">
        <f t="shared" si="13"/>
        <v>1.4104000000000001</v>
      </c>
      <c r="P181" s="13">
        <v>3.28</v>
      </c>
      <c r="Q181" s="14">
        <f t="shared" si="12"/>
        <v>150</v>
      </c>
      <c r="R181" s="14" t="str">
        <f t="shared" si="14"/>
        <v>D</v>
      </c>
      <c r="S181" s="14" t="str">
        <f>VLOOKUP(G181,Code!$C$3:$D$5,2,0)</f>
        <v>O-102</v>
      </c>
      <c r="T181" s="14"/>
    </row>
    <row r="182" spans="1:20">
      <c r="A182" s="13">
        <v>181</v>
      </c>
      <c r="B182" s="13" t="s">
        <v>68</v>
      </c>
      <c r="C182" s="13" t="s">
        <v>78</v>
      </c>
      <c r="D182" s="13" t="s">
        <v>218</v>
      </c>
      <c r="E182" s="13" t="s">
        <v>159</v>
      </c>
      <c r="F182" s="13" t="s">
        <v>115</v>
      </c>
      <c r="G182" s="13" t="s">
        <v>82</v>
      </c>
      <c r="H182" s="13" t="s">
        <v>90</v>
      </c>
      <c r="I182" s="13" t="s">
        <v>349</v>
      </c>
      <c r="J182" s="13">
        <v>2</v>
      </c>
      <c r="K182" s="13">
        <v>0.2</v>
      </c>
      <c r="L182" s="14">
        <v>1.8612000000000002</v>
      </c>
      <c r="M182" s="14">
        <f t="shared" si="10"/>
        <v>22.954800000000002</v>
      </c>
      <c r="N182" s="14">
        <f t="shared" si="11"/>
        <v>29.779200000000003</v>
      </c>
      <c r="O182" s="14">
        <f t="shared" si="13"/>
        <v>6.8244000000000007</v>
      </c>
      <c r="P182" s="13">
        <v>24.816000000000003</v>
      </c>
      <c r="Q182" s="14">
        <f t="shared" si="12"/>
        <v>300</v>
      </c>
      <c r="R182" s="14" t="str">
        <f t="shared" si="14"/>
        <v>D</v>
      </c>
      <c r="S182" s="14" t="str">
        <f>VLOOKUP(G182,Code!$C$3:$D$5,2,0)</f>
        <v>O-102</v>
      </c>
      <c r="T182" s="14"/>
    </row>
    <row r="183" spans="1:20">
      <c r="A183" s="13">
        <v>182</v>
      </c>
      <c r="B183" s="13" t="s">
        <v>68</v>
      </c>
      <c r="C183" s="13" t="s">
        <v>78</v>
      </c>
      <c r="D183" s="13" t="s">
        <v>218</v>
      </c>
      <c r="E183" s="13" t="s">
        <v>159</v>
      </c>
      <c r="F183" s="13" t="s">
        <v>115</v>
      </c>
      <c r="G183" s="13" t="s">
        <v>96</v>
      </c>
      <c r="H183" s="13" t="s">
        <v>138</v>
      </c>
      <c r="I183" s="13" t="s">
        <v>350</v>
      </c>
      <c r="J183" s="13">
        <v>7</v>
      </c>
      <c r="K183" s="13">
        <v>0.2</v>
      </c>
      <c r="L183" s="14">
        <v>76.639499999999984</v>
      </c>
      <c r="M183" s="14">
        <f t="shared" si="10"/>
        <v>332.10449999999997</v>
      </c>
      <c r="N183" s="14">
        <f t="shared" si="11"/>
        <v>490.49279999999999</v>
      </c>
      <c r="O183" s="14">
        <f t="shared" si="13"/>
        <v>158.38830000000002</v>
      </c>
      <c r="P183" s="13">
        <v>408.74399999999997</v>
      </c>
      <c r="Q183" s="14">
        <f t="shared" si="12"/>
        <v>1050</v>
      </c>
      <c r="R183" s="14" t="str">
        <f t="shared" si="14"/>
        <v>B</v>
      </c>
      <c r="S183" s="14" t="str">
        <f>VLOOKUP(G183,Code!$C$3:$D$5,2,0)</f>
        <v>T-103</v>
      </c>
      <c r="T183" s="14"/>
    </row>
    <row r="184" spans="1:20">
      <c r="A184" s="13">
        <v>183</v>
      </c>
      <c r="B184" s="13" t="s">
        <v>68</v>
      </c>
      <c r="C184" s="13" t="s">
        <v>112</v>
      </c>
      <c r="D184" s="13" t="s">
        <v>351</v>
      </c>
      <c r="E184" s="13" t="s">
        <v>352</v>
      </c>
      <c r="F184" s="13" t="s">
        <v>72</v>
      </c>
      <c r="G184" s="13" t="s">
        <v>96</v>
      </c>
      <c r="H184" s="13" t="s">
        <v>97</v>
      </c>
      <c r="I184" s="13" t="s">
        <v>353</v>
      </c>
      <c r="J184" s="13">
        <v>4</v>
      </c>
      <c r="K184" s="13">
        <v>0</v>
      </c>
      <c r="L184" s="14">
        <v>131.02960000000002</v>
      </c>
      <c r="M184" s="14">
        <f t="shared" si="10"/>
        <v>372.93039999999996</v>
      </c>
      <c r="N184" s="14">
        <f t="shared" si="11"/>
        <v>503.96</v>
      </c>
      <c r="O184" s="14">
        <f t="shared" si="13"/>
        <v>131.02960000000002</v>
      </c>
      <c r="P184" s="13">
        <v>503.96</v>
      </c>
      <c r="Q184" s="14">
        <f t="shared" si="12"/>
        <v>600</v>
      </c>
      <c r="R184" s="14" t="str">
        <f t="shared" si="14"/>
        <v>C</v>
      </c>
      <c r="S184" s="14" t="str">
        <f>VLOOKUP(G184,Code!$C$3:$D$5,2,0)</f>
        <v>T-103</v>
      </c>
      <c r="T184" s="14"/>
    </row>
    <row r="185" spans="1:20">
      <c r="A185" s="13">
        <v>184</v>
      </c>
      <c r="B185" s="13" t="s">
        <v>68</v>
      </c>
      <c r="C185" s="13" t="s">
        <v>112</v>
      </c>
      <c r="D185" s="13" t="s">
        <v>351</v>
      </c>
      <c r="E185" s="13" t="s">
        <v>352</v>
      </c>
      <c r="F185" s="13" t="s">
        <v>72</v>
      </c>
      <c r="G185" s="13" t="s">
        <v>96</v>
      </c>
      <c r="H185" s="13" t="s">
        <v>97</v>
      </c>
      <c r="I185" s="13" t="s">
        <v>354</v>
      </c>
      <c r="J185" s="13">
        <v>5</v>
      </c>
      <c r="K185" s="13">
        <v>0</v>
      </c>
      <c r="L185" s="14">
        <v>41.986000000000004</v>
      </c>
      <c r="M185" s="14">
        <f t="shared" si="10"/>
        <v>107.96399999999998</v>
      </c>
      <c r="N185" s="14">
        <f t="shared" si="11"/>
        <v>149.94999999999999</v>
      </c>
      <c r="O185" s="14">
        <f t="shared" si="13"/>
        <v>41.986000000000004</v>
      </c>
      <c r="P185" s="13">
        <v>149.94999999999999</v>
      </c>
      <c r="Q185" s="14">
        <f t="shared" si="12"/>
        <v>750</v>
      </c>
      <c r="R185" s="14" t="str">
        <f t="shared" si="14"/>
        <v>C</v>
      </c>
      <c r="S185" s="14" t="str">
        <f>VLOOKUP(G185,Code!$C$3:$D$5,2,0)</f>
        <v>T-103</v>
      </c>
      <c r="T185" s="14"/>
    </row>
    <row r="186" spans="1:20">
      <c r="A186" s="13">
        <v>185</v>
      </c>
      <c r="B186" s="13" t="s">
        <v>68</v>
      </c>
      <c r="C186" s="13" t="s">
        <v>112</v>
      </c>
      <c r="D186" s="13" t="s">
        <v>351</v>
      </c>
      <c r="E186" s="13" t="s">
        <v>352</v>
      </c>
      <c r="F186" s="13" t="s">
        <v>72</v>
      </c>
      <c r="G186" s="13" t="s">
        <v>96</v>
      </c>
      <c r="H186" s="13" t="s">
        <v>138</v>
      </c>
      <c r="I186" s="13" t="s">
        <v>355</v>
      </c>
      <c r="J186" s="13">
        <v>2</v>
      </c>
      <c r="K186" s="13">
        <v>0</v>
      </c>
      <c r="L186" s="14">
        <v>7.25</v>
      </c>
      <c r="M186" s="14">
        <f t="shared" si="10"/>
        <v>21.75</v>
      </c>
      <c r="N186" s="14">
        <f t="shared" si="11"/>
        <v>29</v>
      </c>
      <c r="O186" s="14">
        <f t="shared" si="13"/>
        <v>7.25</v>
      </c>
      <c r="P186" s="13">
        <v>29</v>
      </c>
      <c r="Q186" s="14">
        <f t="shared" si="12"/>
        <v>300</v>
      </c>
      <c r="R186" s="14" t="str">
        <f t="shared" si="14"/>
        <v>D</v>
      </c>
      <c r="S186" s="14" t="str">
        <f>VLOOKUP(G186,Code!$C$3:$D$5,2,0)</f>
        <v>T-103</v>
      </c>
      <c r="T186" s="14"/>
    </row>
    <row r="187" spans="1:20">
      <c r="A187" s="13">
        <v>186</v>
      </c>
      <c r="B187" s="13" t="s">
        <v>85</v>
      </c>
      <c r="C187" s="13" t="s">
        <v>69</v>
      </c>
      <c r="D187" s="13" t="s">
        <v>356</v>
      </c>
      <c r="E187" s="13" t="s">
        <v>357</v>
      </c>
      <c r="F187" s="13" t="s">
        <v>134</v>
      </c>
      <c r="G187" s="13" t="s">
        <v>82</v>
      </c>
      <c r="H187" s="13" t="s">
        <v>99</v>
      </c>
      <c r="I187" s="13" t="s">
        <v>358</v>
      </c>
      <c r="J187" s="13">
        <v>2</v>
      </c>
      <c r="K187" s="13">
        <v>0</v>
      </c>
      <c r="L187" s="14">
        <v>3.4367999999999999</v>
      </c>
      <c r="M187" s="14">
        <f t="shared" si="10"/>
        <v>3.7232000000000003</v>
      </c>
      <c r="N187" s="14">
        <f t="shared" si="11"/>
        <v>7.16</v>
      </c>
      <c r="O187" s="14">
        <f t="shared" si="13"/>
        <v>3.4367999999999999</v>
      </c>
      <c r="P187" s="13">
        <v>7.16</v>
      </c>
      <c r="Q187" s="14">
        <f t="shared" si="12"/>
        <v>300</v>
      </c>
      <c r="R187" s="14" t="str">
        <f t="shared" si="14"/>
        <v>D</v>
      </c>
      <c r="S187" s="14" t="str">
        <f>VLOOKUP(G187,Code!$C$3:$D$5,2,0)</f>
        <v>O-102</v>
      </c>
      <c r="T187" s="14"/>
    </row>
    <row r="188" spans="1:20">
      <c r="A188" s="13">
        <v>187</v>
      </c>
      <c r="B188" s="13" t="s">
        <v>85</v>
      </c>
      <c r="C188" s="13" t="s">
        <v>112</v>
      </c>
      <c r="D188" s="13" t="s">
        <v>79</v>
      </c>
      <c r="E188" s="13" t="s">
        <v>80</v>
      </c>
      <c r="F188" s="13" t="s">
        <v>81</v>
      </c>
      <c r="G188" s="13" t="s">
        <v>96</v>
      </c>
      <c r="H188" s="13" t="s">
        <v>138</v>
      </c>
      <c r="I188" s="13" t="s">
        <v>359</v>
      </c>
      <c r="J188" s="13">
        <v>8</v>
      </c>
      <c r="K188" s="13">
        <v>0</v>
      </c>
      <c r="L188" s="14">
        <v>22.984000000000009</v>
      </c>
      <c r="M188" s="14">
        <f t="shared" si="10"/>
        <v>153.816</v>
      </c>
      <c r="N188" s="14">
        <f t="shared" si="11"/>
        <v>176.8</v>
      </c>
      <c r="O188" s="14">
        <f t="shared" si="13"/>
        <v>22.984000000000009</v>
      </c>
      <c r="P188" s="13">
        <v>176.8</v>
      </c>
      <c r="Q188" s="14">
        <f t="shared" si="12"/>
        <v>1200</v>
      </c>
      <c r="R188" s="14" t="str">
        <f t="shared" si="14"/>
        <v>B</v>
      </c>
      <c r="S188" s="14" t="str">
        <f>VLOOKUP(G188,Code!$C$3:$D$5,2,0)</f>
        <v>T-103</v>
      </c>
      <c r="T188" s="14"/>
    </row>
    <row r="189" spans="1:20">
      <c r="A189" s="13">
        <v>188</v>
      </c>
      <c r="B189" s="13" t="s">
        <v>85</v>
      </c>
      <c r="C189" s="13" t="s">
        <v>78</v>
      </c>
      <c r="D189" s="13" t="s">
        <v>360</v>
      </c>
      <c r="E189" s="13" t="s">
        <v>114</v>
      </c>
      <c r="F189" s="13" t="s">
        <v>115</v>
      </c>
      <c r="G189" s="13" t="s">
        <v>82</v>
      </c>
      <c r="H189" s="13" t="s">
        <v>90</v>
      </c>
      <c r="I189" s="13" t="s">
        <v>361</v>
      </c>
      <c r="J189" s="13">
        <v>3</v>
      </c>
      <c r="K189" s="13">
        <v>0.2</v>
      </c>
      <c r="L189" s="14">
        <v>3.7224000000000004</v>
      </c>
      <c r="M189" s="14">
        <f t="shared" si="10"/>
        <v>33.501600000000003</v>
      </c>
      <c r="N189" s="14">
        <f t="shared" si="11"/>
        <v>44.668800000000005</v>
      </c>
      <c r="O189" s="14">
        <f t="shared" si="13"/>
        <v>11.167200000000001</v>
      </c>
      <c r="P189" s="13">
        <v>37.224000000000004</v>
      </c>
      <c r="Q189" s="14">
        <f t="shared" si="12"/>
        <v>450</v>
      </c>
      <c r="R189" s="14" t="str">
        <f t="shared" si="14"/>
        <v>D</v>
      </c>
      <c r="S189" s="14" t="str">
        <f>VLOOKUP(G189,Code!$C$3:$D$5,2,0)</f>
        <v>O-102</v>
      </c>
      <c r="T189" s="14"/>
    </row>
    <row r="190" spans="1:20">
      <c r="A190" s="13">
        <v>189</v>
      </c>
      <c r="B190" s="13" t="s">
        <v>85</v>
      </c>
      <c r="C190" s="13" t="s">
        <v>78</v>
      </c>
      <c r="D190" s="13" t="s">
        <v>360</v>
      </c>
      <c r="E190" s="13" t="s">
        <v>114</v>
      </c>
      <c r="F190" s="13" t="s">
        <v>115</v>
      </c>
      <c r="G190" s="13" t="s">
        <v>82</v>
      </c>
      <c r="H190" s="13" t="s">
        <v>107</v>
      </c>
      <c r="I190" s="13" t="s">
        <v>317</v>
      </c>
      <c r="J190" s="13">
        <v>3</v>
      </c>
      <c r="K190" s="13">
        <v>0.2</v>
      </c>
      <c r="L190" s="14">
        <v>6.2549999999999963</v>
      </c>
      <c r="M190" s="14">
        <f t="shared" si="10"/>
        <v>13.761000000000006</v>
      </c>
      <c r="N190" s="14">
        <f t="shared" si="11"/>
        <v>24.019200000000001</v>
      </c>
      <c r="O190" s="14">
        <f t="shared" si="13"/>
        <v>10.258199999999995</v>
      </c>
      <c r="P190" s="13">
        <v>20.016000000000002</v>
      </c>
      <c r="Q190" s="14">
        <f t="shared" si="12"/>
        <v>450</v>
      </c>
      <c r="R190" s="14" t="str">
        <f t="shared" si="14"/>
        <v>D</v>
      </c>
      <c r="S190" s="14" t="str">
        <f>VLOOKUP(G190,Code!$C$3:$D$5,2,0)</f>
        <v>O-102</v>
      </c>
      <c r="T190" s="14"/>
    </row>
    <row r="191" spans="1:20">
      <c r="A191" s="13">
        <v>190</v>
      </c>
      <c r="B191" s="13" t="s">
        <v>150</v>
      </c>
      <c r="C191" s="13" t="s">
        <v>112</v>
      </c>
      <c r="D191" s="13" t="s">
        <v>181</v>
      </c>
      <c r="E191" s="13" t="s">
        <v>182</v>
      </c>
      <c r="F191" s="13" t="s">
        <v>134</v>
      </c>
      <c r="G191" s="13" t="s">
        <v>73</v>
      </c>
      <c r="H191" s="13" t="s">
        <v>74</v>
      </c>
      <c r="I191" s="13" t="s">
        <v>362</v>
      </c>
      <c r="J191" s="13">
        <v>4</v>
      </c>
      <c r="K191" s="13">
        <v>0.2</v>
      </c>
      <c r="L191" s="14">
        <v>112.39199999999991</v>
      </c>
      <c r="M191" s="14">
        <f t="shared" si="10"/>
        <v>786.74400000000014</v>
      </c>
      <c r="N191" s="14">
        <f t="shared" si="11"/>
        <v>1078.9632000000001</v>
      </c>
      <c r="O191" s="14">
        <f t="shared" si="13"/>
        <v>292.2192</v>
      </c>
      <c r="P191" s="13">
        <v>899.13600000000008</v>
      </c>
      <c r="Q191" s="14">
        <f t="shared" si="12"/>
        <v>600</v>
      </c>
      <c r="R191" s="14" t="str">
        <f t="shared" si="14"/>
        <v>C</v>
      </c>
      <c r="S191" s="14" t="str">
        <f>VLOOKUP(G191,Code!$C$3:$D$5,2,0)</f>
        <v>F-101</v>
      </c>
      <c r="T191" s="14"/>
    </row>
    <row r="192" spans="1:20">
      <c r="A192" s="13">
        <v>191</v>
      </c>
      <c r="B192" s="13" t="s">
        <v>150</v>
      </c>
      <c r="C192" s="13" t="s">
        <v>112</v>
      </c>
      <c r="D192" s="13" t="s">
        <v>181</v>
      </c>
      <c r="E192" s="13" t="s">
        <v>182</v>
      </c>
      <c r="F192" s="13" t="s">
        <v>134</v>
      </c>
      <c r="G192" s="13" t="s">
        <v>96</v>
      </c>
      <c r="H192" s="13" t="s">
        <v>97</v>
      </c>
      <c r="I192" s="13" t="s">
        <v>363</v>
      </c>
      <c r="J192" s="13">
        <v>6</v>
      </c>
      <c r="K192" s="13">
        <v>0</v>
      </c>
      <c r="L192" s="14">
        <v>20.092800000000004</v>
      </c>
      <c r="M192" s="14">
        <f t="shared" si="10"/>
        <v>51.667200000000001</v>
      </c>
      <c r="N192" s="14">
        <f t="shared" si="11"/>
        <v>71.760000000000005</v>
      </c>
      <c r="O192" s="14">
        <f t="shared" si="13"/>
        <v>20.092800000000004</v>
      </c>
      <c r="P192" s="13">
        <v>71.760000000000005</v>
      </c>
      <c r="Q192" s="14">
        <f t="shared" si="12"/>
        <v>900</v>
      </c>
      <c r="R192" s="14" t="str">
        <f t="shared" si="14"/>
        <v>C</v>
      </c>
      <c r="S192" s="14" t="str">
        <f>VLOOKUP(G192,Code!$C$3:$D$5,2,0)</f>
        <v>T-103</v>
      </c>
      <c r="T192" s="14"/>
    </row>
    <row r="193" spans="1:20">
      <c r="A193" s="13">
        <v>192</v>
      </c>
      <c r="B193" s="13" t="s">
        <v>150</v>
      </c>
      <c r="C193" s="13" t="s">
        <v>112</v>
      </c>
      <c r="D193" s="13" t="s">
        <v>181</v>
      </c>
      <c r="E193" s="13" t="s">
        <v>182</v>
      </c>
      <c r="F193" s="13" t="s">
        <v>134</v>
      </c>
      <c r="G193" s="13" t="s">
        <v>82</v>
      </c>
      <c r="H193" s="13" t="s">
        <v>107</v>
      </c>
      <c r="I193" s="13" t="s">
        <v>364</v>
      </c>
      <c r="J193" s="13">
        <v>8</v>
      </c>
      <c r="K193" s="13">
        <v>0</v>
      </c>
      <c r="L193" s="14">
        <v>24.883200000000002</v>
      </c>
      <c r="M193" s="14">
        <f t="shared" si="10"/>
        <v>26.956800000000001</v>
      </c>
      <c r="N193" s="14">
        <f t="shared" si="11"/>
        <v>51.84</v>
      </c>
      <c r="O193" s="14">
        <f t="shared" si="13"/>
        <v>24.883200000000002</v>
      </c>
      <c r="P193" s="13">
        <v>51.84</v>
      </c>
      <c r="Q193" s="14">
        <f t="shared" si="12"/>
        <v>1200</v>
      </c>
      <c r="R193" s="14" t="str">
        <f t="shared" si="14"/>
        <v>B</v>
      </c>
      <c r="S193" s="14" t="str">
        <f>VLOOKUP(G193,Code!$C$3:$D$5,2,0)</f>
        <v>O-102</v>
      </c>
      <c r="T193" s="14"/>
    </row>
    <row r="194" spans="1:20">
      <c r="A194" s="13">
        <v>193</v>
      </c>
      <c r="B194" s="13" t="s">
        <v>150</v>
      </c>
      <c r="C194" s="13" t="s">
        <v>112</v>
      </c>
      <c r="D194" s="13" t="s">
        <v>181</v>
      </c>
      <c r="E194" s="13" t="s">
        <v>182</v>
      </c>
      <c r="F194" s="13" t="s">
        <v>134</v>
      </c>
      <c r="G194" s="13" t="s">
        <v>73</v>
      </c>
      <c r="H194" s="13" t="s">
        <v>74</v>
      </c>
      <c r="I194" s="13" t="s">
        <v>155</v>
      </c>
      <c r="J194" s="13">
        <v>3</v>
      </c>
      <c r="K194" s="13">
        <v>0.2</v>
      </c>
      <c r="L194" s="14">
        <v>46.976400000000012</v>
      </c>
      <c r="M194" s="14">
        <f t="shared" ref="M194:M257" si="15">P194-L194</f>
        <v>579.37560000000008</v>
      </c>
      <c r="N194" s="14">
        <f t="shared" ref="N194:N257" si="16">P194+(P194*K194)</f>
        <v>751.62240000000008</v>
      </c>
      <c r="O194" s="14">
        <f t="shared" si="13"/>
        <v>172.24680000000001</v>
      </c>
      <c r="P194" s="13">
        <v>626.35200000000009</v>
      </c>
      <c r="Q194" s="14">
        <f t="shared" ref="Q194:Q257" si="17">J194*150</f>
        <v>450</v>
      </c>
      <c r="R194" s="14" t="str">
        <f t="shared" si="14"/>
        <v>D</v>
      </c>
      <c r="S194" s="14" t="str">
        <f>VLOOKUP(G194,Code!$C$3:$D$5,2,0)</f>
        <v>F-101</v>
      </c>
      <c r="T194" s="14"/>
    </row>
    <row r="195" spans="1:20">
      <c r="A195" s="13">
        <v>194</v>
      </c>
      <c r="B195" s="13" t="s">
        <v>150</v>
      </c>
      <c r="C195" s="13" t="s">
        <v>112</v>
      </c>
      <c r="D195" s="13" t="s">
        <v>181</v>
      </c>
      <c r="E195" s="13" t="s">
        <v>182</v>
      </c>
      <c r="F195" s="13" t="s">
        <v>134</v>
      </c>
      <c r="G195" s="13" t="s">
        <v>82</v>
      </c>
      <c r="H195" s="13" t="s">
        <v>94</v>
      </c>
      <c r="I195" s="13" t="s">
        <v>365</v>
      </c>
      <c r="J195" s="13">
        <v>5</v>
      </c>
      <c r="K195" s="13">
        <v>0</v>
      </c>
      <c r="L195" s="14">
        <v>6.5669999999999984</v>
      </c>
      <c r="M195" s="14">
        <f t="shared" si="15"/>
        <v>13.333</v>
      </c>
      <c r="N195" s="14">
        <f t="shared" si="16"/>
        <v>19.899999999999999</v>
      </c>
      <c r="O195" s="14">
        <f t="shared" ref="O195:O258" si="18">N195-M195</f>
        <v>6.5669999999999984</v>
      </c>
      <c r="P195" s="13">
        <v>19.899999999999999</v>
      </c>
      <c r="Q195" s="14">
        <f t="shared" si="17"/>
        <v>750</v>
      </c>
      <c r="R195" s="14" t="str">
        <f t="shared" ref="R195:R258" si="19">IF(Q195&gt;=2000,"A",IF(Q195&gt;=1000,"B",IF(Q195&gt;=500,"C",IF(Q195&gt;=100,"D",IF(Q195&lt;100,"E","error")))))</f>
        <v>C</v>
      </c>
      <c r="S195" s="14" t="str">
        <f>VLOOKUP(G195,Code!$C$3:$D$5,2,0)</f>
        <v>O-102</v>
      </c>
      <c r="T195" s="14"/>
    </row>
    <row r="196" spans="1:20">
      <c r="A196" s="13">
        <v>195</v>
      </c>
      <c r="B196" s="13" t="s">
        <v>85</v>
      </c>
      <c r="C196" s="13" t="s">
        <v>78</v>
      </c>
      <c r="D196" s="13" t="s">
        <v>366</v>
      </c>
      <c r="E196" s="13" t="s">
        <v>80</v>
      </c>
      <c r="F196" s="13" t="s">
        <v>81</v>
      </c>
      <c r="G196" s="13" t="s">
        <v>82</v>
      </c>
      <c r="H196" s="13" t="s">
        <v>143</v>
      </c>
      <c r="I196" s="13" t="s">
        <v>144</v>
      </c>
      <c r="J196" s="13">
        <v>7</v>
      </c>
      <c r="K196" s="13">
        <v>0</v>
      </c>
      <c r="L196" s="14">
        <v>6.7115999999999989</v>
      </c>
      <c r="M196" s="14">
        <f t="shared" si="15"/>
        <v>7.5684000000000022</v>
      </c>
      <c r="N196" s="14">
        <f t="shared" si="16"/>
        <v>14.280000000000001</v>
      </c>
      <c r="O196" s="14">
        <f t="shared" si="18"/>
        <v>6.7115999999999989</v>
      </c>
      <c r="P196" s="13">
        <v>14.280000000000001</v>
      </c>
      <c r="Q196" s="14">
        <f t="shared" si="17"/>
        <v>1050</v>
      </c>
      <c r="R196" s="14" t="str">
        <f t="shared" si="19"/>
        <v>B</v>
      </c>
      <c r="S196" s="14" t="str">
        <f>VLOOKUP(G196,Code!$C$3:$D$5,2,0)</f>
        <v>O-102</v>
      </c>
      <c r="T196" s="14"/>
    </row>
    <row r="197" spans="1:20">
      <c r="A197" s="13">
        <v>196</v>
      </c>
      <c r="B197" s="13" t="s">
        <v>85</v>
      </c>
      <c r="C197" s="13" t="s">
        <v>69</v>
      </c>
      <c r="D197" s="13" t="s">
        <v>367</v>
      </c>
      <c r="E197" s="13" t="s">
        <v>268</v>
      </c>
      <c r="F197" s="13" t="s">
        <v>134</v>
      </c>
      <c r="G197" s="13" t="s">
        <v>82</v>
      </c>
      <c r="H197" s="13" t="s">
        <v>94</v>
      </c>
      <c r="I197" s="13" t="s">
        <v>368</v>
      </c>
      <c r="J197" s="13">
        <v>2</v>
      </c>
      <c r="K197" s="13">
        <v>0.2</v>
      </c>
      <c r="L197" s="14">
        <v>1.2037999999999995</v>
      </c>
      <c r="M197" s="14">
        <f t="shared" si="15"/>
        <v>6.204200000000001</v>
      </c>
      <c r="N197" s="14">
        <f t="shared" si="16"/>
        <v>8.8896000000000015</v>
      </c>
      <c r="O197" s="14">
        <f t="shared" si="18"/>
        <v>2.6854000000000005</v>
      </c>
      <c r="P197" s="13">
        <v>7.4080000000000004</v>
      </c>
      <c r="Q197" s="14">
        <f t="shared" si="17"/>
        <v>300</v>
      </c>
      <c r="R197" s="14" t="str">
        <f t="shared" si="19"/>
        <v>D</v>
      </c>
      <c r="S197" s="14" t="str">
        <f>VLOOKUP(G197,Code!$C$3:$D$5,2,0)</f>
        <v>O-102</v>
      </c>
      <c r="T197" s="14"/>
    </row>
    <row r="198" spans="1:20">
      <c r="A198" s="13">
        <v>197</v>
      </c>
      <c r="B198" s="13" t="s">
        <v>85</v>
      </c>
      <c r="C198" s="13" t="s">
        <v>69</v>
      </c>
      <c r="D198" s="13" t="s">
        <v>367</v>
      </c>
      <c r="E198" s="13" t="s">
        <v>268</v>
      </c>
      <c r="F198" s="13" t="s">
        <v>134</v>
      </c>
      <c r="G198" s="13" t="s">
        <v>82</v>
      </c>
      <c r="H198" s="13" t="s">
        <v>94</v>
      </c>
      <c r="I198" s="13" t="s">
        <v>369</v>
      </c>
      <c r="J198" s="13">
        <v>3</v>
      </c>
      <c r="K198" s="13">
        <v>0.2</v>
      </c>
      <c r="L198" s="14">
        <v>1.5876000000000006</v>
      </c>
      <c r="M198" s="14">
        <f t="shared" si="15"/>
        <v>4.4603999999999999</v>
      </c>
      <c r="N198" s="14">
        <f t="shared" si="16"/>
        <v>7.2576000000000001</v>
      </c>
      <c r="O198" s="14">
        <f t="shared" si="18"/>
        <v>2.7972000000000001</v>
      </c>
      <c r="P198" s="13">
        <v>6.048</v>
      </c>
      <c r="Q198" s="14">
        <f t="shared" si="17"/>
        <v>450</v>
      </c>
      <c r="R198" s="14" t="str">
        <f t="shared" si="19"/>
        <v>D</v>
      </c>
      <c r="S198" s="14" t="str">
        <f>VLOOKUP(G198,Code!$C$3:$D$5,2,0)</f>
        <v>O-102</v>
      </c>
      <c r="T198" s="14"/>
    </row>
    <row r="199" spans="1:20">
      <c r="A199" s="13">
        <v>198</v>
      </c>
      <c r="B199" s="13" t="s">
        <v>85</v>
      </c>
      <c r="C199" s="13" t="s">
        <v>112</v>
      </c>
      <c r="D199" s="13" t="s">
        <v>370</v>
      </c>
      <c r="E199" s="13" t="s">
        <v>371</v>
      </c>
      <c r="F199" s="13" t="s">
        <v>134</v>
      </c>
      <c r="G199" s="13" t="s">
        <v>82</v>
      </c>
      <c r="H199" s="13" t="s">
        <v>90</v>
      </c>
      <c r="I199" s="13" t="s">
        <v>372</v>
      </c>
      <c r="J199" s="13">
        <v>3</v>
      </c>
      <c r="K199" s="13">
        <v>0</v>
      </c>
      <c r="L199" s="14">
        <v>12.0276</v>
      </c>
      <c r="M199" s="14">
        <f t="shared" si="15"/>
        <v>34.232399999999998</v>
      </c>
      <c r="N199" s="14">
        <f t="shared" si="16"/>
        <v>46.26</v>
      </c>
      <c r="O199" s="14">
        <f t="shared" si="18"/>
        <v>12.0276</v>
      </c>
      <c r="P199" s="13">
        <v>46.26</v>
      </c>
      <c r="Q199" s="14">
        <f t="shared" si="17"/>
        <v>450</v>
      </c>
      <c r="R199" s="14" t="str">
        <f t="shared" si="19"/>
        <v>D</v>
      </c>
      <c r="S199" s="14" t="str">
        <f>VLOOKUP(G199,Code!$C$3:$D$5,2,0)</f>
        <v>O-102</v>
      </c>
      <c r="T199" s="14"/>
    </row>
    <row r="200" spans="1:20">
      <c r="A200" s="13">
        <v>199</v>
      </c>
      <c r="B200" s="13" t="s">
        <v>85</v>
      </c>
      <c r="C200" s="13" t="s">
        <v>78</v>
      </c>
      <c r="D200" s="13" t="s">
        <v>132</v>
      </c>
      <c r="E200" s="13" t="s">
        <v>133</v>
      </c>
      <c r="F200" s="13" t="s">
        <v>134</v>
      </c>
      <c r="G200" s="13" t="s">
        <v>82</v>
      </c>
      <c r="H200" s="13" t="s">
        <v>99</v>
      </c>
      <c r="I200" s="13" t="s">
        <v>373</v>
      </c>
      <c r="J200" s="13">
        <v>2</v>
      </c>
      <c r="K200" s="13">
        <v>0.7</v>
      </c>
      <c r="L200" s="14">
        <v>-2.2585999999999995</v>
      </c>
      <c r="M200" s="14">
        <f t="shared" si="15"/>
        <v>5.2046000000000001</v>
      </c>
      <c r="N200" s="14">
        <f t="shared" si="16"/>
        <v>5.0082000000000004</v>
      </c>
      <c r="O200" s="14">
        <f t="shared" si="18"/>
        <v>-0.19639999999999969</v>
      </c>
      <c r="P200" s="13">
        <v>2.9460000000000006</v>
      </c>
      <c r="Q200" s="14">
        <f t="shared" si="17"/>
        <v>300</v>
      </c>
      <c r="R200" s="14" t="str">
        <f t="shared" si="19"/>
        <v>D</v>
      </c>
      <c r="S200" s="14" t="str">
        <f>VLOOKUP(G200,Code!$C$3:$D$5,2,0)</f>
        <v>O-102</v>
      </c>
      <c r="T200" s="14"/>
    </row>
    <row r="201" spans="1:20">
      <c r="A201" s="13">
        <v>200</v>
      </c>
      <c r="B201" s="13" t="s">
        <v>85</v>
      </c>
      <c r="C201" s="13" t="s">
        <v>78</v>
      </c>
      <c r="D201" s="13" t="s">
        <v>132</v>
      </c>
      <c r="E201" s="13" t="s">
        <v>133</v>
      </c>
      <c r="F201" s="13" t="s">
        <v>134</v>
      </c>
      <c r="G201" s="13" t="s">
        <v>82</v>
      </c>
      <c r="H201" s="13" t="s">
        <v>107</v>
      </c>
      <c r="I201" s="13" t="s">
        <v>374</v>
      </c>
      <c r="J201" s="13">
        <v>3</v>
      </c>
      <c r="K201" s="13">
        <v>0.2</v>
      </c>
      <c r="L201" s="14">
        <v>5.8203000000000005</v>
      </c>
      <c r="M201" s="14">
        <f t="shared" si="15"/>
        <v>10.235700000000001</v>
      </c>
      <c r="N201" s="14">
        <f t="shared" si="16"/>
        <v>19.267200000000003</v>
      </c>
      <c r="O201" s="14">
        <f t="shared" si="18"/>
        <v>9.0315000000000012</v>
      </c>
      <c r="P201" s="13">
        <v>16.056000000000001</v>
      </c>
      <c r="Q201" s="14">
        <f t="shared" si="17"/>
        <v>450</v>
      </c>
      <c r="R201" s="14" t="str">
        <f t="shared" si="19"/>
        <v>D</v>
      </c>
      <c r="S201" s="14" t="str">
        <f>VLOOKUP(G201,Code!$C$3:$D$5,2,0)</f>
        <v>O-102</v>
      </c>
      <c r="T201" s="14"/>
    </row>
    <row r="202" spans="1:20">
      <c r="A202" s="13">
        <v>201</v>
      </c>
      <c r="B202" s="13" t="s">
        <v>85</v>
      </c>
      <c r="C202" s="13" t="s">
        <v>69</v>
      </c>
      <c r="D202" s="13" t="s">
        <v>375</v>
      </c>
      <c r="E202" s="13" t="s">
        <v>268</v>
      </c>
      <c r="F202" s="13" t="s">
        <v>134</v>
      </c>
      <c r="G202" s="13" t="s">
        <v>82</v>
      </c>
      <c r="H202" s="13" t="s">
        <v>107</v>
      </c>
      <c r="I202" s="13" t="s">
        <v>376</v>
      </c>
      <c r="J202" s="13">
        <v>3</v>
      </c>
      <c r="K202" s="13">
        <v>0.2</v>
      </c>
      <c r="L202" s="14">
        <v>6.794999999999999</v>
      </c>
      <c r="M202" s="14">
        <f t="shared" si="15"/>
        <v>14.949000000000005</v>
      </c>
      <c r="N202" s="14">
        <f t="shared" si="16"/>
        <v>26.092800000000004</v>
      </c>
      <c r="O202" s="14">
        <f t="shared" si="18"/>
        <v>11.143799999999999</v>
      </c>
      <c r="P202" s="13">
        <v>21.744000000000003</v>
      </c>
      <c r="Q202" s="14">
        <f t="shared" si="17"/>
        <v>450</v>
      </c>
      <c r="R202" s="14" t="str">
        <f t="shared" si="19"/>
        <v>D</v>
      </c>
      <c r="S202" s="14" t="str">
        <f>VLOOKUP(G202,Code!$C$3:$D$5,2,0)</f>
        <v>O-102</v>
      </c>
      <c r="T202" s="14"/>
    </row>
    <row r="203" spans="1:20">
      <c r="A203" s="13">
        <v>202</v>
      </c>
      <c r="B203" s="13" t="s">
        <v>150</v>
      </c>
      <c r="C203" s="13" t="s">
        <v>69</v>
      </c>
      <c r="D203" s="13" t="s">
        <v>377</v>
      </c>
      <c r="E203" s="13" t="s">
        <v>252</v>
      </c>
      <c r="F203" s="13" t="s">
        <v>81</v>
      </c>
      <c r="G203" s="13" t="s">
        <v>73</v>
      </c>
      <c r="H203" s="13" t="s">
        <v>88</v>
      </c>
      <c r="I203" s="13" t="s">
        <v>378</v>
      </c>
      <c r="J203" s="13">
        <v>2</v>
      </c>
      <c r="K203" s="13">
        <v>0.5</v>
      </c>
      <c r="L203" s="14">
        <v>-161.875</v>
      </c>
      <c r="M203" s="14">
        <f t="shared" si="15"/>
        <v>380.625</v>
      </c>
      <c r="N203" s="14">
        <f t="shared" si="16"/>
        <v>328.125</v>
      </c>
      <c r="O203" s="14">
        <f t="shared" si="18"/>
        <v>-52.5</v>
      </c>
      <c r="P203" s="13">
        <v>218.75</v>
      </c>
      <c r="Q203" s="14">
        <f t="shared" si="17"/>
        <v>300</v>
      </c>
      <c r="R203" s="14" t="str">
        <f t="shared" si="19"/>
        <v>D</v>
      </c>
      <c r="S203" s="14" t="str">
        <f>VLOOKUP(G203,Code!$C$3:$D$5,2,0)</f>
        <v>F-101</v>
      </c>
      <c r="T203" s="14"/>
    </row>
    <row r="204" spans="1:20">
      <c r="A204" s="13">
        <v>203</v>
      </c>
      <c r="B204" s="13" t="s">
        <v>150</v>
      </c>
      <c r="C204" s="13" t="s">
        <v>69</v>
      </c>
      <c r="D204" s="13" t="s">
        <v>377</v>
      </c>
      <c r="E204" s="13" t="s">
        <v>252</v>
      </c>
      <c r="F204" s="13" t="s">
        <v>81</v>
      </c>
      <c r="G204" s="13" t="s">
        <v>82</v>
      </c>
      <c r="H204" s="13" t="s">
        <v>101</v>
      </c>
      <c r="I204" s="13" t="s">
        <v>379</v>
      </c>
      <c r="J204" s="13">
        <v>1</v>
      </c>
      <c r="K204" s="13">
        <v>0.2</v>
      </c>
      <c r="L204" s="14">
        <v>0.29249999999999987</v>
      </c>
      <c r="M204" s="14">
        <f t="shared" si="15"/>
        <v>2.3075000000000001</v>
      </c>
      <c r="N204" s="14">
        <f t="shared" si="16"/>
        <v>3.12</v>
      </c>
      <c r="O204" s="14">
        <f t="shared" si="18"/>
        <v>0.8125</v>
      </c>
      <c r="P204" s="13">
        <v>2.6</v>
      </c>
      <c r="Q204" s="14">
        <f t="shared" si="17"/>
        <v>150</v>
      </c>
      <c r="R204" s="14" t="str">
        <f t="shared" si="19"/>
        <v>D</v>
      </c>
      <c r="S204" s="14" t="str">
        <f>VLOOKUP(G204,Code!$C$3:$D$5,2,0)</f>
        <v>O-102</v>
      </c>
      <c r="T204" s="14"/>
    </row>
    <row r="205" spans="1:20">
      <c r="A205" s="13">
        <v>204</v>
      </c>
      <c r="B205" s="13" t="s">
        <v>68</v>
      </c>
      <c r="C205" s="13" t="s">
        <v>69</v>
      </c>
      <c r="D205" s="13" t="s">
        <v>380</v>
      </c>
      <c r="E205" s="13" t="s">
        <v>114</v>
      </c>
      <c r="F205" s="13" t="s">
        <v>115</v>
      </c>
      <c r="G205" s="13" t="s">
        <v>82</v>
      </c>
      <c r="H205" s="13" t="s">
        <v>101</v>
      </c>
      <c r="I205" s="13" t="s">
        <v>381</v>
      </c>
      <c r="J205" s="13">
        <v>2</v>
      </c>
      <c r="K205" s="13">
        <v>0.8</v>
      </c>
      <c r="L205" s="14">
        <v>-178.96680000000001</v>
      </c>
      <c r="M205" s="14">
        <f t="shared" si="15"/>
        <v>245.2508</v>
      </c>
      <c r="N205" s="14">
        <f t="shared" si="16"/>
        <v>119.31119999999999</v>
      </c>
      <c r="O205" s="14">
        <f t="shared" si="18"/>
        <v>-125.93960000000001</v>
      </c>
      <c r="P205" s="13">
        <v>66.283999999999992</v>
      </c>
      <c r="Q205" s="14">
        <f t="shared" si="17"/>
        <v>300</v>
      </c>
      <c r="R205" s="14" t="str">
        <f t="shared" si="19"/>
        <v>D</v>
      </c>
      <c r="S205" s="14" t="str">
        <f>VLOOKUP(G205,Code!$C$3:$D$5,2,0)</f>
        <v>O-102</v>
      </c>
      <c r="T205" s="14"/>
    </row>
    <row r="206" spans="1:20">
      <c r="A206" s="13">
        <v>205</v>
      </c>
      <c r="B206" s="13" t="s">
        <v>85</v>
      </c>
      <c r="C206" s="13" t="s">
        <v>78</v>
      </c>
      <c r="D206" s="13" t="s">
        <v>309</v>
      </c>
      <c r="E206" s="13" t="s">
        <v>210</v>
      </c>
      <c r="F206" s="13" t="s">
        <v>72</v>
      </c>
      <c r="G206" s="13" t="s">
        <v>73</v>
      </c>
      <c r="H206" s="13" t="s">
        <v>92</v>
      </c>
      <c r="I206" s="13" t="s">
        <v>382</v>
      </c>
      <c r="J206" s="13">
        <v>7</v>
      </c>
      <c r="K206" s="13">
        <v>0.2</v>
      </c>
      <c r="L206" s="14">
        <v>9.6712000000000025</v>
      </c>
      <c r="M206" s="14">
        <f t="shared" si="15"/>
        <v>25.496800000000004</v>
      </c>
      <c r="N206" s="14">
        <f t="shared" si="16"/>
        <v>42.201600000000006</v>
      </c>
      <c r="O206" s="14">
        <f t="shared" si="18"/>
        <v>16.704800000000002</v>
      </c>
      <c r="P206" s="13">
        <v>35.168000000000006</v>
      </c>
      <c r="Q206" s="14">
        <f t="shared" si="17"/>
        <v>1050</v>
      </c>
      <c r="R206" s="14" t="str">
        <f t="shared" si="19"/>
        <v>B</v>
      </c>
      <c r="S206" s="14" t="str">
        <f>VLOOKUP(G206,Code!$C$3:$D$5,2,0)</f>
        <v>F-101</v>
      </c>
      <c r="T206" s="14"/>
    </row>
    <row r="207" spans="1:20">
      <c r="A207" s="13">
        <v>206</v>
      </c>
      <c r="B207" s="13" t="s">
        <v>85</v>
      </c>
      <c r="C207" s="13" t="s">
        <v>69</v>
      </c>
      <c r="D207" s="13" t="s">
        <v>383</v>
      </c>
      <c r="E207" s="13" t="s">
        <v>80</v>
      </c>
      <c r="F207" s="13" t="s">
        <v>81</v>
      </c>
      <c r="G207" s="13" t="s">
        <v>96</v>
      </c>
      <c r="H207" s="13" t="s">
        <v>97</v>
      </c>
      <c r="I207" s="13" t="s">
        <v>384</v>
      </c>
      <c r="J207" s="13">
        <v>4</v>
      </c>
      <c r="K207" s="13">
        <v>0.2</v>
      </c>
      <c r="L207" s="14">
        <v>44.476800000000026</v>
      </c>
      <c r="M207" s="14">
        <f t="shared" si="15"/>
        <v>400.2912</v>
      </c>
      <c r="N207" s="14">
        <f t="shared" si="16"/>
        <v>533.72160000000008</v>
      </c>
      <c r="O207" s="14">
        <f t="shared" si="18"/>
        <v>133.43040000000008</v>
      </c>
      <c r="P207" s="13">
        <v>444.76800000000003</v>
      </c>
      <c r="Q207" s="14">
        <f t="shared" si="17"/>
        <v>600</v>
      </c>
      <c r="R207" s="14" t="str">
        <f t="shared" si="19"/>
        <v>C</v>
      </c>
      <c r="S207" s="14" t="str">
        <f>VLOOKUP(G207,Code!$C$3:$D$5,2,0)</f>
        <v>T-103</v>
      </c>
      <c r="T207" s="14"/>
    </row>
    <row r="208" spans="1:20">
      <c r="A208" s="13">
        <v>207</v>
      </c>
      <c r="B208" s="13" t="s">
        <v>85</v>
      </c>
      <c r="C208" s="13" t="s">
        <v>69</v>
      </c>
      <c r="D208" s="13" t="s">
        <v>385</v>
      </c>
      <c r="E208" s="13" t="s">
        <v>169</v>
      </c>
      <c r="F208" s="13" t="s">
        <v>115</v>
      </c>
      <c r="G208" s="13" t="s">
        <v>82</v>
      </c>
      <c r="H208" s="13" t="s">
        <v>90</v>
      </c>
      <c r="I208" s="13" t="s">
        <v>386</v>
      </c>
      <c r="J208" s="13">
        <v>4</v>
      </c>
      <c r="K208" s="13">
        <v>0</v>
      </c>
      <c r="L208" s="14">
        <v>5.8743999999999943</v>
      </c>
      <c r="M208" s="14">
        <f t="shared" si="15"/>
        <v>78.045600000000007</v>
      </c>
      <c r="N208" s="14">
        <f t="shared" si="16"/>
        <v>83.92</v>
      </c>
      <c r="O208" s="14">
        <f t="shared" si="18"/>
        <v>5.8743999999999943</v>
      </c>
      <c r="P208" s="13">
        <v>83.92</v>
      </c>
      <c r="Q208" s="14">
        <f t="shared" si="17"/>
        <v>600</v>
      </c>
      <c r="R208" s="14" t="str">
        <f t="shared" si="19"/>
        <v>C</v>
      </c>
      <c r="S208" s="14" t="str">
        <f>VLOOKUP(G208,Code!$C$3:$D$5,2,0)</f>
        <v>O-102</v>
      </c>
      <c r="T208" s="14"/>
    </row>
    <row r="209" spans="1:20">
      <c r="A209" s="13">
        <v>208</v>
      </c>
      <c r="B209" s="13" t="s">
        <v>85</v>
      </c>
      <c r="C209" s="13" t="s">
        <v>69</v>
      </c>
      <c r="D209" s="13" t="s">
        <v>385</v>
      </c>
      <c r="E209" s="13" t="s">
        <v>169</v>
      </c>
      <c r="F209" s="13" t="s">
        <v>115</v>
      </c>
      <c r="G209" s="13" t="s">
        <v>96</v>
      </c>
      <c r="H209" s="13" t="s">
        <v>97</v>
      </c>
      <c r="I209" s="13" t="s">
        <v>387</v>
      </c>
      <c r="J209" s="13">
        <v>2</v>
      </c>
      <c r="K209" s="13">
        <v>0</v>
      </c>
      <c r="L209" s="14">
        <v>35.634600000000006</v>
      </c>
      <c r="M209" s="14">
        <f t="shared" si="15"/>
        <v>96.345399999999984</v>
      </c>
      <c r="N209" s="14">
        <f t="shared" si="16"/>
        <v>131.97999999999999</v>
      </c>
      <c r="O209" s="14">
        <f t="shared" si="18"/>
        <v>35.634600000000006</v>
      </c>
      <c r="P209" s="13">
        <v>131.97999999999999</v>
      </c>
      <c r="Q209" s="14">
        <f t="shared" si="17"/>
        <v>300</v>
      </c>
      <c r="R209" s="14" t="str">
        <f t="shared" si="19"/>
        <v>D</v>
      </c>
      <c r="S209" s="14" t="str">
        <f>VLOOKUP(G209,Code!$C$3:$D$5,2,0)</f>
        <v>T-103</v>
      </c>
      <c r="T209" s="14"/>
    </row>
    <row r="210" spans="1:20">
      <c r="A210" s="13">
        <v>209</v>
      </c>
      <c r="B210" s="13" t="s">
        <v>85</v>
      </c>
      <c r="C210" s="13" t="s">
        <v>69</v>
      </c>
      <c r="D210" s="13" t="s">
        <v>385</v>
      </c>
      <c r="E210" s="13" t="s">
        <v>169</v>
      </c>
      <c r="F210" s="13" t="s">
        <v>115</v>
      </c>
      <c r="G210" s="13" t="s">
        <v>82</v>
      </c>
      <c r="H210" s="13" t="s">
        <v>99</v>
      </c>
      <c r="I210" s="13" t="s">
        <v>285</v>
      </c>
      <c r="J210" s="13">
        <v>4</v>
      </c>
      <c r="K210" s="13">
        <v>0</v>
      </c>
      <c r="L210" s="14">
        <v>7.4824000000000002</v>
      </c>
      <c r="M210" s="14">
        <f t="shared" si="15"/>
        <v>8.4375999999999998</v>
      </c>
      <c r="N210" s="14">
        <f t="shared" si="16"/>
        <v>15.92</v>
      </c>
      <c r="O210" s="14">
        <f t="shared" si="18"/>
        <v>7.4824000000000002</v>
      </c>
      <c r="P210" s="13">
        <v>15.92</v>
      </c>
      <c r="Q210" s="14">
        <f t="shared" si="17"/>
        <v>600</v>
      </c>
      <c r="R210" s="14" t="str">
        <f t="shared" si="19"/>
        <v>C</v>
      </c>
      <c r="S210" s="14" t="str">
        <f>VLOOKUP(G210,Code!$C$3:$D$5,2,0)</f>
        <v>O-102</v>
      </c>
      <c r="T210" s="14"/>
    </row>
    <row r="211" spans="1:20">
      <c r="A211" s="13">
        <v>210</v>
      </c>
      <c r="B211" s="13" t="s">
        <v>85</v>
      </c>
      <c r="C211" s="13" t="s">
        <v>69</v>
      </c>
      <c r="D211" s="13" t="s">
        <v>385</v>
      </c>
      <c r="E211" s="13" t="s">
        <v>169</v>
      </c>
      <c r="F211" s="13" t="s">
        <v>115</v>
      </c>
      <c r="G211" s="13" t="s">
        <v>82</v>
      </c>
      <c r="H211" s="13" t="s">
        <v>183</v>
      </c>
      <c r="I211" s="13" t="s">
        <v>388</v>
      </c>
      <c r="J211" s="13">
        <v>9</v>
      </c>
      <c r="K211" s="13">
        <v>0</v>
      </c>
      <c r="L211" s="14">
        <v>16.209899999999998</v>
      </c>
      <c r="M211" s="14">
        <f t="shared" si="15"/>
        <v>36.080100000000002</v>
      </c>
      <c r="N211" s="14">
        <f t="shared" si="16"/>
        <v>52.29</v>
      </c>
      <c r="O211" s="14">
        <f t="shared" si="18"/>
        <v>16.209899999999998</v>
      </c>
      <c r="P211" s="13">
        <v>52.29</v>
      </c>
      <c r="Q211" s="14">
        <f t="shared" si="17"/>
        <v>1350</v>
      </c>
      <c r="R211" s="14" t="str">
        <f t="shared" si="19"/>
        <v>B</v>
      </c>
      <c r="S211" s="14" t="str">
        <f>VLOOKUP(G211,Code!$C$3:$D$5,2,0)</f>
        <v>O-102</v>
      </c>
      <c r="T211" s="14"/>
    </row>
    <row r="212" spans="1:20">
      <c r="A212" s="13">
        <v>211</v>
      </c>
      <c r="B212" s="13" t="s">
        <v>85</v>
      </c>
      <c r="C212" s="13" t="s">
        <v>69</v>
      </c>
      <c r="D212" s="13" t="s">
        <v>385</v>
      </c>
      <c r="E212" s="13" t="s">
        <v>169</v>
      </c>
      <c r="F212" s="13" t="s">
        <v>115</v>
      </c>
      <c r="G212" s="13" t="s">
        <v>82</v>
      </c>
      <c r="H212" s="13" t="s">
        <v>90</v>
      </c>
      <c r="I212" s="13" t="s">
        <v>389</v>
      </c>
      <c r="J212" s="13">
        <v>1</v>
      </c>
      <c r="K212" s="13">
        <v>0</v>
      </c>
      <c r="L212" s="14">
        <v>3.6795999999999935</v>
      </c>
      <c r="M212" s="14">
        <f t="shared" si="15"/>
        <v>88.310400000000001</v>
      </c>
      <c r="N212" s="14">
        <f t="shared" si="16"/>
        <v>91.99</v>
      </c>
      <c r="O212" s="14">
        <f t="shared" si="18"/>
        <v>3.6795999999999935</v>
      </c>
      <c r="P212" s="13">
        <v>91.99</v>
      </c>
      <c r="Q212" s="14">
        <f t="shared" si="17"/>
        <v>150</v>
      </c>
      <c r="R212" s="14" t="str">
        <f t="shared" si="19"/>
        <v>D</v>
      </c>
      <c r="S212" s="14" t="str">
        <f>VLOOKUP(G212,Code!$C$3:$D$5,2,0)</f>
        <v>O-102</v>
      </c>
      <c r="T212" s="14"/>
    </row>
    <row r="213" spans="1:20">
      <c r="A213" s="13">
        <v>212</v>
      </c>
      <c r="B213" s="13" t="s">
        <v>68</v>
      </c>
      <c r="C213" s="13" t="s">
        <v>78</v>
      </c>
      <c r="D213" s="13" t="s">
        <v>380</v>
      </c>
      <c r="E213" s="13" t="s">
        <v>114</v>
      </c>
      <c r="F213" s="13" t="s">
        <v>115</v>
      </c>
      <c r="G213" s="13" t="s">
        <v>96</v>
      </c>
      <c r="H213" s="13" t="s">
        <v>138</v>
      </c>
      <c r="I213" s="13" t="s">
        <v>390</v>
      </c>
      <c r="J213" s="13">
        <v>2</v>
      </c>
      <c r="K213" s="13">
        <v>0.2</v>
      </c>
      <c r="L213" s="14">
        <v>6.4999999999999991</v>
      </c>
      <c r="M213" s="14">
        <f t="shared" si="15"/>
        <v>14.3</v>
      </c>
      <c r="N213" s="14">
        <f t="shared" si="16"/>
        <v>24.96</v>
      </c>
      <c r="O213" s="14">
        <f t="shared" si="18"/>
        <v>10.66</v>
      </c>
      <c r="P213" s="13">
        <v>20.8</v>
      </c>
      <c r="Q213" s="14">
        <f t="shared" si="17"/>
        <v>300</v>
      </c>
      <c r="R213" s="14" t="str">
        <f t="shared" si="19"/>
        <v>D</v>
      </c>
      <c r="S213" s="14" t="str">
        <f>VLOOKUP(G213,Code!$C$3:$D$5,2,0)</f>
        <v>T-103</v>
      </c>
      <c r="T213" s="14"/>
    </row>
    <row r="214" spans="1:20">
      <c r="A214" s="13">
        <v>213</v>
      </c>
      <c r="B214" s="13" t="s">
        <v>85</v>
      </c>
      <c r="C214" s="13" t="s">
        <v>78</v>
      </c>
      <c r="D214" s="13" t="s">
        <v>391</v>
      </c>
      <c r="E214" s="13" t="s">
        <v>268</v>
      </c>
      <c r="F214" s="13" t="s">
        <v>134</v>
      </c>
      <c r="G214" s="13" t="s">
        <v>82</v>
      </c>
      <c r="H214" s="13" t="s">
        <v>83</v>
      </c>
      <c r="I214" s="13" t="s">
        <v>392</v>
      </c>
      <c r="J214" s="13">
        <v>2</v>
      </c>
      <c r="K214" s="13">
        <v>0.2</v>
      </c>
      <c r="L214" s="14">
        <v>8.879999999999999</v>
      </c>
      <c r="M214" s="14">
        <f t="shared" si="15"/>
        <v>14.800000000000004</v>
      </c>
      <c r="N214" s="14">
        <f t="shared" si="16"/>
        <v>28.416000000000004</v>
      </c>
      <c r="O214" s="14">
        <f t="shared" si="18"/>
        <v>13.616</v>
      </c>
      <c r="P214" s="13">
        <v>23.680000000000003</v>
      </c>
      <c r="Q214" s="14">
        <f t="shared" si="17"/>
        <v>300</v>
      </c>
      <c r="R214" s="14" t="str">
        <f t="shared" si="19"/>
        <v>D</v>
      </c>
      <c r="S214" s="14" t="str">
        <f>VLOOKUP(G214,Code!$C$3:$D$5,2,0)</f>
        <v>O-102</v>
      </c>
      <c r="T214" s="14"/>
    </row>
    <row r="215" spans="1:20">
      <c r="A215" s="13">
        <v>214</v>
      </c>
      <c r="B215" s="13" t="s">
        <v>85</v>
      </c>
      <c r="C215" s="13" t="s">
        <v>78</v>
      </c>
      <c r="D215" s="13" t="s">
        <v>391</v>
      </c>
      <c r="E215" s="13" t="s">
        <v>268</v>
      </c>
      <c r="F215" s="13" t="s">
        <v>134</v>
      </c>
      <c r="G215" s="13" t="s">
        <v>73</v>
      </c>
      <c r="H215" s="13" t="s">
        <v>74</v>
      </c>
      <c r="I215" s="13" t="s">
        <v>393</v>
      </c>
      <c r="J215" s="13">
        <v>5</v>
      </c>
      <c r="K215" s="13">
        <v>0.5</v>
      </c>
      <c r="L215" s="14">
        <v>-244.32300000000006</v>
      </c>
      <c r="M215" s="14">
        <f t="shared" si="15"/>
        <v>696.77300000000002</v>
      </c>
      <c r="N215" s="14">
        <f t="shared" si="16"/>
        <v>678.67499999999995</v>
      </c>
      <c r="O215" s="14">
        <f t="shared" si="18"/>
        <v>-18.09800000000007</v>
      </c>
      <c r="P215" s="13">
        <v>452.45</v>
      </c>
      <c r="Q215" s="14">
        <f t="shared" si="17"/>
        <v>750</v>
      </c>
      <c r="R215" s="14" t="str">
        <f t="shared" si="19"/>
        <v>C</v>
      </c>
      <c r="S215" s="14" t="str">
        <f>VLOOKUP(G215,Code!$C$3:$D$5,2,0)</f>
        <v>F-101</v>
      </c>
      <c r="T215" s="14"/>
    </row>
    <row r="216" spans="1:20">
      <c r="A216" s="13">
        <v>215</v>
      </c>
      <c r="B216" s="13" t="s">
        <v>85</v>
      </c>
      <c r="C216" s="13" t="s">
        <v>78</v>
      </c>
      <c r="D216" s="13" t="s">
        <v>391</v>
      </c>
      <c r="E216" s="13" t="s">
        <v>268</v>
      </c>
      <c r="F216" s="13" t="s">
        <v>134</v>
      </c>
      <c r="G216" s="13" t="s">
        <v>96</v>
      </c>
      <c r="H216" s="13" t="s">
        <v>97</v>
      </c>
      <c r="I216" s="13" t="s">
        <v>258</v>
      </c>
      <c r="J216" s="13">
        <v>3</v>
      </c>
      <c r="K216" s="13">
        <v>0.4</v>
      </c>
      <c r="L216" s="14">
        <v>-14.695800000000006</v>
      </c>
      <c r="M216" s="14">
        <f t="shared" si="15"/>
        <v>77.677800000000005</v>
      </c>
      <c r="N216" s="14">
        <f t="shared" si="16"/>
        <v>88.174800000000005</v>
      </c>
      <c r="O216" s="14">
        <f t="shared" si="18"/>
        <v>10.497</v>
      </c>
      <c r="P216" s="13">
        <v>62.981999999999999</v>
      </c>
      <c r="Q216" s="14">
        <f t="shared" si="17"/>
        <v>450</v>
      </c>
      <c r="R216" s="14" t="str">
        <f t="shared" si="19"/>
        <v>D</v>
      </c>
      <c r="S216" s="14" t="str">
        <f>VLOOKUP(G216,Code!$C$3:$D$5,2,0)</f>
        <v>T-103</v>
      </c>
      <c r="T216" s="14"/>
    </row>
    <row r="217" spans="1:20">
      <c r="A217" s="13">
        <v>216</v>
      </c>
      <c r="B217" s="13" t="s">
        <v>85</v>
      </c>
      <c r="C217" s="13" t="s">
        <v>78</v>
      </c>
      <c r="D217" s="13" t="s">
        <v>391</v>
      </c>
      <c r="E217" s="13" t="s">
        <v>268</v>
      </c>
      <c r="F217" s="13" t="s">
        <v>134</v>
      </c>
      <c r="G217" s="13" t="s">
        <v>96</v>
      </c>
      <c r="H217" s="13" t="s">
        <v>333</v>
      </c>
      <c r="I217" s="13" t="s">
        <v>394</v>
      </c>
      <c r="J217" s="13">
        <v>9</v>
      </c>
      <c r="K217" s="13">
        <v>0.7</v>
      </c>
      <c r="L217" s="14">
        <v>-950.40000000000009</v>
      </c>
      <c r="M217" s="14">
        <f t="shared" si="15"/>
        <v>2138.4000000000005</v>
      </c>
      <c r="N217" s="14">
        <f t="shared" si="16"/>
        <v>2019.6000000000004</v>
      </c>
      <c r="O217" s="14">
        <f t="shared" si="18"/>
        <v>-118.80000000000018</v>
      </c>
      <c r="P217" s="13">
        <v>1188.0000000000002</v>
      </c>
      <c r="Q217" s="14">
        <f t="shared" si="17"/>
        <v>1350</v>
      </c>
      <c r="R217" s="14" t="str">
        <f t="shared" si="19"/>
        <v>B</v>
      </c>
      <c r="S217" s="14" t="str">
        <f>VLOOKUP(G217,Code!$C$3:$D$5,2,0)</f>
        <v>T-103</v>
      </c>
      <c r="T217" s="14"/>
    </row>
    <row r="218" spans="1:20">
      <c r="A218" s="13">
        <v>217</v>
      </c>
      <c r="B218" s="13" t="s">
        <v>85</v>
      </c>
      <c r="C218" s="13" t="s">
        <v>78</v>
      </c>
      <c r="D218" s="13" t="s">
        <v>391</v>
      </c>
      <c r="E218" s="13" t="s">
        <v>268</v>
      </c>
      <c r="F218" s="13" t="s">
        <v>134</v>
      </c>
      <c r="G218" s="13" t="s">
        <v>96</v>
      </c>
      <c r="H218" s="13" t="s">
        <v>138</v>
      </c>
      <c r="I218" s="13" t="s">
        <v>395</v>
      </c>
      <c r="J218" s="13">
        <v>2</v>
      </c>
      <c r="K218" s="13">
        <v>0.2</v>
      </c>
      <c r="L218" s="14">
        <v>4.4792000000000058</v>
      </c>
      <c r="M218" s="14">
        <f t="shared" si="15"/>
        <v>85.104799999999997</v>
      </c>
      <c r="N218" s="14">
        <f t="shared" si="16"/>
        <v>107.5008</v>
      </c>
      <c r="O218" s="14">
        <f t="shared" si="18"/>
        <v>22.396000000000001</v>
      </c>
      <c r="P218" s="13">
        <v>89.584000000000003</v>
      </c>
      <c r="Q218" s="14">
        <f t="shared" si="17"/>
        <v>300</v>
      </c>
      <c r="R218" s="14" t="str">
        <f t="shared" si="19"/>
        <v>D</v>
      </c>
      <c r="S218" s="14" t="str">
        <f>VLOOKUP(G218,Code!$C$3:$D$5,2,0)</f>
        <v>T-103</v>
      </c>
      <c r="T218" s="14"/>
    </row>
    <row r="219" spans="1:20">
      <c r="A219" s="13">
        <v>218</v>
      </c>
      <c r="B219" s="13" t="s">
        <v>85</v>
      </c>
      <c r="C219" s="13" t="s">
        <v>69</v>
      </c>
      <c r="D219" s="13" t="s">
        <v>79</v>
      </c>
      <c r="E219" s="13" t="s">
        <v>80</v>
      </c>
      <c r="F219" s="13" t="s">
        <v>81</v>
      </c>
      <c r="G219" s="13" t="s">
        <v>82</v>
      </c>
      <c r="H219" s="13" t="s">
        <v>90</v>
      </c>
      <c r="I219" s="13" t="s">
        <v>361</v>
      </c>
      <c r="J219" s="13">
        <v>6</v>
      </c>
      <c r="K219" s="13">
        <v>0</v>
      </c>
      <c r="L219" s="14">
        <v>26.056800000000003</v>
      </c>
      <c r="M219" s="14">
        <f t="shared" si="15"/>
        <v>67.003199999999993</v>
      </c>
      <c r="N219" s="14">
        <f t="shared" si="16"/>
        <v>93.06</v>
      </c>
      <c r="O219" s="14">
        <f t="shared" si="18"/>
        <v>26.05680000000001</v>
      </c>
      <c r="P219" s="13">
        <v>93.06</v>
      </c>
      <c r="Q219" s="14">
        <f t="shared" si="17"/>
        <v>900</v>
      </c>
      <c r="R219" s="14" t="str">
        <f t="shared" si="19"/>
        <v>C</v>
      </c>
      <c r="S219" s="14" t="str">
        <f>VLOOKUP(G219,Code!$C$3:$D$5,2,0)</f>
        <v>O-102</v>
      </c>
      <c r="T219" s="14"/>
    </row>
    <row r="220" spans="1:20">
      <c r="A220" s="13">
        <v>219</v>
      </c>
      <c r="B220" s="13" t="s">
        <v>85</v>
      </c>
      <c r="C220" s="13" t="s">
        <v>69</v>
      </c>
      <c r="D220" s="13" t="s">
        <v>79</v>
      </c>
      <c r="E220" s="13" t="s">
        <v>80</v>
      </c>
      <c r="F220" s="13" t="s">
        <v>81</v>
      </c>
      <c r="G220" s="13" t="s">
        <v>96</v>
      </c>
      <c r="H220" s="13" t="s">
        <v>97</v>
      </c>
      <c r="I220" s="13" t="s">
        <v>396</v>
      </c>
      <c r="J220" s="13">
        <v>3</v>
      </c>
      <c r="K220" s="13">
        <v>0.2</v>
      </c>
      <c r="L220" s="14">
        <v>22.678200000000018</v>
      </c>
      <c r="M220" s="14">
        <f t="shared" si="15"/>
        <v>279.69779999999997</v>
      </c>
      <c r="N220" s="14">
        <f t="shared" si="16"/>
        <v>362.85119999999995</v>
      </c>
      <c r="O220" s="14">
        <f t="shared" si="18"/>
        <v>83.153399999999976</v>
      </c>
      <c r="P220" s="13">
        <v>302.37599999999998</v>
      </c>
      <c r="Q220" s="14">
        <f t="shared" si="17"/>
        <v>450</v>
      </c>
      <c r="R220" s="14" t="str">
        <f t="shared" si="19"/>
        <v>D</v>
      </c>
      <c r="S220" s="14" t="str">
        <f>VLOOKUP(G220,Code!$C$3:$D$5,2,0)</f>
        <v>T-103</v>
      </c>
      <c r="T220" s="14"/>
    </row>
    <row r="221" spans="1:20">
      <c r="A221" s="13">
        <v>220</v>
      </c>
      <c r="B221" s="13" t="s">
        <v>150</v>
      </c>
      <c r="C221" s="13" t="s">
        <v>69</v>
      </c>
      <c r="D221" s="13" t="s">
        <v>397</v>
      </c>
      <c r="E221" s="13" t="s">
        <v>268</v>
      </c>
      <c r="F221" s="13" t="s">
        <v>134</v>
      </c>
      <c r="G221" s="13" t="s">
        <v>82</v>
      </c>
      <c r="H221" s="13" t="s">
        <v>183</v>
      </c>
      <c r="I221" s="13" t="s">
        <v>398</v>
      </c>
      <c r="J221" s="13">
        <v>2</v>
      </c>
      <c r="K221" s="13">
        <v>0.2</v>
      </c>
      <c r="L221" s="14">
        <v>1.8147999999999997</v>
      </c>
      <c r="M221" s="14">
        <f t="shared" si="15"/>
        <v>3.7692000000000005</v>
      </c>
      <c r="N221" s="14">
        <f t="shared" si="16"/>
        <v>6.700800000000001</v>
      </c>
      <c r="O221" s="14">
        <f t="shared" si="18"/>
        <v>2.9316000000000004</v>
      </c>
      <c r="P221" s="13">
        <v>5.5840000000000005</v>
      </c>
      <c r="Q221" s="14">
        <f t="shared" si="17"/>
        <v>300</v>
      </c>
      <c r="R221" s="14" t="str">
        <f t="shared" si="19"/>
        <v>D</v>
      </c>
      <c r="S221" s="14" t="str">
        <f>VLOOKUP(G221,Code!$C$3:$D$5,2,0)</f>
        <v>O-102</v>
      </c>
      <c r="T221" s="14"/>
    </row>
    <row r="222" spans="1:20">
      <c r="A222" s="13">
        <v>221</v>
      </c>
      <c r="B222" s="13" t="s">
        <v>150</v>
      </c>
      <c r="C222" s="13" t="s">
        <v>69</v>
      </c>
      <c r="D222" s="13" t="s">
        <v>397</v>
      </c>
      <c r="E222" s="13" t="s">
        <v>268</v>
      </c>
      <c r="F222" s="13" t="s">
        <v>134</v>
      </c>
      <c r="G222" s="13" t="s">
        <v>82</v>
      </c>
      <c r="H222" s="13" t="s">
        <v>107</v>
      </c>
      <c r="I222" s="13" t="s">
        <v>399</v>
      </c>
      <c r="J222" s="13">
        <v>6</v>
      </c>
      <c r="K222" s="13">
        <v>0.2</v>
      </c>
      <c r="L222" s="14">
        <v>8.2302</v>
      </c>
      <c r="M222" s="14">
        <f t="shared" si="15"/>
        <v>14.473800000000004</v>
      </c>
      <c r="N222" s="14">
        <f t="shared" si="16"/>
        <v>27.244800000000005</v>
      </c>
      <c r="O222" s="14">
        <f t="shared" si="18"/>
        <v>12.771000000000001</v>
      </c>
      <c r="P222" s="13">
        <v>22.704000000000004</v>
      </c>
      <c r="Q222" s="14">
        <f t="shared" si="17"/>
        <v>900</v>
      </c>
      <c r="R222" s="14" t="str">
        <f t="shared" si="19"/>
        <v>C</v>
      </c>
      <c r="S222" s="14" t="str">
        <f>VLOOKUP(G222,Code!$C$3:$D$5,2,0)</f>
        <v>O-102</v>
      </c>
      <c r="T222" s="14"/>
    </row>
    <row r="223" spans="1:20">
      <c r="A223" s="13">
        <v>222</v>
      </c>
      <c r="B223" s="13" t="s">
        <v>150</v>
      </c>
      <c r="C223" s="13" t="s">
        <v>69</v>
      </c>
      <c r="D223" s="13" t="s">
        <v>397</v>
      </c>
      <c r="E223" s="13" t="s">
        <v>268</v>
      </c>
      <c r="F223" s="13" t="s">
        <v>134</v>
      </c>
      <c r="G223" s="13" t="s">
        <v>82</v>
      </c>
      <c r="H223" s="13" t="s">
        <v>99</v>
      </c>
      <c r="I223" s="13" t="s">
        <v>239</v>
      </c>
      <c r="J223" s="13">
        <v>4</v>
      </c>
      <c r="K223" s="13">
        <v>0.7</v>
      </c>
      <c r="L223" s="14">
        <v>-13.843199999999996</v>
      </c>
      <c r="M223" s="14">
        <f t="shared" si="15"/>
        <v>33.619199999999999</v>
      </c>
      <c r="N223" s="14">
        <f t="shared" si="16"/>
        <v>33.619200000000006</v>
      </c>
      <c r="O223" s="14">
        <f t="shared" si="18"/>
        <v>0</v>
      </c>
      <c r="P223" s="13">
        <v>19.776000000000003</v>
      </c>
      <c r="Q223" s="14">
        <f t="shared" si="17"/>
        <v>600</v>
      </c>
      <c r="R223" s="14" t="str">
        <f t="shared" si="19"/>
        <v>C</v>
      </c>
      <c r="S223" s="14" t="str">
        <f>VLOOKUP(G223,Code!$C$3:$D$5,2,0)</f>
        <v>O-102</v>
      </c>
      <c r="T223" s="14"/>
    </row>
    <row r="224" spans="1:20">
      <c r="A224" s="13">
        <v>223</v>
      </c>
      <c r="B224" s="13" t="s">
        <v>150</v>
      </c>
      <c r="C224" s="13" t="s">
        <v>69</v>
      </c>
      <c r="D224" s="13" t="s">
        <v>397</v>
      </c>
      <c r="E224" s="13" t="s">
        <v>268</v>
      </c>
      <c r="F224" s="13" t="s">
        <v>134</v>
      </c>
      <c r="G224" s="13" t="s">
        <v>73</v>
      </c>
      <c r="H224" s="13" t="s">
        <v>92</v>
      </c>
      <c r="I224" s="13" t="s">
        <v>400</v>
      </c>
      <c r="J224" s="13">
        <v>4</v>
      </c>
      <c r="K224" s="13">
        <v>0.2</v>
      </c>
      <c r="L224" s="14">
        <v>19.084800000000005</v>
      </c>
      <c r="M224" s="14">
        <f t="shared" si="15"/>
        <v>53.619199999999992</v>
      </c>
      <c r="N224" s="14">
        <f t="shared" si="16"/>
        <v>87.244799999999998</v>
      </c>
      <c r="O224" s="14">
        <f t="shared" si="18"/>
        <v>33.625600000000006</v>
      </c>
      <c r="P224" s="13">
        <v>72.703999999999994</v>
      </c>
      <c r="Q224" s="14">
        <f t="shared" si="17"/>
        <v>600</v>
      </c>
      <c r="R224" s="14" t="str">
        <f t="shared" si="19"/>
        <v>C</v>
      </c>
      <c r="S224" s="14" t="str">
        <f>VLOOKUP(G224,Code!$C$3:$D$5,2,0)</f>
        <v>F-101</v>
      </c>
      <c r="T224" s="14"/>
    </row>
    <row r="225" spans="1:20">
      <c r="A225" s="13">
        <v>224</v>
      </c>
      <c r="B225" s="13" t="s">
        <v>150</v>
      </c>
      <c r="C225" s="13" t="s">
        <v>69</v>
      </c>
      <c r="D225" s="13" t="s">
        <v>397</v>
      </c>
      <c r="E225" s="13" t="s">
        <v>268</v>
      </c>
      <c r="F225" s="13" t="s">
        <v>134</v>
      </c>
      <c r="G225" s="13" t="s">
        <v>96</v>
      </c>
      <c r="H225" s="13" t="s">
        <v>333</v>
      </c>
      <c r="I225" s="13" t="s">
        <v>401</v>
      </c>
      <c r="J225" s="13">
        <v>4</v>
      </c>
      <c r="K225" s="13">
        <v>0.7</v>
      </c>
      <c r="L225" s="14">
        <v>-383.99040000000002</v>
      </c>
      <c r="M225" s="14">
        <f t="shared" si="15"/>
        <v>863.97840000000008</v>
      </c>
      <c r="N225" s="14">
        <f t="shared" si="16"/>
        <v>815.97960000000012</v>
      </c>
      <c r="O225" s="14">
        <f t="shared" si="18"/>
        <v>-47.99879999999996</v>
      </c>
      <c r="P225" s="13">
        <v>479.98800000000006</v>
      </c>
      <c r="Q225" s="14">
        <f t="shared" si="17"/>
        <v>600</v>
      </c>
      <c r="R225" s="14" t="str">
        <f t="shared" si="19"/>
        <v>C</v>
      </c>
      <c r="S225" s="14" t="str">
        <f>VLOOKUP(G225,Code!$C$3:$D$5,2,0)</f>
        <v>T-103</v>
      </c>
      <c r="T225" s="14"/>
    </row>
    <row r="226" spans="1:20">
      <c r="A226" s="13">
        <v>225</v>
      </c>
      <c r="B226" s="13" t="s">
        <v>150</v>
      </c>
      <c r="C226" s="13" t="s">
        <v>69</v>
      </c>
      <c r="D226" s="13" t="s">
        <v>397</v>
      </c>
      <c r="E226" s="13" t="s">
        <v>268</v>
      </c>
      <c r="F226" s="13" t="s">
        <v>134</v>
      </c>
      <c r="G226" s="13" t="s">
        <v>82</v>
      </c>
      <c r="H226" s="13" t="s">
        <v>94</v>
      </c>
      <c r="I226" s="13" t="s">
        <v>402</v>
      </c>
      <c r="J226" s="13">
        <v>2</v>
      </c>
      <c r="K226" s="13">
        <v>0.2</v>
      </c>
      <c r="L226" s="14">
        <v>2.7168000000000001</v>
      </c>
      <c r="M226" s="14">
        <f t="shared" si="15"/>
        <v>24.451200000000004</v>
      </c>
      <c r="N226" s="14">
        <f t="shared" si="16"/>
        <v>32.601600000000005</v>
      </c>
      <c r="O226" s="14">
        <f t="shared" si="18"/>
        <v>8.1504000000000012</v>
      </c>
      <c r="P226" s="13">
        <v>27.168000000000003</v>
      </c>
      <c r="Q226" s="14">
        <f t="shared" si="17"/>
        <v>300</v>
      </c>
      <c r="R226" s="14" t="str">
        <f t="shared" si="19"/>
        <v>D</v>
      </c>
      <c r="S226" s="14" t="str">
        <f>VLOOKUP(G226,Code!$C$3:$D$5,2,0)</f>
        <v>O-102</v>
      </c>
      <c r="T226" s="14"/>
    </row>
    <row r="227" spans="1:20">
      <c r="A227" s="13">
        <v>226</v>
      </c>
      <c r="B227" s="13" t="s">
        <v>85</v>
      </c>
      <c r="C227" s="13" t="s">
        <v>78</v>
      </c>
      <c r="D227" s="13" t="s">
        <v>403</v>
      </c>
      <c r="E227" s="13" t="s">
        <v>169</v>
      </c>
      <c r="F227" s="13" t="s">
        <v>115</v>
      </c>
      <c r="G227" s="13" t="s">
        <v>82</v>
      </c>
      <c r="H227" s="13" t="s">
        <v>94</v>
      </c>
      <c r="I227" s="13" t="s">
        <v>404</v>
      </c>
      <c r="J227" s="13">
        <v>1</v>
      </c>
      <c r="K227" s="13">
        <v>0</v>
      </c>
      <c r="L227" s="14">
        <v>0.96800000000000019</v>
      </c>
      <c r="M227" s="14">
        <f t="shared" si="15"/>
        <v>1.232</v>
      </c>
      <c r="N227" s="14">
        <f t="shared" si="16"/>
        <v>2.2000000000000002</v>
      </c>
      <c r="O227" s="14">
        <f t="shared" si="18"/>
        <v>0.96800000000000019</v>
      </c>
      <c r="P227" s="13">
        <v>2.2000000000000002</v>
      </c>
      <c r="Q227" s="14">
        <f t="shared" si="17"/>
        <v>150</v>
      </c>
      <c r="R227" s="14" t="str">
        <f t="shared" si="19"/>
        <v>D</v>
      </c>
      <c r="S227" s="14" t="str">
        <f>VLOOKUP(G227,Code!$C$3:$D$5,2,0)</f>
        <v>O-102</v>
      </c>
      <c r="T227" s="14"/>
    </row>
    <row r="228" spans="1:20">
      <c r="A228" s="13">
        <v>227</v>
      </c>
      <c r="B228" s="13" t="s">
        <v>85</v>
      </c>
      <c r="C228" s="13" t="s">
        <v>78</v>
      </c>
      <c r="D228" s="13" t="s">
        <v>403</v>
      </c>
      <c r="E228" s="13" t="s">
        <v>169</v>
      </c>
      <c r="F228" s="13" t="s">
        <v>115</v>
      </c>
      <c r="G228" s="13" t="s">
        <v>73</v>
      </c>
      <c r="H228" s="13" t="s">
        <v>88</v>
      </c>
      <c r="I228" s="13" t="s">
        <v>405</v>
      </c>
      <c r="J228" s="13">
        <v>5</v>
      </c>
      <c r="K228" s="13">
        <v>0</v>
      </c>
      <c r="L228" s="14">
        <v>136.93899999999999</v>
      </c>
      <c r="M228" s="14">
        <f t="shared" si="15"/>
        <v>485.51099999999997</v>
      </c>
      <c r="N228" s="14">
        <f t="shared" si="16"/>
        <v>622.44999999999993</v>
      </c>
      <c r="O228" s="14">
        <f t="shared" si="18"/>
        <v>136.93899999999996</v>
      </c>
      <c r="P228" s="13">
        <v>622.44999999999993</v>
      </c>
      <c r="Q228" s="14">
        <f t="shared" si="17"/>
        <v>750</v>
      </c>
      <c r="R228" s="14" t="str">
        <f t="shared" si="19"/>
        <v>C</v>
      </c>
      <c r="S228" s="14" t="str">
        <f>VLOOKUP(G228,Code!$C$3:$D$5,2,0)</f>
        <v>F-101</v>
      </c>
      <c r="T228" s="14"/>
    </row>
    <row r="229" spans="1:20">
      <c r="A229" s="13">
        <v>228</v>
      </c>
      <c r="B229" s="13" t="s">
        <v>85</v>
      </c>
      <c r="C229" s="13" t="s">
        <v>78</v>
      </c>
      <c r="D229" s="13" t="s">
        <v>403</v>
      </c>
      <c r="E229" s="13" t="s">
        <v>169</v>
      </c>
      <c r="F229" s="13" t="s">
        <v>115</v>
      </c>
      <c r="G229" s="13" t="s">
        <v>82</v>
      </c>
      <c r="H229" s="13" t="s">
        <v>90</v>
      </c>
      <c r="I229" s="13" t="s">
        <v>406</v>
      </c>
      <c r="J229" s="13">
        <v>1</v>
      </c>
      <c r="K229" s="13">
        <v>0</v>
      </c>
      <c r="L229" s="14">
        <v>0.21979999999999933</v>
      </c>
      <c r="M229" s="14">
        <f t="shared" si="15"/>
        <v>21.760200000000001</v>
      </c>
      <c r="N229" s="14">
        <f t="shared" si="16"/>
        <v>21.98</v>
      </c>
      <c r="O229" s="14">
        <f t="shared" si="18"/>
        <v>0.21979999999999933</v>
      </c>
      <c r="P229" s="13">
        <v>21.98</v>
      </c>
      <c r="Q229" s="14">
        <f t="shared" si="17"/>
        <v>150</v>
      </c>
      <c r="R229" s="14" t="str">
        <f t="shared" si="19"/>
        <v>D</v>
      </c>
      <c r="S229" s="14" t="str">
        <f>VLOOKUP(G229,Code!$C$3:$D$5,2,0)</f>
        <v>O-102</v>
      </c>
      <c r="T229" s="14"/>
    </row>
    <row r="230" spans="1:20">
      <c r="A230" s="13">
        <v>229</v>
      </c>
      <c r="B230" s="13" t="s">
        <v>85</v>
      </c>
      <c r="C230" s="13" t="s">
        <v>69</v>
      </c>
      <c r="D230" s="13" t="s">
        <v>227</v>
      </c>
      <c r="E230" s="13" t="s">
        <v>210</v>
      </c>
      <c r="F230" s="13" t="s">
        <v>72</v>
      </c>
      <c r="G230" s="13" t="s">
        <v>73</v>
      </c>
      <c r="H230" s="13" t="s">
        <v>76</v>
      </c>
      <c r="I230" s="13" t="s">
        <v>407</v>
      </c>
      <c r="J230" s="13">
        <v>2</v>
      </c>
      <c r="K230" s="13">
        <v>0.2</v>
      </c>
      <c r="L230" s="14">
        <v>-28.274400000000021</v>
      </c>
      <c r="M230" s="14">
        <f t="shared" si="15"/>
        <v>189.84240000000003</v>
      </c>
      <c r="N230" s="14">
        <f t="shared" si="16"/>
        <v>193.88160000000002</v>
      </c>
      <c r="O230" s="14">
        <f t="shared" si="18"/>
        <v>4.0391999999999939</v>
      </c>
      <c r="P230" s="13">
        <v>161.56800000000001</v>
      </c>
      <c r="Q230" s="14">
        <f t="shared" si="17"/>
        <v>300</v>
      </c>
      <c r="R230" s="14" t="str">
        <f t="shared" si="19"/>
        <v>D</v>
      </c>
      <c r="S230" s="14" t="str">
        <f>VLOOKUP(G230,Code!$C$3:$D$5,2,0)</f>
        <v>F-101</v>
      </c>
      <c r="T230" s="14"/>
    </row>
    <row r="231" spans="1:20">
      <c r="A231" s="13">
        <v>230</v>
      </c>
      <c r="B231" s="13" t="s">
        <v>85</v>
      </c>
      <c r="C231" s="13" t="s">
        <v>69</v>
      </c>
      <c r="D231" s="13" t="s">
        <v>227</v>
      </c>
      <c r="E231" s="13" t="s">
        <v>210</v>
      </c>
      <c r="F231" s="13" t="s">
        <v>72</v>
      </c>
      <c r="G231" s="13" t="s">
        <v>73</v>
      </c>
      <c r="H231" s="13" t="s">
        <v>76</v>
      </c>
      <c r="I231" s="13" t="s">
        <v>408</v>
      </c>
      <c r="J231" s="13">
        <v>8</v>
      </c>
      <c r="K231" s="13">
        <v>0.2</v>
      </c>
      <c r="L231" s="14">
        <v>43.840799999999973</v>
      </c>
      <c r="M231" s="14">
        <f t="shared" si="15"/>
        <v>345.85520000000008</v>
      </c>
      <c r="N231" s="14">
        <f t="shared" si="16"/>
        <v>467.63520000000005</v>
      </c>
      <c r="O231" s="14">
        <f t="shared" si="18"/>
        <v>121.77999999999997</v>
      </c>
      <c r="P231" s="13">
        <v>389.69600000000003</v>
      </c>
      <c r="Q231" s="14">
        <f t="shared" si="17"/>
        <v>1200</v>
      </c>
      <c r="R231" s="14" t="str">
        <f t="shared" si="19"/>
        <v>B</v>
      </c>
      <c r="S231" s="14" t="str">
        <f>VLOOKUP(G231,Code!$C$3:$D$5,2,0)</f>
        <v>F-101</v>
      </c>
      <c r="T231" s="14"/>
    </row>
    <row r="232" spans="1:20">
      <c r="A232" s="13">
        <v>231</v>
      </c>
      <c r="B232" s="13" t="s">
        <v>85</v>
      </c>
      <c r="C232" s="13" t="s">
        <v>78</v>
      </c>
      <c r="D232" s="13" t="s">
        <v>256</v>
      </c>
      <c r="E232" s="13" t="s">
        <v>106</v>
      </c>
      <c r="F232" s="13" t="s">
        <v>72</v>
      </c>
      <c r="G232" s="13" t="s">
        <v>82</v>
      </c>
      <c r="H232" s="13" t="s">
        <v>99</v>
      </c>
      <c r="I232" s="13" t="s">
        <v>409</v>
      </c>
      <c r="J232" s="13">
        <v>7</v>
      </c>
      <c r="K232" s="13">
        <v>0.7</v>
      </c>
      <c r="L232" s="14">
        <v>-12.431999999999999</v>
      </c>
      <c r="M232" s="14">
        <f t="shared" si="15"/>
        <v>31.080000000000002</v>
      </c>
      <c r="N232" s="14">
        <f t="shared" si="16"/>
        <v>31.701600000000006</v>
      </c>
      <c r="O232" s="14">
        <f t="shared" si="18"/>
        <v>0.62160000000000437</v>
      </c>
      <c r="P232" s="13">
        <v>18.648000000000003</v>
      </c>
      <c r="Q232" s="14">
        <f t="shared" si="17"/>
        <v>1050</v>
      </c>
      <c r="R232" s="14" t="str">
        <f t="shared" si="19"/>
        <v>B</v>
      </c>
      <c r="S232" s="14" t="str">
        <f>VLOOKUP(G232,Code!$C$3:$D$5,2,0)</f>
        <v>O-102</v>
      </c>
      <c r="T232" s="14"/>
    </row>
    <row r="233" spans="1:20">
      <c r="A233" s="13">
        <v>232</v>
      </c>
      <c r="B233" s="13" t="s">
        <v>85</v>
      </c>
      <c r="C233" s="13" t="s">
        <v>112</v>
      </c>
      <c r="D233" s="13" t="s">
        <v>410</v>
      </c>
      <c r="E233" s="13" t="s">
        <v>87</v>
      </c>
      <c r="F233" s="13" t="s">
        <v>72</v>
      </c>
      <c r="G233" s="13" t="s">
        <v>73</v>
      </c>
      <c r="H233" s="13" t="s">
        <v>88</v>
      </c>
      <c r="I233" s="13" t="s">
        <v>411</v>
      </c>
      <c r="J233" s="13">
        <v>2</v>
      </c>
      <c r="K233" s="13">
        <v>0.45</v>
      </c>
      <c r="L233" s="14">
        <v>-102.04800000000003</v>
      </c>
      <c r="M233" s="14">
        <f t="shared" si="15"/>
        <v>335.90800000000002</v>
      </c>
      <c r="N233" s="14">
        <f t="shared" si="16"/>
        <v>339.09700000000004</v>
      </c>
      <c r="O233" s="14">
        <f t="shared" si="18"/>
        <v>3.1890000000000214</v>
      </c>
      <c r="P233" s="13">
        <v>233.86</v>
      </c>
      <c r="Q233" s="14">
        <f t="shared" si="17"/>
        <v>300</v>
      </c>
      <c r="R233" s="14" t="str">
        <f t="shared" si="19"/>
        <v>D</v>
      </c>
      <c r="S233" s="14" t="str">
        <f>VLOOKUP(G233,Code!$C$3:$D$5,2,0)</f>
        <v>F-101</v>
      </c>
      <c r="T233" s="14"/>
    </row>
    <row r="234" spans="1:20">
      <c r="A234" s="13">
        <v>233</v>
      </c>
      <c r="B234" s="13" t="s">
        <v>85</v>
      </c>
      <c r="C234" s="13" t="s">
        <v>112</v>
      </c>
      <c r="D234" s="13" t="s">
        <v>410</v>
      </c>
      <c r="E234" s="13" t="s">
        <v>87</v>
      </c>
      <c r="F234" s="13" t="s">
        <v>72</v>
      </c>
      <c r="G234" s="13" t="s">
        <v>73</v>
      </c>
      <c r="H234" s="13" t="s">
        <v>88</v>
      </c>
      <c r="I234" s="13" t="s">
        <v>412</v>
      </c>
      <c r="J234" s="13">
        <v>3</v>
      </c>
      <c r="K234" s="13">
        <v>0.45</v>
      </c>
      <c r="L234" s="14">
        <v>-248.24579999999992</v>
      </c>
      <c r="M234" s="14">
        <f t="shared" si="15"/>
        <v>868.86030000000005</v>
      </c>
      <c r="N234" s="14">
        <f t="shared" si="16"/>
        <v>899.89102500000013</v>
      </c>
      <c r="O234" s="14">
        <f t="shared" si="18"/>
        <v>31.030725000000075</v>
      </c>
      <c r="P234" s="13">
        <v>620.61450000000013</v>
      </c>
      <c r="Q234" s="14">
        <f t="shared" si="17"/>
        <v>450</v>
      </c>
      <c r="R234" s="14" t="str">
        <f t="shared" si="19"/>
        <v>D</v>
      </c>
      <c r="S234" s="14" t="str">
        <f>VLOOKUP(G234,Code!$C$3:$D$5,2,0)</f>
        <v>F-101</v>
      </c>
      <c r="T234" s="14"/>
    </row>
    <row r="235" spans="1:20">
      <c r="A235" s="13">
        <v>234</v>
      </c>
      <c r="B235" s="13" t="s">
        <v>85</v>
      </c>
      <c r="C235" s="13" t="s">
        <v>112</v>
      </c>
      <c r="D235" s="13" t="s">
        <v>410</v>
      </c>
      <c r="E235" s="13" t="s">
        <v>87</v>
      </c>
      <c r="F235" s="13" t="s">
        <v>72</v>
      </c>
      <c r="G235" s="13" t="s">
        <v>82</v>
      </c>
      <c r="H235" s="13" t="s">
        <v>99</v>
      </c>
      <c r="I235" s="13" t="s">
        <v>409</v>
      </c>
      <c r="J235" s="13">
        <v>2</v>
      </c>
      <c r="K235" s="13">
        <v>0.7</v>
      </c>
      <c r="L235" s="14">
        <v>-3.5519999999999996</v>
      </c>
      <c r="M235" s="14">
        <f t="shared" si="15"/>
        <v>8.8800000000000008</v>
      </c>
      <c r="N235" s="14">
        <f t="shared" si="16"/>
        <v>9.0576000000000008</v>
      </c>
      <c r="O235" s="14">
        <f t="shared" si="18"/>
        <v>0.17759999999999998</v>
      </c>
      <c r="P235" s="13">
        <v>5.3280000000000012</v>
      </c>
      <c r="Q235" s="14">
        <f t="shared" si="17"/>
        <v>300</v>
      </c>
      <c r="R235" s="14" t="str">
        <f t="shared" si="19"/>
        <v>D</v>
      </c>
      <c r="S235" s="14" t="str">
        <f>VLOOKUP(G235,Code!$C$3:$D$5,2,0)</f>
        <v>O-102</v>
      </c>
      <c r="T235" s="14"/>
    </row>
    <row r="236" spans="1:20">
      <c r="A236" s="13">
        <v>235</v>
      </c>
      <c r="B236" s="13" t="s">
        <v>85</v>
      </c>
      <c r="C236" s="13" t="s">
        <v>112</v>
      </c>
      <c r="D236" s="13" t="s">
        <v>410</v>
      </c>
      <c r="E236" s="13" t="s">
        <v>87</v>
      </c>
      <c r="F236" s="13" t="s">
        <v>72</v>
      </c>
      <c r="G236" s="13" t="s">
        <v>73</v>
      </c>
      <c r="H236" s="13" t="s">
        <v>92</v>
      </c>
      <c r="I236" s="13" t="s">
        <v>413</v>
      </c>
      <c r="J236" s="13">
        <v>3</v>
      </c>
      <c r="K236" s="13">
        <v>0.2</v>
      </c>
      <c r="L236" s="14">
        <v>0</v>
      </c>
      <c r="M236" s="14">
        <f t="shared" si="15"/>
        <v>258.072</v>
      </c>
      <c r="N236" s="14">
        <f t="shared" si="16"/>
        <v>309.68639999999999</v>
      </c>
      <c r="O236" s="14">
        <f t="shared" si="18"/>
        <v>51.614399999999989</v>
      </c>
      <c r="P236" s="13">
        <v>258.072</v>
      </c>
      <c r="Q236" s="14">
        <f t="shared" si="17"/>
        <v>450</v>
      </c>
      <c r="R236" s="14" t="str">
        <f t="shared" si="19"/>
        <v>D</v>
      </c>
      <c r="S236" s="14" t="str">
        <f>VLOOKUP(G236,Code!$C$3:$D$5,2,0)</f>
        <v>F-101</v>
      </c>
      <c r="T236" s="14"/>
    </row>
    <row r="237" spans="1:20">
      <c r="A237" s="13">
        <v>236</v>
      </c>
      <c r="B237" s="13" t="s">
        <v>85</v>
      </c>
      <c r="C237" s="13" t="s">
        <v>112</v>
      </c>
      <c r="D237" s="13" t="s">
        <v>410</v>
      </c>
      <c r="E237" s="13" t="s">
        <v>87</v>
      </c>
      <c r="F237" s="13" t="s">
        <v>72</v>
      </c>
      <c r="G237" s="13" t="s">
        <v>96</v>
      </c>
      <c r="H237" s="13" t="s">
        <v>138</v>
      </c>
      <c r="I237" s="13" t="s">
        <v>414</v>
      </c>
      <c r="J237" s="13">
        <v>3</v>
      </c>
      <c r="K237" s="13">
        <v>0.2</v>
      </c>
      <c r="L237" s="14">
        <v>-7.724700000000098</v>
      </c>
      <c r="M237" s="14">
        <f t="shared" si="15"/>
        <v>625.70070000000021</v>
      </c>
      <c r="N237" s="14">
        <f t="shared" si="16"/>
        <v>741.57120000000009</v>
      </c>
      <c r="O237" s="14">
        <f t="shared" si="18"/>
        <v>115.87049999999988</v>
      </c>
      <c r="P237" s="13">
        <v>617.97600000000011</v>
      </c>
      <c r="Q237" s="14">
        <f t="shared" si="17"/>
        <v>450</v>
      </c>
      <c r="R237" s="14" t="str">
        <f t="shared" si="19"/>
        <v>D</v>
      </c>
      <c r="S237" s="14" t="str">
        <f>VLOOKUP(G237,Code!$C$3:$D$5,2,0)</f>
        <v>T-103</v>
      </c>
      <c r="T237" s="14"/>
    </row>
    <row r="238" spans="1:20">
      <c r="A238" s="13">
        <v>237</v>
      </c>
      <c r="B238" s="13" t="s">
        <v>85</v>
      </c>
      <c r="C238" s="13" t="s">
        <v>78</v>
      </c>
      <c r="D238" s="13" t="s">
        <v>415</v>
      </c>
      <c r="E238" s="13" t="s">
        <v>80</v>
      </c>
      <c r="F238" s="13" t="s">
        <v>81</v>
      </c>
      <c r="G238" s="13" t="s">
        <v>82</v>
      </c>
      <c r="H238" s="13" t="s">
        <v>107</v>
      </c>
      <c r="I238" s="13" t="s">
        <v>416</v>
      </c>
      <c r="J238" s="13">
        <v>2</v>
      </c>
      <c r="K238" s="13">
        <v>0</v>
      </c>
      <c r="L238" s="14">
        <v>4.7519999999999998</v>
      </c>
      <c r="M238" s="14">
        <f t="shared" si="15"/>
        <v>5.8080000000000007</v>
      </c>
      <c r="N238" s="14">
        <f t="shared" si="16"/>
        <v>10.56</v>
      </c>
      <c r="O238" s="14">
        <f t="shared" si="18"/>
        <v>4.7519999999999998</v>
      </c>
      <c r="P238" s="13">
        <v>10.56</v>
      </c>
      <c r="Q238" s="14">
        <f t="shared" si="17"/>
        <v>300</v>
      </c>
      <c r="R238" s="14" t="str">
        <f t="shared" si="19"/>
        <v>D</v>
      </c>
      <c r="S238" s="14" t="str">
        <f>VLOOKUP(G238,Code!$C$3:$D$5,2,0)</f>
        <v>O-102</v>
      </c>
      <c r="T238" s="14"/>
    </row>
    <row r="239" spans="1:20">
      <c r="A239" s="13">
        <v>238</v>
      </c>
      <c r="B239" s="13" t="s">
        <v>68</v>
      </c>
      <c r="C239" s="13" t="s">
        <v>69</v>
      </c>
      <c r="D239" s="13" t="s">
        <v>197</v>
      </c>
      <c r="E239" s="13" t="s">
        <v>159</v>
      </c>
      <c r="F239" s="13" t="s">
        <v>115</v>
      </c>
      <c r="G239" s="13" t="s">
        <v>82</v>
      </c>
      <c r="H239" s="13" t="s">
        <v>107</v>
      </c>
      <c r="I239" s="13" t="s">
        <v>417</v>
      </c>
      <c r="J239" s="13">
        <v>5</v>
      </c>
      <c r="K239" s="13">
        <v>0.2</v>
      </c>
      <c r="L239" s="14">
        <v>9.3960000000000008</v>
      </c>
      <c r="M239" s="14">
        <f t="shared" si="15"/>
        <v>16.524000000000004</v>
      </c>
      <c r="N239" s="14">
        <f t="shared" si="16"/>
        <v>31.104000000000006</v>
      </c>
      <c r="O239" s="14">
        <f t="shared" si="18"/>
        <v>14.580000000000002</v>
      </c>
      <c r="P239" s="13">
        <v>25.920000000000005</v>
      </c>
      <c r="Q239" s="14">
        <f t="shared" si="17"/>
        <v>750</v>
      </c>
      <c r="R239" s="14" t="str">
        <f t="shared" si="19"/>
        <v>C</v>
      </c>
      <c r="S239" s="14" t="str">
        <f>VLOOKUP(G239,Code!$C$3:$D$5,2,0)</f>
        <v>O-102</v>
      </c>
      <c r="T239" s="14"/>
    </row>
    <row r="240" spans="1:20">
      <c r="A240" s="13">
        <v>239</v>
      </c>
      <c r="B240" s="13" t="s">
        <v>68</v>
      </c>
      <c r="C240" s="13" t="s">
        <v>69</v>
      </c>
      <c r="D240" s="13" t="s">
        <v>197</v>
      </c>
      <c r="E240" s="13" t="s">
        <v>159</v>
      </c>
      <c r="F240" s="13" t="s">
        <v>115</v>
      </c>
      <c r="G240" s="13" t="s">
        <v>73</v>
      </c>
      <c r="H240" s="13" t="s">
        <v>92</v>
      </c>
      <c r="I240" s="13" t="s">
        <v>418</v>
      </c>
      <c r="J240" s="13">
        <v>5</v>
      </c>
      <c r="K240" s="13">
        <v>0.6</v>
      </c>
      <c r="L240" s="14">
        <v>-356.72799999999995</v>
      </c>
      <c r="M240" s="14">
        <f t="shared" si="15"/>
        <v>776.40800000000002</v>
      </c>
      <c r="N240" s="14">
        <f t="shared" si="16"/>
        <v>671.48800000000006</v>
      </c>
      <c r="O240" s="14">
        <f t="shared" si="18"/>
        <v>-104.91999999999996</v>
      </c>
      <c r="P240" s="13">
        <v>419.68000000000006</v>
      </c>
      <c r="Q240" s="14">
        <f t="shared" si="17"/>
        <v>750</v>
      </c>
      <c r="R240" s="14" t="str">
        <f t="shared" si="19"/>
        <v>C</v>
      </c>
      <c r="S240" s="14" t="str">
        <f>VLOOKUP(G240,Code!$C$3:$D$5,2,0)</f>
        <v>F-101</v>
      </c>
      <c r="T240" s="14"/>
    </row>
    <row r="241" spans="1:20">
      <c r="A241" s="13">
        <v>240</v>
      </c>
      <c r="B241" s="13" t="s">
        <v>68</v>
      </c>
      <c r="C241" s="13" t="s">
        <v>69</v>
      </c>
      <c r="D241" s="13" t="s">
        <v>197</v>
      </c>
      <c r="E241" s="13" t="s">
        <v>159</v>
      </c>
      <c r="F241" s="13" t="s">
        <v>115</v>
      </c>
      <c r="G241" s="13" t="s">
        <v>73</v>
      </c>
      <c r="H241" s="13" t="s">
        <v>92</v>
      </c>
      <c r="I241" s="13" t="s">
        <v>419</v>
      </c>
      <c r="J241" s="13">
        <v>3</v>
      </c>
      <c r="K241" s="13">
        <v>0.6</v>
      </c>
      <c r="L241" s="14">
        <v>-4.6751999999999985</v>
      </c>
      <c r="M241" s="14">
        <f t="shared" si="15"/>
        <v>16.363199999999999</v>
      </c>
      <c r="N241" s="14">
        <f t="shared" si="16"/>
        <v>18.700800000000001</v>
      </c>
      <c r="O241" s="14">
        <f t="shared" si="18"/>
        <v>2.3376000000000019</v>
      </c>
      <c r="P241" s="13">
        <v>11.688000000000001</v>
      </c>
      <c r="Q241" s="14">
        <f t="shared" si="17"/>
        <v>450</v>
      </c>
      <c r="R241" s="14" t="str">
        <f t="shared" si="19"/>
        <v>D</v>
      </c>
      <c r="S241" s="14" t="str">
        <f>VLOOKUP(G241,Code!$C$3:$D$5,2,0)</f>
        <v>F-101</v>
      </c>
      <c r="T241" s="14"/>
    </row>
    <row r="242" spans="1:20">
      <c r="A242" s="13">
        <v>241</v>
      </c>
      <c r="B242" s="13" t="s">
        <v>68</v>
      </c>
      <c r="C242" s="13" t="s">
        <v>69</v>
      </c>
      <c r="D242" s="13" t="s">
        <v>197</v>
      </c>
      <c r="E242" s="13" t="s">
        <v>159</v>
      </c>
      <c r="F242" s="13" t="s">
        <v>115</v>
      </c>
      <c r="G242" s="13" t="s">
        <v>96</v>
      </c>
      <c r="H242" s="13" t="s">
        <v>97</v>
      </c>
      <c r="I242" s="13" t="s">
        <v>420</v>
      </c>
      <c r="J242" s="13">
        <v>2</v>
      </c>
      <c r="K242" s="13">
        <v>0.2</v>
      </c>
      <c r="L242" s="14">
        <v>11.194399999999998</v>
      </c>
      <c r="M242" s="14">
        <f t="shared" si="15"/>
        <v>20.7896</v>
      </c>
      <c r="N242" s="14">
        <f t="shared" si="16"/>
        <v>38.380800000000001</v>
      </c>
      <c r="O242" s="14">
        <f t="shared" si="18"/>
        <v>17.591200000000001</v>
      </c>
      <c r="P242" s="13">
        <v>31.983999999999998</v>
      </c>
      <c r="Q242" s="14">
        <f t="shared" si="17"/>
        <v>300</v>
      </c>
      <c r="R242" s="14" t="str">
        <f t="shared" si="19"/>
        <v>D</v>
      </c>
      <c r="S242" s="14" t="str">
        <f>VLOOKUP(G242,Code!$C$3:$D$5,2,0)</f>
        <v>T-103</v>
      </c>
      <c r="T242" s="14"/>
    </row>
    <row r="243" spans="1:20">
      <c r="A243" s="13">
        <v>242</v>
      </c>
      <c r="B243" s="13" t="s">
        <v>68</v>
      </c>
      <c r="C243" s="13" t="s">
        <v>69</v>
      </c>
      <c r="D243" s="13" t="s">
        <v>197</v>
      </c>
      <c r="E243" s="13" t="s">
        <v>159</v>
      </c>
      <c r="F243" s="13" t="s">
        <v>115</v>
      </c>
      <c r="G243" s="13" t="s">
        <v>73</v>
      </c>
      <c r="H243" s="13" t="s">
        <v>88</v>
      </c>
      <c r="I243" s="13" t="s">
        <v>421</v>
      </c>
      <c r="J243" s="13">
        <v>5</v>
      </c>
      <c r="K243" s="13">
        <v>0.5</v>
      </c>
      <c r="L243" s="14">
        <v>-120.51299999999998</v>
      </c>
      <c r="M243" s="14">
        <f t="shared" si="15"/>
        <v>297.73799999999994</v>
      </c>
      <c r="N243" s="14">
        <f t="shared" si="16"/>
        <v>265.83749999999998</v>
      </c>
      <c r="O243" s="14">
        <f t="shared" si="18"/>
        <v>-31.900499999999965</v>
      </c>
      <c r="P243" s="13">
        <v>177.22499999999999</v>
      </c>
      <c r="Q243" s="14">
        <f t="shared" si="17"/>
        <v>750</v>
      </c>
      <c r="R243" s="14" t="str">
        <f t="shared" si="19"/>
        <v>C</v>
      </c>
      <c r="S243" s="14" t="str">
        <f>VLOOKUP(G243,Code!$C$3:$D$5,2,0)</f>
        <v>F-101</v>
      </c>
      <c r="T243" s="14"/>
    </row>
    <row r="244" spans="1:20">
      <c r="A244" s="13">
        <v>243</v>
      </c>
      <c r="B244" s="13" t="s">
        <v>68</v>
      </c>
      <c r="C244" s="13" t="s">
        <v>69</v>
      </c>
      <c r="D244" s="13" t="s">
        <v>197</v>
      </c>
      <c r="E244" s="13" t="s">
        <v>159</v>
      </c>
      <c r="F244" s="13" t="s">
        <v>115</v>
      </c>
      <c r="G244" s="13" t="s">
        <v>73</v>
      </c>
      <c r="H244" s="13" t="s">
        <v>92</v>
      </c>
      <c r="I244" s="13" t="s">
        <v>422</v>
      </c>
      <c r="J244" s="13">
        <v>3</v>
      </c>
      <c r="K244" s="13">
        <v>0.6</v>
      </c>
      <c r="L244" s="14">
        <v>-2.8307999999999995</v>
      </c>
      <c r="M244" s="14">
        <f t="shared" si="15"/>
        <v>6.8748000000000005</v>
      </c>
      <c r="N244" s="14">
        <f t="shared" si="16"/>
        <v>6.4704000000000006</v>
      </c>
      <c r="O244" s="14">
        <f t="shared" si="18"/>
        <v>-0.40439999999999987</v>
      </c>
      <c r="P244" s="13">
        <v>4.0440000000000005</v>
      </c>
      <c r="Q244" s="14">
        <f t="shared" si="17"/>
        <v>450</v>
      </c>
      <c r="R244" s="14" t="str">
        <f t="shared" si="19"/>
        <v>D</v>
      </c>
      <c r="S244" s="14" t="str">
        <f>VLOOKUP(G244,Code!$C$3:$D$5,2,0)</f>
        <v>F-101</v>
      </c>
      <c r="T244" s="14"/>
    </row>
    <row r="245" spans="1:20">
      <c r="A245" s="13">
        <v>244</v>
      </c>
      <c r="B245" s="13" t="s">
        <v>68</v>
      </c>
      <c r="C245" s="13" t="s">
        <v>69</v>
      </c>
      <c r="D245" s="13" t="s">
        <v>197</v>
      </c>
      <c r="E245" s="13" t="s">
        <v>159</v>
      </c>
      <c r="F245" s="13" t="s">
        <v>115</v>
      </c>
      <c r="G245" s="13" t="s">
        <v>82</v>
      </c>
      <c r="H245" s="13" t="s">
        <v>94</v>
      </c>
      <c r="I245" s="13" t="s">
        <v>368</v>
      </c>
      <c r="J245" s="13">
        <v>2</v>
      </c>
      <c r="K245" s="13">
        <v>0.2</v>
      </c>
      <c r="L245" s="14">
        <v>1.2037999999999995</v>
      </c>
      <c r="M245" s="14">
        <f t="shared" si="15"/>
        <v>6.204200000000001</v>
      </c>
      <c r="N245" s="14">
        <f t="shared" si="16"/>
        <v>8.8896000000000015</v>
      </c>
      <c r="O245" s="14">
        <f t="shared" si="18"/>
        <v>2.6854000000000005</v>
      </c>
      <c r="P245" s="13">
        <v>7.4080000000000004</v>
      </c>
      <c r="Q245" s="14">
        <f t="shared" si="17"/>
        <v>300</v>
      </c>
      <c r="R245" s="14" t="str">
        <f t="shared" si="19"/>
        <v>D</v>
      </c>
      <c r="S245" s="14" t="str">
        <f>VLOOKUP(G245,Code!$C$3:$D$5,2,0)</f>
        <v>O-102</v>
      </c>
      <c r="T245" s="14"/>
    </row>
    <row r="246" spans="1:20">
      <c r="A246" s="13">
        <v>245</v>
      </c>
      <c r="B246" s="13" t="s">
        <v>68</v>
      </c>
      <c r="C246" s="13" t="s">
        <v>112</v>
      </c>
      <c r="D246" s="13" t="s">
        <v>423</v>
      </c>
      <c r="E246" s="13" t="s">
        <v>165</v>
      </c>
      <c r="F246" s="13" t="s">
        <v>115</v>
      </c>
      <c r="G246" s="13" t="s">
        <v>73</v>
      </c>
      <c r="H246" s="13" t="s">
        <v>76</v>
      </c>
      <c r="I246" s="13" t="s">
        <v>281</v>
      </c>
      <c r="J246" s="13">
        <v>7</v>
      </c>
      <c r="K246" s="13">
        <v>0</v>
      </c>
      <c r="L246" s="14">
        <v>580.53939999999989</v>
      </c>
      <c r="M246" s="14">
        <f t="shared" si="15"/>
        <v>1421.3206000000002</v>
      </c>
      <c r="N246" s="14">
        <f t="shared" si="16"/>
        <v>2001.8600000000001</v>
      </c>
      <c r="O246" s="14">
        <f t="shared" si="18"/>
        <v>580.53939999999989</v>
      </c>
      <c r="P246" s="13">
        <v>2001.8600000000001</v>
      </c>
      <c r="Q246" s="14">
        <f t="shared" si="17"/>
        <v>1050</v>
      </c>
      <c r="R246" s="14" t="str">
        <f t="shared" si="19"/>
        <v>B</v>
      </c>
      <c r="S246" s="14" t="str">
        <f>VLOOKUP(G246,Code!$C$3:$D$5,2,0)</f>
        <v>F-101</v>
      </c>
      <c r="T246" s="14"/>
    </row>
    <row r="247" spans="1:20">
      <c r="A247" s="13">
        <v>246</v>
      </c>
      <c r="B247" s="13" t="s">
        <v>68</v>
      </c>
      <c r="C247" s="13" t="s">
        <v>112</v>
      </c>
      <c r="D247" s="13" t="s">
        <v>423</v>
      </c>
      <c r="E247" s="13" t="s">
        <v>165</v>
      </c>
      <c r="F247" s="13" t="s">
        <v>115</v>
      </c>
      <c r="G247" s="13" t="s">
        <v>82</v>
      </c>
      <c r="H247" s="13" t="s">
        <v>90</v>
      </c>
      <c r="I247" s="13" t="s">
        <v>424</v>
      </c>
      <c r="J247" s="13">
        <v>2</v>
      </c>
      <c r="K247" s="13">
        <v>0</v>
      </c>
      <c r="L247" s="14">
        <v>41.680000000000007</v>
      </c>
      <c r="M247" s="14">
        <f t="shared" si="15"/>
        <v>125.03999999999999</v>
      </c>
      <c r="N247" s="14">
        <f t="shared" si="16"/>
        <v>166.72</v>
      </c>
      <c r="O247" s="14">
        <f t="shared" si="18"/>
        <v>41.680000000000007</v>
      </c>
      <c r="P247" s="13">
        <v>166.72</v>
      </c>
      <c r="Q247" s="14">
        <f t="shared" si="17"/>
        <v>300</v>
      </c>
      <c r="R247" s="14" t="str">
        <f t="shared" si="19"/>
        <v>D</v>
      </c>
      <c r="S247" s="14" t="str">
        <f>VLOOKUP(G247,Code!$C$3:$D$5,2,0)</f>
        <v>O-102</v>
      </c>
      <c r="T247" s="14"/>
    </row>
    <row r="248" spans="1:20">
      <c r="A248" s="13">
        <v>247</v>
      </c>
      <c r="B248" s="13" t="s">
        <v>68</v>
      </c>
      <c r="C248" s="13" t="s">
        <v>112</v>
      </c>
      <c r="D248" s="13" t="s">
        <v>423</v>
      </c>
      <c r="E248" s="13" t="s">
        <v>165</v>
      </c>
      <c r="F248" s="13" t="s">
        <v>115</v>
      </c>
      <c r="G248" s="13" t="s">
        <v>82</v>
      </c>
      <c r="H248" s="13" t="s">
        <v>107</v>
      </c>
      <c r="I248" s="13" t="s">
        <v>425</v>
      </c>
      <c r="J248" s="13">
        <v>6</v>
      </c>
      <c r="K248" s="13">
        <v>0</v>
      </c>
      <c r="L248" s="14">
        <v>23.94</v>
      </c>
      <c r="M248" s="14">
        <f t="shared" si="15"/>
        <v>23.94</v>
      </c>
      <c r="N248" s="14">
        <f t="shared" si="16"/>
        <v>47.88</v>
      </c>
      <c r="O248" s="14">
        <f t="shared" si="18"/>
        <v>23.94</v>
      </c>
      <c r="P248" s="13">
        <v>47.88</v>
      </c>
      <c r="Q248" s="14">
        <f t="shared" si="17"/>
        <v>900</v>
      </c>
      <c r="R248" s="14" t="str">
        <f t="shared" si="19"/>
        <v>C</v>
      </c>
      <c r="S248" s="14" t="str">
        <f>VLOOKUP(G248,Code!$C$3:$D$5,2,0)</f>
        <v>O-102</v>
      </c>
      <c r="T248" s="14"/>
    </row>
    <row r="249" spans="1:20">
      <c r="A249" s="13">
        <v>248</v>
      </c>
      <c r="B249" s="13" t="s">
        <v>68</v>
      </c>
      <c r="C249" s="13" t="s">
        <v>112</v>
      </c>
      <c r="D249" s="13" t="s">
        <v>423</v>
      </c>
      <c r="E249" s="13" t="s">
        <v>165</v>
      </c>
      <c r="F249" s="13" t="s">
        <v>115</v>
      </c>
      <c r="G249" s="13" t="s">
        <v>82</v>
      </c>
      <c r="H249" s="13" t="s">
        <v>101</v>
      </c>
      <c r="I249" s="13" t="s">
        <v>426</v>
      </c>
      <c r="J249" s="13">
        <v>5</v>
      </c>
      <c r="K249" s="13">
        <v>0</v>
      </c>
      <c r="L249" s="14">
        <v>496.07249999999993</v>
      </c>
      <c r="M249" s="14">
        <f t="shared" si="15"/>
        <v>1007.1775</v>
      </c>
      <c r="N249" s="14">
        <f t="shared" si="16"/>
        <v>1503.25</v>
      </c>
      <c r="O249" s="14">
        <f t="shared" si="18"/>
        <v>496.07249999999999</v>
      </c>
      <c r="P249" s="13">
        <v>1503.25</v>
      </c>
      <c r="Q249" s="14">
        <f t="shared" si="17"/>
        <v>750</v>
      </c>
      <c r="R249" s="14" t="str">
        <f t="shared" si="19"/>
        <v>C</v>
      </c>
      <c r="S249" s="14" t="str">
        <f>VLOOKUP(G249,Code!$C$3:$D$5,2,0)</f>
        <v>O-102</v>
      </c>
      <c r="T249" s="14"/>
    </row>
    <row r="250" spans="1:20">
      <c r="A250" s="13">
        <v>249</v>
      </c>
      <c r="B250" s="13" t="s">
        <v>68</v>
      </c>
      <c r="C250" s="13" t="s">
        <v>112</v>
      </c>
      <c r="D250" s="13" t="s">
        <v>423</v>
      </c>
      <c r="E250" s="13" t="s">
        <v>165</v>
      </c>
      <c r="F250" s="13" t="s">
        <v>115</v>
      </c>
      <c r="G250" s="13" t="s">
        <v>82</v>
      </c>
      <c r="H250" s="13" t="s">
        <v>107</v>
      </c>
      <c r="I250" s="13" t="s">
        <v>364</v>
      </c>
      <c r="J250" s="13">
        <v>4</v>
      </c>
      <c r="K250" s="13">
        <v>0</v>
      </c>
      <c r="L250" s="14">
        <v>12.441600000000001</v>
      </c>
      <c r="M250" s="14">
        <f t="shared" si="15"/>
        <v>13.478400000000001</v>
      </c>
      <c r="N250" s="14">
        <f t="shared" si="16"/>
        <v>25.92</v>
      </c>
      <c r="O250" s="14">
        <f t="shared" si="18"/>
        <v>12.441600000000001</v>
      </c>
      <c r="P250" s="13">
        <v>25.92</v>
      </c>
      <c r="Q250" s="14">
        <f t="shared" si="17"/>
        <v>600</v>
      </c>
      <c r="R250" s="14" t="str">
        <f t="shared" si="19"/>
        <v>C</v>
      </c>
      <c r="S250" s="14" t="str">
        <f>VLOOKUP(G250,Code!$C$3:$D$5,2,0)</f>
        <v>O-102</v>
      </c>
      <c r="T250" s="14"/>
    </row>
    <row r="251" spans="1:20">
      <c r="A251" s="13">
        <v>250</v>
      </c>
      <c r="B251" s="13" t="s">
        <v>68</v>
      </c>
      <c r="C251" s="13" t="s">
        <v>69</v>
      </c>
      <c r="D251" s="13" t="s">
        <v>124</v>
      </c>
      <c r="E251" s="13" t="s">
        <v>80</v>
      </c>
      <c r="F251" s="13" t="s">
        <v>81</v>
      </c>
      <c r="G251" s="13" t="s">
        <v>73</v>
      </c>
      <c r="H251" s="13" t="s">
        <v>76</v>
      </c>
      <c r="I251" s="13" t="s">
        <v>427</v>
      </c>
      <c r="J251" s="13">
        <v>2</v>
      </c>
      <c r="K251" s="13">
        <v>0.2</v>
      </c>
      <c r="L251" s="14">
        <v>28.137200000000007</v>
      </c>
      <c r="M251" s="14">
        <f t="shared" si="15"/>
        <v>293.43079999999998</v>
      </c>
      <c r="N251" s="14">
        <f t="shared" si="16"/>
        <v>385.88159999999999</v>
      </c>
      <c r="O251" s="14">
        <f t="shared" si="18"/>
        <v>92.450800000000015</v>
      </c>
      <c r="P251" s="13">
        <v>321.56799999999998</v>
      </c>
      <c r="Q251" s="14">
        <f t="shared" si="17"/>
        <v>300</v>
      </c>
      <c r="R251" s="14" t="str">
        <f t="shared" si="19"/>
        <v>D</v>
      </c>
      <c r="S251" s="14" t="str">
        <f>VLOOKUP(G251,Code!$C$3:$D$5,2,0)</f>
        <v>F-101</v>
      </c>
      <c r="T251" s="14"/>
    </row>
    <row r="252" spans="1:20">
      <c r="A252" s="13">
        <v>251</v>
      </c>
      <c r="B252" s="13" t="s">
        <v>85</v>
      </c>
      <c r="C252" s="13" t="s">
        <v>69</v>
      </c>
      <c r="D252" s="13" t="s">
        <v>428</v>
      </c>
      <c r="E252" s="13" t="s">
        <v>80</v>
      </c>
      <c r="F252" s="13" t="s">
        <v>81</v>
      </c>
      <c r="G252" s="13" t="s">
        <v>82</v>
      </c>
      <c r="H252" s="13" t="s">
        <v>107</v>
      </c>
      <c r="I252" s="13" t="s">
        <v>429</v>
      </c>
      <c r="J252" s="13">
        <v>1</v>
      </c>
      <c r="K252" s="13">
        <v>0</v>
      </c>
      <c r="L252" s="14">
        <v>3.5766999999999998</v>
      </c>
      <c r="M252" s="14">
        <f t="shared" si="15"/>
        <v>4.0333000000000006</v>
      </c>
      <c r="N252" s="14">
        <f t="shared" si="16"/>
        <v>7.61</v>
      </c>
      <c r="O252" s="14">
        <f t="shared" si="18"/>
        <v>3.5766999999999998</v>
      </c>
      <c r="P252" s="13">
        <v>7.61</v>
      </c>
      <c r="Q252" s="14">
        <f t="shared" si="17"/>
        <v>150</v>
      </c>
      <c r="R252" s="14" t="str">
        <f t="shared" si="19"/>
        <v>D</v>
      </c>
      <c r="S252" s="14" t="str">
        <f>VLOOKUP(G252,Code!$C$3:$D$5,2,0)</f>
        <v>O-102</v>
      </c>
      <c r="T252" s="14"/>
    </row>
    <row r="253" spans="1:20">
      <c r="A253" s="13">
        <v>252</v>
      </c>
      <c r="B253" s="13" t="s">
        <v>85</v>
      </c>
      <c r="C253" s="13" t="s">
        <v>69</v>
      </c>
      <c r="D253" s="13" t="s">
        <v>428</v>
      </c>
      <c r="E253" s="13" t="s">
        <v>80</v>
      </c>
      <c r="F253" s="13" t="s">
        <v>81</v>
      </c>
      <c r="G253" s="13" t="s">
        <v>96</v>
      </c>
      <c r="H253" s="13" t="s">
        <v>138</v>
      </c>
      <c r="I253" s="13" t="s">
        <v>414</v>
      </c>
      <c r="J253" s="13">
        <v>13</v>
      </c>
      <c r="K253" s="13">
        <v>0</v>
      </c>
      <c r="L253" s="14">
        <v>636.0002999999997</v>
      </c>
      <c r="M253" s="14">
        <f t="shared" si="15"/>
        <v>2711.3697000000002</v>
      </c>
      <c r="N253" s="14">
        <f t="shared" si="16"/>
        <v>3347.37</v>
      </c>
      <c r="O253" s="14">
        <f t="shared" si="18"/>
        <v>636.0002999999997</v>
      </c>
      <c r="P253" s="13">
        <v>3347.37</v>
      </c>
      <c r="Q253" s="14">
        <f t="shared" si="17"/>
        <v>1950</v>
      </c>
      <c r="R253" s="14" t="str">
        <f t="shared" si="19"/>
        <v>B</v>
      </c>
      <c r="S253" s="14" t="str">
        <f>VLOOKUP(G253,Code!$C$3:$D$5,2,0)</f>
        <v>T-103</v>
      </c>
      <c r="T253" s="14"/>
    </row>
    <row r="254" spans="1:20">
      <c r="A254" s="13">
        <v>253</v>
      </c>
      <c r="B254" s="13" t="s">
        <v>150</v>
      </c>
      <c r="C254" s="13" t="s">
        <v>69</v>
      </c>
      <c r="D254" s="13" t="s">
        <v>181</v>
      </c>
      <c r="E254" s="13" t="s">
        <v>182</v>
      </c>
      <c r="F254" s="13" t="s">
        <v>134</v>
      </c>
      <c r="G254" s="13" t="s">
        <v>82</v>
      </c>
      <c r="H254" s="13" t="s">
        <v>90</v>
      </c>
      <c r="I254" s="13" t="s">
        <v>430</v>
      </c>
      <c r="J254" s="13">
        <v>6</v>
      </c>
      <c r="K254" s="13">
        <v>0</v>
      </c>
      <c r="L254" s="14">
        <v>22.562400000000004</v>
      </c>
      <c r="M254" s="14">
        <f t="shared" si="15"/>
        <v>58.017599999999995</v>
      </c>
      <c r="N254" s="14">
        <f t="shared" si="16"/>
        <v>80.58</v>
      </c>
      <c r="O254" s="14">
        <f t="shared" si="18"/>
        <v>22.562400000000004</v>
      </c>
      <c r="P254" s="13">
        <v>80.58</v>
      </c>
      <c r="Q254" s="14">
        <f t="shared" si="17"/>
        <v>900</v>
      </c>
      <c r="R254" s="14" t="str">
        <f t="shared" si="19"/>
        <v>C</v>
      </c>
      <c r="S254" s="14" t="str">
        <f>VLOOKUP(G254,Code!$C$3:$D$5,2,0)</f>
        <v>O-102</v>
      </c>
      <c r="T254" s="14"/>
    </row>
    <row r="255" spans="1:20">
      <c r="A255" s="13">
        <v>254</v>
      </c>
      <c r="B255" s="13" t="s">
        <v>150</v>
      </c>
      <c r="C255" s="13" t="s">
        <v>69</v>
      </c>
      <c r="D255" s="13" t="s">
        <v>181</v>
      </c>
      <c r="E255" s="13" t="s">
        <v>182</v>
      </c>
      <c r="F255" s="13" t="s">
        <v>134</v>
      </c>
      <c r="G255" s="13" t="s">
        <v>82</v>
      </c>
      <c r="H255" s="13" t="s">
        <v>143</v>
      </c>
      <c r="I255" s="13" t="s">
        <v>431</v>
      </c>
      <c r="J255" s="13">
        <v>4</v>
      </c>
      <c r="K255" s="13">
        <v>0</v>
      </c>
      <c r="L255" s="14">
        <v>162.864</v>
      </c>
      <c r="M255" s="14">
        <f t="shared" si="15"/>
        <v>199.05600000000001</v>
      </c>
      <c r="N255" s="14">
        <f t="shared" si="16"/>
        <v>361.92</v>
      </c>
      <c r="O255" s="14">
        <f t="shared" si="18"/>
        <v>162.864</v>
      </c>
      <c r="P255" s="13">
        <v>361.92</v>
      </c>
      <c r="Q255" s="14">
        <f t="shared" si="17"/>
        <v>600</v>
      </c>
      <c r="R255" s="14" t="str">
        <f t="shared" si="19"/>
        <v>C</v>
      </c>
      <c r="S255" s="14" t="str">
        <f>VLOOKUP(G255,Code!$C$3:$D$5,2,0)</f>
        <v>O-102</v>
      </c>
      <c r="T255" s="14"/>
    </row>
    <row r="256" spans="1:20">
      <c r="A256" s="13">
        <v>255</v>
      </c>
      <c r="B256" s="13" t="s">
        <v>85</v>
      </c>
      <c r="C256" s="13" t="s">
        <v>78</v>
      </c>
      <c r="D256" s="13" t="s">
        <v>197</v>
      </c>
      <c r="E256" s="13" t="s">
        <v>159</v>
      </c>
      <c r="F256" s="13" t="s">
        <v>115</v>
      </c>
      <c r="G256" s="13" t="s">
        <v>73</v>
      </c>
      <c r="H256" s="13" t="s">
        <v>92</v>
      </c>
      <c r="I256" s="13" t="s">
        <v>422</v>
      </c>
      <c r="J256" s="13">
        <v>9</v>
      </c>
      <c r="K256" s="13">
        <v>0.6</v>
      </c>
      <c r="L256" s="14">
        <v>-8.4923999999999982</v>
      </c>
      <c r="M256" s="14">
        <f t="shared" si="15"/>
        <v>20.624400000000001</v>
      </c>
      <c r="N256" s="14">
        <f t="shared" si="16"/>
        <v>19.411200000000001</v>
      </c>
      <c r="O256" s="14">
        <f t="shared" si="18"/>
        <v>-1.2132000000000005</v>
      </c>
      <c r="P256" s="13">
        <v>12.132000000000001</v>
      </c>
      <c r="Q256" s="14">
        <f t="shared" si="17"/>
        <v>1350</v>
      </c>
      <c r="R256" s="14" t="str">
        <f t="shared" si="19"/>
        <v>B</v>
      </c>
      <c r="S256" s="14" t="str">
        <f>VLOOKUP(G256,Code!$C$3:$D$5,2,0)</f>
        <v>F-101</v>
      </c>
      <c r="T256" s="14"/>
    </row>
    <row r="257" spans="1:20">
      <c r="A257" s="13">
        <v>256</v>
      </c>
      <c r="B257" s="13" t="s">
        <v>85</v>
      </c>
      <c r="C257" s="13" t="s">
        <v>78</v>
      </c>
      <c r="D257" s="13" t="s">
        <v>197</v>
      </c>
      <c r="E257" s="13" t="s">
        <v>159</v>
      </c>
      <c r="F257" s="13" t="s">
        <v>115</v>
      </c>
      <c r="G257" s="13" t="s">
        <v>82</v>
      </c>
      <c r="H257" s="13" t="s">
        <v>90</v>
      </c>
      <c r="I257" s="13" t="s">
        <v>432</v>
      </c>
      <c r="J257" s="13">
        <v>2</v>
      </c>
      <c r="K257" s="13">
        <v>0.2</v>
      </c>
      <c r="L257" s="14">
        <v>-19.562399999999997</v>
      </c>
      <c r="M257" s="14">
        <f t="shared" si="15"/>
        <v>101.93039999999999</v>
      </c>
      <c r="N257" s="14">
        <f t="shared" si="16"/>
        <v>98.8416</v>
      </c>
      <c r="O257" s="14">
        <f t="shared" si="18"/>
        <v>-3.088799999999992</v>
      </c>
      <c r="P257" s="13">
        <v>82.367999999999995</v>
      </c>
      <c r="Q257" s="14">
        <f t="shared" si="17"/>
        <v>300</v>
      </c>
      <c r="R257" s="14" t="str">
        <f t="shared" si="19"/>
        <v>D</v>
      </c>
      <c r="S257" s="14" t="str">
        <f>VLOOKUP(G257,Code!$C$3:$D$5,2,0)</f>
        <v>O-102</v>
      </c>
      <c r="T257" s="14"/>
    </row>
    <row r="258" spans="1:20">
      <c r="A258" s="13">
        <v>257</v>
      </c>
      <c r="B258" s="13" t="s">
        <v>85</v>
      </c>
      <c r="C258" s="13" t="s">
        <v>78</v>
      </c>
      <c r="D258" s="13" t="s">
        <v>197</v>
      </c>
      <c r="E258" s="13" t="s">
        <v>159</v>
      </c>
      <c r="F258" s="13" t="s">
        <v>115</v>
      </c>
      <c r="G258" s="13" t="s">
        <v>82</v>
      </c>
      <c r="H258" s="13" t="s">
        <v>90</v>
      </c>
      <c r="I258" s="13" t="s">
        <v>319</v>
      </c>
      <c r="J258" s="13">
        <v>5</v>
      </c>
      <c r="K258" s="13">
        <v>0.2</v>
      </c>
      <c r="L258" s="14">
        <v>4.0439999999999969</v>
      </c>
      <c r="M258" s="14">
        <f t="shared" ref="M258:M321" si="20">P258-L258</f>
        <v>49.876000000000005</v>
      </c>
      <c r="N258" s="14">
        <f t="shared" ref="N258:N321" si="21">P258+(P258*K258)</f>
        <v>64.704000000000008</v>
      </c>
      <c r="O258" s="14">
        <f t="shared" si="18"/>
        <v>14.828000000000003</v>
      </c>
      <c r="P258" s="13">
        <v>53.92</v>
      </c>
      <c r="Q258" s="14">
        <f t="shared" ref="Q258:Q321" si="22">J258*150</f>
        <v>750</v>
      </c>
      <c r="R258" s="14" t="str">
        <f t="shared" si="19"/>
        <v>C</v>
      </c>
      <c r="S258" s="14" t="str">
        <f>VLOOKUP(G258,Code!$C$3:$D$5,2,0)</f>
        <v>O-102</v>
      </c>
      <c r="T258" s="14"/>
    </row>
    <row r="259" spans="1:20">
      <c r="A259" s="13">
        <v>258</v>
      </c>
      <c r="B259" s="13" t="s">
        <v>85</v>
      </c>
      <c r="C259" s="13" t="s">
        <v>78</v>
      </c>
      <c r="D259" s="13" t="s">
        <v>197</v>
      </c>
      <c r="E259" s="13" t="s">
        <v>159</v>
      </c>
      <c r="F259" s="13" t="s">
        <v>115</v>
      </c>
      <c r="G259" s="13" t="s">
        <v>96</v>
      </c>
      <c r="H259" s="13" t="s">
        <v>97</v>
      </c>
      <c r="I259" s="13" t="s">
        <v>433</v>
      </c>
      <c r="J259" s="13">
        <v>6</v>
      </c>
      <c r="K259" s="13">
        <v>0.2</v>
      </c>
      <c r="L259" s="14">
        <v>56.691599999999966</v>
      </c>
      <c r="M259" s="14">
        <f t="shared" si="20"/>
        <v>591.2124</v>
      </c>
      <c r="N259" s="14">
        <f t="shared" si="21"/>
        <v>777.48479999999995</v>
      </c>
      <c r="O259" s="14">
        <f t="shared" ref="O259:O322" si="23">N259-M259</f>
        <v>186.27239999999995</v>
      </c>
      <c r="P259" s="13">
        <v>647.904</v>
      </c>
      <c r="Q259" s="14">
        <f t="shared" si="22"/>
        <v>900</v>
      </c>
      <c r="R259" s="14" t="str">
        <f t="shared" ref="R259:R322" si="24">IF(Q259&gt;=2000,"A",IF(Q259&gt;=1000,"B",IF(Q259&gt;=500,"C",IF(Q259&gt;=100,"D",IF(Q259&lt;100,"E","error")))))</f>
        <v>C</v>
      </c>
      <c r="S259" s="14" t="str">
        <f>VLOOKUP(G259,Code!$C$3:$D$5,2,0)</f>
        <v>T-103</v>
      </c>
      <c r="T259" s="14"/>
    </row>
    <row r="260" spans="1:20">
      <c r="A260" s="13">
        <v>259</v>
      </c>
      <c r="B260" s="13" t="s">
        <v>68</v>
      </c>
      <c r="C260" s="13" t="s">
        <v>69</v>
      </c>
      <c r="D260" s="13" t="s">
        <v>181</v>
      </c>
      <c r="E260" s="13" t="s">
        <v>182</v>
      </c>
      <c r="F260" s="13" t="s">
        <v>134</v>
      </c>
      <c r="G260" s="13" t="s">
        <v>96</v>
      </c>
      <c r="H260" s="13" t="s">
        <v>138</v>
      </c>
      <c r="I260" s="13" t="s">
        <v>434</v>
      </c>
      <c r="J260" s="13">
        <v>3</v>
      </c>
      <c r="K260" s="13">
        <v>0</v>
      </c>
      <c r="L260" s="14">
        <v>6.9258000000000006</v>
      </c>
      <c r="M260" s="14">
        <f t="shared" si="20"/>
        <v>13.4442</v>
      </c>
      <c r="N260" s="14">
        <f t="shared" si="21"/>
        <v>20.37</v>
      </c>
      <c r="O260" s="14">
        <f t="shared" si="23"/>
        <v>6.9258000000000006</v>
      </c>
      <c r="P260" s="13">
        <v>20.37</v>
      </c>
      <c r="Q260" s="14">
        <f t="shared" si="22"/>
        <v>450</v>
      </c>
      <c r="R260" s="14" t="str">
        <f t="shared" si="24"/>
        <v>D</v>
      </c>
      <c r="S260" s="14" t="str">
        <f>VLOOKUP(G260,Code!$C$3:$D$5,2,0)</f>
        <v>T-103</v>
      </c>
      <c r="T260" s="14"/>
    </row>
    <row r="261" spans="1:20">
      <c r="A261" s="13">
        <v>260</v>
      </c>
      <c r="B261" s="13" t="s">
        <v>68</v>
      </c>
      <c r="C261" s="13" t="s">
        <v>69</v>
      </c>
      <c r="D261" s="13" t="s">
        <v>181</v>
      </c>
      <c r="E261" s="13" t="s">
        <v>182</v>
      </c>
      <c r="F261" s="13" t="s">
        <v>134</v>
      </c>
      <c r="G261" s="13" t="s">
        <v>82</v>
      </c>
      <c r="H261" s="13" t="s">
        <v>90</v>
      </c>
      <c r="I261" s="13" t="s">
        <v>435</v>
      </c>
      <c r="J261" s="13">
        <v>3</v>
      </c>
      <c r="K261" s="13">
        <v>0</v>
      </c>
      <c r="L261" s="14">
        <v>6.6465000000000174</v>
      </c>
      <c r="M261" s="14">
        <f t="shared" si="20"/>
        <v>214.90349999999995</v>
      </c>
      <c r="N261" s="14">
        <f t="shared" si="21"/>
        <v>221.54999999999998</v>
      </c>
      <c r="O261" s="14">
        <f t="shared" si="23"/>
        <v>6.6465000000000316</v>
      </c>
      <c r="P261" s="13">
        <v>221.54999999999998</v>
      </c>
      <c r="Q261" s="14">
        <f t="shared" si="22"/>
        <v>450</v>
      </c>
      <c r="R261" s="14" t="str">
        <f t="shared" si="24"/>
        <v>D</v>
      </c>
      <c r="S261" s="14" t="str">
        <f>VLOOKUP(G261,Code!$C$3:$D$5,2,0)</f>
        <v>O-102</v>
      </c>
      <c r="T261" s="14"/>
    </row>
    <row r="262" spans="1:20">
      <c r="A262" s="13">
        <v>261</v>
      </c>
      <c r="B262" s="13" t="s">
        <v>68</v>
      </c>
      <c r="C262" s="13" t="s">
        <v>69</v>
      </c>
      <c r="D262" s="13" t="s">
        <v>181</v>
      </c>
      <c r="E262" s="13" t="s">
        <v>182</v>
      </c>
      <c r="F262" s="13" t="s">
        <v>134</v>
      </c>
      <c r="G262" s="13" t="s">
        <v>82</v>
      </c>
      <c r="H262" s="13" t="s">
        <v>99</v>
      </c>
      <c r="I262" s="13" t="s">
        <v>436</v>
      </c>
      <c r="J262" s="13">
        <v>5</v>
      </c>
      <c r="K262" s="13">
        <v>0.2</v>
      </c>
      <c r="L262" s="14">
        <v>6.1319999999999988</v>
      </c>
      <c r="M262" s="14">
        <f t="shared" si="20"/>
        <v>11.388000000000002</v>
      </c>
      <c r="N262" s="14">
        <f t="shared" si="21"/>
        <v>21.024000000000001</v>
      </c>
      <c r="O262" s="14">
        <f t="shared" si="23"/>
        <v>9.6359999999999992</v>
      </c>
      <c r="P262" s="13">
        <v>17.52</v>
      </c>
      <c r="Q262" s="14">
        <f t="shared" si="22"/>
        <v>750</v>
      </c>
      <c r="R262" s="14" t="str">
        <f t="shared" si="24"/>
        <v>C</v>
      </c>
      <c r="S262" s="14" t="str">
        <f>VLOOKUP(G262,Code!$C$3:$D$5,2,0)</f>
        <v>O-102</v>
      </c>
      <c r="T262" s="14"/>
    </row>
    <row r="263" spans="1:20">
      <c r="A263" s="13">
        <v>262</v>
      </c>
      <c r="B263" s="13" t="s">
        <v>85</v>
      </c>
      <c r="C263" s="13" t="s">
        <v>78</v>
      </c>
      <c r="D263" s="13" t="s">
        <v>306</v>
      </c>
      <c r="E263" s="13" t="s">
        <v>114</v>
      </c>
      <c r="F263" s="13" t="s">
        <v>115</v>
      </c>
      <c r="G263" s="13" t="s">
        <v>82</v>
      </c>
      <c r="H263" s="13" t="s">
        <v>101</v>
      </c>
      <c r="I263" s="13" t="s">
        <v>437</v>
      </c>
      <c r="J263" s="13">
        <v>2</v>
      </c>
      <c r="K263" s="13">
        <v>0.8</v>
      </c>
      <c r="L263" s="14">
        <v>-4.4660000000000002</v>
      </c>
      <c r="M263" s="14">
        <f t="shared" si="20"/>
        <v>6.09</v>
      </c>
      <c r="N263" s="14">
        <f t="shared" si="21"/>
        <v>2.9231999999999991</v>
      </c>
      <c r="O263" s="14">
        <f t="shared" si="23"/>
        <v>-3.1668000000000007</v>
      </c>
      <c r="P263" s="13">
        <v>1.6239999999999994</v>
      </c>
      <c r="Q263" s="14">
        <f t="shared" si="22"/>
        <v>300</v>
      </c>
      <c r="R263" s="14" t="str">
        <f t="shared" si="24"/>
        <v>D</v>
      </c>
      <c r="S263" s="14" t="str">
        <f>VLOOKUP(G263,Code!$C$3:$D$5,2,0)</f>
        <v>O-102</v>
      </c>
      <c r="T263" s="14"/>
    </row>
    <row r="264" spans="1:20">
      <c r="A264" s="13">
        <v>263</v>
      </c>
      <c r="B264" s="13" t="s">
        <v>68</v>
      </c>
      <c r="C264" s="13" t="s">
        <v>78</v>
      </c>
      <c r="D264" s="13" t="s">
        <v>148</v>
      </c>
      <c r="E264" s="13" t="s">
        <v>114</v>
      </c>
      <c r="F264" s="13" t="s">
        <v>115</v>
      </c>
      <c r="G264" s="13" t="s">
        <v>96</v>
      </c>
      <c r="H264" s="13" t="s">
        <v>333</v>
      </c>
      <c r="I264" s="13" t="s">
        <v>334</v>
      </c>
      <c r="J264" s="13">
        <v>3</v>
      </c>
      <c r="K264" s="13">
        <v>0.4</v>
      </c>
      <c r="L264" s="14">
        <v>-509.99700000000075</v>
      </c>
      <c r="M264" s="14">
        <f t="shared" si="20"/>
        <v>3569.9790000000007</v>
      </c>
      <c r="N264" s="14">
        <f t="shared" si="21"/>
        <v>4283.9748</v>
      </c>
      <c r="O264" s="14">
        <f t="shared" si="23"/>
        <v>713.99579999999924</v>
      </c>
      <c r="P264" s="13">
        <v>3059.982</v>
      </c>
      <c r="Q264" s="14">
        <f t="shared" si="22"/>
        <v>450</v>
      </c>
      <c r="R264" s="14" t="str">
        <f t="shared" si="24"/>
        <v>D</v>
      </c>
      <c r="S264" s="14" t="str">
        <f>VLOOKUP(G264,Code!$C$3:$D$5,2,0)</f>
        <v>T-103</v>
      </c>
      <c r="T264" s="14"/>
    </row>
    <row r="265" spans="1:20">
      <c r="A265" s="13">
        <v>264</v>
      </c>
      <c r="B265" s="13" t="s">
        <v>68</v>
      </c>
      <c r="C265" s="13" t="s">
        <v>78</v>
      </c>
      <c r="D265" s="13" t="s">
        <v>148</v>
      </c>
      <c r="E265" s="13" t="s">
        <v>114</v>
      </c>
      <c r="F265" s="13" t="s">
        <v>115</v>
      </c>
      <c r="G265" s="13" t="s">
        <v>96</v>
      </c>
      <c r="H265" s="13" t="s">
        <v>333</v>
      </c>
      <c r="I265" s="13" t="s">
        <v>438</v>
      </c>
      <c r="J265" s="13">
        <v>7</v>
      </c>
      <c r="K265" s="13">
        <v>0.4</v>
      </c>
      <c r="L265" s="14">
        <v>-251.99579999999992</v>
      </c>
      <c r="M265" s="14">
        <f t="shared" si="20"/>
        <v>2771.9537999999993</v>
      </c>
      <c r="N265" s="14">
        <f t="shared" si="21"/>
        <v>3527.9411999999993</v>
      </c>
      <c r="O265" s="14">
        <f t="shared" si="23"/>
        <v>755.98739999999998</v>
      </c>
      <c r="P265" s="13">
        <v>2519.9579999999996</v>
      </c>
      <c r="Q265" s="14">
        <f t="shared" si="22"/>
        <v>1050</v>
      </c>
      <c r="R265" s="14" t="str">
        <f t="shared" si="24"/>
        <v>B</v>
      </c>
      <c r="S265" s="14" t="str">
        <f>VLOOKUP(G265,Code!$C$3:$D$5,2,0)</f>
        <v>T-103</v>
      </c>
      <c r="T265" s="14"/>
    </row>
    <row r="266" spans="1:20">
      <c r="A266" s="13">
        <v>265</v>
      </c>
      <c r="B266" s="13" t="s">
        <v>85</v>
      </c>
      <c r="C266" s="13" t="s">
        <v>69</v>
      </c>
      <c r="D266" s="13" t="s">
        <v>197</v>
      </c>
      <c r="E266" s="13" t="s">
        <v>159</v>
      </c>
      <c r="F266" s="13" t="s">
        <v>115</v>
      </c>
      <c r="G266" s="13" t="s">
        <v>96</v>
      </c>
      <c r="H266" s="13" t="s">
        <v>97</v>
      </c>
      <c r="I266" s="13" t="s">
        <v>439</v>
      </c>
      <c r="J266" s="13">
        <v>4</v>
      </c>
      <c r="K266" s="13">
        <v>0.2</v>
      </c>
      <c r="L266" s="14">
        <v>28.7196</v>
      </c>
      <c r="M266" s="14">
        <f t="shared" si="20"/>
        <v>299.50439999999998</v>
      </c>
      <c r="N266" s="14">
        <f t="shared" si="21"/>
        <v>393.86879999999996</v>
      </c>
      <c r="O266" s="14">
        <f t="shared" si="23"/>
        <v>94.364399999999989</v>
      </c>
      <c r="P266" s="13">
        <v>328.22399999999999</v>
      </c>
      <c r="Q266" s="14">
        <f t="shared" si="22"/>
        <v>600</v>
      </c>
      <c r="R266" s="14" t="str">
        <f t="shared" si="24"/>
        <v>C</v>
      </c>
      <c r="S266" s="14" t="str">
        <f>VLOOKUP(G266,Code!$C$3:$D$5,2,0)</f>
        <v>T-103</v>
      </c>
      <c r="T266" s="14"/>
    </row>
    <row r="267" spans="1:20">
      <c r="A267" s="13">
        <v>266</v>
      </c>
      <c r="B267" s="13" t="s">
        <v>85</v>
      </c>
      <c r="C267" s="13" t="s">
        <v>69</v>
      </c>
      <c r="D267" s="13" t="s">
        <v>440</v>
      </c>
      <c r="E267" s="13" t="s">
        <v>80</v>
      </c>
      <c r="F267" s="13" t="s">
        <v>81</v>
      </c>
      <c r="G267" s="13" t="s">
        <v>96</v>
      </c>
      <c r="H267" s="13" t="s">
        <v>138</v>
      </c>
      <c r="I267" s="13" t="s">
        <v>441</v>
      </c>
      <c r="J267" s="13">
        <v>2</v>
      </c>
      <c r="K267" s="13">
        <v>0</v>
      </c>
      <c r="L267" s="14">
        <v>35.156000000000006</v>
      </c>
      <c r="M267" s="14">
        <f t="shared" si="20"/>
        <v>44.744</v>
      </c>
      <c r="N267" s="14">
        <f t="shared" si="21"/>
        <v>79.900000000000006</v>
      </c>
      <c r="O267" s="14">
        <f t="shared" si="23"/>
        <v>35.156000000000006</v>
      </c>
      <c r="P267" s="13">
        <v>79.900000000000006</v>
      </c>
      <c r="Q267" s="14">
        <f t="shared" si="22"/>
        <v>300</v>
      </c>
      <c r="R267" s="14" t="str">
        <f t="shared" si="24"/>
        <v>D</v>
      </c>
      <c r="S267" s="14" t="str">
        <f>VLOOKUP(G267,Code!$C$3:$D$5,2,0)</f>
        <v>T-103</v>
      </c>
      <c r="T267" s="14"/>
    </row>
    <row r="268" spans="1:20">
      <c r="A268" s="13">
        <v>267</v>
      </c>
      <c r="B268" s="13" t="s">
        <v>85</v>
      </c>
      <c r="C268" s="13" t="s">
        <v>78</v>
      </c>
      <c r="D268" s="13" t="s">
        <v>442</v>
      </c>
      <c r="E268" s="13" t="s">
        <v>106</v>
      </c>
      <c r="F268" s="13" t="s">
        <v>72</v>
      </c>
      <c r="G268" s="13" t="s">
        <v>82</v>
      </c>
      <c r="H268" s="13" t="s">
        <v>94</v>
      </c>
      <c r="I268" s="13" t="s">
        <v>443</v>
      </c>
      <c r="J268" s="13">
        <v>3</v>
      </c>
      <c r="K268" s="13">
        <v>0.2</v>
      </c>
      <c r="L268" s="14">
        <v>4.7303999999999995</v>
      </c>
      <c r="M268" s="14">
        <f t="shared" si="20"/>
        <v>9.2855999999999987</v>
      </c>
      <c r="N268" s="14">
        <f t="shared" si="21"/>
        <v>16.819199999999999</v>
      </c>
      <c r="O268" s="14">
        <f t="shared" si="23"/>
        <v>7.5335999999999999</v>
      </c>
      <c r="P268" s="13">
        <v>14.015999999999998</v>
      </c>
      <c r="Q268" s="14">
        <f t="shared" si="22"/>
        <v>450</v>
      </c>
      <c r="R268" s="14" t="str">
        <f t="shared" si="24"/>
        <v>D</v>
      </c>
      <c r="S268" s="14" t="str">
        <f>VLOOKUP(G268,Code!$C$3:$D$5,2,0)</f>
        <v>O-102</v>
      </c>
      <c r="T268" s="14"/>
    </row>
    <row r="269" spans="1:20">
      <c r="A269" s="13">
        <v>268</v>
      </c>
      <c r="B269" s="13" t="s">
        <v>85</v>
      </c>
      <c r="C269" s="13" t="s">
        <v>69</v>
      </c>
      <c r="D269" s="13" t="s">
        <v>444</v>
      </c>
      <c r="E269" s="13" t="s">
        <v>371</v>
      </c>
      <c r="F269" s="13" t="s">
        <v>134</v>
      </c>
      <c r="G269" s="13" t="s">
        <v>82</v>
      </c>
      <c r="H269" s="13" t="s">
        <v>183</v>
      </c>
      <c r="I269" s="13" t="s">
        <v>445</v>
      </c>
      <c r="J269" s="13">
        <v>6</v>
      </c>
      <c r="K269" s="13">
        <v>0</v>
      </c>
      <c r="L269" s="14">
        <v>0.3024</v>
      </c>
      <c r="M269" s="14">
        <f t="shared" si="20"/>
        <v>7.2576000000000001</v>
      </c>
      <c r="N269" s="14">
        <f t="shared" si="21"/>
        <v>7.5600000000000005</v>
      </c>
      <c r="O269" s="14">
        <f t="shared" si="23"/>
        <v>0.30240000000000045</v>
      </c>
      <c r="P269" s="13">
        <v>7.5600000000000005</v>
      </c>
      <c r="Q269" s="14">
        <f t="shared" si="22"/>
        <v>900</v>
      </c>
      <c r="R269" s="14" t="str">
        <f t="shared" si="24"/>
        <v>C</v>
      </c>
      <c r="S269" s="14" t="str">
        <f>VLOOKUP(G269,Code!$C$3:$D$5,2,0)</f>
        <v>O-102</v>
      </c>
      <c r="T269" s="14"/>
    </row>
    <row r="270" spans="1:20">
      <c r="A270" s="13">
        <v>269</v>
      </c>
      <c r="B270" s="13" t="s">
        <v>85</v>
      </c>
      <c r="C270" s="13" t="s">
        <v>78</v>
      </c>
      <c r="D270" s="13" t="s">
        <v>446</v>
      </c>
      <c r="E270" s="13" t="s">
        <v>268</v>
      </c>
      <c r="F270" s="13" t="s">
        <v>134</v>
      </c>
      <c r="G270" s="13" t="s">
        <v>82</v>
      </c>
      <c r="H270" s="13" t="s">
        <v>90</v>
      </c>
      <c r="I270" s="13" t="s">
        <v>447</v>
      </c>
      <c r="J270" s="13">
        <v>1</v>
      </c>
      <c r="K270" s="13">
        <v>0.2</v>
      </c>
      <c r="L270" s="14">
        <v>-7.4416000000000011</v>
      </c>
      <c r="M270" s="14">
        <f t="shared" si="20"/>
        <v>44.6496</v>
      </c>
      <c r="N270" s="14">
        <f t="shared" si="21"/>
        <v>44.6496</v>
      </c>
      <c r="O270" s="14">
        <f t="shared" si="23"/>
        <v>0</v>
      </c>
      <c r="P270" s="13">
        <v>37.207999999999998</v>
      </c>
      <c r="Q270" s="14">
        <f t="shared" si="22"/>
        <v>150</v>
      </c>
      <c r="R270" s="14" t="str">
        <f t="shared" si="24"/>
        <v>D</v>
      </c>
      <c r="S270" s="14" t="str">
        <f>VLOOKUP(G270,Code!$C$3:$D$5,2,0)</f>
        <v>O-102</v>
      </c>
      <c r="T270" s="14"/>
    </row>
    <row r="271" spans="1:20">
      <c r="A271" s="13">
        <v>270</v>
      </c>
      <c r="B271" s="13" t="s">
        <v>85</v>
      </c>
      <c r="C271" s="13" t="s">
        <v>78</v>
      </c>
      <c r="D271" s="13" t="s">
        <v>446</v>
      </c>
      <c r="E271" s="13" t="s">
        <v>268</v>
      </c>
      <c r="F271" s="13" t="s">
        <v>134</v>
      </c>
      <c r="G271" s="13" t="s">
        <v>82</v>
      </c>
      <c r="H271" s="13" t="s">
        <v>143</v>
      </c>
      <c r="I271" s="13" t="s">
        <v>448</v>
      </c>
      <c r="J271" s="13">
        <v>3</v>
      </c>
      <c r="K271" s="13">
        <v>0.2</v>
      </c>
      <c r="L271" s="14">
        <v>21.591000000000001</v>
      </c>
      <c r="M271" s="14">
        <f t="shared" si="20"/>
        <v>35.984999999999999</v>
      </c>
      <c r="N271" s="14">
        <f t="shared" si="21"/>
        <v>69.091200000000001</v>
      </c>
      <c r="O271" s="14">
        <f t="shared" si="23"/>
        <v>33.106200000000001</v>
      </c>
      <c r="P271" s="13">
        <v>57.576000000000001</v>
      </c>
      <c r="Q271" s="14">
        <f t="shared" si="22"/>
        <v>450</v>
      </c>
      <c r="R271" s="14" t="str">
        <f t="shared" si="24"/>
        <v>D</v>
      </c>
      <c r="S271" s="14" t="str">
        <f>VLOOKUP(G271,Code!$C$3:$D$5,2,0)</f>
        <v>O-102</v>
      </c>
      <c r="T271" s="14"/>
    </row>
    <row r="272" spans="1:20">
      <c r="A272" s="13">
        <v>271</v>
      </c>
      <c r="B272" s="13" t="s">
        <v>68</v>
      </c>
      <c r="C272" s="13" t="s">
        <v>78</v>
      </c>
      <c r="D272" s="13" t="s">
        <v>124</v>
      </c>
      <c r="E272" s="13" t="s">
        <v>80</v>
      </c>
      <c r="F272" s="13" t="s">
        <v>81</v>
      </c>
      <c r="G272" s="13" t="s">
        <v>82</v>
      </c>
      <c r="H272" s="13" t="s">
        <v>90</v>
      </c>
      <c r="I272" s="13" t="s">
        <v>449</v>
      </c>
      <c r="J272" s="13">
        <v>4</v>
      </c>
      <c r="K272" s="13">
        <v>0</v>
      </c>
      <c r="L272" s="14">
        <v>210.4935999999999</v>
      </c>
      <c r="M272" s="14">
        <f t="shared" si="20"/>
        <v>515.34640000000013</v>
      </c>
      <c r="N272" s="14">
        <f t="shared" si="21"/>
        <v>725.84</v>
      </c>
      <c r="O272" s="14">
        <f t="shared" si="23"/>
        <v>210.4935999999999</v>
      </c>
      <c r="P272" s="13">
        <v>725.84</v>
      </c>
      <c r="Q272" s="14">
        <f t="shared" si="22"/>
        <v>600</v>
      </c>
      <c r="R272" s="14" t="str">
        <f t="shared" si="24"/>
        <v>C</v>
      </c>
      <c r="S272" s="14" t="str">
        <f>VLOOKUP(G272,Code!$C$3:$D$5,2,0)</f>
        <v>O-102</v>
      </c>
      <c r="T272" s="14"/>
    </row>
    <row r="273" spans="1:20">
      <c r="A273" s="13">
        <v>272</v>
      </c>
      <c r="B273" s="13" t="s">
        <v>150</v>
      </c>
      <c r="C273" s="13" t="s">
        <v>69</v>
      </c>
      <c r="D273" s="13" t="s">
        <v>124</v>
      </c>
      <c r="E273" s="13" t="s">
        <v>80</v>
      </c>
      <c r="F273" s="13" t="s">
        <v>81</v>
      </c>
      <c r="G273" s="13" t="s">
        <v>96</v>
      </c>
      <c r="H273" s="13" t="s">
        <v>138</v>
      </c>
      <c r="I273" s="13" t="s">
        <v>450</v>
      </c>
      <c r="J273" s="13">
        <v>7</v>
      </c>
      <c r="K273" s="13">
        <v>0</v>
      </c>
      <c r="L273" s="14">
        <v>92.369200000000021</v>
      </c>
      <c r="M273" s="14">
        <f t="shared" si="20"/>
        <v>117.56079999999996</v>
      </c>
      <c r="N273" s="14">
        <f t="shared" si="21"/>
        <v>209.92999999999998</v>
      </c>
      <c r="O273" s="14">
        <f t="shared" si="23"/>
        <v>92.369200000000021</v>
      </c>
      <c r="P273" s="13">
        <v>209.92999999999998</v>
      </c>
      <c r="Q273" s="14">
        <f t="shared" si="22"/>
        <v>1050</v>
      </c>
      <c r="R273" s="14" t="str">
        <f t="shared" si="24"/>
        <v>B</v>
      </c>
      <c r="S273" s="14" t="str">
        <f>VLOOKUP(G273,Code!$C$3:$D$5,2,0)</f>
        <v>T-103</v>
      </c>
      <c r="T273" s="14"/>
    </row>
    <row r="274" spans="1:20">
      <c r="A274" s="13">
        <v>273</v>
      </c>
      <c r="B274" s="13" t="s">
        <v>150</v>
      </c>
      <c r="C274" s="13" t="s">
        <v>69</v>
      </c>
      <c r="D274" s="13" t="s">
        <v>124</v>
      </c>
      <c r="E274" s="13" t="s">
        <v>80</v>
      </c>
      <c r="F274" s="13" t="s">
        <v>81</v>
      </c>
      <c r="G274" s="13" t="s">
        <v>73</v>
      </c>
      <c r="H274" s="13" t="s">
        <v>92</v>
      </c>
      <c r="I274" s="13" t="s">
        <v>451</v>
      </c>
      <c r="J274" s="13">
        <v>3</v>
      </c>
      <c r="K274" s="13">
        <v>0</v>
      </c>
      <c r="L274" s="14">
        <v>2.3232000000000004</v>
      </c>
      <c r="M274" s="14">
        <f t="shared" si="20"/>
        <v>2.9567999999999999</v>
      </c>
      <c r="N274" s="14">
        <f t="shared" si="21"/>
        <v>5.28</v>
      </c>
      <c r="O274" s="14">
        <f t="shared" si="23"/>
        <v>2.3232000000000004</v>
      </c>
      <c r="P274" s="13">
        <v>5.28</v>
      </c>
      <c r="Q274" s="14">
        <f t="shared" si="22"/>
        <v>450</v>
      </c>
      <c r="R274" s="14" t="str">
        <f t="shared" si="24"/>
        <v>D</v>
      </c>
      <c r="S274" s="14" t="str">
        <f>VLOOKUP(G274,Code!$C$3:$D$5,2,0)</f>
        <v>F-101</v>
      </c>
      <c r="T274" s="14"/>
    </row>
    <row r="275" spans="1:20">
      <c r="A275" s="13">
        <v>274</v>
      </c>
      <c r="B275" s="13" t="s">
        <v>150</v>
      </c>
      <c r="C275" s="13" t="s">
        <v>69</v>
      </c>
      <c r="D275" s="13" t="s">
        <v>124</v>
      </c>
      <c r="E275" s="13" t="s">
        <v>80</v>
      </c>
      <c r="F275" s="13" t="s">
        <v>81</v>
      </c>
      <c r="G275" s="13" t="s">
        <v>82</v>
      </c>
      <c r="H275" s="13" t="s">
        <v>99</v>
      </c>
      <c r="I275" s="13" t="s">
        <v>452</v>
      </c>
      <c r="J275" s="13">
        <v>3</v>
      </c>
      <c r="K275" s="13">
        <v>0.2</v>
      </c>
      <c r="L275" s="14">
        <v>4.0949999999999989</v>
      </c>
      <c r="M275" s="14">
        <f t="shared" si="20"/>
        <v>6.8250000000000011</v>
      </c>
      <c r="N275" s="14">
        <f t="shared" si="21"/>
        <v>13.103999999999999</v>
      </c>
      <c r="O275" s="14">
        <f t="shared" si="23"/>
        <v>6.2789999999999981</v>
      </c>
      <c r="P275" s="13">
        <v>10.92</v>
      </c>
      <c r="Q275" s="14">
        <f t="shared" si="22"/>
        <v>450</v>
      </c>
      <c r="R275" s="14" t="str">
        <f t="shared" si="24"/>
        <v>D</v>
      </c>
      <c r="S275" s="14" t="str">
        <f>VLOOKUP(G275,Code!$C$3:$D$5,2,0)</f>
        <v>O-102</v>
      </c>
      <c r="T275" s="14"/>
    </row>
    <row r="276" spans="1:20">
      <c r="A276" s="13">
        <v>275</v>
      </c>
      <c r="B276" s="13" t="s">
        <v>150</v>
      </c>
      <c r="C276" s="13" t="s">
        <v>78</v>
      </c>
      <c r="D276" s="13" t="s">
        <v>453</v>
      </c>
      <c r="E276" s="13" t="s">
        <v>80</v>
      </c>
      <c r="F276" s="13" t="s">
        <v>81</v>
      </c>
      <c r="G276" s="13" t="s">
        <v>82</v>
      </c>
      <c r="H276" s="13" t="s">
        <v>107</v>
      </c>
      <c r="I276" s="13" t="s">
        <v>454</v>
      </c>
      <c r="J276" s="13">
        <v>2</v>
      </c>
      <c r="K276" s="13">
        <v>0</v>
      </c>
      <c r="L276" s="14">
        <v>4.0571999999999999</v>
      </c>
      <c r="M276" s="14">
        <f t="shared" si="20"/>
        <v>4.7628000000000004</v>
      </c>
      <c r="N276" s="14">
        <f t="shared" si="21"/>
        <v>8.82</v>
      </c>
      <c r="O276" s="14">
        <f t="shared" si="23"/>
        <v>4.0571999999999999</v>
      </c>
      <c r="P276" s="13">
        <v>8.82</v>
      </c>
      <c r="Q276" s="14">
        <f t="shared" si="22"/>
        <v>300</v>
      </c>
      <c r="R276" s="14" t="str">
        <f t="shared" si="24"/>
        <v>D</v>
      </c>
      <c r="S276" s="14" t="str">
        <f>VLOOKUP(G276,Code!$C$3:$D$5,2,0)</f>
        <v>O-102</v>
      </c>
      <c r="T276" s="14"/>
    </row>
    <row r="277" spans="1:20">
      <c r="A277" s="13">
        <v>276</v>
      </c>
      <c r="B277" s="13" t="s">
        <v>150</v>
      </c>
      <c r="C277" s="13" t="s">
        <v>78</v>
      </c>
      <c r="D277" s="13" t="s">
        <v>453</v>
      </c>
      <c r="E277" s="13" t="s">
        <v>80</v>
      </c>
      <c r="F277" s="13" t="s">
        <v>81</v>
      </c>
      <c r="G277" s="13" t="s">
        <v>82</v>
      </c>
      <c r="H277" s="13" t="s">
        <v>94</v>
      </c>
      <c r="I277" s="13" t="s">
        <v>455</v>
      </c>
      <c r="J277" s="13">
        <v>1</v>
      </c>
      <c r="K277" s="13">
        <v>0</v>
      </c>
      <c r="L277" s="14">
        <v>1.5548000000000002</v>
      </c>
      <c r="M277" s="14">
        <f t="shared" si="20"/>
        <v>4.4252000000000002</v>
      </c>
      <c r="N277" s="14">
        <f t="shared" si="21"/>
        <v>5.98</v>
      </c>
      <c r="O277" s="14">
        <f t="shared" si="23"/>
        <v>1.5548000000000002</v>
      </c>
      <c r="P277" s="13">
        <v>5.98</v>
      </c>
      <c r="Q277" s="14">
        <f t="shared" si="22"/>
        <v>150</v>
      </c>
      <c r="R277" s="14" t="str">
        <f t="shared" si="24"/>
        <v>D</v>
      </c>
      <c r="S277" s="14" t="str">
        <f>VLOOKUP(G277,Code!$C$3:$D$5,2,0)</f>
        <v>O-102</v>
      </c>
      <c r="T277" s="14"/>
    </row>
    <row r="278" spans="1:20">
      <c r="A278" s="13">
        <v>277</v>
      </c>
      <c r="B278" s="13" t="s">
        <v>85</v>
      </c>
      <c r="C278" s="13" t="s">
        <v>78</v>
      </c>
      <c r="D278" s="13" t="s">
        <v>132</v>
      </c>
      <c r="E278" s="13" t="s">
        <v>133</v>
      </c>
      <c r="F278" s="13" t="s">
        <v>134</v>
      </c>
      <c r="G278" s="13" t="s">
        <v>82</v>
      </c>
      <c r="H278" s="13" t="s">
        <v>107</v>
      </c>
      <c r="I278" s="13" t="s">
        <v>456</v>
      </c>
      <c r="J278" s="13">
        <v>2</v>
      </c>
      <c r="K278" s="13">
        <v>0.2</v>
      </c>
      <c r="L278" s="14">
        <v>4.0768000000000004</v>
      </c>
      <c r="M278" s="14">
        <f t="shared" si="20"/>
        <v>7.571200000000001</v>
      </c>
      <c r="N278" s="14">
        <f t="shared" si="21"/>
        <v>13.977600000000002</v>
      </c>
      <c r="O278" s="14">
        <f t="shared" si="23"/>
        <v>6.4064000000000014</v>
      </c>
      <c r="P278" s="13">
        <v>11.648000000000001</v>
      </c>
      <c r="Q278" s="14">
        <f t="shared" si="22"/>
        <v>300</v>
      </c>
      <c r="R278" s="14" t="str">
        <f t="shared" si="24"/>
        <v>D</v>
      </c>
      <c r="S278" s="14" t="str">
        <f>VLOOKUP(G278,Code!$C$3:$D$5,2,0)</f>
        <v>O-102</v>
      </c>
      <c r="T278" s="14"/>
    </row>
    <row r="279" spans="1:20">
      <c r="A279" s="13">
        <v>278</v>
      </c>
      <c r="B279" s="13" t="s">
        <v>85</v>
      </c>
      <c r="C279" s="13" t="s">
        <v>78</v>
      </c>
      <c r="D279" s="13" t="s">
        <v>132</v>
      </c>
      <c r="E279" s="13" t="s">
        <v>133</v>
      </c>
      <c r="F279" s="13" t="s">
        <v>134</v>
      </c>
      <c r="G279" s="13" t="s">
        <v>82</v>
      </c>
      <c r="H279" s="13" t="s">
        <v>107</v>
      </c>
      <c r="I279" s="13" t="s">
        <v>457</v>
      </c>
      <c r="J279" s="13">
        <v>4</v>
      </c>
      <c r="K279" s="13">
        <v>0.2</v>
      </c>
      <c r="L279" s="14">
        <v>5.9071999999999987</v>
      </c>
      <c r="M279" s="14">
        <f t="shared" si="20"/>
        <v>12.268799999999999</v>
      </c>
      <c r="N279" s="14">
        <f t="shared" si="21"/>
        <v>21.811199999999999</v>
      </c>
      <c r="O279" s="14">
        <f t="shared" si="23"/>
        <v>9.5424000000000007</v>
      </c>
      <c r="P279" s="13">
        <v>18.175999999999998</v>
      </c>
      <c r="Q279" s="14">
        <f t="shared" si="22"/>
        <v>600</v>
      </c>
      <c r="R279" s="14" t="str">
        <f t="shared" si="24"/>
        <v>C</v>
      </c>
      <c r="S279" s="14" t="str">
        <f>VLOOKUP(G279,Code!$C$3:$D$5,2,0)</f>
        <v>O-102</v>
      </c>
      <c r="T279" s="14"/>
    </row>
    <row r="280" spans="1:20">
      <c r="A280" s="13">
        <v>279</v>
      </c>
      <c r="B280" s="13" t="s">
        <v>85</v>
      </c>
      <c r="C280" s="13" t="s">
        <v>78</v>
      </c>
      <c r="D280" s="13" t="s">
        <v>132</v>
      </c>
      <c r="E280" s="13" t="s">
        <v>133</v>
      </c>
      <c r="F280" s="13" t="s">
        <v>134</v>
      </c>
      <c r="G280" s="13" t="s">
        <v>82</v>
      </c>
      <c r="H280" s="13" t="s">
        <v>90</v>
      </c>
      <c r="I280" s="13" t="s">
        <v>458</v>
      </c>
      <c r="J280" s="13">
        <v>6</v>
      </c>
      <c r="K280" s="13">
        <v>0.2</v>
      </c>
      <c r="L280" s="14">
        <v>5.9711999999999996</v>
      </c>
      <c r="M280" s="14">
        <f t="shared" si="20"/>
        <v>53.740800000000007</v>
      </c>
      <c r="N280" s="14">
        <f t="shared" si="21"/>
        <v>71.65440000000001</v>
      </c>
      <c r="O280" s="14">
        <f t="shared" si="23"/>
        <v>17.913600000000002</v>
      </c>
      <c r="P280" s="13">
        <v>59.712000000000003</v>
      </c>
      <c r="Q280" s="14">
        <f t="shared" si="22"/>
        <v>900</v>
      </c>
      <c r="R280" s="14" t="str">
        <f t="shared" si="24"/>
        <v>C</v>
      </c>
      <c r="S280" s="14" t="str">
        <f>VLOOKUP(G280,Code!$C$3:$D$5,2,0)</f>
        <v>O-102</v>
      </c>
      <c r="T280" s="14"/>
    </row>
    <row r="281" spans="1:20">
      <c r="A281" s="13">
        <v>280</v>
      </c>
      <c r="B281" s="13" t="s">
        <v>85</v>
      </c>
      <c r="C281" s="13" t="s">
        <v>78</v>
      </c>
      <c r="D281" s="13" t="s">
        <v>132</v>
      </c>
      <c r="E281" s="13" t="s">
        <v>133</v>
      </c>
      <c r="F281" s="13" t="s">
        <v>134</v>
      </c>
      <c r="G281" s="13" t="s">
        <v>82</v>
      </c>
      <c r="H281" s="13" t="s">
        <v>83</v>
      </c>
      <c r="I281" s="13" t="s">
        <v>459</v>
      </c>
      <c r="J281" s="13">
        <v>3</v>
      </c>
      <c r="K281" s="13">
        <v>0.2</v>
      </c>
      <c r="L281" s="14">
        <v>8.6940000000000008</v>
      </c>
      <c r="M281" s="14">
        <f t="shared" si="20"/>
        <v>16.145999999999994</v>
      </c>
      <c r="N281" s="14">
        <f t="shared" si="21"/>
        <v>29.807999999999996</v>
      </c>
      <c r="O281" s="14">
        <f t="shared" si="23"/>
        <v>13.662000000000003</v>
      </c>
      <c r="P281" s="13">
        <v>24.839999999999996</v>
      </c>
      <c r="Q281" s="14">
        <f t="shared" si="22"/>
        <v>450</v>
      </c>
      <c r="R281" s="14" t="str">
        <f t="shared" si="24"/>
        <v>D</v>
      </c>
      <c r="S281" s="14" t="str">
        <f>VLOOKUP(G281,Code!$C$3:$D$5,2,0)</f>
        <v>O-102</v>
      </c>
      <c r="T281" s="14"/>
    </row>
    <row r="282" spans="1:20">
      <c r="A282" s="13">
        <v>281</v>
      </c>
      <c r="B282" s="13" t="s">
        <v>68</v>
      </c>
      <c r="C282" s="13" t="s">
        <v>69</v>
      </c>
      <c r="D282" s="13" t="s">
        <v>148</v>
      </c>
      <c r="E282" s="13" t="s">
        <v>114</v>
      </c>
      <c r="F282" s="13" t="s">
        <v>115</v>
      </c>
      <c r="G282" s="13" t="s">
        <v>82</v>
      </c>
      <c r="H282" s="13" t="s">
        <v>99</v>
      </c>
      <c r="I282" s="13" t="s">
        <v>460</v>
      </c>
      <c r="J282" s="13">
        <v>5</v>
      </c>
      <c r="K282" s="13">
        <v>0.8</v>
      </c>
      <c r="L282" s="14">
        <v>-3.4320000000000004</v>
      </c>
      <c r="M282" s="14">
        <f t="shared" si="20"/>
        <v>5.5120000000000005</v>
      </c>
      <c r="N282" s="14">
        <f t="shared" si="21"/>
        <v>3.7439999999999993</v>
      </c>
      <c r="O282" s="14">
        <f t="shared" si="23"/>
        <v>-1.7680000000000011</v>
      </c>
      <c r="P282" s="13">
        <v>2.0799999999999996</v>
      </c>
      <c r="Q282" s="14">
        <f t="shared" si="22"/>
        <v>750</v>
      </c>
      <c r="R282" s="14" t="str">
        <f t="shared" si="24"/>
        <v>C</v>
      </c>
      <c r="S282" s="14" t="str">
        <f>VLOOKUP(G282,Code!$C$3:$D$5,2,0)</f>
        <v>O-102</v>
      </c>
      <c r="T282" s="14"/>
    </row>
    <row r="283" spans="1:20">
      <c r="A283" s="13">
        <v>282</v>
      </c>
      <c r="B283" s="13" t="s">
        <v>68</v>
      </c>
      <c r="C283" s="13" t="s">
        <v>69</v>
      </c>
      <c r="D283" s="13" t="s">
        <v>148</v>
      </c>
      <c r="E283" s="13" t="s">
        <v>114</v>
      </c>
      <c r="F283" s="13" t="s">
        <v>115</v>
      </c>
      <c r="G283" s="13" t="s">
        <v>96</v>
      </c>
      <c r="H283" s="13" t="s">
        <v>97</v>
      </c>
      <c r="I283" s="13" t="s">
        <v>461</v>
      </c>
      <c r="J283" s="13">
        <v>7</v>
      </c>
      <c r="K283" s="13">
        <v>0.2</v>
      </c>
      <c r="L283" s="14">
        <v>376.11</v>
      </c>
      <c r="M283" s="14">
        <f t="shared" si="20"/>
        <v>738.29000000000008</v>
      </c>
      <c r="N283" s="14">
        <f t="shared" si="21"/>
        <v>1337.2800000000002</v>
      </c>
      <c r="O283" s="14">
        <f t="shared" si="23"/>
        <v>598.99000000000012</v>
      </c>
      <c r="P283" s="13">
        <v>1114.4000000000001</v>
      </c>
      <c r="Q283" s="14">
        <f t="shared" si="22"/>
        <v>1050</v>
      </c>
      <c r="R283" s="14" t="str">
        <f t="shared" si="24"/>
        <v>B</v>
      </c>
      <c r="S283" s="14" t="str">
        <f>VLOOKUP(G283,Code!$C$3:$D$5,2,0)</f>
        <v>T-103</v>
      </c>
      <c r="T283" s="14"/>
    </row>
    <row r="284" spans="1:20">
      <c r="A284" s="13">
        <v>283</v>
      </c>
      <c r="B284" s="13" t="s">
        <v>85</v>
      </c>
      <c r="C284" s="13" t="s">
        <v>69</v>
      </c>
      <c r="D284" s="13" t="s">
        <v>79</v>
      </c>
      <c r="E284" s="13" t="s">
        <v>80</v>
      </c>
      <c r="F284" s="13" t="s">
        <v>81</v>
      </c>
      <c r="G284" s="13" t="s">
        <v>73</v>
      </c>
      <c r="H284" s="13" t="s">
        <v>88</v>
      </c>
      <c r="I284" s="13" t="s">
        <v>462</v>
      </c>
      <c r="J284" s="13">
        <v>5</v>
      </c>
      <c r="K284" s="13">
        <v>0.2</v>
      </c>
      <c r="L284" s="14">
        <v>51.942000000000007</v>
      </c>
      <c r="M284" s="14">
        <f t="shared" si="20"/>
        <v>986.89799999999991</v>
      </c>
      <c r="N284" s="14">
        <f t="shared" si="21"/>
        <v>1246.6079999999999</v>
      </c>
      <c r="O284" s="14">
        <f t="shared" si="23"/>
        <v>259.71000000000004</v>
      </c>
      <c r="P284" s="13">
        <v>1038.8399999999999</v>
      </c>
      <c r="Q284" s="14">
        <f t="shared" si="22"/>
        <v>750</v>
      </c>
      <c r="R284" s="14" t="str">
        <f t="shared" si="24"/>
        <v>C</v>
      </c>
      <c r="S284" s="14" t="str">
        <f>VLOOKUP(G284,Code!$C$3:$D$5,2,0)</f>
        <v>F-101</v>
      </c>
      <c r="T284" s="14"/>
    </row>
    <row r="285" spans="1:20">
      <c r="A285" s="13">
        <v>284</v>
      </c>
      <c r="B285" s="13" t="s">
        <v>85</v>
      </c>
      <c r="C285" s="13" t="s">
        <v>69</v>
      </c>
      <c r="D285" s="13" t="s">
        <v>240</v>
      </c>
      <c r="E285" s="13" t="s">
        <v>241</v>
      </c>
      <c r="F285" s="13" t="s">
        <v>81</v>
      </c>
      <c r="G285" s="13" t="s">
        <v>82</v>
      </c>
      <c r="H285" s="13" t="s">
        <v>107</v>
      </c>
      <c r="I285" s="13" t="s">
        <v>149</v>
      </c>
      <c r="J285" s="13">
        <v>5</v>
      </c>
      <c r="K285" s="13">
        <v>0.2</v>
      </c>
      <c r="L285" s="14">
        <v>47.843999999999994</v>
      </c>
      <c r="M285" s="14">
        <f t="shared" si="20"/>
        <v>93.915999999999997</v>
      </c>
      <c r="N285" s="14">
        <f t="shared" si="21"/>
        <v>170.11199999999999</v>
      </c>
      <c r="O285" s="14">
        <f t="shared" si="23"/>
        <v>76.195999999999998</v>
      </c>
      <c r="P285" s="13">
        <v>141.76</v>
      </c>
      <c r="Q285" s="14">
        <f t="shared" si="22"/>
        <v>750</v>
      </c>
      <c r="R285" s="14" t="str">
        <f t="shared" si="24"/>
        <v>C</v>
      </c>
      <c r="S285" s="14" t="str">
        <f>VLOOKUP(G285,Code!$C$3:$D$5,2,0)</f>
        <v>O-102</v>
      </c>
      <c r="T285" s="14"/>
    </row>
    <row r="286" spans="1:20">
      <c r="A286" s="13">
        <v>285</v>
      </c>
      <c r="B286" s="13" t="s">
        <v>85</v>
      </c>
      <c r="C286" s="13" t="s">
        <v>69</v>
      </c>
      <c r="D286" s="13" t="s">
        <v>240</v>
      </c>
      <c r="E286" s="13" t="s">
        <v>241</v>
      </c>
      <c r="F286" s="13" t="s">
        <v>81</v>
      </c>
      <c r="G286" s="13" t="s">
        <v>96</v>
      </c>
      <c r="H286" s="13" t="s">
        <v>138</v>
      </c>
      <c r="I286" s="13" t="s">
        <v>463</v>
      </c>
      <c r="J286" s="13">
        <v>5</v>
      </c>
      <c r="K286" s="13">
        <v>0.2</v>
      </c>
      <c r="L286" s="14">
        <v>47.959999999999987</v>
      </c>
      <c r="M286" s="14">
        <f t="shared" si="20"/>
        <v>191.84000000000006</v>
      </c>
      <c r="N286" s="14">
        <f t="shared" si="21"/>
        <v>287.76000000000005</v>
      </c>
      <c r="O286" s="14">
        <f t="shared" si="23"/>
        <v>95.919999999999987</v>
      </c>
      <c r="P286" s="13">
        <v>239.80000000000004</v>
      </c>
      <c r="Q286" s="14">
        <f t="shared" si="22"/>
        <v>750</v>
      </c>
      <c r="R286" s="14" t="str">
        <f t="shared" si="24"/>
        <v>C</v>
      </c>
      <c r="S286" s="14" t="str">
        <f>VLOOKUP(G286,Code!$C$3:$D$5,2,0)</f>
        <v>T-103</v>
      </c>
      <c r="T286" s="14"/>
    </row>
    <row r="287" spans="1:20">
      <c r="A287" s="13">
        <v>286</v>
      </c>
      <c r="B287" s="13" t="s">
        <v>85</v>
      </c>
      <c r="C287" s="13" t="s">
        <v>69</v>
      </c>
      <c r="D287" s="13" t="s">
        <v>240</v>
      </c>
      <c r="E287" s="13" t="s">
        <v>241</v>
      </c>
      <c r="F287" s="13" t="s">
        <v>81</v>
      </c>
      <c r="G287" s="13" t="s">
        <v>82</v>
      </c>
      <c r="H287" s="13" t="s">
        <v>107</v>
      </c>
      <c r="I287" s="13" t="s">
        <v>464</v>
      </c>
      <c r="J287" s="13">
        <v>6</v>
      </c>
      <c r="K287" s="13">
        <v>0.2</v>
      </c>
      <c r="L287" s="14">
        <v>10.8864</v>
      </c>
      <c r="M287" s="14">
        <f t="shared" si="20"/>
        <v>20.217600000000004</v>
      </c>
      <c r="N287" s="14">
        <f t="shared" si="21"/>
        <v>37.32480000000001</v>
      </c>
      <c r="O287" s="14">
        <f t="shared" si="23"/>
        <v>17.107200000000006</v>
      </c>
      <c r="P287" s="13">
        <v>31.104000000000006</v>
      </c>
      <c r="Q287" s="14">
        <f t="shared" si="22"/>
        <v>900</v>
      </c>
      <c r="R287" s="14" t="str">
        <f t="shared" si="24"/>
        <v>C</v>
      </c>
      <c r="S287" s="14" t="str">
        <f>VLOOKUP(G287,Code!$C$3:$D$5,2,0)</f>
        <v>O-102</v>
      </c>
      <c r="T287" s="14"/>
    </row>
    <row r="288" spans="1:20">
      <c r="A288" s="13">
        <v>287</v>
      </c>
      <c r="B288" s="13" t="s">
        <v>68</v>
      </c>
      <c r="C288" s="13" t="s">
        <v>78</v>
      </c>
      <c r="D288" s="13" t="s">
        <v>465</v>
      </c>
      <c r="E288" s="13" t="s">
        <v>87</v>
      </c>
      <c r="F288" s="13" t="s">
        <v>72</v>
      </c>
      <c r="G288" s="13" t="s">
        <v>82</v>
      </c>
      <c r="H288" s="13" t="s">
        <v>99</v>
      </c>
      <c r="I288" s="13" t="s">
        <v>466</v>
      </c>
      <c r="J288" s="13">
        <v>7</v>
      </c>
      <c r="K288" s="13">
        <v>0.7</v>
      </c>
      <c r="L288" s="14">
        <v>-169.3719999999999</v>
      </c>
      <c r="M288" s="14">
        <f t="shared" si="20"/>
        <v>423.42999999999995</v>
      </c>
      <c r="N288" s="14">
        <f t="shared" si="21"/>
        <v>431.89859999999999</v>
      </c>
      <c r="O288" s="14">
        <f t="shared" si="23"/>
        <v>8.4686000000000377</v>
      </c>
      <c r="P288" s="13">
        <v>254.05800000000002</v>
      </c>
      <c r="Q288" s="14">
        <f t="shared" si="22"/>
        <v>1050</v>
      </c>
      <c r="R288" s="14" t="str">
        <f t="shared" si="24"/>
        <v>B</v>
      </c>
      <c r="S288" s="14" t="str">
        <f>VLOOKUP(G288,Code!$C$3:$D$5,2,0)</f>
        <v>O-102</v>
      </c>
      <c r="T288" s="14"/>
    </row>
    <row r="289" spans="1:20">
      <c r="A289" s="13">
        <v>288</v>
      </c>
      <c r="B289" s="13" t="s">
        <v>68</v>
      </c>
      <c r="C289" s="13" t="s">
        <v>78</v>
      </c>
      <c r="D289" s="13" t="s">
        <v>465</v>
      </c>
      <c r="E289" s="13" t="s">
        <v>87</v>
      </c>
      <c r="F289" s="13" t="s">
        <v>72</v>
      </c>
      <c r="G289" s="13" t="s">
        <v>82</v>
      </c>
      <c r="H289" s="13" t="s">
        <v>101</v>
      </c>
      <c r="I289" s="13" t="s">
        <v>345</v>
      </c>
      <c r="J289" s="13">
        <v>2</v>
      </c>
      <c r="K289" s="13">
        <v>0.2</v>
      </c>
      <c r="L289" s="14">
        <v>24.315999999999974</v>
      </c>
      <c r="M289" s="14">
        <f t="shared" si="20"/>
        <v>170.21200000000005</v>
      </c>
      <c r="N289" s="14">
        <f t="shared" si="21"/>
        <v>233.43360000000001</v>
      </c>
      <c r="O289" s="14">
        <f t="shared" si="23"/>
        <v>63.221599999999967</v>
      </c>
      <c r="P289" s="13">
        <v>194.52800000000002</v>
      </c>
      <c r="Q289" s="14">
        <f t="shared" si="22"/>
        <v>300</v>
      </c>
      <c r="R289" s="14" t="str">
        <f t="shared" si="24"/>
        <v>D</v>
      </c>
      <c r="S289" s="14" t="str">
        <f>VLOOKUP(G289,Code!$C$3:$D$5,2,0)</f>
        <v>O-102</v>
      </c>
      <c r="T289" s="14"/>
    </row>
    <row r="290" spans="1:20">
      <c r="A290" s="13">
        <v>289</v>
      </c>
      <c r="B290" s="13" t="s">
        <v>68</v>
      </c>
      <c r="C290" s="13" t="s">
        <v>78</v>
      </c>
      <c r="D290" s="13" t="s">
        <v>465</v>
      </c>
      <c r="E290" s="13" t="s">
        <v>87</v>
      </c>
      <c r="F290" s="13" t="s">
        <v>72</v>
      </c>
      <c r="G290" s="13" t="s">
        <v>82</v>
      </c>
      <c r="H290" s="13" t="s">
        <v>298</v>
      </c>
      <c r="I290" s="13" t="s">
        <v>467</v>
      </c>
      <c r="J290" s="13">
        <v>5</v>
      </c>
      <c r="K290" s="13">
        <v>0.2</v>
      </c>
      <c r="L290" s="14">
        <v>-204.31449999999995</v>
      </c>
      <c r="M290" s="14">
        <f t="shared" si="20"/>
        <v>1165.7945</v>
      </c>
      <c r="N290" s="14">
        <f t="shared" si="21"/>
        <v>1153.7760000000003</v>
      </c>
      <c r="O290" s="14">
        <f t="shared" si="23"/>
        <v>-12.018499999999676</v>
      </c>
      <c r="P290" s="13">
        <v>961.48000000000013</v>
      </c>
      <c r="Q290" s="14">
        <f t="shared" si="22"/>
        <v>750</v>
      </c>
      <c r="R290" s="14" t="str">
        <f t="shared" si="24"/>
        <v>C</v>
      </c>
      <c r="S290" s="14" t="str">
        <f>VLOOKUP(G290,Code!$C$3:$D$5,2,0)</f>
        <v>O-102</v>
      </c>
      <c r="T290" s="14"/>
    </row>
    <row r="291" spans="1:20">
      <c r="A291" s="13">
        <v>290</v>
      </c>
      <c r="B291" s="13" t="s">
        <v>68</v>
      </c>
      <c r="C291" s="13" t="s">
        <v>112</v>
      </c>
      <c r="D291" s="13" t="s">
        <v>267</v>
      </c>
      <c r="E291" s="13" t="s">
        <v>268</v>
      </c>
      <c r="F291" s="13" t="s">
        <v>134</v>
      </c>
      <c r="G291" s="13" t="s">
        <v>82</v>
      </c>
      <c r="H291" s="13" t="s">
        <v>183</v>
      </c>
      <c r="I291" s="13" t="s">
        <v>468</v>
      </c>
      <c r="J291" s="13">
        <v>7</v>
      </c>
      <c r="K291" s="13">
        <v>0.2</v>
      </c>
      <c r="L291" s="14">
        <v>6.6835999999999993</v>
      </c>
      <c r="M291" s="14">
        <f t="shared" si="20"/>
        <v>12.412400000000002</v>
      </c>
      <c r="N291" s="14">
        <f t="shared" si="21"/>
        <v>22.915199999999999</v>
      </c>
      <c r="O291" s="14">
        <f t="shared" si="23"/>
        <v>10.502799999999997</v>
      </c>
      <c r="P291" s="13">
        <v>19.096</v>
      </c>
      <c r="Q291" s="14">
        <f t="shared" si="22"/>
        <v>1050</v>
      </c>
      <c r="R291" s="14" t="str">
        <f t="shared" si="24"/>
        <v>B</v>
      </c>
      <c r="S291" s="14" t="str">
        <f>VLOOKUP(G291,Code!$C$3:$D$5,2,0)</f>
        <v>O-102</v>
      </c>
      <c r="T291" s="14"/>
    </row>
    <row r="292" spans="1:20">
      <c r="A292" s="13">
        <v>291</v>
      </c>
      <c r="B292" s="13" t="s">
        <v>68</v>
      </c>
      <c r="C292" s="13" t="s">
        <v>112</v>
      </c>
      <c r="D292" s="13" t="s">
        <v>267</v>
      </c>
      <c r="E292" s="13" t="s">
        <v>268</v>
      </c>
      <c r="F292" s="13" t="s">
        <v>134</v>
      </c>
      <c r="G292" s="13" t="s">
        <v>82</v>
      </c>
      <c r="H292" s="13" t="s">
        <v>83</v>
      </c>
      <c r="I292" s="13" t="s">
        <v>469</v>
      </c>
      <c r="J292" s="13">
        <v>8</v>
      </c>
      <c r="K292" s="13">
        <v>0.2</v>
      </c>
      <c r="L292" s="14">
        <v>6.2423999999999999</v>
      </c>
      <c r="M292" s="14">
        <f t="shared" si="20"/>
        <v>12.253600000000002</v>
      </c>
      <c r="N292" s="14">
        <f t="shared" si="21"/>
        <v>22.195200000000003</v>
      </c>
      <c r="O292" s="14">
        <f t="shared" si="23"/>
        <v>9.9416000000000011</v>
      </c>
      <c r="P292" s="13">
        <v>18.496000000000002</v>
      </c>
      <c r="Q292" s="14">
        <f t="shared" si="22"/>
        <v>1200</v>
      </c>
      <c r="R292" s="14" t="str">
        <f t="shared" si="24"/>
        <v>B</v>
      </c>
      <c r="S292" s="14" t="str">
        <f>VLOOKUP(G292,Code!$C$3:$D$5,2,0)</f>
        <v>O-102</v>
      </c>
      <c r="T292" s="14"/>
    </row>
    <row r="293" spans="1:20">
      <c r="A293" s="13">
        <v>292</v>
      </c>
      <c r="B293" s="13" t="s">
        <v>68</v>
      </c>
      <c r="C293" s="13" t="s">
        <v>112</v>
      </c>
      <c r="D293" s="13" t="s">
        <v>267</v>
      </c>
      <c r="E293" s="13" t="s">
        <v>268</v>
      </c>
      <c r="F293" s="13" t="s">
        <v>134</v>
      </c>
      <c r="G293" s="13" t="s">
        <v>96</v>
      </c>
      <c r="H293" s="13" t="s">
        <v>138</v>
      </c>
      <c r="I293" s="13" t="s">
        <v>470</v>
      </c>
      <c r="J293" s="13">
        <v>2</v>
      </c>
      <c r="K293" s="13">
        <v>0.2</v>
      </c>
      <c r="L293" s="14">
        <v>54.396600000000007</v>
      </c>
      <c r="M293" s="14">
        <f t="shared" si="20"/>
        <v>201.58740000000003</v>
      </c>
      <c r="N293" s="14">
        <f t="shared" si="21"/>
        <v>307.18080000000003</v>
      </c>
      <c r="O293" s="14">
        <f t="shared" si="23"/>
        <v>105.5934</v>
      </c>
      <c r="P293" s="13">
        <v>255.98400000000004</v>
      </c>
      <c r="Q293" s="14">
        <f t="shared" si="22"/>
        <v>300</v>
      </c>
      <c r="R293" s="14" t="str">
        <f t="shared" si="24"/>
        <v>D</v>
      </c>
      <c r="S293" s="14" t="str">
        <f>VLOOKUP(G293,Code!$C$3:$D$5,2,0)</f>
        <v>T-103</v>
      </c>
      <c r="T293" s="14"/>
    </row>
    <row r="294" spans="1:20">
      <c r="A294" s="13">
        <v>293</v>
      </c>
      <c r="B294" s="13" t="s">
        <v>68</v>
      </c>
      <c r="C294" s="13" t="s">
        <v>112</v>
      </c>
      <c r="D294" s="13" t="s">
        <v>267</v>
      </c>
      <c r="E294" s="13" t="s">
        <v>268</v>
      </c>
      <c r="F294" s="13" t="s">
        <v>134</v>
      </c>
      <c r="G294" s="13" t="s">
        <v>73</v>
      </c>
      <c r="H294" s="13" t="s">
        <v>74</v>
      </c>
      <c r="I294" s="13" t="s">
        <v>471</v>
      </c>
      <c r="J294" s="13">
        <v>3</v>
      </c>
      <c r="K294" s="13">
        <v>0.5</v>
      </c>
      <c r="L294" s="14">
        <v>-48.703199999999995</v>
      </c>
      <c r="M294" s="14">
        <f t="shared" si="20"/>
        <v>135.67320000000001</v>
      </c>
      <c r="N294" s="14">
        <f t="shared" si="21"/>
        <v>130.45499999999998</v>
      </c>
      <c r="O294" s="14">
        <f t="shared" si="23"/>
        <v>-5.2182000000000244</v>
      </c>
      <c r="P294" s="13">
        <v>86.97</v>
      </c>
      <c r="Q294" s="14">
        <f t="shared" si="22"/>
        <v>450</v>
      </c>
      <c r="R294" s="14" t="str">
        <f t="shared" si="24"/>
        <v>D</v>
      </c>
      <c r="S294" s="14" t="str">
        <f>VLOOKUP(G294,Code!$C$3:$D$5,2,0)</f>
        <v>F-101</v>
      </c>
      <c r="T294" s="14"/>
    </row>
    <row r="295" spans="1:20">
      <c r="A295" s="13">
        <v>294</v>
      </c>
      <c r="B295" s="13" t="s">
        <v>150</v>
      </c>
      <c r="C295" s="13" t="s">
        <v>78</v>
      </c>
      <c r="D295" s="13" t="s">
        <v>472</v>
      </c>
      <c r="E295" s="13" t="s">
        <v>252</v>
      </c>
      <c r="F295" s="13" t="s">
        <v>81</v>
      </c>
      <c r="G295" s="13" t="s">
        <v>73</v>
      </c>
      <c r="H295" s="13" t="s">
        <v>92</v>
      </c>
      <c r="I295" s="13" t="s">
        <v>473</v>
      </c>
      <c r="J295" s="13">
        <v>8</v>
      </c>
      <c r="K295" s="13">
        <v>0.2</v>
      </c>
      <c r="L295" s="14">
        <v>78.859200000000001</v>
      </c>
      <c r="M295" s="14">
        <f t="shared" si="20"/>
        <v>221.55680000000001</v>
      </c>
      <c r="N295" s="14">
        <f t="shared" si="21"/>
        <v>360.49919999999997</v>
      </c>
      <c r="O295" s="14">
        <f t="shared" si="23"/>
        <v>138.94239999999996</v>
      </c>
      <c r="P295" s="13">
        <v>300.416</v>
      </c>
      <c r="Q295" s="14">
        <f t="shared" si="22"/>
        <v>1200</v>
      </c>
      <c r="R295" s="14" t="str">
        <f t="shared" si="24"/>
        <v>B</v>
      </c>
      <c r="S295" s="14" t="str">
        <f>VLOOKUP(G295,Code!$C$3:$D$5,2,0)</f>
        <v>F-101</v>
      </c>
      <c r="T295" s="14"/>
    </row>
    <row r="296" spans="1:20">
      <c r="A296" s="13">
        <v>295</v>
      </c>
      <c r="B296" s="13" t="s">
        <v>150</v>
      </c>
      <c r="C296" s="13" t="s">
        <v>78</v>
      </c>
      <c r="D296" s="13" t="s">
        <v>472</v>
      </c>
      <c r="E296" s="13" t="s">
        <v>252</v>
      </c>
      <c r="F296" s="13" t="s">
        <v>81</v>
      </c>
      <c r="G296" s="13" t="s">
        <v>73</v>
      </c>
      <c r="H296" s="13" t="s">
        <v>76</v>
      </c>
      <c r="I296" s="13" t="s">
        <v>474</v>
      </c>
      <c r="J296" s="13">
        <v>3</v>
      </c>
      <c r="K296" s="13">
        <v>0.2</v>
      </c>
      <c r="L296" s="14">
        <v>20.155800000000013</v>
      </c>
      <c r="M296" s="14">
        <f t="shared" si="20"/>
        <v>210.19620000000003</v>
      </c>
      <c r="N296" s="14">
        <f t="shared" si="21"/>
        <v>276.42240000000004</v>
      </c>
      <c r="O296" s="14">
        <f t="shared" si="23"/>
        <v>66.226200000000006</v>
      </c>
      <c r="P296" s="13">
        <v>230.35200000000003</v>
      </c>
      <c r="Q296" s="14">
        <f t="shared" si="22"/>
        <v>450</v>
      </c>
      <c r="R296" s="14" t="str">
        <f t="shared" si="24"/>
        <v>D</v>
      </c>
      <c r="S296" s="14" t="str">
        <f>VLOOKUP(G296,Code!$C$3:$D$5,2,0)</f>
        <v>F-101</v>
      </c>
      <c r="T296" s="14"/>
    </row>
    <row r="297" spans="1:20">
      <c r="A297" s="13">
        <v>296</v>
      </c>
      <c r="B297" s="13" t="s">
        <v>150</v>
      </c>
      <c r="C297" s="13" t="s">
        <v>78</v>
      </c>
      <c r="D297" s="13" t="s">
        <v>472</v>
      </c>
      <c r="E297" s="13" t="s">
        <v>252</v>
      </c>
      <c r="F297" s="13" t="s">
        <v>81</v>
      </c>
      <c r="G297" s="13" t="s">
        <v>73</v>
      </c>
      <c r="H297" s="13" t="s">
        <v>92</v>
      </c>
      <c r="I297" s="13" t="s">
        <v>475</v>
      </c>
      <c r="J297" s="13">
        <v>3</v>
      </c>
      <c r="K297" s="13">
        <v>0.2</v>
      </c>
      <c r="L297" s="14">
        <v>-24.564599999999999</v>
      </c>
      <c r="M297" s="14">
        <f t="shared" si="20"/>
        <v>242.91660000000002</v>
      </c>
      <c r="N297" s="14">
        <f t="shared" si="21"/>
        <v>262.02240000000006</v>
      </c>
      <c r="O297" s="14">
        <f t="shared" si="23"/>
        <v>19.105800000000045</v>
      </c>
      <c r="P297" s="13">
        <v>218.35200000000003</v>
      </c>
      <c r="Q297" s="14">
        <f t="shared" si="22"/>
        <v>450</v>
      </c>
      <c r="R297" s="14" t="str">
        <f t="shared" si="24"/>
        <v>D</v>
      </c>
      <c r="S297" s="14" t="str">
        <f>VLOOKUP(G297,Code!$C$3:$D$5,2,0)</f>
        <v>F-101</v>
      </c>
      <c r="T297" s="14"/>
    </row>
    <row r="298" spans="1:20">
      <c r="A298" s="13">
        <v>297</v>
      </c>
      <c r="B298" s="13" t="s">
        <v>150</v>
      </c>
      <c r="C298" s="13" t="s">
        <v>78</v>
      </c>
      <c r="D298" s="13" t="s">
        <v>472</v>
      </c>
      <c r="E298" s="13" t="s">
        <v>252</v>
      </c>
      <c r="F298" s="13" t="s">
        <v>81</v>
      </c>
      <c r="G298" s="13" t="s">
        <v>82</v>
      </c>
      <c r="H298" s="13" t="s">
        <v>99</v>
      </c>
      <c r="I298" s="13" t="s">
        <v>476</v>
      </c>
      <c r="J298" s="13">
        <v>5</v>
      </c>
      <c r="K298" s="13">
        <v>0.7</v>
      </c>
      <c r="L298" s="14">
        <v>-62.88000000000001</v>
      </c>
      <c r="M298" s="14">
        <f t="shared" si="20"/>
        <v>141.48000000000002</v>
      </c>
      <c r="N298" s="14">
        <f t="shared" si="21"/>
        <v>133.62</v>
      </c>
      <c r="O298" s="14">
        <f t="shared" si="23"/>
        <v>-7.8600000000000136</v>
      </c>
      <c r="P298" s="13">
        <v>78.600000000000009</v>
      </c>
      <c r="Q298" s="14">
        <f t="shared" si="22"/>
        <v>750</v>
      </c>
      <c r="R298" s="14" t="str">
        <f t="shared" si="24"/>
        <v>C</v>
      </c>
      <c r="S298" s="14" t="str">
        <f>VLOOKUP(G298,Code!$C$3:$D$5,2,0)</f>
        <v>O-102</v>
      </c>
      <c r="T298" s="14"/>
    </row>
    <row r="299" spans="1:20">
      <c r="A299" s="13">
        <v>298</v>
      </c>
      <c r="B299" s="13" t="s">
        <v>150</v>
      </c>
      <c r="C299" s="13" t="s">
        <v>78</v>
      </c>
      <c r="D299" s="13" t="s">
        <v>472</v>
      </c>
      <c r="E299" s="13" t="s">
        <v>252</v>
      </c>
      <c r="F299" s="13" t="s">
        <v>81</v>
      </c>
      <c r="G299" s="13" t="s">
        <v>82</v>
      </c>
      <c r="H299" s="13" t="s">
        <v>183</v>
      </c>
      <c r="I299" s="13" t="s">
        <v>477</v>
      </c>
      <c r="J299" s="13">
        <v>3</v>
      </c>
      <c r="K299" s="13">
        <v>0.2</v>
      </c>
      <c r="L299" s="14">
        <v>9.2987999999999964</v>
      </c>
      <c r="M299" s="14">
        <f t="shared" si="20"/>
        <v>18.253200000000007</v>
      </c>
      <c r="N299" s="14">
        <f t="shared" si="21"/>
        <v>33.062400000000004</v>
      </c>
      <c r="O299" s="14">
        <f t="shared" si="23"/>
        <v>14.809199999999997</v>
      </c>
      <c r="P299" s="13">
        <v>27.552000000000003</v>
      </c>
      <c r="Q299" s="14">
        <f t="shared" si="22"/>
        <v>450</v>
      </c>
      <c r="R299" s="14" t="str">
        <f t="shared" si="24"/>
        <v>D</v>
      </c>
      <c r="S299" s="14" t="str">
        <f>VLOOKUP(G299,Code!$C$3:$D$5,2,0)</f>
        <v>O-102</v>
      </c>
      <c r="T299" s="14"/>
    </row>
    <row r="300" spans="1:20">
      <c r="A300" s="13">
        <v>299</v>
      </c>
      <c r="B300" s="13" t="s">
        <v>85</v>
      </c>
      <c r="C300" s="13" t="s">
        <v>78</v>
      </c>
      <c r="D300" s="13" t="s">
        <v>478</v>
      </c>
      <c r="E300" s="13" t="s">
        <v>371</v>
      </c>
      <c r="F300" s="13" t="s">
        <v>134</v>
      </c>
      <c r="G300" s="13" t="s">
        <v>82</v>
      </c>
      <c r="H300" s="13" t="s">
        <v>107</v>
      </c>
      <c r="I300" s="13" t="s">
        <v>479</v>
      </c>
      <c r="J300" s="13">
        <v>5</v>
      </c>
      <c r="K300" s="13">
        <v>0</v>
      </c>
      <c r="L300" s="14">
        <v>15.552000000000001</v>
      </c>
      <c r="M300" s="14">
        <f t="shared" si="20"/>
        <v>16.848000000000006</v>
      </c>
      <c r="N300" s="14">
        <f t="shared" si="21"/>
        <v>32.400000000000006</v>
      </c>
      <c r="O300" s="14">
        <f t="shared" si="23"/>
        <v>15.552</v>
      </c>
      <c r="P300" s="13">
        <v>32.400000000000006</v>
      </c>
      <c r="Q300" s="14">
        <f t="shared" si="22"/>
        <v>750</v>
      </c>
      <c r="R300" s="14" t="str">
        <f t="shared" si="24"/>
        <v>C</v>
      </c>
      <c r="S300" s="14" t="str">
        <f>VLOOKUP(G300,Code!$C$3:$D$5,2,0)</f>
        <v>O-102</v>
      </c>
      <c r="T300" s="14"/>
    </row>
    <row r="301" spans="1:20">
      <c r="A301" s="13">
        <v>300</v>
      </c>
      <c r="B301" s="13" t="s">
        <v>85</v>
      </c>
      <c r="C301" s="13" t="s">
        <v>78</v>
      </c>
      <c r="D301" s="13" t="s">
        <v>478</v>
      </c>
      <c r="E301" s="13" t="s">
        <v>371</v>
      </c>
      <c r="F301" s="13" t="s">
        <v>134</v>
      </c>
      <c r="G301" s="13" t="s">
        <v>82</v>
      </c>
      <c r="H301" s="13" t="s">
        <v>90</v>
      </c>
      <c r="I301" s="13" t="s">
        <v>480</v>
      </c>
      <c r="J301" s="13">
        <v>8</v>
      </c>
      <c r="K301" s="13">
        <v>0</v>
      </c>
      <c r="L301" s="14">
        <v>10.824800000000096</v>
      </c>
      <c r="M301" s="14">
        <f t="shared" si="20"/>
        <v>1071.6551999999999</v>
      </c>
      <c r="N301" s="14">
        <f t="shared" si="21"/>
        <v>1082.48</v>
      </c>
      <c r="O301" s="14">
        <f t="shared" si="23"/>
        <v>10.824800000000096</v>
      </c>
      <c r="P301" s="13">
        <v>1082.48</v>
      </c>
      <c r="Q301" s="14">
        <f t="shared" si="22"/>
        <v>1200</v>
      </c>
      <c r="R301" s="14" t="str">
        <f t="shared" si="24"/>
        <v>B</v>
      </c>
      <c r="S301" s="14" t="str">
        <f>VLOOKUP(G301,Code!$C$3:$D$5,2,0)</f>
        <v>O-102</v>
      </c>
      <c r="T301" s="14"/>
    </row>
    <row r="302" spans="1:20">
      <c r="A302" s="13">
        <v>301</v>
      </c>
      <c r="B302" s="13" t="s">
        <v>85</v>
      </c>
      <c r="C302" s="13" t="s">
        <v>78</v>
      </c>
      <c r="D302" s="13" t="s">
        <v>478</v>
      </c>
      <c r="E302" s="13" t="s">
        <v>371</v>
      </c>
      <c r="F302" s="13" t="s">
        <v>134</v>
      </c>
      <c r="G302" s="13" t="s">
        <v>82</v>
      </c>
      <c r="H302" s="13" t="s">
        <v>107</v>
      </c>
      <c r="I302" s="13" t="s">
        <v>481</v>
      </c>
      <c r="J302" s="13">
        <v>3</v>
      </c>
      <c r="K302" s="13">
        <v>0</v>
      </c>
      <c r="L302" s="14">
        <v>27.316799999999997</v>
      </c>
      <c r="M302" s="14">
        <f t="shared" si="20"/>
        <v>29.5932</v>
      </c>
      <c r="N302" s="14">
        <f t="shared" si="21"/>
        <v>56.91</v>
      </c>
      <c r="O302" s="14">
        <f t="shared" si="23"/>
        <v>27.316799999999997</v>
      </c>
      <c r="P302" s="13">
        <v>56.91</v>
      </c>
      <c r="Q302" s="14">
        <f t="shared" si="22"/>
        <v>450</v>
      </c>
      <c r="R302" s="14" t="str">
        <f t="shared" si="24"/>
        <v>D</v>
      </c>
      <c r="S302" s="14" t="str">
        <f>VLOOKUP(G302,Code!$C$3:$D$5,2,0)</f>
        <v>O-102</v>
      </c>
      <c r="T302" s="14"/>
    </row>
    <row r="303" spans="1:20">
      <c r="A303" s="13">
        <v>302</v>
      </c>
      <c r="B303" s="13" t="s">
        <v>85</v>
      </c>
      <c r="C303" s="13" t="s">
        <v>78</v>
      </c>
      <c r="D303" s="13" t="s">
        <v>478</v>
      </c>
      <c r="E303" s="13" t="s">
        <v>371</v>
      </c>
      <c r="F303" s="13" t="s">
        <v>134</v>
      </c>
      <c r="G303" s="13" t="s">
        <v>73</v>
      </c>
      <c r="H303" s="13" t="s">
        <v>92</v>
      </c>
      <c r="I303" s="13" t="s">
        <v>482</v>
      </c>
      <c r="J303" s="13">
        <v>4</v>
      </c>
      <c r="K303" s="13">
        <v>0</v>
      </c>
      <c r="L303" s="14">
        <v>38.023999999999994</v>
      </c>
      <c r="M303" s="14">
        <f t="shared" si="20"/>
        <v>39.576000000000001</v>
      </c>
      <c r="N303" s="14">
        <f t="shared" si="21"/>
        <v>77.599999999999994</v>
      </c>
      <c r="O303" s="14">
        <f t="shared" si="23"/>
        <v>38.023999999999994</v>
      </c>
      <c r="P303" s="13">
        <v>77.599999999999994</v>
      </c>
      <c r="Q303" s="14">
        <f t="shared" si="22"/>
        <v>600</v>
      </c>
      <c r="R303" s="14" t="str">
        <f t="shared" si="24"/>
        <v>C</v>
      </c>
      <c r="S303" s="14" t="str">
        <f>VLOOKUP(G303,Code!$C$3:$D$5,2,0)</f>
        <v>F-101</v>
      </c>
      <c r="T303" s="14"/>
    </row>
    <row r="304" spans="1:20">
      <c r="A304" s="13">
        <v>303</v>
      </c>
      <c r="B304" s="13" t="s">
        <v>85</v>
      </c>
      <c r="C304" s="13" t="s">
        <v>78</v>
      </c>
      <c r="D304" s="13" t="s">
        <v>478</v>
      </c>
      <c r="E304" s="13" t="s">
        <v>371</v>
      </c>
      <c r="F304" s="13" t="s">
        <v>134</v>
      </c>
      <c r="G304" s="13" t="s">
        <v>82</v>
      </c>
      <c r="H304" s="13" t="s">
        <v>99</v>
      </c>
      <c r="I304" s="13" t="s">
        <v>483</v>
      </c>
      <c r="J304" s="13">
        <v>1</v>
      </c>
      <c r="K304" s="13">
        <v>0</v>
      </c>
      <c r="L304" s="14">
        <v>6.5687999999999995</v>
      </c>
      <c r="M304" s="14">
        <f t="shared" si="20"/>
        <v>7.7111999999999998</v>
      </c>
      <c r="N304" s="14">
        <f t="shared" si="21"/>
        <v>14.28</v>
      </c>
      <c r="O304" s="14">
        <f t="shared" si="23"/>
        <v>6.5687999999999995</v>
      </c>
      <c r="P304" s="13">
        <v>14.28</v>
      </c>
      <c r="Q304" s="14">
        <f t="shared" si="22"/>
        <v>150</v>
      </c>
      <c r="R304" s="14" t="str">
        <f t="shared" si="24"/>
        <v>D</v>
      </c>
      <c r="S304" s="14" t="str">
        <f>VLOOKUP(G304,Code!$C$3:$D$5,2,0)</f>
        <v>O-102</v>
      </c>
      <c r="T304" s="14"/>
    </row>
    <row r="305" spans="1:20">
      <c r="A305" s="13">
        <v>304</v>
      </c>
      <c r="B305" s="13" t="s">
        <v>85</v>
      </c>
      <c r="C305" s="13" t="s">
        <v>69</v>
      </c>
      <c r="D305" s="13" t="s">
        <v>197</v>
      </c>
      <c r="E305" s="13" t="s">
        <v>159</v>
      </c>
      <c r="F305" s="13" t="s">
        <v>115</v>
      </c>
      <c r="G305" s="13" t="s">
        <v>73</v>
      </c>
      <c r="H305" s="13" t="s">
        <v>88</v>
      </c>
      <c r="I305" s="13" t="s">
        <v>484</v>
      </c>
      <c r="J305" s="13">
        <v>3</v>
      </c>
      <c r="K305" s="13">
        <v>0.5</v>
      </c>
      <c r="L305" s="14">
        <v>-131.44500000000005</v>
      </c>
      <c r="M305" s="14">
        <f t="shared" si="20"/>
        <v>350.5200000000001</v>
      </c>
      <c r="N305" s="14">
        <f t="shared" si="21"/>
        <v>328.61250000000001</v>
      </c>
      <c r="O305" s="14">
        <f t="shared" si="23"/>
        <v>-21.907500000000084</v>
      </c>
      <c r="P305" s="13">
        <v>219.07500000000002</v>
      </c>
      <c r="Q305" s="14">
        <f t="shared" si="22"/>
        <v>450</v>
      </c>
      <c r="R305" s="14" t="str">
        <f t="shared" si="24"/>
        <v>D</v>
      </c>
      <c r="S305" s="14" t="str">
        <f>VLOOKUP(G305,Code!$C$3:$D$5,2,0)</f>
        <v>F-101</v>
      </c>
      <c r="T305" s="14"/>
    </row>
    <row r="306" spans="1:20">
      <c r="A306" s="13">
        <v>305</v>
      </c>
      <c r="B306" s="13" t="s">
        <v>68</v>
      </c>
      <c r="C306" s="13" t="s">
        <v>78</v>
      </c>
      <c r="D306" s="13" t="s">
        <v>181</v>
      </c>
      <c r="E306" s="13" t="s">
        <v>182</v>
      </c>
      <c r="F306" s="13" t="s">
        <v>134</v>
      </c>
      <c r="G306" s="13" t="s">
        <v>73</v>
      </c>
      <c r="H306" s="13" t="s">
        <v>92</v>
      </c>
      <c r="I306" s="13" t="s">
        <v>485</v>
      </c>
      <c r="J306" s="13">
        <v>2</v>
      </c>
      <c r="K306" s="13">
        <v>0</v>
      </c>
      <c r="L306" s="14">
        <v>12.863999999999999</v>
      </c>
      <c r="M306" s="14">
        <f t="shared" si="20"/>
        <v>13.936000000000002</v>
      </c>
      <c r="N306" s="14">
        <f t="shared" si="21"/>
        <v>26.8</v>
      </c>
      <c r="O306" s="14">
        <f t="shared" si="23"/>
        <v>12.863999999999999</v>
      </c>
      <c r="P306" s="13">
        <v>26.8</v>
      </c>
      <c r="Q306" s="14">
        <f t="shared" si="22"/>
        <v>300</v>
      </c>
      <c r="R306" s="14" t="str">
        <f t="shared" si="24"/>
        <v>D</v>
      </c>
      <c r="S306" s="14" t="str">
        <f>VLOOKUP(G306,Code!$C$3:$D$5,2,0)</f>
        <v>F-101</v>
      </c>
      <c r="T306" s="14"/>
    </row>
    <row r="307" spans="1:20">
      <c r="A307" s="13">
        <v>306</v>
      </c>
      <c r="B307" s="13" t="s">
        <v>85</v>
      </c>
      <c r="C307" s="13" t="s">
        <v>78</v>
      </c>
      <c r="D307" s="13" t="s">
        <v>486</v>
      </c>
      <c r="E307" s="13" t="s">
        <v>169</v>
      </c>
      <c r="F307" s="13" t="s">
        <v>115</v>
      </c>
      <c r="G307" s="13" t="s">
        <v>82</v>
      </c>
      <c r="H307" s="13" t="s">
        <v>94</v>
      </c>
      <c r="I307" s="13" t="s">
        <v>487</v>
      </c>
      <c r="J307" s="13">
        <v>3</v>
      </c>
      <c r="K307" s="13">
        <v>0</v>
      </c>
      <c r="L307" s="14">
        <v>2.8535999999999988</v>
      </c>
      <c r="M307" s="14">
        <f t="shared" si="20"/>
        <v>6.9864000000000015</v>
      </c>
      <c r="N307" s="14">
        <f t="shared" si="21"/>
        <v>9.84</v>
      </c>
      <c r="O307" s="14">
        <f t="shared" si="23"/>
        <v>2.8535999999999984</v>
      </c>
      <c r="P307" s="13">
        <v>9.84</v>
      </c>
      <c r="Q307" s="14">
        <f t="shared" si="22"/>
        <v>450</v>
      </c>
      <c r="R307" s="14" t="str">
        <f t="shared" si="24"/>
        <v>D</v>
      </c>
      <c r="S307" s="14" t="str">
        <f>VLOOKUP(G307,Code!$C$3:$D$5,2,0)</f>
        <v>O-102</v>
      </c>
      <c r="T307" s="14"/>
    </row>
    <row r="308" spans="1:20">
      <c r="A308" s="13">
        <v>307</v>
      </c>
      <c r="B308" s="13" t="s">
        <v>85</v>
      </c>
      <c r="C308" s="13" t="s">
        <v>112</v>
      </c>
      <c r="D308" s="13" t="s">
        <v>488</v>
      </c>
      <c r="E308" s="13" t="s">
        <v>371</v>
      </c>
      <c r="F308" s="13" t="s">
        <v>134</v>
      </c>
      <c r="G308" s="13" t="s">
        <v>82</v>
      </c>
      <c r="H308" s="13" t="s">
        <v>99</v>
      </c>
      <c r="I308" s="13" t="s">
        <v>489</v>
      </c>
      <c r="J308" s="13">
        <v>3</v>
      </c>
      <c r="K308" s="13">
        <v>0</v>
      </c>
      <c r="L308" s="14">
        <v>20.9208</v>
      </c>
      <c r="M308" s="14">
        <f t="shared" si="20"/>
        <v>24.559200000000004</v>
      </c>
      <c r="N308" s="14">
        <f t="shared" si="21"/>
        <v>45.480000000000004</v>
      </c>
      <c r="O308" s="14">
        <f t="shared" si="23"/>
        <v>20.9208</v>
      </c>
      <c r="P308" s="13">
        <v>45.480000000000004</v>
      </c>
      <c r="Q308" s="14">
        <f t="shared" si="22"/>
        <v>450</v>
      </c>
      <c r="R308" s="14" t="str">
        <f t="shared" si="24"/>
        <v>D</v>
      </c>
      <c r="S308" s="14" t="str">
        <f>VLOOKUP(G308,Code!$C$3:$D$5,2,0)</f>
        <v>O-102</v>
      </c>
      <c r="T308" s="14"/>
    </row>
    <row r="309" spans="1:20">
      <c r="A309" s="13">
        <v>308</v>
      </c>
      <c r="B309" s="13" t="s">
        <v>85</v>
      </c>
      <c r="C309" s="13" t="s">
        <v>112</v>
      </c>
      <c r="D309" s="13" t="s">
        <v>488</v>
      </c>
      <c r="E309" s="13" t="s">
        <v>371</v>
      </c>
      <c r="F309" s="13" t="s">
        <v>134</v>
      </c>
      <c r="G309" s="13" t="s">
        <v>82</v>
      </c>
      <c r="H309" s="13" t="s">
        <v>94</v>
      </c>
      <c r="I309" s="13" t="s">
        <v>490</v>
      </c>
      <c r="J309" s="13">
        <v>6</v>
      </c>
      <c r="K309" s="13">
        <v>0</v>
      </c>
      <c r="L309" s="14">
        <v>83.867999999999967</v>
      </c>
      <c r="M309" s="14">
        <f t="shared" si="20"/>
        <v>205.33200000000008</v>
      </c>
      <c r="N309" s="14">
        <f t="shared" si="21"/>
        <v>289.20000000000005</v>
      </c>
      <c r="O309" s="14">
        <f t="shared" si="23"/>
        <v>83.867999999999967</v>
      </c>
      <c r="P309" s="13">
        <v>289.20000000000005</v>
      </c>
      <c r="Q309" s="14">
        <f t="shared" si="22"/>
        <v>900</v>
      </c>
      <c r="R309" s="14" t="str">
        <f t="shared" si="24"/>
        <v>C</v>
      </c>
      <c r="S309" s="14" t="str">
        <f>VLOOKUP(G309,Code!$C$3:$D$5,2,0)</f>
        <v>O-102</v>
      </c>
      <c r="T309" s="14"/>
    </row>
    <row r="310" spans="1:20">
      <c r="A310" s="13">
        <v>309</v>
      </c>
      <c r="B310" s="13" t="s">
        <v>150</v>
      </c>
      <c r="C310" s="13" t="s">
        <v>69</v>
      </c>
      <c r="D310" s="13" t="s">
        <v>491</v>
      </c>
      <c r="E310" s="13" t="s">
        <v>204</v>
      </c>
      <c r="F310" s="13" t="s">
        <v>72</v>
      </c>
      <c r="G310" s="13" t="s">
        <v>82</v>
      </c>
      <c r="H310" s="13" t="s">
        <v>94</v>
      </c>
      <c r="I310" s="13" t="s">
        <v>492</v>
      </c>
      <c r="J310" s="13">
        <v>1</v>
      </c>
      <c r="K310" s="13">
        <v>0</v>
      </c>
      <c r="L310" s="14">
        <v>2.0049000000000001</v>
      </c>
      <c r="M310" s="14">
        <f t="shared" si="20"/>
        <v>2.8850999999999996</v>
      </c>
      <c r="N310" s="14">
        <f t="shared" si="21"/>
        <v>4.8899999999999997</v>
      </c>
      <c r="O310" s="14">
        <f t="shared" si="23"/>
        <v>2.0049000000000001</v>
      </c>
      <c r="P310" s="13">
        <v>4.8899999999999997</v>
      </c>
      <c r="Q310" s="14">
        <f t="shared" si="22"/>
        <v>150</v>
      </c>
      <c r="R310" s="14" t="str">
        <f t="shared" si="24"/>
        <v>D</v>
      </c>
      <c r="S310" s="14" t="str">
        <f>VLOOKUP(G310,Code!$C$3:$D$5,2,0)</f>
        <v>O-102</v>
      </c>
      <c r="T310" s="14"/>
    </row>
    <row r="311" spans="1:20">
      <c r="A311" s="13">
        <v>310</v>
      </c>
      <c r="B311" s="13" t="s">
        <v>68</v>
      </c>
      <c r="C311" s="13" t="s">
        <v>78</v>
      </c>
      <c r="D311" s="13" t="s">
        <v>493</v>
      </c>
      <c r="E311" s="13" t="s">
        <v>252</v>
      </c>
      <c r="F311" s="13" t="s">
        <v>81</v>
      </c>
      <c r="G311" s="13" t="s">
        <v>73</v>
      </c>
      <c r="H311" s="13" t="s">
        <v>92</v>
      </c>
      <c r="I311" s="13" t="s">
        <v>494</v>
      </c>
      <c r="J311" s="13">
        <v>4</v>
      </c>
      <c r="K311" s="13">
        <v>0.2</v>
      </c>
      <c r="L311" s="14">
        <v>3.5948000000000011</v>
      </c>
      <c r="M311" s="14">
        <f t="shared" si="20"/>
        <v>11.541200000000002</v>
      </c>
      <c r="N311" s="14">
        <f t="shared" si="21"/>
        <v>18.163200000000003</v>
      </c>
      <c r="O311" s="14">
        <f t="shared" si="23"/>
        <v>6.6220000000000017</v>
      </c>
      <c r="P311" s="13">
        <v>15.136000000000003</v>
      </c>
      <c r="Q311" s="14">
        <f t="shared" si="22"/>
        <v>600</v>
      </c>
      <c r="R311" s="14" t="str">
        <f t="shared" si="24"/>
        <v>C</v>
      </c>
      <c r="S311" s="14" t="str">
        <f>VLOOKUP(G311,Code!$C$3:$D$5,2,0)</f>
        <v>F-101</v>
      </c>
      <c r="T311" s="14"/>
    </row>
    <row r="312" spans="1:20">
      <c r="A312" s="13">
        <v>311</v>
      </c>
      <c r="B312" s="13" t="s">
        <v>68</v>
      </c>
      <c r="C312" s="13" t="s">
        <v>78</v>
      </c>
      <c r="D312" s="13" t="s">
        <v>493</v>
      </c>
      <c r="E312" s="13" t="s">
        <v>252</v>
      </c>
      <c r="F312" s="13" t="s">
        <v>81</v>
      </c>
      <c r="G312" s="13" t="s">
        <v>73</v>
      </c>
      <c r="H312" s="13" t="s">
        <v>76</v>
      </c>
      <c r="I312" s="13" t="s">
        <v>495</v>
      </c>
      <c r="J312" s="13">
        <v>2</v>
      </c>
      <c r="K312" s="13">
        <v>0.2</v>
      </c>
      <c r="L312" s="14">
        <v>52.511399999999981</v>
      </c>
      <c r="M312" s="14">
        <f t="shared" si="20"/>
        <v>414.25660000000005</v>
      </c>
      <c r="N312" s="14">
        <f t="shared" si="21"/>
        <v>560.12160000000006</v>
      </c>
      <c r="O312" s="14">
        <f t="shared" si="23"/>
        <v>145.86500000000001</v>
      </c>
      <c r="P312" s="13">
        <v>466.76800000000003</v>
      </c>
      <c r="Q312" s="14">
        <f t="shared" si="22"/>
        <v>300</v>
      </c>
      <c r="R312" s="14" t="str">
        <f t="shared" si="24"/>
        <v>D</v>
      </c>
      <c r="S312" s="14" t="str">
        <f>VLOOKUP(G312,Code!$C$3:$D$5,2,0)</f>
        <v>F-101</v>
      </c>
      <c r="T312" s="14"/>
    </row>
    <row r="313" spans="1:20">
      <c r="A313" s="13">
        <v>312</v>
      </c>
      <c r="B313" s="13" t="s">
        <v>68</v>
      </c>
      <c r="C313" s="13" t="s">
        <v>78</v>
      </c>
      <c r="D313" s="13" t="s">
        <v>493</v>
      </c>
      <c r="E313" s="13" t="s">
        <v>252</v>
      </c>
      <c r="F313" s="13" t="s">
        <v>81</v>
      </c>
      <c r="G313" s="13" t="s">
        <v>73</v>
      </c>
      <c r="H313" s="13" t="s">
        <v>92</v>
      </c>
      <c r="I313" s="13" t="s">
        <v>496</v>
      </c>
      <c r="J313" s="13">
        <v>1</v>
      </c>
      <c r="K313" s="13">
        <v>0.2</v>
      </c>
      <c r="L313" s="14">
        <v>1.7135999999999978</v>
      </c>
      <c r="M313" s="14">
        <f t="shared" si="20"/>
        <v>13.518400000000002</v>
      </c>
      <c r="N313" s="14">
        <f t="shared" si="21"/>
        <v>18.278399999999998</v>
      </c>
      <c r="O313" s="14">
        <f t="shared" si="23"/>
        <v>4.7599999999999962</v>
      </c>
      <c r="P313" s="13">
        <v>15.231999999999999</v>
      </c>
      <c r="Q313" s="14">
        <f t="shared" si="22"/>
        <v>150</v>
      </c>
      <c r="R313" s="14" t="str">
        <f t="shared" si="24"/>
        <v>D</v>
      </c>
      <c r="S313" s="14" t="str">
        <f>VLOOKUP(G313,Code!$C$3:$D$5,2,0)</f>
        <v>F-101</v>
      </c>
      <c r="T313" s="14"/>
    </row>
    <row r="314" spans="1:20">
      <c r="A314" s="13">
        <v>313</v>
      </c>
      <c r="B314" s="13" t="s">
        <v>68</v>
      </c>
      <c r="C314" s="13" t="s">
        <v>78</v>
      </c>
      <c r="D314" s="13" t="s">
        <v>493</v>
      </c>
      <c r="E314" s="13" t="s">
        <v>252</v>
      </c>
      <c r="F314" s="13" t="s">
        <v>81</v>
      </c>
      <c r="G314" s="13" t="s">
        <v>82</v>
      </c>
      <c r="H314" s="13" t="s">
        <v>83</v>
      </c>
      <c r="I314" s="13" t="s">
        <v>497</v>
      </c>
      <c r="J314" s="13">
        <v>3</v>
      </c>
      <c r="K314" s="13">
        <v>0.2</v>
      </c>
      <c r="L314" s="14">
        <v>2.0358000000000001</v>
      </c>
      <c r="M314" s="14">
        <f t="shared" si="20"/>
        <v>4.2282000000000002</v>
      </c>
      <c r="N314" s="14">
        <f t="shared" si="21"/>
        <v>7.5167999999999999</v>
      </c>
      <c r="O314" s="14">
        <f t="shared" si="23"/>
        <v>3.2885999999999997</v>
      </c>
      <c r="P314" s="13">
        <v>6.2640000000000002</v>
      </c>
      <c r="Q314" s="14">
        <f t="shared" si="22"/>
        <v>450</v>
      </c>
      <c r="R314" s="14" t="str">
        <f t="shared" si="24"/>
        <v>D</v>
      </c>
      <c r="S314" s="14" t="str">
        <f>VLOOKUP(G314,Code!$C$3:$D$5,2,0)</f>
        <v>O-102</v>
      </c>
      <c r="T314" s="14"/>
    </row>
    <row r="315" spans="1:20">
      <c r="A315" s="13">
        <v>314</v>
      </c>
      <c r="B315" s="13" t="s">
        <v>85</v>
      </c>
      <c r="C315" s="13" t="s">
        <v>78</v>
      </c>
      <c r="D315" s="13" t="s">
        <v>498</v>
      </c>
      <c r="E315" s="13" t="s">
        <v>371</v>
      </c>
      <c r="F315" s="13" t="s">
        <v>134</v>
      </c>
      <c r="G315" s="13" t="s">
        <v>73</v>
      </c>
      <c r="H315" s="13" t="s">
        <v>92</v>
      </c>
      <c r="I315" s="13" t="s">
        <v>499</v>
      </c>
      <c r="J315" s="13">
        <v>3</v>
      </c>
      <c r="K315" s="13">
        <v>0</v>
      </c>
      <c r="L315" s="14">
        <v>37.642200000000003</v>
      </c>
      <c r="M315" s="14">
        <f t="shared" si="20"/>
        <v>49.897799999999989</v>
      </c>
      <c r="N315" s="14">
        <f t="shared" si="21"/>
        <v>87.539999999999992</v>
      </c>
      <c r="O315" s="14">
        <f t="shared" si="23"/>
        <v>37.642200000000003</v>
      </c>
      <c r="P315" s="13">
        <v>87.539999999999992</v>
      </c>
      <c r="Q315" s="14">
        <f t="shared" si="22"/>
        <v>450</v>
      </c>
      <c r="R315" s="14" t="str">
        <f t="shared" si="24"/>
        <v>D</v>
      </c>
      <c r="S315" s="14" t="str">
        <f>VLOOKUP(G315,Code!$C$3:$D$5,2,0)</f>
        <v>F-101</v>
      </c>
      <c r="T315" s="14"/>
    </row>
    <row r="316" spans="1:20">
      <c r="A316" s="13">
        <v>315</v>
      </c>
      <c r="B316" s="13" t="s">
        <v>85</v>
      </c>
      <c r="C316" s="13" t="s">
        <v>78</v>
      </c>
      <c r="D316" s="13" t="s">
        <v>500</v>
      </c>
      <c r="E316" s="13" t="s">
        <v>87</v>
      </c>
      <c r="F316" s="13" t="s">
        <v>72</v>
      </c>
      <c r="G316" s="13" t="s">
        <v>96</v>
      </c>
      <c r="H316" s="13" t="s">
        <v>97</v>
      </c>
      <c r="I316" s="13" t="s">
        <v>501</v>
      </c>
      <c r="J316" s="13">
        <v>2</v>
      </c>
      <c r="K316" s="13">
        <v>0.2</v>
      </c>
      <c r="L316" s="14">
        <v>22.297999999999973</v>
      </c>
      <c r="M316" s="14">
        <f t="shared" si="20"/>
        <v>156.08600000000004</v>
      </c>
      <c r="N316" s="14">
        <f t="shared" si="21"/>
        <v>214.06080000000003</v>
      </c>
      <c r="O316" s="14">
        <f t="shared" si="23"/>
        <v>57.974799999999988</v>
      </c>
      <c r="P316" s="13">
        <v>178.38400000000001</v>
      </c>
      <c r="Q316" s="14">
        <f t="shared" si="22"/>
        <v>300</v>
      </c>
      <c r="R316" s="14" t="str">
        <f t="shared" si="24"/>
        <v>D</v>
      </c>
      <c r="S316" s="14" t="str">
        <f>VLOOKUP(G316,Code!$C$3:$D$5,2,0)</f>
        <v>T-103</v>
      </c>
      <c r="T316" s="14"/>
    </row>
    <row r="317" spans="1:20">
      <c r="A317" s="13">
        <v>316</v>
      </c>
      <c r="B317" s="13" t="s">
        <v>85</v>
      </c>
      <c r="C317" s="13" t="s">
        <v>78</v>
      </c>
      <c r="D317" s="13" t="s">
        <v>500</v>
      </c>
      <c r="E317" s="13" t="s">
        <v>87</v>
      </c>
      <c r="F317" s="13" t="s">
        <v>72</v>
      </c>
      <c r="G317" s="13" t="s">
        <v>82</v>
      </c>
      <c r="H317" s="13" t="s">
        <v>107</v>
      </c>
      <c r="I317" s="13" t="s">
        <v>502</v>
      </c>
      <c r="J317" s="13">
        <v>3</v>
      </c>
      <c r="K317" s="13">
        <v>0.2</v>
      </c>
      <c r="L317" s="14">
        <v>5.4432</v>
      </c>
      <c r="M317" s="14">
        <f t="shared" si="20"/>
        <v>10.108800000000002</v>
      </c>
      <c r="N317" s="14">
        <f t="shared" si="21"/>
        <v>18.662400000000005</v>
      </c>
      <c r="O317" s="14">
        <f t="shared" si="23"/>
        <v>8.553600000000003</v>
      </c>
      <c r="P317" s="13">
        <v>15.552000000000003</v>
      </c>
      <c r="Q317" s="14">
        <f t="shared" si="22"/>
        <v>450</v>
      </c>
      <c r="R317" s="14" t="str">
        <f t="shared" si="24"/>
        <v>D</v>
      </c>
      <c r="S317" s="14" t="str">
        <f>VLOOKUP(G317,Code!$C$3:$D$5,2,0)</f>
        <v>O-102</v>
      </c>
      <c r="T317" s="14"/>
    </row>
    <row r="318" spans="1:20">
      <c r="A318" s="13">
        <v>317</v>
      </c>
      <c r="B318" s="13" t="s">
        <v>150</v>
      </c>
      <c r="C318" s="13" t="s">
        <v>78</v>
      </c>
      <c r="D318" s="13" t="s">
        <v>132</v>
      </c>
      <c r="E318" s="13" t="s">
        <v>133</v>
      </c>
      <c r="F318" s="13" t="s">
        <v>134</v>
      </c>
      <c r="G318" s="13" t="s">
        <v>82</v>
      </c>
      <c r="H318" s="13" t="s">
        <v>94</v>
      </c>
      <c r="I318" s="13" t="s">
        <v>503</v>
      </c>
      <c r="J318" s="13">
        <v>4</v>
      </c>
      <c r="K318" s="13">
        <v>0.2</v>
      </c>
      <c r="L318" s="14">
        <v>8.674399999999995</v>
      </c>
      <c r="M318" s="14">
        <f t="shared" si="20"/>
        <v>90.461600000000018</v>
      </c>
      <c r="N318" s="14">
        <f t="shared" si="21"/>
        <v>118.96320000000001</v>
      </c>
      <c r="O318" s="14">
        <f t="shared" si="23"/>
        <v>28.501599999999996</v>
      </c>
      <c r="P318" s="13">
        <v>99.13600000000001</v>
      </c>
      <c r="Q318" s="14">
        <f t="shared" si="22"/>
        <v>600</v>
      </c>
      <c r="R318" s="14" t="str">
        <f t="shared" si="24"/>
        <v>C</v>
      </c>
      <c r="S318" s="14" t="str">
        <f>VLOOKUP(G318,Code!$C$3:$D$5,2,0)</f>
        <v>O-102</v>
      </c>
      <c r="T318" s="14"/>
    </row>
    <row r="319" spans="1:20">
      <c r="A319" s="13">
        <v>318</v>
      </c>
      <c r="B319" s="13" t="s">
        <v>85</v>
      </c>
      <c r="C319" s="13" t="s">
        <v>112</v>
      </c>
      <c r="D319" s="13" t="s">
        <v>181</v>
      </c>
      <c r="E319" s="13" t="s">
        <v>182</v>
      </c>
      <c r="F319" s="13" t="s">
        <v>134</v>
      </c>
      <c r="G319" s="13" t="s">
        <v>73</v>
      </c>
      <c r="H319" s="13" t="s">
        <v>76</v>
      </c>
      <c r="I319" s="13" t="s">
        <v>504</v>
      </c>
      <c r="J319" s="13">
        <v>1</v>
      </c>
      <c r="K319" s="13">
        <v>0.1</v>
      </c>
      <c r="L319" s="14">
        <v>24.156800000000004</v>
      </c>
      <c r="M319" s="14">
        <f t="shared" si="20"/>
        <v>111.7252</v>
      </c>
      <c r="N319" s="14">
        <f t="shared" si="21"/>
        <v>149.47020000000001</v>
      </c>
      <c r="O319" s="14">
        <f t="shared" si="23"/>
        <v>37.745000000000005</v>
      </c>
      <c r="P319" s="13">
        <v>135.88200000000001</v>
      </c>
      <c r="Q319" s="14">
        <f t="shared" si="22"/>
        <v>150</v>
      </c>
      <c r="R319" s="14" t="str">
        <f t="shared" si="24"/>
        <v>D</v>
      </c>
      <c r="S319" s="14" t="str">
        <f>VLOOKUP(G319,Code!$C$3:$D$5,2,0)</f>
        <v>F-101</v>
      </c>
      <c r="T319" s="14"/>
    </row>
    <row r="320" spans="1:20">
      <c r="A320" s="13">
        <v>319</v>
      </c>
      <c r="B320" s="13" t="s">
        <v>85</v>
      </c>
      <c r="C320" s="13" t="s">
        <v>112</v>
      </c>
      <c r="D320" s="13" t="s">
        <v>181</v>
      </c>
      <c r="E320" s="13" t="s">
        <v>182</v>
      </c>
      <c r="F320" s="13" t="s">
        <v>134</v>
      </c>
      <c r="G320" s="13" t="s">
        <v>96</v>
      </c>
      <c r="H320" s="13" t="s">
        <v>333</v>
      </c>
      <c r="I320" s="13" t="s">
        <v>505</v>
      </c>
      <c r="J320" s="13">
        <v>2</v>
      </c>
      <c r="K320" s="13">
        <v>0</v>
      </c>
      <c r="L320" s="14">
        <v>1995.99</v>
      </c>
      <c r="M320" s="14">
        <f t="shared" si="20"/>
        <v>1995.99</v>
      </c>
      <c r="N320" s="14">
        <f t="shared" si="21"/>
        <v>3991.98</v>
      </c>
      <c r="O320" s="14">
        <f t="shared" si="23"/>
        <v>1995.99</v>
      </c>
      <c r="P320" s="13">
        <v>3991.98</v>
      </c>
      <c r="Q320" s="14">
        <f t="shared" si="22"/>
        <v>300</v>
      </c>
      <c r="R320" s="14" t="str">
        <f t="shared" si="24"/>
        <v>D</v>
      </c>
      <c r="S320" s="14" t="str">
        <f>VLOOKUP(G320,Code!$C$3:$D$5,2,0)</f>
        <v>T-103</v>
      </c>
      <c r="T320" s="14"/>
    </row>
    <row r="321" spans="1:20">
      <c r="A321" s="13">
        <v>320</v>
      </c>
      <c r="B321" s="13" t="s">
        <v>85</v>
      </c>
      <c r="C321" s="13" t="s">
        <v>112</v>
      </c>
      <c r="D321" s="13" t="s">
        <v>181</v>
      </c>
      <c r="E321" s="13" t="s">
        <v>182</v>
      </c>
      <c r="F321" s="13" t="s">
        <v>134</v>
      </c>
      <c r="G321" s="13" t="s">
        <v>96</v>
      </c>
      <c r="H321" s="13" t="s">
        <v>97</v>
      </c>
      <c r="I321" s="13" t="s">
        <v>160</v>
      </c>
      <c r="J321" s="13">
        <v>6</v>
      </c>
      <c r="K321" s="13">
        <v>0</v>
      </c>
      <c r="L321" s="14">
        <v>80.022599999999997</v>
      </c>
      <c r="M321" s="14">
        <f t="shared" si="20"/>
        <v>195.91739999999999</v>
      </c>
      <c r="N321" s="14">
        <f t="shared" si="21"/>
        <v>275.94</v>
      </c>
      <c r="O321" s="14">
        <f t="shared" si="23"/>
        <v>80.022600000000011</v>
      </c>
      <c r="P321" s="13">
        <v>275.94</v>
      </c>
      <c r="Q321" s="14">
        <f t="shared" si="22"/>
        <v>900</v>
      </c>
      <c r="R321" s="14" t="str">
        <f t="shared" si="24"/>
        <v>C</v>
      </c>
      <c r="S321" s="14" t="str">
        <f>VLOOKUP(G321,Code!$C$3:$D$5,2,0)</f>
        <v>T-103</v>
      </c>
      <c r="T321" s="14"/>
    </row>
    <row r="322" spans="1:20">
      <c r="A322" s="13">
        <v>321</v>
      </c>
      <c r="B322" s="13" t="s">
        <v>85</v>
      </c>
      <c r="C322" s="13" t="s">
        <v>112</v>
      </c>
      <c r="D322" s="13" t="s">
        <v>181</v>
      </c>
      <c r="E322" s="13" t="s">
        <v>182</v>
      </c>
      <c r="F322" s="13" t="s">
        <v>134</v>
      </c>
      <c r="G322" s="13" t="s">
        <v>96</v>
      </c>
      <c r="H322" s="13" t="s">
        <v>138</v>
      </c>
      <c r="I322" s="13" t="s">
        <v>506</v>
      </c>
      <c r="J322" s="13">
        <v>4</v>
      </c>
      <c r="K322" s="13">
        <v>0</v>
      </c>
      <c r="L322" s="14">
        <v>129.6</v>
      </c>
      <c r="M322" s="14">
        <f t="shared" ref="M322:M385" si="25">P322-L322</f>
        <v>230.4</v>
      </c>
      <c r="N322" s="14">
        <f t="shared" ref="N322:N385" si="26">P322+(P322*K322)</f>
        <v>360</v>
      </c>
      <c r="O322" s="14">
        <f t="shared" si="23"/>
        <v>129.6</v>
      </c>
      <c r="P322" s="13">
        <v>360</v>
      </c>
      <c r="Q322" s="14">
        <f t="shared" ref="Q322:Q385" si="27">J322*150</f>
        <v>600</v>
      </c>
      <c r="R322" s="14" t="str">
        <f t="shared" si="24"/>
        <v>C</v>
      </c>
      <c r="S322" s="14" t="str">
        <f>VLOOKUP(G322,Code!$C$3:$D$5,2,0)</f>
        <v>T-103</v>
      </c>
      <c r="T322" s="14"/>
    </row>
    <row r="323" spans="1:20">
      <c r="A323" s="13">
        <v>322</v>
      </c>
      <c r="B323" s="13" t="s">
        <v>85</v>
      </c>
      <c r="C323" s="13" t="s">
        <v>112</v>
      </c>
      <c r="D323" s="13" t="s">
        <v>181</v>
      </c>
      <c r="E323" s="13" t="s">
        <v>182</v>
      </c>
      <c r="F323" s="13" t="s">
        <v>134</v>
      </c>
      <c r="G323" s="13" t="s">
        <v>82</v>
      </c>
      <c r="H323" s="13" t="s">
        <v>90</v>
      </c>
      <c r="I323" s="13" t="s">
        <v>286</v>
      </c>
      <c r="J323" s="13">
        <v>1</v>
      </c>
      <c r="K323" s="13">
        <v>0</v>
      </c>
      <c r="L323" s="14">
        <v>13.070999999999998</v>
      </c>
      <c r="M323" s="14">
        <f t="shared" si="25"/>
        <v>30.499000000000002</v>
      </c>
      <c r="N323" s="14">
        <f t="shared" si="26"/>
        <v>43.57</v>
      </c>
      <c r="O323" s="14">
        <f t="shared" ref="O323:O386" si="28">N323-M323</f>
        <v>13.070999999999998</v>
      </c>
      <c r="P323" s="13">
        <v>43.57</v>
      </c>
      <c r="Q323" s="14">
        <f t="shared" si="27"/>
        <v>150</v>
      </c>
      <c r="R323" s="14" t="str">
        <f t="shared" ref="R323:R386" si="29">IF(Q323&gt;=2000,"A",IF(Q323&gt;=1000,"B",IF(Q323&gt;=500,"C",IF(Q323&gt;=100,"D",IF(Q323&lt;100,"E","error")))))</f>
        <v>D</v>
      </c>
      <c r="S323" s="14" t="str">
        <f>VLOOKUP(G323,Code!$C$3:$D$5,2,0)</f>
        <v>O-102</v>
      </c>
      <c r="T323" s="14"/>
    </row>
    <row r="324" spans="1:20">
      <c r="A324" s="13">
        <v>323</v>
      </c>
      <c r="B324" s="13" t="s">
        <v>85</v>
      </c>
      <c r="C324" s="13" t="s">
        <v>78</v>
      </c>
      <c r="D324" s="13" t="s">
        <v>507</v>
      </c>
      <c r="E324" s="13" t="s">
        <v>80</v>
      </c>
      <c r="F324" s="13" t="s">
        <v>81</v>
      </c>
      <c r="G324" s="13" t="s">
        <v>82</v>
      </c>
      <c r="H324" s="13" t="s">
        <v>183</v>
      </c>
      <c r="I324" s="13" t="s">
        <v>508</v>
      </c>
      <c r="J324" s="13">
        <v>2</v>
      </c>
      <c r="K324" s="13">
        <v>0</v>
      </c>
      <c r="L324" s="14">
        <v>3.58</v>
      </c>
      <c r="M324" s="14">
        <f t="shared" si="25"/>
        <v>3.58</v>
      </c>
      <c r="N324" s="14">
        <f t="shared" si="26"/>
        <v>7.16</v>
      </c>
      <c r="O324" s="14">
        <f t="shared" si="28"/>
        <v>3.58</v>
      </c>
      <c r="P324" s="13">
        <v>7.16</v>
      </c>
      <c r="Q324" s="14">
        <f t="shared" si="27"/>
        <v>300</v>
      </c>
      <c r="R324" s="14" t="str">
        <f t="shared" si="29"/>
        <v>D</v>
      </c>
      <c r="S324" s="14" t="str">
        <f>VLOOKUP(G324,Code!$C$3:$D$5,2,0)</f>
        <v>O-102</v>
      </c>
      <c r="T324" s="14"/>
    </row>
    <row r="325" spans="1:20">
      <c r="A325" s="13">
        <v>324</v>
      </c>
      <c r="B325" s="13" t="s">
        <v>85</v>
      </c>
      <c r="C325" s="13" t="s">
        <v>78</v>
      </c>
      <c r="D325" s="13" t="s">
        <v>509</v>
      </c>
      <c r="E325" s="13" t="s">
        <v>80</v>
      </c>
      <c r="F325" s="13" t="s">
        <v>81</v>
      </c>
      <c r="G325" s="13" t="s">
        <v>82</v>
      </c>
      <c r="H325" s="13" t="s">
        <v>99</v>
      </c>
      <c r="I325" s="13" t="s">
        <v>476</v>
      </c>
      <c r="J325" s="13">
        <v>6</v>
      </c>
      <c r="K325" s="13">
        <v>0.2</v>
      </c>
      <c r="L325" s="14">
        <v>81.744</v>
      </c>
      <c r="M325" s="14">
        <f t="shared" si="25"/>
        <v>169.77600000000001</v>
      </c>
      <c r="N325" s="14">
        <f t="shared" si="26"/>
        <v>301.82400000000001</v>
      </c>
      <c r="O325" s="14">
        <f t="shared" si="28"/>
        <v>132.048</v>
      </c>
      <c r="P325" s="13">
        <v>251.52</v>
      </c>
      <c r="Q325" s="14">
        <f t="shared" si="27"/>
        <v>900</v>
      </c>
      <c r="R325" s="14" t="str">
        <f t="shared" si="29"/>
        <v>C</v>
      </c>
      <c r="S325" s="14" t="str">
        <f>VLOOKUP(G325,Code!$C$3:$D$5,2,0)</f>
        <v>O-102</v>
      </c>
      <c r="T325" s="14"/>
    </row>
    <row r="326" spans="1:20">
      <c r="A326" s="13">
        <v>325</v>
      </c>
      <c r="B326" s="13" t="s">
        <v>85</v>
      </c>
      <c r="C326" s="13" t="s">
        <v>78</v>
      </c>
      <c r="D326" s="13" t="s">
        <v>509</v>
      </c>
      <c r="E326" s="13" t="s">
        <v>80</v>
      </c>
      <c r="F326" s="13" t="s">
        <v>81</v>
      </c>
      <c r="G326" s="13" t="s">
        <v>96</v>
      </c>
      <c r="H326" s="13" t="s">
        <v>138</v>
      </c>
      <c r="I326" s="13" t="s">
        <v>510</v>
      </c>
      <c r="J326" s="13">
        <v>1</v>
      </c>
      <c r="K326" s="13">
        <v>0</v>
      </c>
      <c r="L326" s="14">
        <v>34.996499999999997</v>
      </c>
      <c r="M326" s="14">
        <f t="shared" si="25"/>
        <v>64.993499999999997</v>
      </c>
      <c r="N326" s="14">
        <f t="shared" si="26"/>
        <v>99.99</v>
      </c>
      <c r="O326" s="14">
        <f t="shared" si="28"/>
        <v>34.996499999999997</v>
      </c>
      <c r="P326" s="13">
        <v>99.99</v>
      </c>
      <c r="Q326" s="14">
        <f t="shared" si="27"/>
        <v>150</v>
      </c>
      <c r="R326" s="14" t="str">
        <f t="shared" si="29"/>
        <v>D</v>
      </c>
      <c r="S326" s="14" t="str">
        <f>VLOOKUP(G326,Code!$C$3:$D$5,2,0)</f>
        <v>T-103</v>
      </c>
      <c r="T326" s="14"/>
    </row>
    <row r="327" spans="1:20">
      <c r="A327" s="13">
        <v>326</v>
      </c>
      <c r="B327" s="13" t="s">
        <v>68</v>
      </c>
      <c r="C327" s="13" t="s">
        <v>78</v>
      </c>
      <c r="D327" s="13" t="s">
        <v>511</v>
      </c>
      <c r="E327" s="13" t="s">
        <v>210</v>
      </c>
      <c r="F327" s="13" t="s">
        <v>72</v>
      </c>
      <c r="G327" s="13" t="s">
        <v>73</v>
      </c>
      <c r="H327" s="13" t="s">
        <v>92</v>
      </c>
      <c r="I327" s="13" t="s">
        <v>512</v>
      </c>
      <c r="J327" s="13">
        <v>1</v>
      </c>
      <c r="K327" s="13">
        <v>0.2</v>
      </c>
      <c r="L327" s="14">
        <v>0.99949999999999894</v>
      </c>
      <c r="M327" s="14">
        <f t="shared" si="25"/>
        <v>14.9925</v>
      </c>
      <c r="N327" s="14">
        <f t="shared" si="26"/>
        <v>19.1904</v>
      </c>
      <c r="O327" s="14">
        <f t="shared" si="28"/>
        <v>4.1979000000000006</v>
      </c>
      <c r="P327" s="13">
        <v>15.991999999999999</v>
      </c>
      <c r="Q327" s="14">
        <f t="shared" si="27"/>
        <v>150</v>
      </c>
      <c r="R327" s="14" t="str">
        <f t="shared" si="29"/>
        <v>D</v>
      </c>
      <c r="S327" s="14" t="str">
        <f>VLOOKUP(G327,Code!$C$3:$D$5,2,0)</f>
        <v>F-101</v>
      </c>
      <c r="T327" s="14"/>
    </row>
    <row r="328" spans="1:20">
      <c r="A328" s="13">
        <v>327</v>
      </c>
      <c r="B328" s="13" t="s">
        <v>150</v>
      </c>
      <c r="C328" s="13" t="s">
        <v>69</v>
      </c>
      <c r="D328" s="13" t="s">
        <v>132</v>
      </c>
      <c r="E328" s="13" t="s">
        <v>133</v>
      </c>
      <c r="F328" s="13" t="s">
        <v>134</v>
      </c>
      <c r="G328" s="13" t="s">
        <v>96</v>
      </c>
      <c r="H328" s="13" t="s">
        <v>97</v>
      </c>
      <c r="I328" s="13" t="s">
        <v>513</v>
      </c>
      <c r="J328" s="13">
        <v>3</v>
      </c>
      <c r="K328" s="13">
        <v>0.4</v>
      </c>
      <c r="L328" s="14">
        <v>-67.876199999999997</v>
      </c>
      <c r="M328" s="14">
        <f t="shared" si="25"/>
        <v>358.77420000000001</v>
      </c>
      <c r="N328" s="14">
        <f t="shared" si="26"/>
        <v>407.25720000000001</v>
      </c>
      <c r="O328" s="14">
        <f t="shared" si="28"/>
        <v>48.483000000000004</v>
      </c>
      <c r="P328" s="13">
        <v>290.89800000000002</v>
      </c>
      <c r="Q328" s="14">
        <f t="shared" si="27"/>
        <v>450</v>
      </c>
      <c r="R328" s="14" t="str">
        <f t="shared" si="29"/>
        <v>D</v>
      </c>
      <c r="S328" s="14" t="str">
        <f>VLOOKUP(G328,Code!$C$3:$D$5,2,0)</f>
        <v>T-103</v>
      </c>
      <c r="T328" s="14"/>
    </row>
    <row r="329" spans="1:20">
      <c r="A329" s="13">
        <v>328</v>
      </c>
      <c r="B329" s="13" t="s">
        <v>150</v>
      </c>
      <c r="C329" s="13" t="s">
        <v>69</v>
      </c>
      <c r="D329" s="13" t="s">
        <v>132</v>
      </c>
      <c r="E329" s="13" t="s">
        <v>133</v>
      </c>
      <c r="F329" s="13" t="s">
        <v>134</v>
      </c>
      <c r="G329" s="13" t="s">
        <v>82</v>
      </c>
      <c r="H329" s="13" t="s">
        <v>90</v>
      </c>
      <c r="I329" s="13" t="s">
        <v>514</v>
      </c>
      <c r="J329" s="13">
        <v>2</v>
      </c>
      <c r="K329" s="13">
        <v>0.2</v>
      </c>
      <c r="L329" s="14">
        <v>3.3889999999999993</v>
      </c>
      <c r="M329" s="14">
        <f t="shared" si="25"/>
        <v>50.835000000000008</v>
      </c>
      <c r="N329" s="14">
        <f t="shared" si="26"/>
        <v>65.06880000000001</v>
      </c>
      <c r="O329" s="14">
        <f t="shared" si="28"/>
        <v>14.233800000000002</v>
      </c>
      <c r="P329" s="13">
        <v>54.224000000000004</v>
      </c>
      <c r="Q329" s="14">
        <f t="shared" si="27"/>
        <v>300</v>
      </c>
      <c r="R329" s="14" t="str">
        <f t="shared" si="29"/>
        <v>D</v>
      </c>
      <c r="S329" s="14" t="str">
        <f>VLOOKUP(G329,Code!$C$3:$D$5,2,0)</f>
        <v>O-102</v>
      </c>
      <c r="T329" s="14"/>
    </row>
    <row r="330" spans="1:20">
      <c r="A330" s="13">
        <v>329</v>
      </c>
      <c r="B330" s="13" t="s">
        <v>150</v>
      </c>
      <c r="C330" s="13" t="s">
        <v>69</v>
      </c>
      <c r="D330" s="13" t="s">
        <v>132</v>
      </c>
      <c r="E330" s="13" t="s">
        <v>133</v>
      </c>
      <c r="F330" s="13" t="s">
        <v>134</v>
      </c>
      <c r="G330" s="13" t="s">
        <v>73</v>
      </c>
      <c r="H330" s="13" t="s">
        <v>76</v>
      </c>
      <c r="I330" s="13" t="s">
        <v>515</v>
      </c>
      <c r="J330" s="13">
        <v>4</v>
      </c>
      <c r="K330" s="13">
        <v>0.3</v>
      </c>
      <c r="L330" s="14">
        <v>-258.50160000000011</v>
      </c>
      <c r="M330" s="14">
        <f t="shared" si="25"/>
        <v>1045.2456000000002</v>
      </c>
      <c r="N330" s="14">
        <f t="shared" si="26"/>
        <v>1022.7672</v>
      </c>
      <c r="O330" s="14">
        <f t="shared" si="28"/>
        <v>-22.478400000000192</v>
      </c>
      <c r="P330" s="13">
        <v>786.74400000000003</v>
      </c>
      <c r="Q330" s="14">
        <f t="shared" si="27"/>
        <v>600</v>
      </c>
      <c r="R330" s="14" t="str">
        <f t="shared" si="29"/>
        <v>C</v>
      </c>
      <c r="S330" s="14" t="str">
        <f>VLOOKUP(G330,Code!$C$3:$D$5,2,0)</f>
        <v>F-101</v>
      </c>
      <c r="T330" s="14"/>
    </row>
    <row r="331" spans="1:20">
      <c r="A331" s="13">
        <v>330</v>
      </c>
      <c r="B331" s="13" t="s">
        <v>150</v>
      </c>
      <c r="C331" s="13" t="s">
        <v>69</v>
      </c>
      <c r="D331" s="13" t="s">
        <v>132</v>
      </c>
      <c r="E331" s="13" t="s">
        <v>133</v>
      </c>
      <c r="F331" s="13" t="s">
        <v>134</v>
      </c>
      <c r="G331" s="13" t="s">
        <v>82</v>
      </c>
      <c r="H331" s="13" t="s">
        <v>83</v>
      </c>
      <c r="I331" s="13" t="s">
        <v>516</v>
      </c>
      <c r="J331" s="13">
        <v>10</v>
      </c>
      <c r="K331" s="13">
        <v>0.2</v>
      </c>
      <c r="L331" s="14">
        <v>33.830999999999989</v>
      </c>
      <c r="M331" s="14">
        <f t="shared" si="25"/>
        <v>66.40900000000002</v>
      </c>
      <c r="N331" s="14">
        <f t="shared" si="26"/>
        <v>120.28800000000001</v>
      </c>
      <c r="O331" s="14">
        <f t="shared" si="28"/>
        <v>53.878999999999991</v>
      </c>
      <c r="P331" s="13">
        <v>100.24000000000001</v>
      </c>
      <c r="Q331" s="14">
        <f t="shared" si="27"/>
        <v>1500</v>
      </c>
      <c r="R331" s="14" t="str">
        <f t="shared" si="29"/>
        <v>B</v>
      </c>
      <c r="S331" s="14" t="str">
        <f>VLOOKUP(G331,Code!$C$3:$D$5,2,0)</f>
        <v>O-102</v>
      </c>
      <c r="T331" s="14"/>
    </row>
    <row r="332" spans="1:20">
      <c r="A332" s="13">
        <v>331</v>
      </c>
      <c r="B332" s="13" t="s">
        <v>150</v>
      </c>
      <c r="C332" s="13" t="s">
        <v>69</v>
      </c>
      <c r="D332" s="13" t="s">
        <v>132</v>
      </c>
      <c r="E332" s="13" t="s">
        <v>133</v>
      </c>
      <c r="F332" s="13" t="s">
        <v>134</v>
      </c>
      <c r="G332" s="13" t="s">
        <v>82</v>
      </c>
      <c r="H332" s="13" t="s">
        <v>99</v>
      </c>
      <c r="I332" s="13" t="s">
        <v>517</v>
      </c>
      <c r="J332" s="13">
        <v>6</v>
      </c>
      <c r="K332" s="13">
        <v>0.7</v>
      </c>
      <c r="L332" s="14">
        <v>-27.693600000000004</v>
      </c>
      <c r="M332" s="14">
        <f t="shared" si="25"/>
        <v>65.457600000000014</v>
      </c>
      <c r="N332" s="14">
        <f t="shared" si="26"/>
        <v>64.19880000000002</v>
      </c>
      <c r="O332" s="14">
        <f t="shared" si="28"/>
        <v>-1.2587999999999937</v>
      </c>
      <c r="P332" s="13">
        <v>37.76400000000001</v>
      </c>
      <c r="Q332" s="14">
        <f t="shared" si="27"/>
        <v>900</v>
      </c>
      <c r="R332" s="14" t="str">
        <f t="shared" si="29"/>
        <v>C</v>
      </c>
      <c r="S332" s="14" t="str">
        <f>VLOOKUP(G332,Code!$C$3:$D$5,2,0)</f>
        <v>O-102</v>
      </c>
      <c r="T332" s="14"/>
    </row>
    <row r="333" spans="1:20">
      <c r="A333" s="13">
        <v>332</v>
      </c>
      <c r="B333" s="13" t="s">
        <v>68</v>
      </c>
      <c r="C333" s="13" t="s">
        <v>69</v>
      </c>
      <c r="D333" s="13" t="s">
        <v>132</v>
      </c>
      <c r="E333" s="13" t="s">
        <v>133</v>
      </c>
      <c r="F333" s="13" t="s">
        <v>134</v>
      </c>
      <c r="G333" s="13" t="s">
        <v>96</v>
      </c>
      <c r="H333" s="13" t="s">
        <v>97</v>
      </c>
      <c r="I333" s="13" t="s">
        <v>518</v>
      </c>
      <c r="J333" s="13">
        <v>2</v>
      </c>
      <c r="K333" s="13">
        <v>0.4</v>
      </c>
      <c r="L333" s="14">
        <v>-20.700000000000003</v>
      </c>
      <c r="M333" s="14">
        <f t="shared" si="25"/>
        <v>103.5</v>
      </c>
      <c r="N333" s="14">
        <f t="shared" si="26"/>
        <v>115.91999999999999</v>
      </c>
      <c r="O333" s="14">
        <f t="shared" si="28"/>
        <v>12.419999999999987</v>
      </c>
      <c r="P333" s="13">
        <v>82.8</v>
      </c>
      <c r="Q333" s="14">
        <f t="shared" si="27"/>
        <v>300</v>
      </c>
      <c r="R333" s="14" t="str">
        <f t="shared" si="29"/>
        <v>D</v>
      </c>
      <c r="S333" s="14" t="str">
        <f>VLOOKUP(G333,Code!$C$3:$D$5,2,0)</f>
        <v>T-103</v>
      </c>
      <c r="T333" s="14"/>
    </row>
    <row r="334" spans="1:20">
      <c r="A334" s="13">
        <v>333</v>
      </c>
      <c r="B334" s="13" t="s">
        <v>68</v>
      </c>
      <c r="C334" s="13" t="s">
        <v>69</v>
      </c>
      <c r="D334" s="13" t="s">
        <v>132</v>
      </c>
      <c r="E334" s="13" t="s">
        <v>133</v>
      </c>
      <c r="F334" s="13" t="s">
        <v>134</v>
      </c>
      <c r="G334" s="13" t="s">
        <v>82</v>
      </c>
      <c r="H334" s="13" t="s">
        <v>99</v>
      </c>
      <c r="I334" s="13" t="s">
        <v>519</v>
      </c>
      <c r="J334" s="13">
        <v>2</v>
      </c>
      <c r="K334" s="13">
        <v>0.7</v>
      </c>
      <c r="L334" s="14">
        <v>-13.815999999999995</v>
      </c>
      <c r="M334" s="14">
        <f t="shared" si="25"/>
        <v>34.54</v>
      </c>
      <c r="N334" s="14">
        <f t="shared" si="26"/>
        <v>35.230800000000002</v>
      </c>
      <c r="O334" s="14">
        <f t="shared" si="28"/>
        <v>0.69080000000000297</v>
      </c>
      <c r="P334" s="13">
        <v>20.724000000000004</v>
      </c>
      <c r="Q334" s="14">
        <f t="shared" si="27"/>
        <v>300</v>
      </c>
      <c r="R334" s="14" t="str">
        <f t="shared" si="29"/>
        <v>D</v>
      </c>
      <c r="S334" s="14" t="str">
        <f>VLOOKUP(G334,Code!$C$3:$D$5,2,0)</f>
        <v>O-102</v>
      </c>
      <c r="T334" s="14"/>
    </row>
    <row r="335" spans="1:20">
      <c r="A335" s="13">
        <v>334</v>
      </c>
      <c r="B335" s="13" t="s">
        <v>68</v>
      </c>
      <c r="C335" s="13" t="s">
        <v>69</v>
      </c>
      <c r="D335" s="13" t="s">
        <v>132</v>
      </c>
      <c r="E335" s="13" t="s">
        <v>133</v>
      </c>
      <c r="F335" s="13" t="s">
        <v>134</v>
      </c>
      <c r="G335" s="13" t="s">
        <v>82</v>
      </c>
      <c r="H335" s="13" t="s">
        <v>99</v>
      </c>
      <c r="I335" s="13" t="s">
        <v>520</v>
      </c>
      <c r="J335" s="13">
        <v>3</v>
      </c>
      <c r="K335" s="13">
        <v>0.7</v>
      </c>
      <c r="L335" s="14">
        <v>-3.4271999999999991</v>
      </c>
      <c r="M335" s="14">
        <f t="shared" si="25"/>
        <v>8.3231999999999999</v>
      </c>
      <c r="N335" s="14">
        <f t="shared" si="26"/>
        <v>8.3232000000000017</v>
      </c>
      <c r="O335" s="14">
        <f t="shared" si="28"/>
        <v>0</v>
      </c>
      <c r="P335" s="13">
        <v>4.8960000000000008</v>
      </c>
      <c r="Q335" s="14">
        <f t="shared" si="27"/>
        <v>450</v>
      </c>
      <c r="R335" s="14" t="str">
        <f t="shared" si="29"/>
        <v>D</v>
      </c>
      <c r="S335" s="14" t="str">
        <f>VLOOKUP(G335,Code!$C$3:$D$5,2,0)</f>
        <v>O-102</v>
      </c>
      <c r="T335" s="14"/>
    </row>
    <row r="336" spans="1:20">
      <c r="A336" s="13">
        <v>335</v>
      </c>
      <c r="B336" s="13" t="s">
        <v>68</v>
      </c>
      <c r="C336" s="13" t="s">
        <v>69</v>
      </c>
      <c r="D336" s="13" t="s">
        <v>79</v>
      </c>
      <c r="E336" s="13" t="s">
        <v>80</v>
      </c>
      <c r="F336" s="13" t="s">
        <v>81</v>
      </c>
      <c r="G336" s="13" t="s">
        <v>82</v>
      </c>
      <c r="H336" s="13" t="s">
        <v>99</v>
      </c>
      <c r="I336" s="13" t="s">
        <v>521</v>
      </c>
      <c r="J336" s="13">
        <v>1</v>
      </c>
      <c r="K336" s="13">
        <v>0.2</v>
      </c>
      <c r="L336" s="14">
        <v>1.6037999999999997</v>
      </c>
      <c r="M336" s="14">
        <f t="shared" si="25"/>
        <v>3.148200000000001</v>
      </c>
      <c r="N336" s="14">
        <f t="shared" si="26"/>
        <v>5.7024000000000008</v>
      </c>
      <c r="O336" s="14">
        <f t="shared" si="28"/>
        <v>2.5541999999999998</v>
      </c>
      <c r="P336" s="13">
        <v>4.7520000000000007</v>
      </c>
      <c r="Q336" s="14">
        <f t="shared" si="27"/>
        <v>150</v>
      </c>
      <c r="R336" s="14" t="str">
        <f t="shared" si="29"/>
        <v>D</v>
      </c>
      <c r="S336" s="14" t="str">
        <f>VLOOKUP(G336,Code!$C$3:$D$5,2,0)</f>
        <v>O-102</v>
      </c>
      <c r="T336" s="14"/>
    </row>
    <row r="337" spans="1:20">
      <c r="A337" s="13">
        <v>336</v>
      </c>
      <c r="B337" s="13" t="s">
        <v>68</v>
      </c>
      <c r="C337" s="13" t="s">
        <v>69</v>
      </c>
      <c r="D337" s="13" t="s">
        <v>79</v>
      </c>
      <c r="E337" s="13" t="s">
        <v>80</v>
      </c>
      <c r="F337" s="13" t="s">
        <v>81</v>
      </c>
      <c r="G337" s="13" t="s">
        <v>96</v>
      </c>
      <c r="H337" s="13" t="s">
        <v>522</v>
      </c>
      <c r="I337" s="13" t="s">
        <v>523</v>
      </c>
      <c r="J337" s="13">
        <v>2</v>
      </c>
      <c r="K337" s="13">
        <v>0.2</v>
      </c>
      <c r="L337" s="14">
        <v>335.99440000000004</v>
      </c>
      <c r="M337" s="14">
        <f t="shared" si="25"/>
        <v>623.9896</v>
      </c>
      <c r="N337" s="14">
        <f t="shared" si="26"/>
        <v>1151.9808</v>
      </c>
      <c r="O337" s="14">
        <f t="shared" si="28"/>
        <v>527.99120000000005</v>
      </c>
      <c r="P337" s="13">
        <v>959.98400000000004</v>
      </c>
      <c r="Q337" s="14">
        <f t="shared" si="27"/>
        <v>300</v>
      </c>
      <c r="R337" s="14" t="str">
        <f t="shared" si="29"/>
        <v>D</v>
      </c>
      <c r="S337" s="14" t="str">
        <f>VLOOKUP(G337,Code!$C$3:$D$5,2,0)</f>
        <v>T-103</v>
      </c>
      <c r="T337" s="14"/>
    </row>
    <row r="338" spans="1:20">
      <c r="A338" s="13">
        <v>337</v>
      </c>
      <c r="B338" s="13" t="s">
        <v>68</v>
      </c>
      <c r="C338" s="13" t="s">
        <v>69</v>
      </c>
      <c r="D338" s="13" t="s">
        <v>79</v>
      </c>
      <c r="E338" s="13" t="s">
        <v>80</v>
      </c>
      <c r="F338" s="13" t="s">
        <v>81</v>
      </c>
      <c r="G338" s="13" t="s">
        <v>82</v>
      </c>
      <c r="H338" s="13" t="s">
        <v>99</v>
      </c>
      <c r="I338" s="13" t="s">
        <v>524</v>
      </c>
      <c r="J338" s="13">
        <v>4</v>
      </c>
      <c r="K338" s="13">
        <v>0.2</v>
      </c>
      <c r="L338" s="14">
        <v>4.4899999999999984</v>
      </c>
      <c r="M338" s="14">
        <f t="shared" si="25"/>
        <v>9.8780000000000037</v>
      </c>
      <c r="N338" s="14">
        <f t="shared" si="26"/>
        <v>17.241600000000002</v>
      </c>
      <c r="O338" s="14">
        <f t="shared" si="28"/>
        <v>7.3635999999999981</v>
      </c>
      <c r="P338" s="13">
        <v>14.368000000000002</v>
      </c>
      <c r="Q338" s="14">
        <f t="shared" si="27"/>
        <v>600</v>
      </c>
      <c r="R338" s="14" t="str">
        <f t="shared" si="29"/>
        <v>C</v>
      </c>
      <c r="S338" s="14" t="str">
        <f>VLOOKUP(G338,Code!$C$3:$D$5,2,0)</f>
        <v>O-102</v>
      </c>
      <c r="T338" s="14"/>
    </row>
    <row r="339" spans="1:20">
      <c r="A339" s="13">
        <v>338</v>
      </c>
      <c r="B339" s="13" t="s">
        <v>85</v>
      </c>
      <c r="C339" s="13" t="s">
        <v>78</v>
      </c>
      <c r="D339" s="13" t="s">
        <v>124</v>
      </c>
      <c r="E339" s="13" t="s">
        <v>80</v>
      </c>
      <c r="F339" s="13" t="s">
        <v>81</v>
      </c>
      <c r="G339" s="13" t="s">
        <v>82</v>
      </c>
      <c r="H339" s="13" t="s">
        <v>99</v>
      </c>
      <c r="I339" s="13" t="s">
        <v>525</v>
      </c>
      <c r="J339" s="13">
        <v>2</v>
      </c>
      <c r="K339" s="13">
        <v>0.2</v>
      </c>
      <c r="L339" s="14">
        <v>2.7956000000000003</v>
      </c>
      <c r="M339" s="14">
        <f t="shared" si="25"/>
        <v>4.9164000000000003</v>
      </c>
      <c r="N339" s="14">
        <f t="shared" si="26"/>
        <v>9.2544000000000004</v>
      </c>
      <c r="O339" s="14">
        <f t="shared" si="28"/>
        <v>4.3380000000000001</v>
      </c>
      <c r="P339" s="13">
        <v>7.7120000000000006</v>
      </c>
      <c r="Q339" s="14">
        <f t="shared" si="27"/>
        <v>300</v>
      </c>
      <c r="R339" s="14" t="str">
        <f t="shared" si="29"/>
        <v>D</v>
      </c>
      <c r="S339" s="14" t="str">
        <f>VLOOKUP(G339,Code!$C$3:$D$5,2,0)</f>
        <v>O-102</v>
      </c>
      <c r="T339" s="14"/>
    </row>
    <row r="340" spans="1:20">
      <c r="A340" s="13">
        <v>339</v>
      </c>
      <c r="B340" s="13" t="s">
        <v>85</v>
      </c>
      <c r="C340" s="13" t="s">
        <v>78</v>
      </c>
      <c r="D340" s="13" t="s">
        <v>124</v>
      </c>
      <c r="E340" s="13" t="s">
        <v>80</v>
      </c>
      <c r="F340" s="13" t="s">
        <v>81</v>
      </c>
      <c r="G340" s="13" t="s">
        <v>73</v>
      </c>
      <c r="H340" s="13" t="s">
        <v>88</v>
      </c>
      <c r="I340" s="13" t="s">
        <v>526</v>
      </c>
      <c r="J340" s="13">
        <v>3</v>
      </c>
      <c r="K340" s="13">
        <v>0.2</v>
      </c>
      <c r="L340" s="14">
        <v>-17.458800000000053</v>
      </c>
      <c r="M340" s="14">
        <f t="shared" si="25"/>
        <v>715.8108000000002</v>
      </c>
      <c r="N340" s="14">
        <f t="shared" si="26"/>
        <v>838.02240000000006</v>
      </c>
      <c r="O340" s="14">
        <f t="shared" si="28"/>
        <v>122.21159999999986</v>
      </c>
      <c r="P340" s="13">
        <v>698.35200000000009</v>
      </c>
      <c r="Q340" s="14">
        <f t="shared" si="27"/>
        <v>450</v>
      </c>
      <c r="R340" s="14" t="str">
        <f t="shared" si="29"/>
        <v>D</v>
      </c>
      <c r="S340" s="14" t="str">
        <f>VLOOKUP(G340,Code!$C$3:$D$5,2,0)</f>
        <v>F-101</v>
      </c>
      <c r="T340" s="14"/>
    </row>
    <row r="341" spans="1:20">
      <c r="A341" s="13">
        <v>340</v>
      </c>
      <c r="B341" s="13" t="s">
        <v>68</v>
      </c>
      <c r="C341" s="13" t="s">
        <v>69</v>
      </c>
      <c r="D341" s="13" t="s">
        <v>527</v>
      </c>
      <c r="E341" s="13" t="s">
        <v>122</v>
      </c>
      <c r="F341" s="13" t="s">
        <v>81</v>
      </c>
      <c r="G341" s="13" t="s">
        <v>82</v>
      </c>
      <c r="H341" s="13" t="s">
        <v>183</v>
      </c>
      <c r="I341" s="13" t="s">
        <v>528</v>
      </c>
      <c r="J341" s="13">
        <v>4</v>
      </c>
      <c r="K341" s="13">
        <v>0</v>
      </c>
      <c r="L341" s="14">
        <v>2.3311999999999999</v>
      </c>
      <c r="M341" s="14">
        <f t="shared" si="25"/>
        <v>2.6288</v>
      </c>
      <c r="N341" s="14">
        <f t="shared" si="26"/>
        <v>4.96</v>
      </c>
      <c r="O341" s="14">
        <f t="shared" si="28"/>
        <v>2.3311999999999999</v>
      </c>
      <c r="P341" s="13">
        <v>4.96</v>
      </c>
      <c r="Q341" s="14">
        <f t="shared" si="27"/>
        <v>600</v>
      </c>
      <c r="R341" s="14" t="str">
        <f t="shared" si="29"/>
        <v>C</v>
      </c>
      <c r="S341" s="14" t="str">
        <f>VLOOKUP(G341,Code!$C$3:$D$5,2,0)</f>
        <v>O-102</v>
      </c>
      <c r="T341" s="14"/>
    </row>
    <row r="342" spans="1:20">
      <c r="A342" s="13">
        <v>341</v>
      </c>
      <c r="B342" s="13" t="s">
        <v>68</v>
      </c>
      <c r="C342" s="13" t="s">
        <v>78</v>
      </c>
      <c r="D342" s="13" t="s">
        <v>132</v>
      </c>
      <c r="E342" s="13" t="s">
        <v>133</v>
      </c>
      <c r="F342" s="13" t="s">
        <v>134</v>
      </c>
      <c r="G342" s="13" t="s">
        <v>82</v>
      </c>
      <c r="H342" s="13" t="s">
        <v>94</v>
      </c>
      <c r="I342" s="13" t="s">
        <v>529</v>
      </c>
      <c r="J342" s="13">
        <v>4</v>
      </c>
      <c r="K342" s="13">
        <v>0.2</v>
      </c>
      <c r="L342" s="14">
        <v>1.1159999999999979</v>
      </c>
      <c r="M342" s="14">
        <f t="shared" si="25"/>
        <v>16.740000000000002</v>
      </c>
      <c r="N342" s="14">
        <f t="shared" si="26"/>
        <v>21.427200000000003</v>
      </c>
      <c r="O342" s="14">
        <f t="shared" si="28"/>
        <v>4.6872000000000007</v>
      </c>
      <c r="P342" s="13">
        <v>17.856000000000002</v>
      </c>
      <c r="Q342" s="14">
        <f t="shared" si="27"/>
        <v>600</v>
      </c>
      <c r="R342" s="14" t="str">
        <f t="shared" si="29"/>
        <v>C</v>
      </c>
      <c r="S342" s="14" t="str">
        <f>VLOOKUP(G342,Code!$C$3:$D$5,2,0)</f>
        <v>O-102</v>
      </c>
      <c r="T342" s="14"/>
    </row>
    <row r="343" spans="1:20">
      <c r="A343" s="13">
        <v>342</v>
      </c>
      <c r="B343" s="13" t="s">
        <v>68</v>
      </c>
      <c r="C343" s="13" t="s">
        <v>78</v>
      </c>
      <c r="D343" s="13" t="s">
        <v>132</v>
      </c>
      <c r="E343" s="13" t="s">
        <v>133</v>
      </c>
      <c r="F343" s="13" t="s">
        <v>134</v>
      </c>
      <c r="G343" s="13" t="s">
        <v>82</v>
      </c>
      <c r="H343" s="13" t="s">
        <v>99</v>
      </c>
      <c r="I343" s="13" t="s">
        <v>111</v>
      </c>
      <c r="J343" s="13">
        <v>10</v>
      </c>
      <c r="K343" s="13">
        <v>0.7</v>
      </c>
      <c r="L343" s="14">
        <v>-407.97599999999989</v>
      </c>
      <c r="M343" s="14">
        <f t="shared" si="25"/>
        <v>917.94599999999991</v>
      </c>
      <c r="N343" s="14">
        <f t="shared" si="26"/>
        <v>866.94900000000007</v>
      </c>
      <c r="O343" s="14">
        <f t="shared" si="28"/>
        <v>-50.996999999999844</v>
      </c>
      <c r="P343" s="13">
        <v>509.97000000000008</v>
      </c>
      <c r="Q343" s="14">
        <f t="shared" si="27"/>
        <v>1500</v>
      </c>
      <c r="R343" s="14" t="str">
        <f t="shared" si="29"/>
        <v>B</v>
      </c>
      <c r="S343" s="14" t="str">
        <f>VLOOKUP(G343,Code!$C$3:$D$5,2,0)</f>
        <v>O-102</v>
      </c>
      <c r="T343" s="14"/>
    </row>
    <row r="344" spans="1:20">
      <c r="A344" s="13">
        <v>343</v>
      </c>
      <c r="B344" s="13" t="s">
        <v>68</v>
      </c>
      <c r="C344" s="13" t="s">
        <v>78</v>
      </c>
      <c r="D344" s="13" t="s">
        <v>132</v>
      </c>
      <c r="E344" s="13" t="s">
        <v>133</v>
      </c>
      <c r="F344" s="13" t="s">
        <v>134</v>
      </c>
      <c r="G344" s="13" t="s">
        <v>82</v>
      </c>
      <c r="H344" s="13" t="s">
        <v>183</v>
      </c>
      <c r="I344" s="13" t="s">
        <v>291</v>
      </c>
      <c r="J344" s="13">
        <v>13</v>
      </c>
      <c r="K344" s="13">
        <v>0.2</v>
      </c>
      <c r="L344" s="14">
        <v>10.072399999999996</v>
      </c>
      <c r="M344" s="14">
        <f t="shared" si="25"/>
        <v>20.919600000000003</v>
      </c>
      <c r="N344" s="14">
        <f t="shared" si="26"/>
        <v>37.190399999999997</v>
      </c>
      <c r="O344" s="14">
        <f t="shared" si="28"/>
        <v>16.270799999999994</v>
      </c>
      <c r="P344" s="13">
        <v>30.991999999999997</v>
      </c>
      <c r="Q344" s="14">
        <f t="shared" si="27"/>
        <v>1950</v>
      </c>
      <c r="R344" s="14" t="str">
        <f t="shared" si="29"/>
        <v>B</v>
      </c>
      <c r="S344" s="14" t="str">
        <f>VLOOKUP(G344,Code!$C$3:$D$5,2,0)</f>
        <v>O-102</v>
      </c>
      <c r="T344" s="14"/>
    </row>
    <row r="345" spans="1:20">
      <c r="A345" s="13">
        <v>344</v>
      </c>
      <c r="B345" s="13" t="s">
        <v>68</v>
      </c>
      <c r="C345" s="13" t="s">
        <v>78</v>
      </c>
      <c r="D345" s="13" t="s">
        <v>132</v>
      </c>
      <c r="E345" s="13" t="s">
        <v>133</v>
      </c>
      <c r="F345" s="13" t="s">
        <v>134</v>
      </c>
      <c r="G345" s="13" t="s">
        <v>96</v>
      </c>
      <c r="H345" s="13" t="s">
        <v>97</v>
      </c>
      <c r="I345" s="13" t="s">
        <v>530</v>
      </c>
      <c r="J345" s="13">
        <v>12</v>
      </c>
      <c r="K345" s="13">
        <v>0.4</v>
      </c>
      <c r="L345" s="14">
        <v>8.3915999999999897</v>
      </c>
      <c r="M345" s="14">
        <f t="shared" si="25"/>
        <v>63.536400000000008</v>
      </c>
      <c r="N345" s="14">
        <f t="shared" si="26"/>
        <v>100.69919999999999</v>
      </c>
      <c r="O345" s="14">
        <f t="shared" si="28"/>
        <v>37.162799999999983</v>
      </c>
      <c r="P345" s="13">
        <v>71.927999999999997</v>
      </c>
      <c r="Q345" s="14">
        <f t="shared" si="27"/>
        <v>1800</v>
      </c>
      <c r="R345" s="14" t="str">
        <f t="shared" si="29"/>
        <v>B</v>
      </c>
      <c r="S345" s="14" t="str">
        <f>VLOOKUP(G345,Code!$C$3:$D$5,2,0)</f>
        <v>T-103</v>
      </c>
      <c r="T345" s="14"/>
    </row>
    <row r="346" spans="1:20">
      <c r="A346" s="13">
        <v>345</v>
      </c>
      <c r="B346" s="13" t="s">
        <v>85</v>
      </c>
      <c r="C346" s="13" t="s">
        <v>69</v>
      </c>
      <c r="D346" s="13" t="s">
        <v>531</v>
      </c>
      <c r="E346" s="13" t="s">
        <v>114</v>
      </c>
      <c r="F346" s="13" t="s">
        <v>115</v>
      </c>
      <c r="G346" s="13" t="s">
        <v>82</v>
      </c>
      <c r="H346" s="13" t="s">
        <v>90</v>
      </c>
      <c r="I346" s="13" t="s">
        <v>123</v>
      </c>
      <c r="J346" s="13">
        <v>4</v>
      </c>
      <c r="K346" s="13">
        <v>0.2</v>
      </c>
      <c r="L346" s="14">
        <v>-2.2200000000000131</v>
      </c>
      <c r="M346" s="14">
        <f t="shared" si="25"/>
        <v>91.020000000000024</v>
      </c>
      <c r="N346" s="14">
        <f t="shared" si="26"/>
        <v>106.56000000000002</v>
      </c>
      <c r="O346" s="14">
        <f t="shared" si="28"/>
        <v>15.539999999999992</v>
      </c>
      <c r="P346" s="13">
        <v>88.800000000000011</v>
      </c>
      <c r="Q346" s="14">
        <f t="shared" si="27"/>
        <v>600</v>
      </c>
      <c r="R346" s="14" t="str">
        <f t="shared" si="29"/>
        <v>C</v>
      </c>
      <c r="S346" s="14" t="str">
        <f>VLOOKUP(G346,Code!$C$3:$D$5,2,0)</f>
        <v>O-102</v>
      </c>
      <c r="T346" s="14"/>
    </row>
    <row r="347" spans="1:20">
      <c r="A347" s="13">
        <v>346</v>
      </c>
      <c r="B347" s="13" t="s">
        <v>85</v>
      </c>
      <c r="C347" s="13" t="s">
        <v>69</v>
      </c>
      <c r="D347" s="13" t="s">
        <v>124</v>
      </c>
      <c r="E347" s="13" t="s">
        <v>80</v>
      </c>
      <c r="F347" s="13" t="s">
        <v>81</v>
      </c>
      <c r="G347" s="13" t="s">
        <v>96</v>
      </c>
      <c r="H347" s="13" t="s">
        <v>97</v>
      </c>
      <c r="I347" s="13" t="s">
        <v>289</v>
      </c>
      <c r="J347" s="13">
        <v>3</v>
      </c>
      <c r="K347" s="13">
        <v>0.2</v>
      </c>
      <c r="L347" s="14">
        <v>4.7976000000000028</v>
      </c>
      <c r="M347" s="14">
        <f t="shared" si="25"/>
        <v>43.178399999999996</v>
      </c>
      <c r="N347" s="14">
        <f t="shared" si="26"/>
        <v>57.571199999999997</v>
      </c>
      <c r="O347" s="14">
        <f t="shared" si="28"/>
        <v>14.392800000000001</v>
      </c>
      <c r="P347" s="13">
        <v>47.975999999999999</v>
      </c>
      <c r="Q347" s="14">
        <f t="shared" si="27"/>
        <v>450</v>
      </c>
      <c r="R347" s="14" t="str">
        <f t="shared" si="29"/>
        <v>D</v>
      </c>
      <c r="S347" s="14" t="str">
        <f>VLOOKUP(G347,Code!$C$3:$D$5,2,0)</f>
        <v>T-103</v>
      </c>
      <c r="T347" s="14"/>
    </row>
    <row r="348" spans="1:20">
      <c r="A348" s="13">
        <v>347</v>
      </c>
      <c r="B348" s="13" t="s">
        <v>85</v>
      </c>
      <c r="C348" s="13" t="s">
        <v>69</v>
      </c>
      <c r="D348" s="13" t="s">
        <v>532</v>
      </c>
      <c r="E348" s="13" t="s">
        <v>533</v>
      </c>
      <c r="F348" s="13" t="s">
        <v>134</v>
      </c>
      <c r="G348" s="13" t="s">
        <v>82</v>
      </c>
      <c r="H348" s="13" t="s">
        <v>94</v>
      </c>
      <c r="I348" s="13" t="s">
        <v>369</v>
      </c>
      <c r="J348" s="13">
        <v>3</v>
      </c>
      <c r="K348" s="13">
        <v>0</v>
      </c>
      <c r="L348" s="14">
        <v>3.0996000000000006</v>
      </c>
      <c r="M348" s="14">
        <f t="shared" si="25"/>
        <v>4.4603999999999999</v>
      </c>
      <c r="N348" s="14">
        <f t="shared" si="26"/>
        <v>7.5600000000000005</v>
      </c>
      <c r="O348" s="14">
        <f t="shared" si="28"/>
        <v>3.0996000000000006</v>
      </c>
      <c r="P348" s="13">
        <v>7.5600000000000005</v>
      </c>
      <c r="Q348" s="14">
        <f t="shared" si="27"/>
        <v>450</v>
      </c>
      <c r="R348" s="14" t="str">
        <f t="shared" si="29"/>
        <v>D</v>
      </c>
      <c r="S348" s="14" t="str">
        <f>VLOOKUP(G348,Code!$C$3:$D$5,2,0)</f>
        <v>O-102</v>
      </c>
      <c r="T348" s="14"/>
    </row>
    <row r="349" spans="1:20">
      <c r="A349" s="13">
        <v>348</v>
      </c>
      <c r="B349" s="13" t="s">
        <v>85</v>
      </c>
      <c r="C349" s="13" t="s">
        <v>69</v>
      </c>
      <c r="D349" s="13" t="s">
        <v>532</v>
      </c>
      <c r="E349" s="13" t="s">
        <v>533</v>
      </c>
      <c r="F349" s="13" t="s">
        <v>134</v>
      </c>
      <c r="G349" s="13" t="s">
        <v>82</v>
      </c>
      <c r="H349" s="13" t="s">
        <v>107</v>
      </c>
      <c r="I349" s="13" t="s">
        <v>149</v>
      </c>
      <c r="J349" s="13">
        <v>2</v>
      </c>
      <c r="K349" s="13">
        <v>0</v>
      </c>
      <c r="L349" s="14">
        <v>11.543199999999999</v>
      </c>
      <c r="M349" s="14">
        <f t="shared" si="25"/>
        <v>13.0168</v>
      </c>
      <c r="N349" s="14">
        <f t="shared" si="26"/>
        <v>24.56</v>
      </c>
      <c r="O349" s="14">
        <f t="shared" si="28"/>
        <v>11.543199999999999</v>
      </c>
      <c r="P349" s="13">
        <v>24.56</v>
      </c>
      <c r="Q349" s="14">
        <f t="shared" si="27"/>
        <v>300</v>
      </c>
      <c r="R349" s="14" t="str">
        <f t="shared" si="29"/>
        <v>D</v>
      </c>
      <c r="S349" s="14" t="str">
        <f>VLOOKUP(G349,Code!$C$3:$D$5,2,0)</f>
        <v>O-102</v>
      </c>
      <c r="T349" s="14"/>
    </row>
    <row r="350" spans="1:20">
      <c r="A350" s="13">
        <v>349</v>
      </c>
      <c r="B350" s="13" t="s">
        <v>85</v>
      </c>
      <c r="C350" s="13" t="s">
        <v>69</v>
      </c>
      <c r="D350" s="13" t="s">
        <v>532</v>
      </c>
      <c r="E350" s="13" t="s">
        <v>533</v>
      </c>
      <c r="F350" s="13" t="s">
        <v>134</v>
      </c>
      <c r="G350" s="13" t="s">
        <v>82</v>
      </c>
      <c r="H350" s="13" t="s">
        <v>94</v>
      </c>
      <c r="I350" s="13" t="s">
        <v>534</v>
      </c>
      <c r="J350" s="13">
        <v>2</v>
      </c>
      <c r="K350" s="13">
        <v>0</v>
      </c>
      <c r="L350" s="14">
        <v>4.1471999999999998</v>
      </c>
      <c r="M350" s="14">
        <f t="shared" si="25"/>
        <v>8.8128000000000011</v>
      </c>
      <c r="N350" s="14">
        <f t="shared" si="26"/>
        <v>12.96</v>
      </c>
      <c r="O350" s="14">
        <f t="shared" si="28"/>
        <v>4.1471999999999998</v>
      </c>
      <c r="P350" s="13">
        <v>12.96</v>
      </c>
      <c r="Q350" s="14">
        <f t="shared" si="27"/>
        <v>300</v>
      </c>
      <c r="R350" s="14" t="str">
        <f t="shared" si="29"/>
        <v>D</v>
      </c>
      <c r="S350" s="14" t="str">
        <f>VLOOKUP(G350,Code!$C$3:$D$5,2,0)</f>
        <v>O-102</v>
      </c>
      <c r="T350" s="14"/>
    </row>
    <row r="351" spans="1:20">
      <c r="A351" s="13">
        <v>350</v>
      </c>
      <c r="B351" s="13" t="s">
        <v>150</v>
      </c>
      <c r="C351" s="13" t="s">
        <v>112</v>
      </c>
      <c r="D351" s="13" t="s">
        <v>181</v>
      </c>
      <c r="E351" s="13" t="s">
        <v>182</v>
      </c>
      <c r="F351" s="13" t="s">
        <v>134</v>
      </c>
      <c r="G351" s="13" t="s">
        <v>96</v>
      </c>
      <c r="H351" s="13" t="s">
        <v>138</v>
      </c>
      <c r="I351" s="13" t="s">
        <v>434</v>
      </c>
      <c r="J351" s="13">
        <v>1</v>
      </c>
      <c r="K351" s="13">
        <v>0</v>
      </c>
      <c r="L351" s="14">
        <v>2.3086000000000002</v>
      </c>
      <c r="M351" s="14">
        <f t="shared" si="25"/>
        <v>4.4813999999999998</v>
      </c>
      <c r="N351" s="14">
        <f t="shared" si="26"/>
        <v>6.79</v>
      </c>
      <c r="O351" s="14">
        <f t="shared" si="28"/>
        <v>2.3086000000000002</v>
      </c>
      <c r="P351" s="13">
        <v>6.79</v>
      </c>
      <c r="Q351" s="14">
        <f t="shared" si="27"/>
        <v>150</v>
      </c>
      <c r="R351" s="14" t="str">
        <f t="shared" si="29"/>
        <v>D</v>
      </c>
      <c r="S351" s="14" t="str">
        <f>VLOOKUP(G351,Code!$C$3:$D$5,2,0)</f>
        <v>T-103</v>
      </c>
      <c r="T351" s="14"/>
    </row>
    <row r="352" spans="1:20">
      <c r="A352" s="13">
        <v>351</v>
      </c>
      <c r="B352" s="13" t="s">
        <v>150</v>
      </c>
      <c r="C352" s="13" t="s">
        <v>112</v>
      </c>
      <c r="D352" s="13" t="s">
        <v>181</v>
      </c>
      <c r="E352" s="13" t="s">
        <v>182</v>
      </c>
      <c r="F352" s="13" t="s">
        <v>134</v>
      </c>
      <c r="G352" s="13" t="s">
        <v>82</v>
      </c>
      <c r="H352" s="13" t="s">
        <v>107</v>
      </c>
      <c r="I352" s="13" t="s">
        <v>535</v>
      </c>
      <c r="J352" s="13">
        <v>2</v>
      </c>
      <c r="K352" s="13">
        <v>0</v>
      </c>
      <c r="L352" s="14">
        <v>11.543199999999999</v>
      </c>
      <c r="M352" s="14">
        <f t="shared" si="25"/>
        <v>13.0168</v>
      </c>
      <c r="N352" s="14">
        <f t="shared" si="26"/>
        <v>24.56</v>
      </c>
      <c r="O352" s="14">
        <f t="shared" si="28"/>
        <v>11.543199999999999</v>
      </c>
      <c r="P352" s="13">
        <v>24.56</v>
      </c>
      <c r="Q352" s="14">
        <f t="shared" si="27"/>
        <v>300</v>
      </c>
      <c r="R352" s="14" t="str">
        <f t="shared" si="29"/>
        <v>D</v>
      </c>
      <c r="S352" s="14" t="str">
        <f>VLOOKUP(G352,Code!$C$3:$D$5,2,0)</f>
        <v>O-102</v>
      </c>
      <c r="T352" s="14"/>
    </row>
    <row r="353" spans="1:20">
      <c r="A353" s="13">
        <v>352</v>
      </c>
      <c r="B353" s="13" t="s">
        <v>150</v>
      </c>
      <c r="C353" s="13" t="s">
        <v>112</v>
      </c>
      <c r="D353" s="13" t="s">
        <v>181</v>
      </c>
      <c r="E353" s="13" t="s">
        <v>182</v>
      </c>
      <c r="F353" s="13" t="s">
        <v>134</v>
      </c>
      <c r="G353" s="13" t="s">
        <v>82</v>
      </c>
      <c r="H353" s="13" t="s">
        <v>99</v>
      </c>
      <c r="I353" s="13" t="s">
        <v>536</v>
      </c>
      <c r="J353" s="13">
        <v>1</v>
      </c>
      <c r="K353" s="13">
        <v>0.2</v>
      </c>
      <c r="L353" s="14">
        <v>1.0668</v>
      </c>
      <c r="M353" s="14">
        <f t="shared" si="25"/>
        <v>1.9812000000000001</v>
      </c>
      <c r="N353" s="14">
        <f t="shared" si="26"/>
        <v>3.6576</v>
      </c>
      <c r="O353" s="14">
        <f t="shared" si="28"/>
        <v>1.6763999999999999</v>
      </c>
      <c r="P353" s="13">
        <v>3.048</v>
      </c>
      <c r="Q353" s="14">
        <f t="shared" si="27"/>
        <v>150</v>
      </c>
      <c r="R353" s="14" t="str">
        <f t="shared" si="29"/>
        <v>D</v>
      </c>
      <c r="S353" s="14" t="str">
        <f>VLOOKUP(G353,Code!$C$3:$D$5,2,0)</f>
        <v>O-102</v>
      </c>
      <c r="T353" s="14"/>
    </row>
    <row r="354" spans="1:20">
      <c r="A354" s="13">
        <v>353</v>
      </c>
      <c r="B354" s="13" t="s">
        <v>150</v>
      </c>
      <c r="C354" s="13" t="s">
        <v>112</v>
      </c>
      <c r="D354" s="13" t="s">
        <v>181</v>
      </c>
      <c r="E354" s="13" t="s">
        <v>182</v>
      </c>
      <c r="F354" s="13" t="s">
        <v>134</v>
      </c>
      <c r="G354" s="13" t="s">
        <v>82</v>
      </c>
      <c r="H354" s="13" t="s">
        <v>107</v>
      </c>
      <c r="I354" s="13" t="s">
        <v>535</v>
      </c>
      <c r="J354" s="13">
        <v>4</v>
      </c>
      <c r="K354" s="13">
        <v>0</v>
      </c>
      <c r="L354" s="14">
        <v>23.086399999999998</v>
      </c>
      <c r="M354" s="14">
        <f t="shared" si="25"/>
        <v>26.0336</v>
      </c>
      <c r="N354" s="14">
        <f t="shared" si="26"/>
        <v>49.12</v>
      </c>
      <c r="O354" s="14">
        <f t="shared" si="28"/>
        <v>23.086399999999998</v>
      </c>
      <c r="P354" s="13">
        <v>49.12</v>
      </c>
      <c r="Q354" s="14">
        <f t="shared" si="27"/>
        <v>600</v>
      </c>
      <c r="R354" s="14" t="str">
        <f t="shared" si="29"/>
        <v>C</v>
      </c>
      <c r="S354" s="14" t="str">
        <f>VLOOKUP(G354,Code!$C$3:$D$5,2,0)</f>
        <v>O-102</v>
      </c>
      <c r="T354" s="14"/>
    </row>
    <row r="355" spans="1:20">
      <c r="A355" s="13">
        <v>354</v>
      </c>
      <c r="B355" s="13" t="s">
        <v>150</v>
      </c>
      <c r="C355" s="13" t="s">
        <v>112</v>
      </c>
      <c r="D355" s="13" t="s">
        <v>181</v>
      </c>
      <c r="E355" s="13" t="s">
        <v>182</v>
      </c>
      <c r="F355" s="13" t="s">
        <v>134</v>
      </c>
      <c r="G355" s="13" t="s">
        <v>82</v>
      </c>
      <c r="H355" s="13" t="s">
        <v>99</v>
      </c>
      <c r="I355" s="13" t="s">
        <v>537</v>
      </c>
      <c r="J355" s="13">
        <v>4</v>
      </c>
      <c r="K355" s="13">
        <v>0.2</v>
      </c>
      <c r="L355" s="14">
        <v>1415.4295999999997</v>
      </c>
      <c r="M355" s="14">
        <f t="shared" si="25"/>
        <v>2939.7384000000011</v>
      </c>
      <c r="N355" s="14">
        <f t="shared" si="26"/>
        <v>5226.2016000000003</v>
      </c>
      <c r="O355" s="14">
        <f t="shared" si="28"/>
        <v>2286.4631999999992</v>
      </c>
      <c r="P355" s="13">
        <v>4355.1680000000006</v>
      </c>
      <c r="Q355" s="14">
        <f t="shared" si="27"/>
        <v>600</v>
      </c>
      <c r="R355" s="14" t="str">
        <f t="shared" si="29"/>
        <v>C</v>
      </c>
      <c r="S355" s="14" t="str">
        <f>VLOOKUP(G355,Code!$C$3:$D$5,2,0)</f>
        <v>O-102</v>
      </c>
      <c r="T355" s="14"/>
    </row>
    <row r="356" spans="1:20">
      <c r="A356" s="13">
        <v>355</v>
      </c>
      <c r="B356" s="13" t="s">
        <v>85</v>
      </c>
      <c r="C356" s="13" t="s">
        <v>69</v>
      </c>
      <c r="D356" s="13" t="s">
        <v>181</v>
      </c>
      <c r="E356" s="13" t="s">
        <v>182</v>
      </c>
      <c r="F356" s="13" t="s">
        <v>134</v>
      </c>
      <c r="G356" s="13" t="s">
        <v>73</v>
      </c>
      <c r="H356" s="13" t="s">
        <v>74</v>
      </c>
      <c r="I356" s="13" t="s">
        <v>538</v>
      </c>
      <c r="J356" s="13">
        <v>6</v>
      </c>
      <c r="K356" s="13">
        <v>0.2</v>
      </c>
      <c r="L356" s="14">
        <v>-4.8588000000000022</v>
      </c>
      <c r="M356" s="14">
        <f t="shared" si="25"/>
        <v>393.56280000000004</v>
      </c>
      <c r="N356" s="14">
        <f t="shared" si="26"/>
        <v>466.4448000000001</v>
      </c>
      <c r="O356" s="14">
        <f t="shared" si="28"/>
        <v>72.882000000000062</v>
      </c>
      <c r="P356" s="13">
        <v>388.70400000000006</v>
      </c>
      <c r="Q356" s="14">
        <f t="shared" si="27"/>
        <v>900</v>
      </c>
      <c r="R356" s="14" t="str">
        <f t="shared" si="29"/>
        <v>C</v>
      </c>
      <c r="S356" s="14" t="str">
        <f>VLOOKUP(G356,Code!$C$3:$D$5,2,0)</f>
        <v>F-101</v>
      </c>
      <c r="T356" s="14"/>
    </row>
    <row r="357" spans="1:20">
      <c r="A357" s="13">
        <v>356</v>
      </c>
      <c r="B357" s="13" t="s">
        <v>85</v>
      </c>
      <c r="C357" s="13" t="s">
        <v>69</v>
      </c>
      <c r="D357" s="13" t="s">
        <v>181</v>
      </c>
      <c r="E357" s="13" t="s">
        <v>182</v>
      </c>
      <c r="F357" s="13" t="s">
        <v>134</v>
      </c>
      <c r="G357" s="13" t="s">
        <v>82</v>
      </c>
      <c r="H357" s="13" t="s">
        <v>143</v>
      </c>
      <c r="I357" s="13" t="s">
        <v>539</v>
      </c>
      <c r="J357" s="13">
        <v>2</v>
      </c>
      <c r="K357" s="13">
        <v>0</v>
      </c>
      <c r="L357" s="14">
        <v>3.7995999999999999</v>
      </c>
      <c r="M357" s="14">
        <f t="shared" si="25"/>
        <v>4.4603999999999999</v>
      </c>
      <c r="N357" s="14">
        <f t="shared" si="26"/>
        <v>8.26</v>
      </c>
      <c r="O357" s="14">
        <f t="shared" si="28"/>
        <v>3.7995999999999999</v>
      </c>
      <c r="P357" s="13">
        <v>8.26</v>
      </c>
      <c r="Q357" s="14">
        <f t="shared" si="27"/>
        <v>300</v>
      </c>
      <c r="R357" s="14" t="str">
        <f t="shared" si="29"/>
        <v>D</v>
      </c>
      <c r="S357" s="14" t="str">
        <f>VLOOKUP(G357,Code!$C$3:$D$5,2,0)</f>
        <v>O-102</v>
      </c>
      <c r="T357" s="14"/>
    </row>
    <row r="358" spans="1:20">
      <c r="A358" s="13">
        <v>357</v>
      </c>
      <c r="B358" s="13" t="s">
        <v>85</v>
      </c>
      <c r="C358" s="13" t="s">
        <v>69</v>
      </c>
      <c r="D358" s="13" t="s">
        <v>181</v>
      </c>
      <c r="E358" s="13" t="s">
        <v>182</v>
      </c>
      <c r="F358" s="13" t="s">
        <v>134</v>
      </c>
      <c r="G358" s="13" t="s">
        <v>82</v>
      </c>
      <c r="H358" s="13" t="s">
        <v>94</v>
      </c>
      <c r="I358" s="13" t="s">
        <v>540</v>
      </c>
      <c r="J358" s="13">
        <v>4</v>
      </c>
      <c r="K358" s="13">
        <v>0</v>
      </c>
      <c r="L358" s="14">
        <v>6.9863999999999997</v>
      </c>
      <c r="M358" s="14">
        <f t="shared" si="25"/>
        <v>10.053599999999999</v>
      </c>
      <c r="N358" s="14">
        <f t="shared" si="26"/>
        <v>17.04</v>
      </c>
      <c r="O358" s="14">
        <f t="shared" si="28"/>
        <v>6.9863999999999997</v>
      </c>
      <c r="P358" s="13">
        <v>17.04</v>
      </c>
      <c r="Q358" s="14">
        <f t="shared" si="27"/>
        <v>600</v>
      </c>
      <c r="R358" s="14" t="str">
        <f t="shared" si="29"/>
        <v>C</v>
      </c>
      <c r="S358" s="14" t="str">
        <f>VLOOKUP(G358,Code!$C$3:$D$5,2,0)</f>
        <v>O-102</v>
      </c>
      <c r="T358" s="14"/>
    </row>
    <row r="359" spans="1:20">
      <c r="A359" s="13">
        <v>358</v>
      </c>
      <c r="B359" s="13" t="s">
        <v>85</v>
      </c>
      <c r="C359" s="13" t="s">
        <v>69</v>
      </c>
      <c r="D359" s="13" t="s">
        <v>181</v>
      </c>
      <c r="E359" s="13" t="s">
        <v>182</v>
      </c>
      <c r="F359" s="13" t="s">
        <v>134</v>
      </c>
      <c r="G359" s="13" t="s">
        <v>82</v>
      </c>
      <c r="H359" s="13" t="s">
        <v>107</v>
      </c>
      <c r="I359" s="13" t="s">
        <v>541</v>
      </c>
      <c r="J359" s="13">
        <v>5</v>
      </c>
      <c r="K359" s="13">
        <v>0</v>
      </c>
      <c r="L359" s="14">
        <v>15.823999999999998</v>
      </c>
      <c r="M359" s="14">
        <f t="shared" si="25"/>
        <v>18.576000000000001</v>
      </c>
      <c r="N359" s="14">
        <f t="shared" si="26"/>
        <v>34.4</v>
      </c>
      <c r="O359" s="14">
        <f t="shared" si="28"/>
        <v>15.823999999999998</v>
      </c>
      <c r="P359" s="13">
        <v>34.4</v>
      </c>
      <c r="Q359" s="14">
        <f t="shared" si="27"/>
        <v>750</v>
      </c>
      <c r="R359" s="14" t="str">
        <f t="shared" si="29"/>
        <v>C</v>
      </c>
      <c r="S359" s="14" t="str">
        <f>VLOOKUP(G359,Code!$C$3:$D$5,2,0)</f>
        <v>O-102</v>
      </c>
      <c r="T359" s="14"/>
    </row>
    <row r="360" spans="1:20">
      <c r="A360" s="13">
        <v>359</v>
      </c>
      <c r="B360" s="13" t="s">
        <v>85</v>
      </c>
      <c r="C360" s="13" t="s">
        <v>78</v>
      </c>
      <c r="D360" s="13" t="s">
        <v>256</v>
      </c>
      <c r="E360" s="13" t="s">
        <v>106</v>
      </c>
      <c r="F360" s="13" t="s">
        <v>72</v>
      </c>
      <c r="G360" s="13" t="s">
        <v>82</v>
      </c>
      <c r="H360" s="13" t="s">
        <v>107</v>
      </c>
      <c r="I360" s="13" t="s">
        <v>376</v>
      </c>
      <c r="J360" s="13">
        <v>5</v>
      </c>
      <c r="K360" s="13">
        <v>0.2</v>
      </c>
      <c r="L360" s="14">
        <v>11.324999999999996</v>
      </c>
      <c r="M360" s="14">
        <f t="shared" si="25"/>
        <v>24.915000000000013</v>
      </c>
      <c r="N360" s="14">
        <f t="shared" si="26"/>
        <v>43.488000000000014</v>
      </c>
      <c r="O360" s="14">
        <f t="shared" si="28"/>
        <v>18.573</v>
      </c>
      <c r="P360" s="13">
        <v>36.240000000000009</v>
      </c>
      <c r="Q360" s="14">
        <f t="shared" si="27"/>
        <v>750</v>
      </c>
      <c r="R360" s="14" t="str">
        <f t="shared" si="29"/>
        <v>C</v>
      </c>
      <c r="S360" s="14" t="str">
        <f>VLOOKUP(G360,Code!$C$3:$D$5,2,0)</f>
        <v>O-102</v>
      </c>
      <c r="T360" s="14"/>
    </row>
    <row r="361" spans="1:20">
      <c r="A361" s="13">
        <v>360</v>
      </c>
      <c r="B361" s="13" t="s">
        <v>150</v>
      </c>
      <c r="C361" s="13" t="s">
        <v>78</v>
      </c>
      <c r="D361" s="13" t="s">
        <v>267</v>
      </c>
      <c r="E361" s="13" t="s">
        <v>542</v>
      </c>
      <c r="F361" s="13" t="s">
        <v>72</v>
      </c>
      <c r="G361" s="13" t="s">
        <v>82</v>
      </c>
      <c r="H361" s="13" t="s">
        <v>101</v>
      </c>
      <c r="I361" s="13" t="s">
        <v>543</v>
      </c>
      <c r="J361" s="13">
        <v>8</v>
      </c>
      <c r="K361" s="13">
        <v>0</v>
      </c>
      <c r="L361" s="14">
        <v>168.4384</v>
      </c>
      <c r="M361" s="14">
        <f t="shared" si="25"/>
        <v>479.40160000000003</v>
      </c>
      <c r="N361" s="14">
        <f t="shared" si="26"/>
        <v>647.84</v>
      </c>
      <c r="O361" s="14">
        <f t="shared" si="28"/>
        <v>168.4384</v>
      </c>
      <c r="P361" s="13">
        <v>647.84</v>
      </c>
      <c r="Q361" s="14">
        <f t="shared" si="27"/>
        <v>1200</v>
      </c>
      <c r="R361" s="14" t="str">
        <f t="shared" si="29"/>
        <v>B</v>
      </c>
      <c r="S361" s="14" t="str">
        <f>VLOOKUP(G361,Code!$C$3:$D$5,2,0)</f>
        <v>O-102</v>
      </c>
      <c r="T361" s="14"/>
    </row>
    <row r="362" spans="1:20">
      <c r="A362" s="13">
        <v>361</v>
      </c>
      <c r="B362" s="13" t="s">
        <v>150</v>
      </c>
      <c r="C362" s="13" t="s">
        <v>78</v>
      </c>
      <c r="D362" s="13" t="s">
        <v>267</v>
      </c>
      <c r="E362" s="13" t="s">
        <v>542</v>
      </c>
      <c r="F362" s="13" t="s">
        <v>72</v>
      </c>
      <c r="G362" s="13" t="s">
        <v>82</v>
      </c>
      <c r="H362" s="13" t="s">
        <v>83</v>
      </c>
      <c r="I362" s="13" t="s">
        <v>544</v>
      </c>
      <c r="J362" s="13">
        <v>2</v>
      </c>
      <c r="K362" s="13">
        <v>0</v>
      </c>
      <c r="L362" s="14">
        <v>9.9359999999999999</v>
      </c>
      <c r="M362" s="14">
        <f t="shared" si="25"/>
        <v>10.763999999999999</v>
      </c>
      <c r="N362" s="14">
        <f t="shared" si="26"/>
        <v>20.7</v>
      </c>
      <c r="O362" s="14">
        <f t="shared" si="28"/>
        <v>9.9359999999999999</v>
      </c>
      <c r="P362" s="13">
        <v>20.7</v>
      </c>
      <c r="Q362" s="14">
        <f t="shared" si="27"/>
        <v>300</v>
      </c>
      <c r="R362" s="14" t="str">
        <f t="shared" si="29"/>
        <v>D</v>
      </c>
      <c r="S362" s="14" t="str">
        <f>VLOOKUP(G362,Code!$C$3:$D$5,2,0)</f>
        <v>O-102</v>
      </c>
      <c r="T362" s="14"/>
    </row>
    <row r="363" spans="1:20">
      <c r="A363" s="13">
        <v>362</v>
      </c>
      <c r="B363" s="13" t="s">
        <v>85</v>
      </c>
      <c r="C363" s="13" t="s">
        <v>69</v>
      </c>
      <c r="D363" s="13" t="s">
        <v>181</v>
      </c>
      <c r="E363" s="13" t="s">
        <v>182</v>
      </c>
      <c r="F363" s="13" t="s">
        <v>134</v>
      </c>
      <c r="G363" s="13" t="s">
        <v>82</v>
      </c>
      <c r="H363" s="13" t="s">
        <v>83</v>
      </c>
      <c r="I363" s="13" t="s">
        <v>544</v>
      </c>
      <c r="J363" s="13">
        <v>2</v>
      </c>
      <c r="K363" s="13">
        <v>0</v>
      </c>
      <c r="L363" s="14">
        <v>9.9359999999999999</v>
      </c>
      <c r="M363" s="14">
        <f t="shared" si="25"/>
        <v>10.763999999999999</v>
      </c>
      <c r="N363" s="14">
        <f t="shared" si="26"/>
        <v>20.7</v>
      </c>
      <c r="O363" s="14">
        <f t="shared" si="28"/>
        <v>9.9359999999999999</v>
      </c>
      <c r="P363" s="13">
        <v>20.7</v>
      </c>
      <c r="Q363" s="14">
        <f t="shared" si="27"/>
        <v>300</v>
      </c>
      <c r="R363" s="14" t="str">
        <f t="shared" si="29"/>
        <v>D</v>
      </c>
      <c r="S363" s="14" t="str">
        <f>VLOOKUP(G363,Code!$C$3:$D$5,2,0)</f>
        <v>O-102</v>
      </c>
      <c r="T363" s="14"/>
    </row>
    <row r="364" spans="1:20">
      <c r="A364" s="13">
        <v>363</v>
      </c>
      <c r="B364" s="13" t="s">
        <v>85</v>
      </c>
      <c r="C364" s="13" t="s">
        <v>69</v>
      </c>
      <c r="D364" s="13" t="s">
        <v>181</v>
      </c>
      <c r="E364" s="13" t="s">
        <v>182</v>
      </c>
      <c r="F364" s="13" t="s">
        <v>134</v>
      </c>
      <c r="G364" s="13" t="s">
        <v>73</v>
      </c>
      <c r="H364" s="13" t="s">
        <v>76</v>
      </c>
      <c r="I364" s="13" t="s">
        <v>545</v>
      </c>
      <c r="J364" s="13">
        <v>3</v>
      </c>
      <c r="K364" s="13">
        <v>0.1</v>
      </c>
      <c r="L364" s="14">
        <v>86.870400000000004</v>
      </c>
      <c r="M364" s="14">
        <f t="shared" si="25"/>
        <v>401.7756</v>
      </c>
      <c r="N364" s="14">
        <f t="shared" si="26"/>
        <v>537.51060000000007</v>
      </c>
      <c r="O364" s="14">
        <f t="shared" si="28"/>
        <v>135.73500000000007</v>
      </c>
      <c r="P364" s="13">
        <v>488.64600000000002</v>
      </c>
      <c r="Q364" s="14">
        <f t="shared" si="27"/>
        <v>450</v>
      </c>
      <c r="R364" s="14" t="str">
        <f t="shared" si="29"/>
        <v>D</v>
      </c>
      <c r="S364" s="14" t="str">
        <f>VLOOKUP(G364,Code!$C$3:$D$5,2,0)</f>
        <v>F-101</v>
      </c>
      <c r="T364" s="14"/>
    </row>
    <row r="365" spans="1:20">
      <c r="A365" s="13">
        <v>364</v>
      </c>
      <c r="B365" s="13" t="s">
        <v>85</v>
      </c>
      <c r="C365" s="13" t="s">
        <v>69</v>
      </c>
      <c r="D365" s="13" t="s">
        <v>181</v>
      </c>
      <c r="E365" s="13" t="s">
        <v>182</v>
      </c>
      <c r="F365" s="13" t="s">
        <v>134</v>
      </c>
      <c r="G365" s="13" t="s">
        <v>82</v>
      </c>
      <c r="H365" s="13" t="s">
        <v>94</v>
      </c>
      <c r="I365" s="13" t="s">
        <v>546</v>
      </c>
      <c r="J365" s="13">
        <v>2</v>
      </c>
      <c r="K365" s="13">
        <v>0</v>
      </c>
      <c r="L365" s="14">
        <v>1.4455999999999998</v>
      </c>
      <c r="M365" s="14">
        <f t="shared" si="25"/>
        <v>4.1143999999999998</v>
      </c>
      <c r="N365" s="14">
        <f t="shared" si="26"/>
        <v>5.56</v>
      </c>
      <c r="O365" s="14">
        <f t="shared" si="28"/>
        <v>1.4455999999999998</v>
      </c>
      <c r="P365" s="13">
        <v>5.56</v>
      </c>
      <c r="Q365" s="14">
        <f t="shared" si="27"/>
        <v>300</v>
      </c>
      <c r="R365" s="14" t="str">
        <f t="shared" si="29"/>
        <v>D</v>
      </c>
      <c r="S365" s="14" t="str">
        <f>VLOOKUP(G365,Code!$C$3:$D$5,2,0)</f>
        <v>O-102</v>
      </c>
      <c r="T365" s="14"/>
    </row>
    <row r="366" spans="1:20">
      <c r="A366" s="13">
        <v>365</v>
      </c>
      <c r="B366" s="13" t="s">
        <v>85</v>
      </c>
      <c r="C366" s="13" t="s">
        <v>69</v>
      </c>
      <c r="D366" s="13" t="s">
        <v>181</v>
      </c>
      <c r="E366" s="13" t="s">
        <v>182</v>
      </c>
      <c r="F366" s="13" t="s">
        <v>134</v>
      </c>
      <c r="G366" s="13" t="s">
        <v>73</v>
      </c>
      <c r="H366" s="13" t="s">
        <v>92</v>
      </c>
      <c r="I366" s="13" t="s">
        <v>547</v>
      </c>
      <c r="J366" s="13">
        <v>8</v>
      </c>
      <c r="K366" s="13">
        <v>0</v>
      </c>
      <c r="L366" s="14">
        <v>20.732800000000001</v>
      </c>
      <c r="M366" s="14">
        <f t="shared" si="25"/>
        <v>26.387199999999996</v>
      </c>
      <c r="N366" s="14">
        <f t="shared" si="26"/>
        <v>47.12</v>
      </c>
      <c r="O366" s="14">
        <f t="shared" si="28"/>
        <v>20.732800000000001</v>
      </c>
      <c r="P366" s="13">
        <v>47.12</v>
      </c>
      <c r="Q366" s="14">
        <f t="shared" si="27"/>
        <v>1200</v>
      </c>
      <c r="R366" s="14" t="str">
        <f t="shared" si="29"/>
        <v>B</v>
      </c>
      <c r="S366" s="14" t="str">
        <f>VLOOKUP(G366,Code!$C$3:$D$5,2,0)</f>
        <v>F-101</v>
      </c>
      <c r="T366" s="14"/>
    </row>
    <row r="367" spans="1:20">
      <c r="A367" s="13">
        <v>366</v>
      </c>
      <c r="B367" s="13" t="s">
        <v>85</v>
      </c>
      <c r="C367" s="13" t="s">
        <v>69</v>
      </c>
      <c r="D367" s="13" t="s">
        <v>124</v>
      </c>
      <c r="E367" s="13" t="s">
        <v>80</v>
      </c>
      <c r="F367" s="13" t="s">
        <v>81</v>
      </c>
      <c r="G367" s="13" t="s">
        <v>82</v>
      </c>
      <c r="H367" s="13" t="s">
        <v>90</v>
      </c>
      <c r="I367" s="13" t="s">
        <v>170</v>
      </c>
      <c r="J367" s="13">
        <v>4</v>
      </c>
      <c r="K367" s="13">
        <v>0</v>
      </c>
      <c r="L367" s="14">
        <v>8.4783999999999935</v>
      </c>
      <c r="M367" s="14">
        <f t="shared" si="25"/>
        <v>203.48160000000001</v>
      </c>
      <c r="N367" s="14">
        <f t="shared" si="26"/>
        <v>211.96</v>
      </c>
      <c r="O367" s="14">
        <f t="shared" si="28"/>
        <v>8.4783999999999935</v>
      </c>
      <c r="P367" s="13">
        <v>211.96</v>
      </c>
      <c r="Q367" s="14">
        <f t="shared" si="27"/>
        <v>600</v>
      </c>
      <c r="R367" s="14" t="str">
        <f t="shared" si="29"/>
        <v>C</v>
      </c>
      <c r="S367" s="14" t="str">
        <f>VLOOKUP(G367,Code!$C$3:$D$5,2,0)</f>
        <v>O-102</v>
      </c>
      <c r="T367" s="14"/>
    </row>
    <row r="368" spans="1:20">
      <c r="A368" s="13">
        <v>367</v>
      </c>
      <c r="B368" s="13" t="s">
        <v>548</v>
      </c>
      <c r="C368" s="13" t="s">
        <v>78</v>
      </c>
      <c r="D368" s="13" t="s">
        <v>549</v>
      </c>
      <c r="E368" s="13" t="s">
        <v>357</v>
      </c>
      <c r="F368" s="13" t="s">
        <v>134</v>
      </c>
      <c r="G368" s="13" t="s">
        <v>82</v>
      </c>
      <c r="H368" s="13" t="s">
        <v>99</v>
      </c>
      <c r="I368" s="13" t="s">
        <v>550</v>
      </c>
      <c r="J368" s="13">
        <v>4</v>
      </c>
      <c r="K368" s="13">
        <v>0</v>
      </c>
      <c r="L368" s="14">
        <v>10.44</v>
      </c>
      <c r="M368" s="14">
        <f t="shared" si="25"/>
        <v>12.76</v>
      </c>
      <c r="N368" s="14">
        <f t="shared" si="26"/>
        <v>23.2</v>
      </c>
      <c r="O368" s="14">
        <f t="shared" si="28"/>
        <v>10.44</v>
      </c>
      <c r="P368" s="13">
        <v>23.2</v>
      </c>
      <c r="Q368" s="14">
        <f t="shared" si="27"/>
        <v>600</v>
      </c>
      <c r="R368" s="14" t="str">
        <f t="shared" si="29"/>
        <v>C</v>
      </c>
      <c r="S368" s="14" t="str">
        <f>VLOOKUP(G368,Code!$C$3:$D$5,2,0)</f>
        <v>O-102</v>
      </c>
      <c r="T368" s="14"/>
    </row>
    <row r="369" spans="1:20">
      <c r="A369" s="13">
        <v>368</v>
      </c>
      <c r="B369" s="13" t="s">
        <v>548</v>
      </c>
      <c r="C369" s="13" t="s">
        <v>78</v>
      </c>
      <c r="D369" s="13" t="s">
        <v>549</v>
      </c>
      <c r="E369" s="13" t="s">
        <v>357</v>
      </c>
      <c r="F369" s="13" t="s">
        <v>134</v>
      </c>
      <c r="G369" s="13" t="s">
        <v>82</v>
      </c>
      <c r="H369" s="13" t="s">
        <v>298</v>
      </c>
      <c r="I369" s="13" t="s">
        <v>551</v>
      </c>
      <c r="J369" s="13">
        <v>2</v>
      </c>
      <c r="K369" s="13">
        <v>0</v>
      </c>
      <c r="L369" s="14">
        <v>0.14719999999999978</v>
      </c>
      <c r="M369" s="14">
        <f t="shared" si="25"/>
        <v>7.2128000000000005</v>
      </c>
      <c r="N369" s="14">
        <f t="shared" si="26"/>
        <v>7.36</v>
      </c>
      <c r="O369" s="14">
        <f t="shared" si="28"/>
        <v>0.14719999999999978</v>
      </c>
      <c r="P369" s="13">
        <v>7.36</v>
      </c>
      <c r="Q369" s="14">
        <f t="shared" si="27"/>
        <v>300</v>
      </c>
      <c r="R369" s="14" t="str">
        <f t="shared" si="29"/>
        <v>D</v>
      </c>
      <c r="S369" s="14" t="str">
        <f>VLOOKUP(G369,Code!$C$3:$D$5,2,0)</f>
        <v>O-102</v>
      </c>
      <c r="T369" s="14"/>
    </row>
    <row r="370" spans="1:20">
      <c r="A370" s="13">
        <v>369</v>
      </c>
      <c r="B370" s="13" t="s">
        <v>548</v>
      </c>
      <c r="C370" s="13" t="s">
        <v>78</v>
      </c>
      <c r="D370" s="13" t="s">
        <v>549</v>
      </c>
      <c r="E370" s="13" t="s">
        <v>357</v>
      </c>
      <c r="F370" s="13" t="s">
        <v>134</v>
      </c>
      <c r="G370" s="13" t="s">
        <v>82</v>
      </c>
      <c r="H370" s="13" t="s">
        <v>90</v>
      </c>
      <c r="I370" s="13" t="s">
        <v>552</v>
      </c>
      <c r="J370" s="13">
        <v>7</v>
      </c>
      <c r="K370" s="13">
        <v>0</v>
      </c>
      <c r="L370" s="14">
        <v>29.341200000000008</v>
      </c>
      <c r="M370" s="14">
        <f t="shared" si="25"/>
        <v>75.448800000000006</v>
      </c>
      <c r="N370" s="14">
        <f t="shared" si="26"/>
        <v>104.79</v>
      </c>
      <c r="O370" s="14">
        <f t="shared" si="28"/>
        <v>29.341200000000001</v>
      </c>
      <c r="P370" s="13">
        <v>104.79</v>
      </c>
      <c r="Q370" s="14">
        <f t="shared" si="27"/>
        <v>1050</v>
      </c>
      <c r="R370" s="14" t="str">
        <f t="shared" si="29"/>
        <v>B</v>
      </c>
      <c r="S370" s="14" t="str">
        <f>VLOOKUP(G370,Code!$C$3:$D$5,2,0)</f>
        <v>O-102</v>
      </c>
      <c r="T370" s="14"/>
    </row>
    <row r="371" spans="1:20">
      <c r="A371" s="13">
        <v>370</v>
      </c>
      <c r="B371" s="13" t="s">
        <v>548</v>
      </c>
      <c r="C371" s="13" t="s">
        <v>78</v>
      </c>
      <c r="D371" s="13" t="s">
        <v>549</v>
      </c>
      <c r="E371" s="13" t="s">
        <v>357</v>
      </c>
      <c r="F371" s="13" t="s">
        <v>134</v>
      </c>
      <c r="G371" s="13" t="s">
        <v>73</v>
      </c>
      <c r="H371" s="13" t="s">
        <v>74</v>
      </c>
      <c r="I371" s="13" t="s">
        <v>155</v>
      </c>
      <c r="J371" s="13">
        <v>4</v>
      </c>
      <c r="K371" s="13">
        <v>0</v>
      </c>
      <c r="L371" s="14">
        <v>271.41920000000005</v>
      </c>
      <c r="M371" s="14">
        <f t="shared" si="25"/>
        <v>772.50080000000003</v>
      </c>
      <c r="N371" s="14">
        <f t="shared" si="26"/>
        <v>1043.92</v>
      </c>
      <c r="O371" s="14">
        <f t="shared" si="28"/>
        <v>271.41920000000005</v>
      </c>
      <c r="P371" s="13">
        <v>1043.92</v>
      </c>
      <c r="Q371" s="14">
        <f t="shared" si="27"/>
        <v>600</v>
      </c>
      <c r="R371" s="14" t="str">
        <f t="shared" si="29"/>
        <v>C</v>
      </c>
      <c r="S371" s="14" t="str">
        <f>VLOOKUP(G371,Code!$C$3:$D$5,2,0)</f>
        <v>F-101</v>
      </c>
      <c r="T371" s="14"/>
    </row>
    <row r="372" spans="1:20">
      <c r="A372" s="13">
        <v>371</v>
      </c>
      <c r="B372" s="13" t="s">
        <v>85</v>
      </c>
      <c r="C372" s="13" t="s">
        <v>69</v>
      </c>
      <c r="D372" s="13" t="s">
        <v>553</v>
      </c>
      <c r="E372" s="13" t="s">
        <v>114</v>
      </c>
      <c r="F372" s="13" t="s">
        <v>115</v>
      </c>
      <c r="G372" s="13" t="s">
        <v>82</v>
      </c>
      <c r="H372" s="13" t="s">
        <v>107</v>
      </c>
      <c r="I372" s="13" t="s">
        <v>554</v>
      </c>
      <c r="J372" s="13">
        <v>5</v>
      </c>
      <c r="K372" s="13">
        <v>0.2</v>
      </c>
      <c r="L372" s="14">
        <v>9.3960000000000008</v>
      </c>
      <c r="M372" s="14">
        <f t="shared" si="25"/>
        <v>16.524000000000004</v>
      </c>
      <c r="N372" s="14">
        <f t="shared" si="26"/>
        <v>31.104000000000006</v>
      </c>
      <c r="O372" s="14">
        <f t="shared" si="28"/>
        <v>14.580000000000002</v>
      </c>
      <c r="P372" s="13">
        <v>25.920000000000005</v>
      </c>
      <c r="Q372" s="14">
        <f t="shared" si="27"/>
        <v>750</v>
      </c>
      <c r="R372" s="14" t="str">
        <f t="shared" si="29"/>
        <v>C</v>
      </c>
      <c r="S372" s="14" t="str">
        <f>VLOOKUP(G372,Code!$C$3:$D$5,2,0)</f>
        <v>O-102</v>
      </c>
      <c r="T372" s="14"/>
    </row>
    <row r="373" spans="1:20">
      <c r="A373" s="13">
        <v>372</v>
      </c>
      <c r="B373" s="13" t="s">
        <v>85</v>
      </c>
      <c r="C373" s="13" t="s">
        <v>69</v>
      </c>
      <c r="D373" s="13" t="s">
        <v>553</v>
      </c>
      <c r="E373" s="13" t="s">
        <v>114</v>
      </c>
      <c r="F373" s="13" t="s">
        <v>115</v>
      </c>
      <c r="G373" s="13" t="s">
        <v>82</v>
      </c>
      <c r="H373" s="13" t="s">
        <v>90</v>
      </c>
      <c r="I373" s="13" t="s">
        <v>555</v>
      </c>
      <c r="J373" s="13">
        <v>3</v>
      </c>
      <c r="K373" s="13">
        <v>0.2</v>
      </c>
      <c r="L373" s="14">
        <v>4.6746000000000016</v>
      </c>
      <c r="M373" s="14">
        <f t="shared" si="25"/>
        <v>48.749400000000009</v>
      </c>
      <c r="N373" s="14">
        <f t="shared" si="26"/>
        <v>64.108800000000002</v>
      </c>
      <c r="O373" s="14">
        <f t="shared" si="28"/>
        <v>15.359399999999994</v>
      </c>
      <c r="P373" s="13">
        <v>53.424000000000007</v>
      </c>
      <c r="Q373" s="14">
        <f t="shared" si="27"/>
        <v>450</v>
      </c>
      <c r="R373" s="14" t="str">
        <f t="shared" si="29"/>
        <v>D</v>
      </c>
      <c r="S373" s="14" t="str">
        <f>VLOOKUP(G373,Code!$C$3:$D$5,2,0)</f>
        <v>O-102</v>
      </c>
      <c r="T373" s="14"/>
    </row>
    <row r="374" spans="1:20">
      <c r="A374" s="13">
        <v>373</v>
      </c>
      <c r="B374" s="13" t="s">
        <v>85</v>
      </c>
      <c r="C374" s="13" t="s">
        <v>69</v>
      </c>
      <c r="D374" s="13" t="s">
        <v>556</v>
      </c>
      <c r="E374" s="13" t="s">
        <v>200</v>
      </c>
      <c r="F374" s="13" t="s">
        <v>81</v>
      </c>
      <c r="G374" s="13" t="s">
        <v>82</v>
      </c>
      <c r="H374" s="13" t="s">
        <v>99</v>
      </c>
      <c r="I374" s="13" t="s">
        <v>520</v>
      </c>
      <c r="J374" s="13">
        <v>5</v>
      </c>
      <c r="K374" s="13">
        <v>0.7</v>
      </c>
      <c r="L374" s="14">
        <v>-5.7119999999999997</v>
      </c>
      <c r="M374" s="14">
        <f t="shared" si="25"/>
        <v>13.872000000000002</v>
      </c>
      <c r="N374" s="14">
        <f t="shared" si="26"/>
        <v>13.872000000000003</v>
      </c>
      <c r="O374" s="14">
        <f t="shared" si="28"/>
        <v>0</v>
      </c>
      <c r="P374" s="13">
        <v>8.1600000000000019</v>
      </c>
      <c r="Q374" s="14">
        <f t="shared" si="27"/>
        <v>750</v>
      </c>
      <c r="R374" s="14" t="str">
        <f t="shared" si="29"/>
        <v>C</v>
      </c>
      <c r="S374" s="14" t="str">
        <f>VLOOKUP(G374,Code!$C$3:$D$5,2,0)</f>
        <v>O-102</v>
      </c>
      <c r="T374" s="14"/>
    </row>
    <row r="375" spans="1:20">
      <c r="A375" s="13">
        <v>374</v>
      </c>
      <c r="B375" s="13" t="s">
        <v>85</v>
      </c>
      <c r="C375" s="13" t="s">
        <v>69</v>
      </c>
      <c r="D375" s="13" t="s">
        <v>556</v>
      </c>
      <c r="E375" s="13" t="s">
        <v>200</v>
      </c>
      <c r="F375" s="13" t="s">
        <v>81</v>
      </c>
      <c r="G375" s="13" t="s">
        <v>96</v>
      </c>
      <c r="H375" s="13" t="s">
        <v>138</v>
      </c>
      <c r="I375" s="13" t="s">
        <v>557</v>
      </c>
      <c r="J375" s="13">
        <v>8</v>
      </c>
      <c r="K375" s="13">
        <v>0.2</v>
      </c>
      <c r="L375" s="14">
        <v>179.1887999999999</v>
      </c>
      <c r="M375" s="14">
        <f t="shared" si="25"/>
        <v>844.74720000000025</v>
      </c>
      <c r="N375" s="14">
        <f t="shared" si="26"/>
        <v>1228.7232000000001</v>
      </c>
      <c r="O375" s="14">
        <f t="shared" si="28"/>
        <v>383.97599999999989</v>
      </c>
      <c r="P375" s="13">
        <v>1023.9360000000001</v>
      </c>
      <c r="Q375" s="14">
        <f t="shared" si="27"/>
        <v>1200</v>
      </c>
      <c r="R375" s="14" t="str">
        <f t="shared" si="29"/>
        <v>B</v>
      </c>
      <c r="S375" s="14" t="str">
        <f>VLOOKUP(G375,Code!$C$3:$D$5,2,0)</f>
        <v>T-103</v>
      </c>
      <c r="T375" s="14"/>
    </row>
    <row r="376" spans="1:20">
      <c r="A376" s="13">
        <v>375</v>
      </c>
      <c r="B376" s="13" t="s">
        <v>85</v>
      </c>
      <c r="C376" s="13" t="s">
        <v>69</v>
      </c>
      <c r="D376" s="13" t="s">
        <v>556</v>
      </c>
      <c r="E376" s="13" t="s">
        <v>200</v>
      </c>
      <c r="F376" s="13" t="s">
        <v>81</v>
      </c>
      <c r="G376" s="13" t="s">
        <v>82</v>
      </c>
      <c r="H376" s="13" t="s">
        <v>94</v>
      </c>
      <c r="I376" s="13" t="s">
        <v>558</v>
      </c>
      <c r="J376" s="13">
        <v>1</v>
      </c>
      <c r="K376" s="13">
        <v>0.2</v>
      </c>
      <c r="L376" s="14">
        <v>0.92399999999999993</v>
      </c>
      <c r="M376" s="14">
        <f t="shared" si="25"/>
        <v>8.3160000000000007</v>
      </c>
      <c r="N376" s="14">
        <f t="shared" si="26"/>
        <v>11.088000000000001</v>
      </c>
      <c r="O376" s="14">
        <f t="shared" si="28"/>
        <v>2.7720000000000002</v>
      </c>
      <c r="P376" s="13">
        <v>9.24</v>
      </c>
      <c r="Q376" s="14">
        <f t="shared" si="27"/>
        <v>150</v>
      </c>
      <c r="R376" s="14" t="str">
        <f t="shared" si="29"/>
        <v>D</v>
      </c>
      <c r="S376" s="14" t="str">
        <f>VLOOKUP(G376,Code!$C$3:$D$5,2,0)</f>
        <v>O-102</v>
      </c>
      <c r="T376" s="14"/>
    </row>
    <row r="377" spans="1:20">
      <c r="A377" s="13">
        <v>376</v>
      </c>
      <c r="B377" s="13" t="s">
        <v>85</v>
      </c>
      <c r="C377" s="13" t="s">
        <v>69</v>
      </c>
      <c r="D377" s="13" t="s">
        <v>556</v>
      </c>
      <c r="E377" s="13" t="s">
        <v>200</v>
      </c>
      <c r="F377" s="13" t="s">
        <v>81</v>
      </c>
      <c r="G377" s="13" t="s">
        <v>96</v>
      </c>
      <c r="H377" s="13" t="s">
        <v>138</v>
      </c>
      <c r="I377" s="13" t="s">
        <v>559</v>
      </c>
      <c r="J377" s="13">
        <v>10</v>
      </c>
      <c r="K377" s="13">
        <v>0.2</v>
      </c>
      <c r="L377" s="14">
        <v>-29.940000000000012</v>
      </c>
      <c r="M377" s="14">
        <f t="shared" si="25"/>
        <v>508.98</v>
      </c>
      <c r="N377" s="14">
        <f t="shared" si="26"/>
        <v>574.84800000000007</v>
      </c>
      <c r="O377" s="14">
        <f t="shared" si="28"/>
        <v>65.868000000000052</v>
      </c>
      <c r="P377" s="13">
        <v>479.04</v>
      </c>
      <c r="Q377" s="14">
        <f t="shared" si="27"/>
        <v>1500</v>
      </c>
      <c r="R377" s="14" t="str">
        <f t="shared" si="29"/>
        <v>B</v>
      </c>
      <c r="S377" s="14" t="str">
        <f>VLOOKUP(G377,Code!$C$3:$D$5,2,0)</f>
        <v>T-103</v>
      </c>
      <c r="T377" s="14"/>
    </row>
    <row r="378" spans="1:20">
      <c r="A378" s="13">
        <v>377</v>
      </c>
      <c r="B378" s="13" t="s">
        <v>150</v>
      </c>
      <c r="C378" s="13" t="s">
        <v>78</v>
      </c>
      <c r="D378" s="13" t="s">
        <v>560</v>
      </c>
      <c r="E378" s="13" t="s">
        <v>159</v>
      </c>
      <c r="F378" s="13" t="s">
        <v>115</v>
      </c>
      <c r="G378" s="13" t="s">
        <v>82</v>
      </c>
      <c r="H378" s="13" t="s">
        <v>107</v>
      </c>
      <c r="I378" s="13" t="s">
        <v>561</v>
      </c>
      <c r="J378" s="13">
        <v>4</v>
      </c>
      <c r="K378" s="13">
        <v>0.2</v>
      </c>
      <c r="L378" s="14">
        <v>30.979999999999993</v>
      </c>
      <c r="M378" s="14">
        <f t="shared" si="25"/>
        <v>68.15600000000002</v>
      </c>
      <c r="N378" s="14">
        <f t="shared" si="26"/>
        <v>118.96320000000001</v>
      </c>
      <c r="O378" s="14">
        <f t="shared" si="28"/>
        <v>50.807199999999995</v>
      </c>
      <c r="P378" s="13">
        <v>99.13600000000001</v>
      </c>
      <c r="Q378" s="14">
        <f t="shared" si="27"/>
        <v>600</v>
      </c>
      <c r="R378" s="14" t="str">
        <f t="shared" si="29"/>
        <v>C</v>
      </c>
      <c r="S378" s="14" t="str">
        <f>VLOOKUP(G378,Code!$C$3:$D$5,2,0)</f>
        <v>O-102</v>
      </c>
      <c r="T378" s="14"/>
    </row>
    <row r="379" spans="1:20">
      <c r="A379" s="13">
        <v>378</v>
      </c>
      <c r="B379" s="13" t="s">
        <v>85</v>
      </c>
      <c r="C379" s="13" t="s">
        <v>78</v>
      </c>
      <c r="D379" s="13" t="s">
        <v>309</v>
      </c>
      <c r="E379" s="13" t="s">
        <v>533</v>
      </c>
      <c r="F379" s="13" t="s">
        <v>134</v>
      </c>
      <c r="G379" s="13" t="s">
        <v>73</v>
      </c>
      <c r="H379" s="13" t="s">
        <v>88</v>
      </c>
      <c r="I379" s="13" t="s">
        <v>562</v>
      </c>
      <c r="J379" s="13">
        <v>7</v>
      </c>
      <c r="K379" s="13">
        <v>0.3</v>
      </c>
      <c r="L379" s="14">
        <v>-297.68479999999983</v>
      </c>
      <c r="M379" s="14">
        <f t="shared" si="25"/>
        <v>1786.1087999999995</v>
      </c>
      <c r="N379" s="14">
        <f t="shared" si="26"/>
        <v>1934.9511999999997</v>
      </c>
      <c r="O379" s="14">
        <f t="shared" si="28"/>
        <v>148.84240000000023</v>
      </c>
      <c r="P379" s="13">
        <v>1488.4239999999998</v>
      </c>
      <c r="Q379" s="14">
        <f t="shared" si="27"/>
        <v>1050</v>
      </c>
      <c r="R379" s="14" t="str">
        <f t="shared" si="29"/>
        <v>B</v>
      </c>
      <c r="S379" s="14" t="str">
        <f>VLOOKUP(G379,Code!$C$3:$D$5,2,0)</f>
        <v>F-101</v>
      </c>
      <c r="T379" s="14"/>
    </row>
    <row r="380" spans="1:20">
      <c r="A380" s="13">
        <v>379</v>
      </c>
      <c r="B380" s="13" t="s">
        <v>85</v>
      </c>
      <c r="C380" s="13" t="s">
        <v>69</v>
      </c>
      <c r="D380" s="13" t="s">
        <v>148</v>
      </c>
      <c r="E380" s="13" t="s">
        <v>114</v>
      </c>
      <c r="F380" s="13" t="s">
        <v>115</v>
      </c>
      <c r="G380" s="13" t="s">
        <v>82</v>
      </c>
      <c r="H380" s="13" t="s">
        <v>101</v>
      </c>
      <c r="I380" s="13" t="s">
        <v>563</v>
      </c>
      <c r="J380" s="13">
        <v>3</v>
      </c>
      <c r="K380" s="13">
        <v>0.8</v>
      </c>
      <c r="L380" s="14">
        <v>-20.332200000000007</v>
      </c>
      <c r="M380" s="14">
        <f t="shared" si="25"/>
        <v>28.984200000000005</v>
      </c>
      <c r="N380" s="14">
        <f t="shared" si="26"/>
        <v>15.573599999999995</v>
      </c>
      <c r="O380" s="14">
        <f t="shared" si="28"/>
        <v>-13.410600000000009</v>
      </c>
      <c r="P380" s="13">
        <v>8.6519999999999975</v>
      </c>
      <c r="Q380" s="14">
        <f t="shared" si="27"/>
        <v>450</v>
      </c>
      <c r="R380" s="14" t="str">
        <f t="shared" si="29"/>
        <v>D</v>
      </c>
      <c r="S380" s="14" t="str">
        <f>VLOOKUP(G380,Code!$C$3:$D$5,2,0)</f>
        <v>O-102</v>
      </c>
      <c r="T380" s="14"/>
    </row>
    <row r="381" spans="1:20">
      <c r="A381" s="13">
        <v>380</v>
      </c>
      <c r="B381" s="13" t="s">
        <v>85</v>
      </c>
      <c r="C381" s="13" t="s">
        <v>69</v>
      </c>
      <c r="D381" s="13" t="s">
        <v>148</v>
      </c>
      <c r="E381" s="13" t="s">
        <v>114</v>
      </c>
      <c r="F381" s="13" t="s">
        <v>115</v>
      </c>
      <c r="G381" s="13" t="s">
        <v>82</v>
      </c>
      <c r="H381" s="13" t="s">
        <v>90</v>
      </c>
      <c r="I381" s="13" t="s">
        <v>564</v>
      </c>
      <c r="J381" s="13">
        <v>3</v>
      </c>
      <c r="K381" s="13">
        <v>0.2</v>
      </c>
      <c r="L381" s="14">
        <v>2.6810999999999954</v>
      </c>
      <c r="M381" s="14">
        <f t="shared" si="25"/>
        <v>21.150900000000007</v>
      </c>
      <c r="N381" s="14">
        <f t="shared" si="26"/>
        <v>28.598400000000002</v>
      </c>
      <c r="O381" s="14">
        <f t="shared" si="28"/>
        <v>7.4474999999999945</v>
      </c>
      <c r="P381" s="13">
        <v>23.832000000000001</v>
      </c>
      <c r="Q381" s="14">
        <f t="shared" si="27"/>
        <v>450</v>
      </c>
      <c r="R381" s="14" t="str">
        <f t="shared" si="29"/>
        <v>D</v>
      </c>
      <c r="S381" s="14" t="str">
        <f>VLOOKUP(G381,Code!$C$3:$D$5,2,0)</f>
        <v>O-102</v>
      </c>
      <c r="T381" s="14"/>
    </row>
    <row r="382" spans="1:20">
      <c r="A382" s="13">
        <v>381</v>
      </c>
      <c r="B382" s="13" t="s">
        <v>85</v>
      </c>
      <c r="C382" s="13" t="s">
        <v>69</v>
      </c>
      <c r="D382" s="13" t="s">
        <v>148</v>
      </c>
      <c r="E382" s="13" t="s">
        <v>114</v>
      </c>
      <c r="F382" s="13" t="s">
        <v>115</v>
      </c>
      <c r="G382" s="13" t="s">
        <v>82</v>
      </c>
      <c r="H382" s="13" t="s">
        <v>99</v>
      </c>
      <c r="I382" s="13" t="s">
        <v>565</v>
      </c>
      <c r="J382" s="13">
        <v>4</v>
      </c>
      <c r="K382" s="13">
        <v>0.8</v>
      </c>
      <c r="L382" s="14">
        <v>-18.872800000000009</v>
      </c>
      <c r="M382" s="14">
        <f t="shared" si="25"/>
        <v>31.048800000000007</v>
      </c>
      <c r="N382" s="14">
        <f t="shared" si="26"/>
        <v>21.916799999999999</v>
      </c>
      <c r="O382" s="14">
        <f t="shared" si="28"/>
        <v>-9.1320000000000086</v>
      </c>
      <c r="P382" s="13">
        <v>12.175999999999998</v>
      </c>
      <c r="Q382" s="14">
        <f t="shared" si="27"/>
        <v>600</v>
      </c>
      <c r="R382" s="14" t="str">
        <f t="shared" si="29"/>
        <v>C</v>
      </c>
      <c r="S382" s="14" t="str">
        <f>VLOOKUP(G382,Code!$C$3:$D$5,2,0)</f>
        <v>O-102</v>
      </c>
      <c r="T382" s="14"/>
    </row>
    <row r="383" spans="1:20">
      <c r="A383" s="13">
        <v>382</v>
      </c>
      <c r="B383" s="13" t="s">
        <v>150</v>
      </c>
      <c r="C383" s="13" t="s">
        <v>78</v>
      </c>
      <c r="D383" s="13" t="s">
        <v>124</v>
      </c>
      <c r="E383" s="13" t="s">
        <v>80</v>
      </c>
      <c r="F383" s="13" t="s">
        <v>81</v>
      </c>
      <c r="G383" s="13" t="s">
        <v>82</v>
      </c>
      <c r="H383" s="13" t="s">
        <v>107</v>
      </c>
      <c r="I383" s="13" t="s">
        <v>566</v>
      </c>
      <c r="J383" s="13">
        <v>7</v>
      </c>
      <c r="K383" s="13">
        <v>0</v>
      </c>
      <c r="L383" s="14">
        <v>25.48</v>
      </c>
      <c r="M383" s="14">
        <f t="shared" si="25"/>
        <v>25.48</v>
      </c>
      <c r="N383" s="14">
        <f t="shared" si="26"/>
        <v>50.96</v>
      </c>
      <c r="O383" s="14">
        <f t="shared" si="28"/>
        <v>25.48</v>
      </c>
      <c r="P383" s="13">
        <v>50.96</v>
      </c>
      <c r="Q383" s="14">
        <f t="shared" si="27"/>
        <v>1050</v>
      </c>
      <c r="R383" s="14" t="str">
        <f t="shared" si="29"/>
        <v>B</v>
      </c>
      <c r="S383" s="14" t="str">
        <f>VLOOKUP(G383,Code!$C$3:$D$5,2,0)</f>
        <v>O-102</v>
      </c>
      <c r="T383" s="14"/>
    </row>
    <row r="384" spans="1:20">
      <c r="A384" s="13">
        <v>383</v>
      </c>
      <c r="B384" s="13" t="s">
        <v>150</v>
      </c>
      <c r="C384" s="13" t="s">
        <v>78</v>
      </c>
      <c r="D384" s="13" t="s">
        <v>124</v>
      </c>
      <c r="E384" s="13" t="s">
        <v>80</v>
      </c>
      <c r="F384" s="13" t="s">
        <v>81</v>
      </c>
      <c r="G384" s="13" t="s">
        <v>82</v>
      </c>
      <c r="H384" s="13" t="s">
        <v>99</v>
      </c>
      <c r="I384" s="13" t="s">
        <v>567</v>
      </c>
      <c r="J384" s="13">
        <v>3</v>
      </c>
      <c r="K384" s="13">
        <v>0.2</v>
      </c>
      <c r="L384" s="14">
        <v>17.337599999999998</v>
      </c>
      <c r="M384" s="14">
        <f t="shared" si="25"/>
        <v>32.198400000000007</v>
      </c>
      <c r="N384" s="14">
        <f t="shared" si="26"/>
        <v>59.443200000000004</v>
      </c>
      <c r="O384" s="14">
        <f t="shared" si="28"/>
        <v>27.244799999999998</v>
      </c>
      <c r="P384" s="13">
        <v>49.536000000000001</v>
      </c>
      <c r="Q384" s="14">
        <f t="shared" si="27"/>
        <v>450</v>
      </c>
      <c r="R384" s="14" t="str">
        <f t="shared" si="29"/>
        <v>D</v>
      </c>
      <c r="S384" s="14" t="str">
        <f>VLOOKUP(G384,Code!$C$3:$D$5,2,0)</f>
        <v>O-102</v>
      </c>
      <c r="T384" s="14"/>
    </row>
    <row r="385" spans="1:20">
      <c r="A385" s="13">
        <v>384</v>
      </c>
      <c r="B385" s="13" t="s">
        <v>68</v>
      </c>
      <c r="C385" s="13" t="s">
        <v>78</v>
      </c>
      <c r="D385" s="13" t="s">
        <v>486</v>
      </c>
      <c r="E385" s="13" t="s">
        <v>169</v>
      </c>
      <c r="F385" s="13" t="s">
        <v>115</v>
      </c>
      <c r="G385" s="13" t="s">
        <v>96</v>
      </c>
      <c r="H385" s="13" t="s">
        <v>138</v>
      </c>
      <c r="I385" s="13" t="s">
        <v>568</v>
      </c>
      <c r="J385" s="13">
        <v>2</v>
      </c>
      <c r="K385" s="13">
        <v>0</v>
      </c>
      <c r="L385" s="14">
        <v>8.7989999999999995</v>
      </c>
      <c r="M385" s="14">
        <f t="shared" si="25"/>
        <v>33.100999999999999</v>
      </c>
      <c r="N385" s="14">
        <f t="shared" si="26"/>
        <v>41.9</v>
      </c>
      <c r="O385" s="14">
        <f t="shared" si="28"/>
        <v>8.7989999999999995</v>
      </c>
      <c r="P385" s="13">
        <v>41.9</v>
      </c>
      <c r="Q385" s="14">
        <f t="shared" si="27"/>
        <v>300</v>
      </c>
      <c r="R385" s="14" t="str">
        <f t="shared" si="29"/>
        <v>D</v>
      </c>
      <c r="S385" s="14" t="str">
        <f>VLOOKUP(G385,Code!$C$3:$D$5,2,0)</f>
        <v>T-103</v>
      </c>
      <c r="T385" s="14"/>
    </row>
    <row r="386" spans="1:20">
      <c r="A386" s="13">
        <v>385</v>
      </c>
      <c r="B386" s="13" t="s">
        <v>85</v>
      </c>
      <c r="C386" s="13" t="s">
        <v>69</v>
      </c>
      <c r="D386" s="13" t="s">
        <v>569</v>
      </c>
      <c r="E386" s="13" t="s">
        <v>87</v>
      </c>
      <c r="F386" s="13" t="s">
        <v>72</v>
      </c>
      <c r="G386" s="13" t="s">
        <v>73</v>
      </c>
      <c r="H386" s="13" t="s">
        <v>88</v>
      </c>
      <c r="I386" s="13" t="s">
        <v>570</v>
      </c>
      <c r="J386" s="13">
        <v>3</v>
      </c>
      <c r="K386" s="13">
        <v>0.45</v>
      </c>
      <c r="L386" s="14">
        <v>-157.00949999999997</v>
      </c>
      <c r="M386" s="14">
        <f t="shared" ref="M386:M449" si="30">P386-L386</f>
        <v>532.46699999999998</v>
      </c>
      <c r="N386" s="14">
        <f t="shared" ref="N386:N449" si="31">P386+(P386*K386)</f>
        <v>544.41337500000009</v>
      </c>
      <c r="O386" s="14">
        <f t="shared" si="28"/>
        <v>11.946375000000103</v>
      </c>
      <c r="P386" s="13">
        <v>375.45750000000004</v>
      </c>
      <c r="Q386" s="14">
        <f t="shared" ref="Q386:Q449" si="32">J386*150</f>
        <v>450</v>
      </c>
      <c r="R386" s="14" t="str">
        <f t="shared" si="29"/>
        <v>D</v>
      </c>
      <c r="S386" s="14" t="str">
        <f>VLOOKUP(G386,Code!$C$3:$D$5,2,0)</f>
        <v>F-101</v>
      </c>
      <c r="T386" s="14"/>
    </row>
    <row r="387" spans="1:20">
      <c r="A387" s="13">
        <v>386</v>
      </c>
      <c r="B387" s="13" t="s">
        <v>85</v>
      </c>
      <c r="C387" s="13" t="s">
        <v>69</v>
      </c>
      <c r="D387" s="13" t="s">
        <v>569</v>
      </c>
      <c r="E387" s="13" t="s">
        <v>87</v>
      </c>
      <c r="F387" s="13" t="s">
        <v>72</v>
      </c>
      <c r="G387" s="13" t="s">
        <v>96</v>
      </c>
      <c r="H387" s="13" t="s">
        <v>138</v>
      </c>
      <c r="I387" s="13" t="s">
        <v>571</v>
      </c>
      <c r="J387" s="13">
        <v>3</v>
      </c>
      <c r="K387" s="13">
        <v>0.2</v>
      </c>
      <c r="L387" s="14">
        <v>-1.049700000000005</v>
      </c>
      <c r="M387" s="14">
        <f t="shared" si="30"/>
        <v>85.025700000000015</v>
      </c>
      <c r="N387" s="14">
        <f t="shared" si="31"/>
        <v>100.77120000000002</v>
      </c>
      <c r="O387" s="14">
        <f t="shared" ref="O387:O450" si="33">N387-M387</f>
        <v>15.745500000000007</v>
      </c>
      <c r="P387" s="13">
        <v>83.976000000000013</v>
      </c>
      <c r="Q387" s="14">
        <f t="shared" si="32"/>
        <v>450</v>
      </c>
      <c r="R387" s="14" t="str">
        <f t="shared" ref="R387:R450" si="34">IF(Q387&gt;=2000,"A",IF(Q387&gt;=1000,"B",IF(Q387&gt;=500,"C",IF(Q387&gt;=100,"D",IF(Q387&lt;100,"E","error")))))</f>
        <v>D</v>
      </c>
      <c r="S387" s="14" t="str">
        <f>VLOOKUP(G387,Code!$C$3:$D$5,2,0)</f>
        <v>T-103</v>
      </c>
      <c r="T387" s="14"/>
    </row>
    <row r="388" spans="1:20">
      <c r="A388" s="13">
        <v>387</v>
      </c>
      <c r="B388" s="13" t="s">
        <v>85</v>
      </c>
      <c r="C388" s="13" t="s">
        <v>78</v>
      </c>
      <c r="D388" s="13" t="s">
        <v>132</v>
      </c>
      <c r="E388" s="13" t="s">
        <v>133</v>
      </c>
      <c r="F388" s="13" t="s">
        <v>134</v>
      </c>
      <c r="G388" s="13" t="s">
        <v>96</v>
      </c>
      <c r="H388" s="13" t="s">
        <v>333</v>
      </c>
      <c r="I388" s="13" t="s">
        <v>572</v>
      </c>
      <c r="J388" s="13">
        <v>4</v>
      </c>
      <c r="K388" s="13">
        <v>0.7</v>
      </c>
      <c r="L388" s="14">
        <v>-337.63799999999981</v>
      </c>
      <c r="M388" s="14">
        <f t="shared" si="30"/>
        <v>819.97799999999984</v>
      </c>
      <c r="N388" s="14">
        <f t="shared" si="31"/>
        <v>819.97800000000007</v>
      </c>
      <c r="O388" s="14">
        <f t="shared" si="33"/>
        <v>0</v>
      </c>
      <c r="P388" s="13">
        <v>482.34000000000003</v>
      </c>
      <c r="Q388" s="14">
        <f t="shared" si="32"/>
        <v>600</v>
      </c>
      <c r="R388" s="14" t="str">
        <f t="shared" si="34"/>
        <v>C</v>
      </c>
      <c r="S388" s="14" t="str">
        <f>VLOOKUP(G388,Code!$C$3:$D$5,2,0)</f>
        <v>T-103</v>
      </c>
      <c r="T388" s="14"/>
    </row>
    <row r="389" spans="1:20">
      <c r="A389" s="13">
        <v>388</v>
      </c>
      <c r="B389" s="13" t="s">
        <v>85</v>
      </c>
      <c r="C389" s="13" t="s">
        <v>78</v>
      </c>
      <c r="D389" s="13" t="s">
        <v>132</v>
      </c>
      <c r="E389" s="13" t="s">
        <v>133</v>
      </c>
      <c r="F389" s="13" t="s">
        <v>134</v>
      </c>
      <c r="G389" s="13" t="s">
        <v>73</v>
      </c>
      <c r="H389" s="13" t="s">
        <v>92</v>
      </c>
      <c r="I389" s="13" t="s">
        <v>573</v>
      </c>
      <c r="J389" s="13">
        <v>1</v>
      </c>
      <c r="K389" s="13">
        <v>0.2</v>
      </c>
      <c r="L389" s="14">
        <v>0.77700000000000025</v>
      </c>
      <c r="M389" s="14">
        <f t="shared" si="30"/>
        <v>2.1830000000000003</v>
      </c>
      <c r="N389" s="14">
        <f t="shared" si="31"/>
        <v>3.5520000000000005</v>
      </c>
      <c r="O389" s="14">
        <f t="shared" si="33"/>
        <v>1.3690000000000002</v>
      </c>
      <c r="P389" s="13">
        <v>2.9600000000000004</v>
      </c>
      <c r="Q389" s="14">
        <f t="shared" si="32"/>
        <v>150</v>
      </c>
      <c r="R389" s="14" t="str">
        <f t="shared" si="34"/>
        <v>D</v>
      </c>
      <c r="S389" s="14" t="str">
        <f>VLOOKUP(G389,Code!$C$3:$D$5,2,0)</f>
        <v>F-101</v>
      </c>
      <c r="T389" s="14"/>
    </row>
    <row r="390" spans="1:20">
      <c r="A390" s="13">
        <v>389</v>
      </c>
      <c r="B390" s="13" t="s">
        <v>150</v>
      </c>
      <c r="C390" s="13" t="s">
        <v>69</v>
      </c>
      <c r="D390" s="13" t="s">
        <v>446</v>
      </c>
      <c r="E390" s="13" t="s">
        <v>268</v>
      </c>
      <c r="F390" s="13" t="s">
        <v>134</v>
      </c>
      <c r="G390" s="13" t="s">
        <v>82</v>
      </c>
      <c r="H390" s="13" t="s">
        <v>94</v>
      </c>
      <c r="I390" s="13" t="s">
        <v>574</v>
      </c>
      <c r="J390" s="13">
        <v>1</v>
      </c>
      <c r="K390" s="13">
        <v>0.2</v>
      </c>
      <c r="L390" s="14">
        <v>0.42639999999999978</v>
      </c>
      <c r="M390" s="14">
        <f t="shared" si="30"/>
        <v>2.1976000000000004</v>
      </c>
      <c r="N390" s="14">
        <f t="shared" si="31"/>
        <v>3.1488</v>
      </c>
      <c r="O390" s="14">
        <f t="shared" si="33"/>
        <v>0.9511999999999996</v>
      </c>
      <c r="P390" s="13">
        <v>2.6240000000000001</v>
      </c>
      <c r="Q390" s="14">
        <f t="shared" si="32"/>
        <v>150</v>
      </c>
      <c r="R390" s="14" t="str">
        <f t="shared" si="34"/>
        <v>D</v>
      </c>
      <c r="S390" s="14" t="str">
        <f>VLOOKUP(G390,Code!$C$3:$D$5,2,0)</f>
        <v>O-102</v>
      </c>
      <c r="T390" s="14"/>
    </row>
    <row r="391" spans="1:20">
      <c r="A391" s="13">
        <v>390</v>
      </c>
      <c r="B391" s="13" t="s">
        <v>85</v>
      </c>
      <c r="C391" s="13" t="s">
        <v>69</v>
      </c>
      <c r="D391" s="13" t="s">
        <v>181</v>
      </c>
      <c r="E391" s="13" t="s">
        <v>182</v>
      </c>
      <c r="F391" s="13" t="s">
        <v>134</v>
      </c>
      <c r="G391" s="13" t="s">
        <v>82</v>
      </c>
      <c r="H391" s="13" t="s">
        <v>99</v>
      </c>
      <c r="I391" s="13" t="s">
        <v>575</v>
      </c>
      <c r="J391" s="13">
        <v>4</v>
      </c>
      <c r="K391" s="13">
        <v>0.2</v>
      </c>
      <c r="L391" s="14">
        <v>7.8839999999999986</v>
      </c>
      <c r="M391" s="14">
        <f t="shared" si="30"/>
        <v>15.476000000000001</v>
      </c>
      <c r="N391" s="14">
        <f t="shared" si="31"/>
        <v>28.032</v>
      </c>
      <c r="O391" s="14">
        <f t="shared" si="33"/>
        <v>12.555999999999999</v>
      </c>
      <c r="P391" s="13">
        <v>23.36</v>
      </c>
      <c r="Q391" s="14">
        <f t="shared" si="32"/>
        <v>600</v>
      </c>
      <c r="R391" s="14" t="str">
        <f t="shared" si="34"/>
        <v>C</v>
      </c>
      <c r="S391" s="14" t="str">
        <f>VLOOKUP(G391,Code!$C$3:$D$5,2,0)</f>
        <v>O-102</v>
      </c>
      <c r="T391" s="14"/>
    </row>
    <row r="392" spans="1:20">
      <c r="A392" s="13">
        <v>391</v>
      </c>
      <c r="B392" s="13" t="s">
        <v>85</v>
      </c>
      <c r="C392" s="13" t="s">
        <v>69</v>
      </c>
      <c r="D392" s="13" t="s">
        <v>181</v>
      </c>
      <c r="E392" s="13" t="s">
        <v>182</v>
      </c>
      <c r="F392" s="13" t="s">
        <v>134</v>
      </c>
      <c r="G392" s="13" t="s">
        <v>96</v>
      </c>
      <c r="H392" s="13" t="s">
        <v>138</v>
      </c>
      <c r="I392" s="13" t="s">
        <v>231</v>
      </c>
      <c r="J392" s="13">
        <v>2</v>
      </c>
      <c r="K392" s="13">
        <v>0</v>
      </c>
      <c r="L392" s="14">
        <v>13.593199999999996</v>
      </c>
      <c r="M392" s="14">
        <f t="shared" si="30"/>
        <v>26.386800000000001</v>
      </c>
      <c r="N392" s="14">
        <f t="shared" si="31"/>
        <v>39.979999999999997</v>
      </c>
      <c r="O392" s="14">
        <f t="shared" si="33"/>
        <v>13.593199999999996</v>
      </c>
      <c r="P392" s="13">
        <v>39.979999999999997</v>
      </c>
      <c r="Q392" s="14">
        <f t="shared" si="32"/>
        <v>300</v>
      </c>
      <c r="R392" s="14" t="str">
        <f t="shared" si="34"/>
        <v>D</v>
      </c>
      <c r="S392" s="14" t="str">
        <f>VLOOKUP(G392,Code!$C$3:$D$5,2,0)</f>
        <v>T-103</v>
      </c>
      <c r="T392" s="14"/>
    </row>
    <row r="393" spans="1:20">
      <c r="A393" s="13">
        <v>392</v>
      </c>
      <c r="B393" s="13" t="s">
        <v>68</v>
      </c>
      <c r="C393" s="13" t="s">
        <v>69</v>
      </c>
      <c r="D393" s="13" t="s">
        <v>576</v>
      </c>
      <c r="E393" s="13" t="s">
        <v>110</v>
      </c>
      <c r="F393" s="13" t="s">
        <v>81</v>
      </c>
      <c r="G393" s="13" t="s">
        <v>96</v>
      </c>
      <c r="H393" s="13" t="s">
        <v>97</v>
      </c>
      <c r="I393" s="13" t="s">
        <v>577</v>
      </c>
      <c r="J393" s="13">
        <v>2</v>
      </c>
      <c r="K393" s="13">
        <v>0.2</v>
      </c>
      <c r="L393" s="14">
        <v>27.718199999999968</v>
      </c>
      <c r="M393" s="14">
        <f t="shared" si="30"/>
        <v>218.66580000000005</v>
      </c>
      <c r="N393" s="14">
        <f t="shared" si="31"/>
        <v>295.66079999999999</v>
      </c>
      <c r="O393" s="14">
        <f t="shared" si="33"/>
        <v>76.994999999999948</v>
      </c>
      <c r="P393" s="13">
        <v>246.38400000000001</v>
      </c>
      <c r="Q393" s="14">
        <f t="shared" si="32"/>
        <v>300</v>
      </c>
      <c r="R393" s="14" t="str">
        <f t="shared" si="34"/>
        <v>D</v>
      </c>
      <c r="S393" s="14" t="str">
        <f>VLOOKUP(G393,Code!$C$3:$D$5,2,0)</f>
        <v>T-103</v>
      </c>
      <c r="T393" s="14"/>
    </row>
    <row r="394" spans="1:20">
      <c r="A394" s="13">
        <v>393</v>
      </c>
      <c r="B394" s="13" t="s">
        <v>68</v>
      </c>
      <c r="C394" s="13" t="s">
        <v>69</v>
      </c>
      <c r="D394" s="13" t="s">
        <v>576</v>
      </c>
      <c r="E394" s="13" t="s">
        <v>110</v>
      </c>
      <c r="F394" s="13" t="s">
        <v>81</v>
      </c>
      <c r="G394" s="13" t="s">
        <v>96</v>
      </c>
      <c r="H394" s="13" t="s">
        <v>522</v>
      </c>
      <c r="I394" s="13" t="s">
        <v>578</v>
      </c>
      <c r="J394" s="13">
        <v>3</v>
      </c>
      <c r="K394" s="13">
        <v>0</v>
      </c>
      <c r="L394" s="14">
        <v>701.98829999999998</v>
      </c>
      <c r="M394" s="14">
        <f t="shared" si="30"/>
        <v>1097.9817</v>
      </c>
      <c r="N394" s="14">
        <f t="shared" si="31"/>
        <v>1799.97</v>
      </c>
      <c r="O394" s="14">
        <f t="shared" si="33"/>
        <v>701.98829999999998</v>
      </c>
      <c r="P394" s="13">
        <v>1799.97</v>
      </c>
      <c r="Q394" s="14">
        <f t="shared" si="32"/>
        <v>450</v>
      </c>
      <c r="R394" s="14" t="str">
        <f t="shared" si="34"/>
        <v>D</v>
      </c>
      <c r="S394" s="14" t="str">
        <f>VLOOKUP(G394,Code!$C$3:$D$5,2,0)</f>
        <v>T-103</v>
      </c>
      <c r="T394" s="14"/>
    </row>
    <row r="395" spans="1:20">
      <c r="A395" s="13">
        <v>394</v>
      </c>
      <c r="B395" s="13" t="s">
        <v>68</v>
      </c>
      <c r="C395" s="13" t="s">
        <v>78</v>
      </c>
      <c r="D395" s="13" t="s">
        <v>579</v>
      </c>
      <c r="E395" s="13" t="s">
        <v>159</v>
      </c>
      <c r="F395" s="13" t="s">
        <v>115</v>
      </c>
      <c r="G395" s="13" t="s">
        <v>82</v>
      </c>
      <c r="H395" s="13" t="s">
        <v>99</v>
      </c>
      <c r="I395" s="13" t="s">
        <v>580</v>
      </c>
      <c r="J395" s="13">
        <v>3</v>
      </c>
      <c r="K395" s="13">
        <v>0.8</v>
      </c>
      <c r="L395" s="14">
        <v>-20.5623</v>
      </c>
      <c r="M395" s="14">
        <f t="shared" si="30"/>
        <v>33.024299999999997</v>
      </c>
      <c r="N395" s="14">
        <f t="shared" si="31"/>
        <v>22.431599999999996</v>
      </c>
      <c r="O395" s="14">
        <f t="shared" si="33"/>
        <v>-10.592700000000001</v>
      </c>
      <c r="P395" s="13">
        <v>12.461999999999996</v>
      </c>
      <c r="Q395" s="14">
        <f t="shared" si="32"/>
        <v>450</v>
      </c>
      <c r="R395" s="14" t="str">
        <f t="shared" si="34"/>
        <v>D</v>
      </c>
      <c r="S395" s="14" t="str">
        <f>VLOOKUP(G395,Code!$C$3:$D$5,2,0)</f>
        <v>O-102</v>
      </c>
      <c r="T395" s="14"/>
    </row>
    <row r="396" spans="1:20">
      <c r="A396" s="13">
        <v>395</v>
      </c>
      <c r="B396" s="13" t="s">
        <v>85</v>
      </c>
      <c r="C396" s="13" t="s">
        <v>112</v>
      </c>
      <c r="D396" s="13" t="s">
        <v>581</v>
      </c>
      <c r="E396" s="13" t="s">
        <v>582</v>
      </c>
      <c r="F396" s="13" t="s">
        <v>81</v>
      </c>
      <c r="G396" s="13" t="s">
        <v>82</v>
      </c>
      <c r="H396" s="13" t="s">
        <v>99</v>
      </c>
      <c r="I396" s="13" t="s">
        <v>583</v>
      </c>
      <c r="J396" s="13">
        <v>3</v>
      </c>
      <c r="K396" s="13">
        <v>0.2</v>
      </c>
      <c r="L396" s="14">
        <v>25.579799999999992</v>
      </c>
      <c r="M396" s="14">
        <f t="shared" si="30"/>
        <v>50.21220000000001</v>
      </c>
      <c r="N396" s="14">
        <f t="shared" si="31"/>
        <v>90.950400000000002</v>
      </c>
      <c r="O396" s="14">
        <f t="shared" si="33"/>
        <v>40.738199999999992</v>
      </c>
      <c r="P396" s="13">
        <v>75.792000000000002</v>
      </c>
      <c r="Q396" s="14">
        <f t="shared" si="32"/>
        <v>450</v>
      </c>
      <c r="R396" s="14" t="str">
        <f t="shared" si="34"/>
        <v>D</v>
      </c>
      <c r="S396" s="14" t="str">
        <f>VLOOKUP(G396,Code!$C$3:$D$5,2,0)</f>
        <v>O-102</v>
      </c>
      <c r="T396" s="14"/>
    </row>
    <row r="397" spans="1:20">
      <c r="A397" s="13">
        <v>396</v>
      </c>
      <c r="B397" s="13" t="s">
        <v>68</v>
      </c>
      <c r="C397" s="13" t="s">
        <v>78</v>
      </c>
      <c r="D397" s="13" t="s">
        <v>584</v>
      </c>
      <c r="E397" s="13" t="s">
        <v>585</v>
      </c>
      <c r="F397" s="13" t="s">
        <v>134</v>
      </c>
      <c r="G397" s="13" t="s">
        <v>82</v>
      </c>
      <c r="H397" s="13" t="s">
        <v>90</v>
      </c>
      <c r="I397" s="13" t="s">
        <v>586</v>
      </c>
      <c r="J397" s="13">
        <v>2</v>
      </c>
      <c r="K397" s="13">
        <v>0</v>
      </c>
      <c r="L397" s="14">
        <v>9.4923999999999964</v>
      </c>
      <c r="M397" s="14">
        <f t="shared" si="30"/>
        <v>40.467600000000004</v>
      </c>
      <c r="N397" s="14">
        <f t="shared" si="31"/>
        <v>49.96</v>
      </c>
      <c r="O397" s="14">
        <f t="shared" si="33"/>
        <v>9.4923999999999964</v>
      </c>
      <c r="P397" s="13">
        <v>49.96</v>
      </c>
      <c r="Q397" s="14">
        <f t="shared" si="32"/>
        <v>300</v>
      </c>
      <c r="R397" s="14" t="str">
        <f t="shared" si="34"/>
        <v>D</v>
      </c>
      <c r="S397" s="14" t="str">
        <f>VLOOKUP(G397,Code!$C$3:$D$5,2,0)</f>
        <v>O-102</v>
      </c>
      <c r="T397" s="14"/>
    </row>
    <row r="398" spans="1:20">
      <c r="A398" s="13">
        <v>397</v>
      </c>
      <c r="B398" s="13" t="s">
        <v>68</v>
      </c>
      <c r="C398" s="13" t="s">
        <v>78</v>
      </c>
      <c r="D398" s="13" t="s">
        <v>584</v>
      </c>
      <c r="E398" s="13" t="s">
        <v>585</v>
      </c>
      <c r="F398" s="13" t="s">
        <v>134</v>
      </c>
      <c r="G398" s="13" t="s">
        <v>82</v>
      </c>
      <c r="H398" s="13" t="s">
        <v>107</v>
      </c>
      <c r="I398" s="13" t="s">
        <v>587</v>
      </c>
      <c r="J398" s="13">
        <v>2</v>
      </c>
      <c r="K398" s="13">
        <v>0</v>
      </c>
      <c r="L398" s="14">
        <v>6.2208000000000006</v>
      </c>
      <c r="M398" s="14">
        <f t="shared" si="30"/>
        <v>6.7392000000000003</v>
      </c>
      <c r="N398" s="14">
        <f t="shared" si="31"/>
        <v>12.96</v>
      </c>
      <c r="O398" s="14">
        <f t="shared" si="33"/>
        <v>6.2208000000000006</v>
      </c>
      <c r="P398" s="13">
        <v>12.96</v>
      </c>
      <c r="Q398" s="14">
        <f t="shared" si="32"/>
        <v>300</v>
      </c>
      <c r="R398" s="14" t="str">
        <f t="shared" si="34"/>
        <v>D</v>
      </c>
      <c r="S398" s="14" t="str">
        <f>VLOOKUP(G398,Code!$C$3:$D$5,2,0)</f>
        <v>O-102</v>
      </c>
      <c r="T398" s="14"/>
    </row>
    <row r="399" spans="1:20">
      <c r="A399" s="13">
        <v>398</v>
      </c>
      <c r="B399" s="13" t="s">
        <v>85</v>
      </c>
      <c r="C399" s="13" t="s">
        <v>112</v>
      </c>
      <c r="D399" s="13" t="s">
        <v>207</v>
      </c>
      <c r="E399" s="13" t="s">
        <v>169</v>
      </c>
      <c r="F399" s="13" t="s">
        <v>115</v>
      </c>
      <c r="G399" s="13" t="s">
        <v>82</v>
      </c>
      <c r="H399" s="13" t="s">
        <v>298</v>
      </c>
      <c r="I399" s="13" t="s">
        <v>588</v>
      </c>
      <c r="J399" s="13">
        <v>4</v>
      </c>
      <c r="K399" s="13">
        <v>0</v>
      </c>
      <c r="L399" s="14">
        <v>21.035999999999994</v>
      </c>
      <c r="M399" s="14">
        <f t="shared" si="30"/>
        <v>49.08400000000001</v>
      </c>
      <c r="N399" s="14">
        <f t="shared" si="31"/>
        <v>70.12</v>
      </c>
      <c r="O399" s="14">
        <f t="shared" si="33"/>
        <v>21.035999999999994</v>
      </c>
      <c r="P399" s="13">
        <v>70.12</v>
      </c>
      <c r="Q399" s="14">
        <f t="shared" si="32"/>
        <v>600</v>
      </c>
      <c r="R399" s="14" t="str">
        <f t="shared" si="34"/>
        <v>C</v>
      </c>
      <c r="S399" s="14" t="str">
        <f>VLOOKUP(G399,Code!$C$3:$D$5,2,0)</f>
        <v>O-102</v>
      </c>
      <c r="T399" s="14"/>
    </row>
    <row r="400" spans="1:20">
      <c r="A400" s="13">
        <v>399</v>
      </c>
      <c r="B400" s="13" t="s">
        <v>68</v>
      </c>
      <c r="C400" s="13" t="s">
        <v>69</v>
      </c>
      <c r="D400" s="13" t="s">
        <v>148</v>
      </c>
      <c r="E400" s="13" t="s">
        <v>114</v>
      </c>
      <c r="F400" s="13" t="s">
        <v>115</v>
      </c>
      <c r="G400" s="13" t="s">
        <v>82</v>
      </c>
      <c r="H400" s="13" t="s">
        <v>90</v>
      </c>
      <c r="I400" s="13" t="s">
        <v>589</v>
      </c>
      <c r="J400" s="13">
        <v>3</v>
      </c>
      <c r="K400" s="13">
        <v>0.2</v>
      </c>
      <c r="L400" s="14">
        <v>3.5951999999999984</v>
      </c>
      <c r="M400" s="14">
        <f t="shared" si="30"/>
        <v>32.356800000000007</v>
      </c>
      <c r="N400" s="14">
        <f t="shared" si="31"/>
        <v>43.142400000000009</v>
      </c>
      <c r="O400" s="14">
        <f t="shared" si="33"/>
        <v>10.785600000000002</v>
      </c>
      <c r="P400" s="13">
        <v>35.952000000000005</v>
      </c>
      <c r="Q400" s="14">
        <f t="shared" si="32"/>
        <v>450</v>
      </c>
      <c r="R400" s="14" t="str">
        <f t="shared" si="34"/>
        <v>D</v>
      </c>
      <c r="S400" s="14" t="str">
        <f>VLOOKUP(G400,Code!$C$3:$D$5,2,0)</f>
        <v>O-102</v>
      </c>
      <c r="T400" s="14"/>
    </row>
    <row r="401" spans="1:20">
      <c r="A401" s="13">
        <v>400</v>
      </c>
      <c r="B401" s="13" t="s">
        <v>68</v>
      </c>
      <c r="C401" s="13" t="s">
        <v>69</v>
      </c>
      <c r="D401" s="13" t="s">
        <v>148</v>
      </c>
      <c r="E401" s="13" t="s">
        <v>114</v>
      </c>
      <c r="F401" s="13" t="s">
        <v>115</v>
      </c>
      <c r="G401" s="13" t="s">
        <v>73</v>
      </c>
      <c r="H401" s="13" t="s">
        <v>74</v>
      </c>
      <c r="I401" s="13" t="s">
        <v>140</v>
      </c>
      <c r="J401" s="13">
        <v>4</v>
      </c>
      <c r="K401" s="13">
        <v>0.32</v>
      </c>
      <c r="L401" s="14">
        <v>-317.15280000000007</v>
      </c>
      <c r="M401" s="14">
        <f t="shared" si="30"/>
        <v>2713.4183999999996</v>
      </c>
      <c r="N401" s="14">
        <f t="shared" si="31"/>
        <v>3163.0705919999996</v>
      </c>
      <c r="O401" s="14">
        <f t="shared" si="33"/>
        <v>449.65219200000001</v>
      </c>
      <c r="P401" s="13">
        <v>2396.2655999999997</v>
      </c>
      <c r="Q401" s="14">
        <f t="shared" si="32"/>
        <v>600</v>
      </c>
      <c r="R401" s="14" t="str">
        <f t="shared" si="34"/>
        <v>C</v>
      </c>
      <c r="S401" s="14" t="str">
        <f>VLOOKUP(G401,Code!$C$3:$D$5,2,0)</f>
        <v>F-101</v>
      </c>
      <c r="T401" s="14"/>
    </row>
    <row r="402" spans="1:20">
      <c r="A402" s="13">
        <v>401</v>
      </c>
      <c r="B402" s="13" t="s">
        <v>68</v>
      </c>
      <c r="C402" s="13" t="s">
        <v>69</v>
      </c>
      <c r="D402" s="13" t="s">
        <v>148</v>
      </c>
      <c r="E402" s="13" t="s">
        <v>114</v>
      </c>
      <c r="F402" s="13" t="s">
        <v>115</v>
      </c>
      <c r="G402" s="13" t="s">
        <v>82</v>
      </c>
      <c r="H402" s="13" t="s">
        <v>90</v>
      </c>
      <c r="I402" s="13" t="s">
        <v>590</v>
      </c>
      <c r="J402" s="13">
        <v>4</v>
      </c>
      <c r="K402" s="13">
        <v>0.2</v>
      </c>
      <c r="L402" s="14">
        <v>-32.783999999999999</v>
      </c>
      <c r="M402" s="14">
        <f t="shared" si="30"/>
        <v>163.92</v>
      </c>
      <c r="N402" s="14">
        <f t="shared" si="31"/>
        <v>157.36320000000001</v>
      </c>
      <c r="O402" s="14">
        <f t="shared" si="33"/>
        <v>-6.5567999999999813</v>
      </c>
      <c r="P402" s="13">
        <v>131.136</v>
      </c>
      <c r="Q402" s="14">
        <f t="shared" si="32"/>
        <v>600</v>
      </c>
      <c r="R402" s="14" t="str">
        <f t="shared" si="34"/>
        <v>C</v>
      </c>
      <c r="S402" s="14" t="str">
        <f>VLOOKUP(G402,Code!$C$3:$D$5,2,0)</f>
        <v>O-102</v>
      </c>
      <c r="T402" s="14"/>
    </row>
    <row r="403" spans="1:20">
      <c r="A403" s="13">
        <v>402</v>
      </c>
      <c r="B403" s="13" t="s">
        <v>68</v>
      </c>
      <c r="C403" s="13" t="s">
        <v>69</v>
      </c>
      <c r="D403" s="13" t="s">
        <v>148</v>
      </c>
      <c r="E403" s="13" t="s">
        <v>114</v>
      </c>
      <c r="F403" s="13" t="s">
        <v>115</v>
      </c>
      <c r="G403" s="13" t="s">
        <v>96</v>
      </c>
      <c r="H403" s="13" t="s">
        <v>138</v>
      </c>
      <c r="I403" s="13" t="s">
        <v>591</v>
      </c>
      <c r="J403" s="13">
        <v>2</v>
      </c>
      <c r="K403" s="13">
        <v>0.2</v>
      </c>
      <c r="L403" s="14">
        <v>0.71979999999999933</v>
      </c>
      <c r="M403" s="14">
        <f t="shared" si="30"/>
        <v>56.864200000000004</v>
      </c>
      <c r="N403" s="14">
        <f t="shared" si="31"/>
        <v>69.100800000000007</v>
      </c>
      <c r="O403" s="14">
        <f t="shared" si="33"/>
        <v>12.236600000000003</v>
      </c>
      <c r="P403" s="13">
        <v>57.584000000000003</v>
      </c>
      <c r="Q403" s="14">
        <f t="shared" si="32"/>
        <v>300</v>
      </c>
      <c r="R403" s="14" t="str">
        <f t="shared" si="34"/>
        <v>D</v>
      </c>
      <c r="S403" s="14" t="str">
        <f>VLOOKUP(G403,Code!$C$3:$D$5,2,0)</f>
        <v>T-103</v>
      </c>
      <c r="T403" s="14"/>
    </row>
    <row r="404" spans="1:20">
      <c r="A404" s="13">
        <v>403</v>
      </c>
      <c r="B404" s="13" t="s">
        <v>150</v>
      </c>
      <c r="C404" s="13" t="s">
        <v>69</v>
      </c>
      <c r="D404" s="13" t="s">
        <v>592</v>
      </c>
      <c r="E404" s="13" t="s">
        <v>87</v>
      </c>
      <c r="F404" s="13" t="s">
        <v>72</v>
      </c>
      <c r="G404" s="13" t="s">
        <v>82</v>
      </c>
      <c r="H404" s="13" t="s">
        <v>107</v>
      </c>
      <c r="I404" s="13" t="s">
        <v>593</v>
      </c>
      <c r="J404" s="13">
        <v>2</v>
      </c>
      <c r="K404" s="13">
        <v>0.2</v>
      </c>
      <c r="L404" s="14">
        <v>3.4683999999999999</v>
      </c>
      <c r="M404" s="14">
        <f t="shared" si="30"/>
        <v>6.0996000000000015</v>
      </c>
      <c r="N404" s="14">
        <f t="shared" si="31"/>
        <v>11.481600000000002</v>
      </c>
      <c r="O404" s="14">
        <f t="shared" si="33"/>
        <v>5.3820000000000006</v>
      </c>
      <c r="P404" s="13">
        <v>9.5680000000000014</v>
      </c>
      <c r="Q404" s="14">
        <f t="shared" si="32"/>
        <v>300</v>
      </c>
      <c r="R404" s="14" t="str">
        <f t="shared" si="34"/>
        <v>D</v>
      </c>
      <c r="S404" s="14" t="str">
        <f>VLOOKUP(G404,Code!$C$3:$D$5,2,0)</f>
        <v>O-102</v>
      </c>
      <c r="T404" s="14"/>
    </row>
    <row r="405" spans="1:20">
      <c r="A405" s="13">
        <v>404</v>
      </c>
      <c r="B405" s="13" t="s">
        <v>85</v>
      </c>
      <c r="C405" s="13" t="s">
        <v>78</v>
      </c>
      <c r="D405" s="13" t="s">
        <v>276</v>
      </c>
      <c r="E405" s="13" t="s">
        <v>106</v>
      </c>
      <c r="F405" s="13" t="s">
        <v>72</v>
      </c>
      <c r="G405" s="13" t="s">
        <v>82</v>
      </c>
      <c r="H405" s="13" t="s">
        <v>94</v>
      </c>
      <c r="I405" s="13" t="s">
        <v>594</v>
      </c>
      <c r="J405" s="13">
        <v>6</v>
      </c>
      <c r="K405" s="13">
        <v>0.2</v>
      </c>
      <c r="L405" s="14">
        <v>9.7680000000000007</v>
      </c>
      <c r="M405" s="14">
        <f t="shared" si="30"/>
        <v>29.304000000000002</v>
      </c>
      <c r="N405" s="14">
        <f t="shared" si="31"/>
        <v>46.886400000000002</v>
      </c>
      <c r="O405" s="14">
        <f t="shared" si="33"/>
        <v>17.5824</v>
      </c>
      <c r="P405" s="13">
        <v>39.072000000000003</v>
      </c>
      <c r="Q405" s="14">
        <f t="shared" si="32"/>
        <v>900</v>
      </c>
      <c r="R405" s="14" t="str">
        <f t="shared" si="34"/>
        <v>C</v>
      </c>
      <c r="S405" s="14" t="str">
        <f>VLOOKUP(G405,Code!$C$3:$D$5,2,0)</f>
        <v>O-102</v>
      </c>
      <c r="T405" s="14"/>
    </row>
    <row r="406" spans="1:20">
      <c r="A406" s="13">
        <v>405</v>
      </c>
      <c r="B406" s="13" t="s">
        <v>85</v>
      </c>
      <c r="C406" s="13" t="s">
        <v>69</v>
      </c>
      <c r="D406" s="13" t="s">
        <v>181</v>
      </c>
      <c r="E406" s="13" t="s">
        <v>182</v>
      </c>
      <c r="F406" s="13" t="s">
        <v>134</v>
      </c>
      <c r="G406" s="13" t="s">
        <v>82</v>
      </c>
      <c r="H406" s="13" t="s">
        <v>101</v>
      </c>
      <c r="I406" s="13" t="s">
        <v>595</v>
      </c>
      <c r="J406" s="13">
        <v>3</v>
      </c>
      <c r="K406" s="13">
        <v>0</v>
      </c>
      <c r="L406" s="14">
        <v>9.6956999999999987</v>
      </c>
      <c r="M406" s="14">
        <f t="shared" si="30"/>
        <v>26.214300000000005</v>
      </c>
      <c r="N406" s="14">
        <f t="shared" si="31"/>
        <v>35.910000000000004</v>
      </c>
      <c r="O406" s="14">
        <f t="shared" si="33"/>
        <v>9.6956999999999987</v>
      </c>
      <c r="P406" s="13">
        <v>35.910000000000004</v>
      </c>
      <c r="Q406" s="14">
        <f t="shared" si="32"/>
        <v>450</v>
      </c>
      <c r="R406" s="14" t="str">
        <f t="shared" si="34"/>
        <v>D</v>
      </c>
      <c r="S406" s="14" t="str">
        <f>VLOOKUP(G406,Code!$C$3:$D$5,2,0)</f>
        <v>O-102</v>
      </c>
      <c r="T406" s="14"/>
    </row>
    <row r="407" spans="1:20">
      <c r="A407" s="13">
        <v>406</v>
      </c>
      <c r="B407" s="13" t="s">
        <v>85</v>
      </c>
      <c r="C407" s="13" t="s">
        <v>69</v>
      </c>
      <c r="D407" s="13" t="s">
        <v>124</v>
      </c>
      <c r="E407" s="13" t="s">
        <v>80</v>
      </c>
      <c r="F407" s="13" t="s">
        <v>81</v>
      </c>
      <c r="G407" s="13" t="s">
        <v>96</v>
      </c>
      <c r="H407" s="13" t="s">
        <v>138</v>
      </c>
      <c r="I407" s="13" t="s">
        <v>591</v>
      </c>
      <c r="J407" s="13">
        <v>5</v>
      </c>
      <c r="K407" s="13">
        <v>0</v>
      </c>
      <c r="L407" s="14">
        <v>37.789500000000004</v>
      </c>
      <c r="M407" s="14">
        <f t="shared" si="30"/>
        <v>142.16050000000001</v>
      </c>
      <c r="N407" s="14">
        <f t="shared" si="31"/>
        <v>179.95000000000002</v>
      </c>
      <c r="O407" s="14">
        <f t="shared" si="33"/>
        <v>37.789500000000004</v>
      </c>
      <c r="P407" s="13">
        <v>179.95000000000002</v>
      </c>
      <c r="Q407" s="14">
        <f t="shared" si="32"/>
        <v>750</v>
      </c>
      <c r="R407" s="14" t="str">
        <f t="shared" si="34"/>
        <v>C</v>
      </c>
      <c r="S407" s="14" t="str">
        <f>VLOOKUP(G407,Code!$C$3:$D$5,2,0)</f>
        <v>T-103</v>
      </c>
      <c r="T407" s="14"/>
    </row>
    <row r="408" spans="1:20">
      <c r="A408" s="13">
        <v>407</v>
      </c>
      <c r="B408" s="13" t="s">
        <v>85</v>
      </c>
      <c r="C408" s="13" t="s">
        <v>69</v>
      </c>
      <c r="D408" s="13" t="s">
        <v>124</v>
      </c>
      <c r="E408" s="13" t="s">
        <v>80</v>
      </c>
      <c r="F408" s="13" t="s">
        <v>81</v>
      </c>
      <c r="G408" s="13" t="s">
        <v>96</v>
      </c>
      <c r="H408" s="13" t="s">
        <v>522</v>
      </c>
      <c r="I408" s="13" t="s">
        <v>596</v>
      </c>
      <c r="J408" s="13">
        <v>3</v>
      </c>
      <c r="K408" s="13">
        <v>0.2</v>
      </c>
      <c r="L408" s="14">
        <v>434.99130000000002</v>
      </c>
      <c r="M408" s="14">
        <f t="shared" si="30"/>
        <v>764.98470000000009</v>
      </c>
      <c r="N408" s="14">
        <f t="shared" si="31"/>
        <v>1439.9712000000002</v>
      </c>
      <c r="O408" s="14">
        <f t="shared" si="33"/>
        <v>674.98650000000009</v>
      </c>
      <c r="P408" s="13">
        <v>1199.9760000000001</v>
      </c>
      <c r="Q408" s="14">
        <f t="shared" si="32"/>
        <v>450</v>
      </c>
      <c r="R408" s="14" t="str">
        <f t="shared" si="34"/>
        <v>D</v>
      </c>
      <c r="S408" s="14" t="str">
        <f>VLOOKUP(G408,Code!$C$3:$D$5,2,0)</f>
        <v>T-103</v>
      </c>
      <c r="T408" s="14"/>
    </row>
    <row r="409" spans="1:20">
      <c r="A409" s="13">
        <v>408</v>
      </c>
      <c r="B409" s="13" t="s">
        <v>85</v>
      </c>
      <c r="C409" s="13" t="s">
        <v>69</v>
      </c>
      <c r="D409" s="13" t="s">
        <v>124</v>
      </c>
      <c r="E409" s="13" t="s">
        <v>80</v>
      </c>
      <c r="F409" s="13" t="s">
        <v>81</v>
      </c>
      <c r="G409" s="13" t="s">
        <v>82</v>
      </c>
      <c r="H409" s="13" t="s">
        <v>107</v>
      </c>
      <c r="I409" s="13" t="s">
        <v>597</v>
      </c>
      <c r="J409" s="13">
        <v>5</v>
      </c>
      <c r="K409" s="13">
        <v>0</v>
      </c>
      <c r="L409" s="14">
        <v>13.3035</v>
      </c>
      <c r="M409" s="14">
        <f t="shared" si="30"/>
        <v>13.846499999999999</v>
      </c>
      <c r="N409" s="14">
        <f t="shared" si="31"/>
        <v>27.15</v>
      </c>
      <c r="O409" s="14">
        <f t="shared" si="33"/>
        <v>13.3035</v>
      </c>
      <c r="P409" s="13">
        <v>27.15</v>
      </c>
      <c r="Q409" s="14">
        <f t="shared" si="32"/>
        <v>750</v>
      </c>
      <c r="R409" s="14" t="str">
        <f t="shared" si="34"/>
        <v>C</v>
      </c>
      <c r="S409" s="14" t="str">
        <f>VLOOKUP(G409,Code!$C$3:$D$5,2,0)</f>
        <v>O-102</v>
      </c>
      <c r="T409" s="14"/>
    </row>
    <row r="410" spans="1:20">
      <c r="A410" s="13">
        <v>409</v>
      </c>
      <c r="B410" s="13" t="s">
        <v>85</v>
      </c>
      <c r="C410" s="13" t="s">
        <v>69</v>
      </c>
      <c r="D410" s="13" t="s">
        <v>124</v>
      </c>
      <c r="E410" s="13" t="s">
        <v>80</v>
      </c>
      <c r="F410" s="13" t="s">
        <v>81</v>
      </c>
      <c r="G410" s="13" t="s">
        <v>73</v>
      </c>
      <c r="H410" s="13" t="s">
        <v>88</v>
      </c>
      <c r="I410" s="13" t="s">
        <v>598</v>
      </c>
      <c r="J410" s="13">
        <v>7</v>
      </c>
      <c r="K410" s="13">
        <v>0.2</v>
      </c>
      <c r="L410" s="14">
        <v>-112.95269999999994</v>
      </c>
      <c r="M410" s="14">
        <f t="shared" si="30"/>
        <v>1116.9766999999997</v>
      </c>
      <c r="N410" s="14">
        <f t="shared" si="31"/>
        <v>1204.8287999999998</v>
      </c>
      <c r="O410" s="14">
        <f t="shared" si="33"/>
        <v>87.852100000000064</v>
      </c>
      <c r="P410" s="13">
        <v>1004.0239999999999</v>
      </c>
      <c r="Q410" s="14">
        <f t="shared" si="32"/>
        <v>1050</v>
      </c>
      <c r="R410" s="14" t="str">
        <f t="shared" si="34"/>
        <v>B</v>
      </c>
      <c r="S410" s="14" t="str">
        <f>VLOOKUP(G410,Code!$C$3:$D$5,2,0)</f>
        <v>F-101</v>
      </c>
      <c r="T410" s="14"/>
    </row>
    <row r="411" spans="1:20">
      <c r="A411" s="13">
        <v>410</v>
      </c>
      <c r="B411" s="13" t="s">
        <v>85</v>
      </c>
      <c r="C411" s="13" t="s">
        <v>69</v>
      </c>
      <c r="D411" s="13" t="s">
        <v>124</v>
      </c>
      <c r="E411" s="13" t="s">
        <v>80</v>
      </c>
      <c r="F411" s="13" t="s">
        <v>81</v>
      </c>
      <c r="G411" s="13" t="s">
        <v>82</v>
      </c>
      <c r="H411" s="13" t="s">
        <v>107</v>
      </c>
      <c r="I411" s="13" t="s">
        <v>599</v>
      </c>
      <c r="J411" s="13">
        <v>1</v>
      </c>
      <c r="K411" s="13">
        <v>0</v>
      </c>
      <c r="L411" s="14">
        <v>4.6463999999999999</v>
      </c>
      <c r="M411" s="14">
        <f t="shared" si="30"/>
        <v>5.0335999999999999</v>
      </c>
      <c r="N411" s="14">
        <f t="shared" si="31"/>
        <v>9.68</v>
      </c>
      <c r="O411" s="14">
        <f t="shared" si="33"/>
        <v>4.6463999999999999</v>
      </c>
      <c r="P411" s="13">
        <v>9.68</v>
      </c>
      <c r="Q411" s="14">
        <f t="shared" si="32"/>
        <v>150</v>
      </c>
      <c r="R411" s="14" t="str">
        <f t="shared" si="34"/>
        <v>D</v>
      </c>
      <c r="S411" s="14" t="str">
        <f>VLOOKUP(G411,Code!$C$3:$D$5,2,0)</f>
        <v>O-102</v>
      </c>
      <c r="T411" s="14"/>
    </row>
    <row r="412" spans="1:20">
      <c r="A412" s="13">
        <v>411</v>
      </c>
      <c r="B412" s="13" t="s">
        <v>85</v>
      </c>
      <c r="C412" s="13" t="s">
        <v>69</v>
      </c>
      <c r="D412" s="13" t="s">
        <v>124</v>
      </c>
      <c r="E412" s="13" t="s">
        <v>80</v>
      </c>
      <c r="F412" s="13" t="s">
        <v>81</v>
      </c>
      <c r="G412" s="13" t="s">
        <v>82</v>
      </c>
      <c r="H412" s="13" t="s">
        <v>83</v>
      </c>
      <c r="I412" s="13" t="s">
        <v>600</v>
      </c>
      <c r="J412" s="13">
        <v>9</v>
      </c>
      <c r="K412" s="13">
        <v>0</v>
      </c>
      <c r="L412" s="14">
        <v>13.608000000000001</v>
      </c>
      <c r="M412" s="14">
        <f t="shared" si="30"/>
        <v>14.741999999999997</v>
      </c>
      <c r="N412" s="14">
        <f t="shared" si="31"/>
        <v>28.349999999999998</v>
      </c>
      <c r="O412" s="14">
        <f t="shared" si="33"/>
        <v>13.608000000000001</v>
      </c>
      <c r="P412" s="13">
        <v>28.349999999999998</v>
      </c>
      <c r="Q412" s="14">
        <f t="shared" si="32"/>
        <v>1350</v>
      </c>
      <c r="R412" s="14" t="str">
        <f t="shared" si="34"/>
        <v>B</v>
      </c>
      <c r="S412" s="14" t="str">
        <f>VLOOKUP(G412,Code!$C$3:$D$5,2,0)</f>
        <v>O-102</v>
      </c>
      <c r="T412" s="14"/>
    </row>
    <row r="413" spans="1:20">
      <c r="A413" s="13">
        <v>412</v>
      </c>
      <c r="B413" s="13" t="s">
        <v>85</v>
      </c>
      <c r="C413" s="13" t="s">
        <v>69</v>
      </c>
      <c r="D413" s="13" t="s">
        <v>124</v>
      </c>
      <c r="E413" s="13" t="s">
        <v>80</v>
      </c>
      <c r="F413" s="13" t="s">
        <v>81</v>
      </c>
      <c r="G413" s="13" t="s">
        <v>82</v>
      </c>
      <c r="H413" s="13" t="s">
        <v>107</v>
      </c>
      <c r="I413" s="13" t="s">
        <v>601</v>
      </c>
      <c r="J413" s="13">
        <v>1</v>
      </c>
      <c r="K413" s="13">
        <v>0</v>
      </c>
      <c r="L413" s="14">
        <v>27.430199999999999</v>
      </c>
      <c r="M413" s="14">
        <f t="shared" si="30"/>
        <v>28.549799999999998</v>
      </c>
      <c r="N413" s="14">
        <f t="shared" si="31"/>
        <v>55.98</v>
      </c>
      <c r="O413" s="14">
        <f t="shared" si="33"/>
        <v>27.430199999999999</v>
      </c>
      <c r="P413" s="13">
        <v>55.98</v>
      </c>
      <c r="Q413" s="14">
        <f t="shared" si="32"/>
        <v>150</v>
      </c>
      <c r="R413" s="14" t="str">
        <f t="shared" si="34"/>
        <v>D</v>
      </c>
      <c r="S413" s="14" t="str">
        <f>VLOOKUP(G413,Code!$C$3:$D$5,2,0)</f>
        <v>O-102</v>
      </c>
      <c r="T413" s="14"/>
    </row>
    <row r="414" spans="1:20">
      <c r="A414" s="13">
        <v>413</v>
      </c>
      <c r="B414" s="13" t="s">
        <v>85</v>
      </c>
      <c r="C414" s="13" t="s">
        <v>69</v>
      </c>
      <c r="D414" s="13" t="s">
        <v>124</v>
      </c>
      <c r="E414" s="13" t="s">
        <v>80</v>
      </c>
      <c r="F414" s="13" t="s">
        <v>81</v>
      </c>
      <c r="G414" s="13" t="s">
        <v>73</v>
      </c>
      <c r="H414" s="13" t="s">
        <v>74</v>
      </c>
      <c r="I414" s="13" t="s">
        <v>602</v>
      </c>
      <c r="J414" s="13">
        <v>13</v>
      </c>
      <c r="K414" s="13">
        <v>0.15</v>
      </c>
      <c r="L414" s="14">
        <v>31.454799999999949</v>
      </c>
      <c r="M414" s="14">
        <f t="shared" si="30"/>
        <v>1305.3742</v>
      </c>
      <c r="N414" s="14">
        <f t="shared" si="31"/>
        <v>1537.3533499999999</v>
      </c>
      <c r="O414" s="14">
        <f t="shared" si="33"/>
        <v>231.97914999999989</v>
      </c>
      <c r="P414" s="13">
        <v>1336.829</v>
      </c>
      <c r="Q414" s="14">
        <f t="shared" si="32"/>
        <v>1950</v>
      </c>
      <c r="R414" s="14" t="str">
        <f t="shared" si="34"/>
        <v>B</v>
      </c>
      <c r="S414" s="14" t="str">
        <f>VLOOKUP(G414,Code!$C$3:$D$5,2,0)</f>
        <v>F-101</v>
      </c>
      <c r="T414" s="14"/>
    </row>
    <row r="415" spans="1:20">
      <c r="A415" s="13">
        <v>414</v>
      </c>
      <c r="B415" s="13" t="s">
        <v>85</v>
      </c>
      <c r="C415" s="13" t="s">
        <v>69</v>
      </c>
      <c r="D415" s="13" t="s">
        <v>124</v>
      </c>
      <c r="E415" s="13" t="s">
        <v>80</v>
      </c>
      <c r="F415" s="13" t="s">
        <v>81</v>
      </c>
      <c r="G415" s="13" t="s">
        <v>73</v>
      </c>
      <c r="H415" s="13" t="s">
        <v>76</v>
      </c>
      <c r="I415" s="13" t="s">
        <v>603</v>
      </c>
      <c r="J415" s="13">
        <v>2</v>
      </c>
      <c r="K415" s="13">
        <v>0.2</v>
      </c>
      <c r="L415" s="14">
        <v>-18.454800000000013</v>
      </c>
      <c r="M415" s="14">
        <f t="shared" si="30"/>
        <v>132.02280000000002</v>
      </c>
      <c r="N415" s="14">
        <f t="shared" si="31"/>
        <v>136.28160000000003</v>
      </c>
      <c r="O415" s="14">
        <f t="shared" si="33"/>
        <v>4.2588000000000079</v>
      </c>
      <c r="P415" s="13">
        <v>113.56800000000001</v>
      </c>
      <c r="Q415" s="14">
        <f t="shared" si="32"/>
        <v>300</v>
      </c>
      <c r="R415" s="14" t="str">
        <f t="shared" si="34"/>
        <v>D</v>
      </c>
      <c r="S415" s="14" t="str">
        <f>VLOOKUP(G415,Code!$C$3:$D$5,2,0)</f>
        <v>F-101</v>
      </c>
      <c r="T415" s="14"/>
    </row>
    <row r="416" spans="1:20">
      <c r="A416" s="13">
        <v>415</v>
      </c>
      <c r="B416" s="13" t="s">
        <v>85</v>
      </c>
      <c r="C416" s="13" t="s">
        <v>78</v>
      </c>
      <c r="D416" s="13" t="s">
        <v>109</v>
      </c>
      <c r="E416" s="13" t="s">
        <v>110</v>
      </c>
      <c r="F416" s="13" t="s">
        <v>81</v>
      </c>
      <c r="G416" s="13" t="s">
        <v>82</v>
      </c>
      <c r="H416" s="13" t="s">
        <v>107</v>
      </c>
      <c r="I416" s="13" t="s">
        <v>604</v>
      </c>
      <c r="J416" s="13">
        <v>7</v>
      </c>
      <c r="K416" s="13">
        <v>0</v>
      </c>
      <c r="L416" s="14">
        <v>65.734199999999987</v>
      </c>
      <c r="M416" s="14">
        <f t="shared" si="30"/>
        <v>74.125800000000027</v>
      </c>
      <c r="N416" s="14">
        <f t="shared" si="31"/>
        <v>139.86000000000001</v>
      </c>
      <c r="O416" s="14">
        <f t="shared" si="33"/>
        <v>65.734199999999987</v>
      </c>
      <c r="P416" s="13">
        <v>139.86000000000001</v>
      </c>
      <c r="Q416" s="14">
        <f t="shared" si="32"/>
        <v>1050</v>
      </c>
      <c r="R416" s="14" t="str">
        <f t="shared" si="34"/>
        <v>B</v>
      </c>
      <c r="S416" s="14" t="str">
        <f>VLOOKUP(G416,Code!$C$3:$D$5,2,0)</f>
        <v>O-102</v>
      </c>
      <c r="T416" s="14"/>
    </row>
    <row r="417" spans="1:20">
      <c r="A417" s="13">
        <v>416</v>
      </c>
      <c r="B417" s="13" t="s">
        <v>85</v>
      </c>
      <c r="C417" s="13" t="s">
        <v>78</v>
      </c>
      <c r="D417" s="13" t="s">
        <v>109</v>
      </c>
      <c r="E417" s="13" t="s">
        <v>110</v>
      </c>
      <c r="F417" s="13" t="s">
        <v>81</v>
      </c>
      <c r="G417" s="13" t="s">
        <v>73</v>
      </c>
      <c r="H417" s="13" t="s">
        <v>76</v>
      </c>
      <c r="I417" s="13" t="s">
        <v>474</v>
      </c>
      <c r="J417" s="13">
        <v>4</v>
      </c>
      <c r="K417" s="13">
        <v>0.2</v>
      </c>
      <c r="L417" s="14">
        <v>26.874400000000023</v>
      </c>
      <c r="M417" s="14">
        <f t="shared" si="30"/>
        <v>280.26159999999999</v>
      </c>
      <c r="N417" s="14">
        <f t="shared" si="31"/>
        <v>368.56320000000005</v>
      </c>
      <c r="O417" s="14">
        <f t="shared" si="33"/>
        <v>88.301600000000064</v>
      </c>
      <c r="P417" s="13">
        <v>307.13600000000002</v>
      </c>
      <c r="Q417" s="14">
        <f t="shared" si="32"/>
        <v>600</v>
      </c>
      <c r="R417" s="14" t="str">
        <f t="shared" si="34"/>
        <v>C</v>
      </c>
      <c r="S417" s="14" t="str">
        <f>VLOOKUP(G417,Code!$C$3:$D$5,2,0)</f>
        <v>F-101</v>
      </c>
      <c r="T417" s="14"/>
    </row>
    <row r="418" spans="1:20">
      <c r="A418" s="13">
        <v>417</v>
      </c>
      <c r="B418" s="13" t="s">
        <v>85</v>
      </c>
      <c r="C418" s="13" t="s">
        <v>69</v>
      </c>
      <c r="D418" s="13" t="s">
        <v>605</v>
      </c>
      <c r="E418" s="13" t="s">
        <v>80</v>
      </c>
      <c r="F418" s="13" t="s">
        <v>81</v>
      </c>
      <c r="G418" s="13" t="s">
        <v>82</v>
      </c>
      <c r="H418" s="13" t="s">
        <v>94</v>
      </c>
      <c r="I418" s="13" t="s">
        <v>606</v>
      </c>
      <c r="J418" s="13">
        <v>8</v>
      </c>
      <c r="K418" s="13">
        <v>0</v>
      </c>
      <c r="L418" s="14">
        <v>25.898399999999995</v>
      </c>
      <c r="M418" s="14">
        <f t="shared" si="30"/>
        <v>70.021600000000007</v>
      </c>
      <c r="N418" s="14">
        <f t="shared" si="31"/>
        <v>95.92</v>
      </c>
      <c r="O418" s="14">
        <f t="shared" si="33"/>
        <v>25.898399999999995</v>
      </c>
      <c r="P418" s="13">
        <v>95.92</v>
      </c>
      <c r="Q418" s="14">
        <f t="shared" si="32"/>
        <v>1200</v>
      </c>
      <c r="R418" s="14" t="str">
        <f t="shared" si="34"/>
        <v>B</v>
      </c>
      <c r="S418" s="14" t="str">
        <f>VLOOKUP(G418,Code!$C$3:$D$5,2,0)</f>
        <v>O-102</v>
      </c>
      <c r="T418" s="14"/>
    </row>
    <row r="419" spans="1:20">
      <c r="A419" s="13">
        <v>418</v>
      </c>
      <c r="B419" s="13" t="s">
        <v>85</v>
      </c>
      <c r="C419" s="13" t="s">
        <v>69</v>
      </c>
      <c r="D419" s="13" t="s">
        <v>79</v>
      </c>
      <c r="E419" s="13" t="s">
        <v>80</v>
      </c>
      <c r="F419" s="13" t="s">
        <v>81</v>
      </c>
      <c r="G419" s="13" t="s">
        <v>73</v>
      </c>
      <c r="H419" s="13" t="s">
        <v>76</v>
      </c>
      <c r="I419" s="13" t="s">
        <v>607</v>
      </c>
      <c r="J419" s="13">
        <v>5</v>
      </c>
      <c r="K419" s="13">
        <v>0.2</v>
      </c>
      <c r="L419" s="14">
        <v>38.379999999999981</v>
      </c>
      <c r="M419" s="14">
        <f t="shared" si="30"/>
        <v>345.42</v>
      </c>
      <c r="N419" s="14">
        <f t="shared" si="31"/>
        <v>460.56</v>
      </c>
      <c r="O419" s="14">
        <f t="shared" si="33"/>
        <v>115.13999999999999</v>
      </c>
      <c r="P419" s="13">
        <v>383.8</v>
      </c>
      <c r="Q419" s="14">
        <f t="shared" si="32"/>
        <v>750</v>
      </c>
      <c r="R419" s="14" t="str">
        <f t="shared" si="34"/>
        <v>C</v>
      </c>
      <c r="S419" s="14" t="str">
        <f>VLOOKUP(G419,Code!$C$3:$D$5,2,0)</f>
        <v>F-101</v>
      </c>
      <c r="T419" s="14"/>
    </row>
    <row r="420" spans="1:20">
      <c r="A420" s="13">
        <v>419</v>
      </c>
      <c r="B420" s="13" t="s">
        <v>85</v>
      </c>
      <c r="C420" s="13" t="s">
        <v>78</v>
      </c>
      <c r="D420" s="13" t="s">
        <v>608</v>
      </c>
      <c r="E420" s="13" t="s">
        <v>71</v>
      </c>
      <c r="F420" s="13" t="s">
        <v>72</v>
      </c>
      <c r="G420" s="13" t="s">
        <v>82</v>
      </c>
      <c r="H420" s="13" t="s">
        <v>107</v>
      </c>
      <c r="I420" s="13" t="s">
        <v>609</v>
      </c>
      <c r="J420" s="13">
        <v>1</v>
      </c>
      <c r="K420" s="13">
        <v>0</v>
      </c>
      <c r="L420" s="14">
        <v>2.8322000000000003</v>
      </c>
      <c r="M420" s="14">
        <f t="shared" si="30"/>
        <v>2.9478</v>
      </c>
      <c r="N420" s="14">
        <f t="shared" si="31"/>
        <v>5.78</v>
      </c>
      <c r="O420" s="14">
        <f t="shared" si="33"/>
        <v>2.8322000000000003</v>
      </c>
      <c r="P420" s="13">
        <v>5.78</v>
      </c>
      <c r="Q420" s="14">
        <f t="shared" si="32"/>
        <v>150</v>
      </c>
      <c r="R420" s="14" t="str">
        <f t="shared" si="34"/>
        <v>D</v>
      </c>
      <c r="S420" s="14" t="str">
        <f>VLOOKUP(G420,Code!$C$3:$D$5,2,0)</f>
        <v>O-102</v>
      </c>
      <c r="T420" s="14"/>
    </row>
    <row r="421" spans="1:20">
      <c r="A421" s="13">
        <v>420</v>
      </c>
      <c r="B421" s="13" t="s">
        <v>85</v>
      </c>
      <c r="C421" s="13" t="s">
        <v>78</v>
      </c>
      <c r="D421" s="13" t="s">
        <v>79</v>
      </c>
      <c r="E421" s="13" t="s">
        <v>80</v>
      </c>
      <c r="F421" s="13" t="s">
        <v>81</v>
      </c>
      <c r="G421" s="13" t="s">
        <v>82</v>
      </c>
      <c r="H421" s="13" t="s">
        <v>94</v>
      </c>
      <c r="I421" s="13" t="s">
        <v>610</v>
      </c>
      <c r="J421" s="13">
        <v>4</v>
      </c>
      <c r="K421" s="13">
        <v>0</v>
      </c>
      <c r="L421" s="14">
        <v>2.702799999999999</v>
      </c>
      <c r="M421" s="14">
        <f t="shared" si="30"/>
        <v>6.6172000000000013</v>
      </c>
      <c r="N421" s="14">
        <f t="shared" si="31"/>
        <v>9.32</v>
      </c>
      <c r="O421" s="14">
        <f t="shared" si="33"/>
        <v>2.702799999999999</v>
      </c>
      <c r="P421" s="13">
        <v>9.32</v>
      </c>
      <c r="Q421" s="14">
        <f t="shared" si="32"/>
        <v>600</v>
      </c>
      <c r="R421" s="14" t="str">
        <f t="shared" si="34"/>
        <v>C</v>
      </c>
      <c r="S421" s="14" t="str">
        <f>VLOOKUP(G421,Code!$C$3:$D$5,2,0)</f>
        <v>O-102</v>
      </c>
      <c r="T421" s="14"/>
    </row>
    <row r="422" spans="1:20">
      <c r="A422" s="13">
        <v>421</v>
      </c>
      <c r="B422" s="13" t="s">
        <v>85</v>
      </c>
      <c r="C422" s="13" t="s">
        <v>78</v>
      </c>
      <c r="D422" s="13" t="s">
        <v>79</v>
      </c>
      <c r="E422" s="13" t="s">
        <v>80</v>
      </c>
      <c r="F422" s="13" t="s">
        <v>81</v>
      </c>
      <c r="G422" s="13" t="s">
        <v>82</v>
      </c>
      <c r="H422" s="13" t="s">
        <v>143</v>
      </c>
      <c r="I422" s="13" t="s">
        <v>611</v>
      </c>
      <c r="J422" s="13">
        <v>1</v>
      </c>
      <c r="K422" s="13">
        <v>0</v>
      </c>
      <c r="L422" s="14">
        <v>7.0149999999999988</v>
      </c>
      <c r="M422" s="14">
        <f t="shared" si="30"/>
        <v>8.2350000000000012</v>
      </c>
      <c r="N422" s="14">
        <f t="shared" si="31"/>
        <v>15.25</v>
      </c>
      <c r="O422" s="14">
        <f t="shared" si="33"/>
        <v>7.0149999999999988</v>
      </c>
      <c r="P422" s="13">
        <v>15.25</v>
      </c>
      <c r="Q422" s="14">
        <f t="shared" si="32"/>
        <v>150</v>
      </c>
      <c r="R422" s="14" t="str">
        <f t="shared" si="34"/>
        <v>D</v>
      </c>
      <c r="S422" s="14" t="str">
        <f>VLOOKUP(G422,Code!$C$3:$D$5,2,0)</f>
        <v>O-102</v>
      </c>
      <c r="T422" s="14"/>
    </row>
    <row r="423" spans="1:20">
      <c r="A423" s="13">
        <v>422</v>
      </c>
      <c r="B423" s="13" t="s">
        <v>150</v>
      </c>
      <c r="C423" s="13" t="s">
        <v>69</v>
      </c>
      <c r="D423" s="13" t="s">
        <v>612</v>
      </c>
      <c r="E423" s="13" t="s">
        <v>252</v>
      </c>
      <c r="F423" s="13" t="s">
        <v>81</v>
      </c>
      <c r="G423" s="13" t="s">
        <v>96</v>
      </c>
      <c r="H423" s="13" t="s">
        <v>138</v>
      </c>
      <c r="I423" s="13" t="s">
        <v>613</v>
      </c>
      <c r="J423" s="13">
        <v>6</v>
      </c>
      <c r="K423" s="13">
        <v>0.2</v>
      </c>
      <c r="L423" s="14">
        <v>56.566200000000009</v>
      </c>
      <c r="M423" s="14">
        <f t="shared" si="30"/>
        <v>140.1858</v>
      </c>
      <c r="N423" s="14">
        <f t="shared" si="31"/>
        <v>236.10240000000002</v>
      </c>
      <c r="O423" s="14">
        <f t="shared" si="33"/>
        <v>95.916600000000017</v>
      </c>
      <c r="P423" s="13">
        <v>196.75200000000001</v>
      </c>
      <c r="Q423" s="14">
        <f t="shared" si="32"/>
        <v>900</v>
      </c>
      <c r="R423" s="14" t="str">
        <f t="shared" si="34"/>
        <v>C</v>
      </c>
      <c r="S423" s="14" t="str">
        <f>VLOOKUP(G423,Code!$C$3:$D$5,2,0)</f>
        <v>T-103</v>
      </c>
      <c r="T423" s="14"/>
    </row>
    <row r="424" spans="1:20">
      <c r="A424" s="13">
        <v>423</v>
      </c>
      <c r="B424" s="13" t="s">
        <v>85</v>
      </c>
      <c r="C424" s="13" t="s">
        <v>78</v>
      </c>
      <c r="D424" s="13" t="s">
        <v>614</v>
      </c>
      <c r="E424" s="13" t="s">
        <v>533</v>
      </c>
      <c r="F424" s="13" t="s">
        <v>134</v>
      </c>
      <c r="G424" s="13" t="s">
        <v>73</v>
      </c>
      <c r="H424" s="13" t="s">
        <v>92</v>
      </c>
      <c r="I424" s="13" t="s">
        <v>615</v>
      </c>
      <c r="J424" s="13">
        <v>4</v>
      </c>
      <c r="K424" s="13">
        <v>0</v>
      </c>
      <c r="L424" s="14">
        <v>14.705600000000004</v>
      </c>
      <c r="M424" s="14">
        <f t="shared" si="30"/>
        <v>41.854399999999998</v>
      </c>
      <c r="N424" s="14">
        <f t="shared" si="31"/>
        <v>56.56</v>
      </c>
      <c r="O424" s="14">
        <f t="shared" si="33"/>
        <v>14.705600000000004</v>
      </c>
      <c r="P424" s="13">
        <v>56.56</v>
      </c>
      <c r="Q424" s="14">
        <f t="shared" si="32"/>
        <v>600</v>
      </c>
      <c r="R424" s="14" t="str">
        <f t="shared" si="34"/>
        <v>C</v>
      </c>
      <c r="S424" s="14" t="str">
        <f>VLOOKUP(G424,Code!$C$3:$D$5,2,0)</f>
        <v>F-101</v>
      </c>
      <c r="T424" s="14"/>
    </row>
    <row r="425" spans="1:20">
      <c r="A425" s="13">
        <v>424</v>
      </c>
      <c r="B425" s="13" t="s">
        <v>85</v>
      </c>
      <c r="C425" s="13" t="s">
        <v>78</v>
      </c>
      <c r="D425" s="13" t="s">
        <v>614</v>
      </c>
      <c r="E425" s="13" t="s">
        <v>533</v>
      </c>
      <c r="F425" s="13" t="s">
        <v>134</v>
      </c>
      <c r="G425" s="13" t="s">
        <v>82</v>
      </c>
      <c r="H425" s="13" t="s">
        <v>90</v>
      </c>
      <c r="I425" s="13" t="s">
        <v>616</v>
      </c>
      <c r="J425" s="13">
        <v>3</v>
      </c>
      <c r="K425" s="13">
        <v>0</v>
      </c>
      <c r="L425" s="14">
        <v>8.5019999999999989</v>
      </c>
      <c r="M425" s="14">
        <f t="shared" si="30"/>
        <v>24.198000000000004</v>
      </c>
      <c r="N425" s="14">
        <f t="shared" si="31"/>
        <v>32.700000000000003</v>
      </c>
      <c r="O425" s="14">
        <f t="shared" si="33"/>
        <v>8.5019999999999989</v>
      </c>
      <c r="P425" s="13">
        <v>32.700000000000003</v>
      </c>
      <c r="Q425" s="14">
        <f t="shared" si="32"/>
        <v>450</v>
      </c>
      <c r="R425" s="14" t="str">
        <f t="shared" si="34"/>
        <v>D</v>
      </c>
      <c r="S425" s="14" t="str">
        <f>VLOOKUP(G425,Code!$C$3:$D$5,2,0)</f>
        <v>O-102</v>
      </c>
      <c r="T425" s="14"/>
    </row>
    <row r="426" spans="1:20">
      <c r="A426" s="13">
        <v>425</v>
      </c>
      <c r="B426" s="13" t="s">
        <v>68</v>
      </c>
      <c r="C426" s="13" t="s">
        <v>69</v>
      </c>
      <c r="D426" s="13" t="s">
        <v>207</v>
      </c>
      <c r="E426" s="13" t="s">
        <v>617</v>
      </c>
      <c r="F426" s="13" t="s">
        <v>72</v>
      </c>
      <c r="G426" s="13" t="s">
        <v>73</v>
      </c>
      <c r="H426" s="13" t="s">
        <v>76</v>
      </c>
      <c r="I426" s="13" t="s">
        <v>618</v>
      </c>
      <c r="J426" s="13">
        <v>4</v>
      </c>
      <c r="K426" s="13">
        <v>0</v>
      </c>
      <c r="L426" s="14">
        <v>225.26400000000001</v>
      </c>
      <c r="M426" s="14">
        <f t="shared" si="30"/>
        <v>641.13599999999997</v>
      </c>
      <c r="N426" s="14">
        <f t="shared" si="31"/>
        <v>866.4</v>
      </c>
      <c r="O426" s="14">
        <f t="shared" si="33"/>
        <v>225.26400000000001</v>
      </c>
      <c r="P426" s="13">
        <v>866.4</v>
      </c>
      <c r="Q426" s="14">
        <f t="shared" si="32"/>
        <v>600</v>
      </c>
      <c r="R426" s="14" t="str">
        <f t="shared" si="34"/>
        <v>C</v>
      </c>
      <c r="S426" s="14" t="str">
        <f>VLOOKUP(G426,Code!$C$3:$D$5,2,0)</f>
        <v>F-101</v>
      </c>
      <c r="T426" s="14"/>
    </row>
    <row r="427" spans="1:20">
      <c r="A427" s="13">
        <v>426</v>
      </c>
      <c r="B427" s="13" t="s">
        <v>68</v>
      </c>
      <c r="C427" s="13" t="s">
        <v>78</v>
      </c>
      <c r="D427" s="13" t="s">
        <v>619</v>
      </c>
      <c r="E427" s="13" t="s">
        <v>169</v>
      </c>
      <c r="F427" s="13" t="s">
        <v>115</v>
      </c>
      <c r="G427" s="13" t="s">
        <v>73</v>
      </c>
      <c r="H427" s="13" t="s">
        <v>92</v>
      </c>
      <c r="I427" s="13" t="s">
        <v>620</v>
      </c>
      <c r="J427" s="13">
        <v>2</v>
      </c>
      <c r="K427" s="13">
        <v>0</v>
      </c>
      <c r="L427" s="14">
        <v>11.076000000000001</v>
      </c>
      <c r="M427" s="14">
        <f t="shared" si="30"/>
        <v>17.323999999999998</v>
      </c>
      <c r="N427" s="14">
        <f t="shared" si="31"/>
        <v>28.4</v>
      </c>
      <c r="O427" s="14">
        <f t="shared" si="33"/>
        <v>11.076000000000001</v>
      </c>
      <c r="P427" s="13">
        <v>28.4</v>
      </c>
      <c r="Q427" s="14">
        <f t="shared" si="32"/>
        <v>300</v>
      </c>
      <c r="R427" s="14" t="str">
        <f t="shared" si="34"/>
        <v>D</v>
      </c>
      <c r="S427" s="14" t="str">
        <f>VLOOKUP(G427,Code!$C$3:$D$5,2,0)</f>
        <v>F-101</v>
      </c>
      <c r="T427" s="14"/>
    </row>
    <row r="428" spans="1:20">
      <c r="A428" s="13">
        <v>427</v>
      </c>
      <c r="B428" s="13" t="s">
        <v>68</v>
      </c>
      <c r="C428" s="13" t="s">
        <v>78</v>
      </c>
      <c r="D428" s="13" t="s">
        <v>619</v>
      </c>
      <c r="E428" s="13" t="s">
        <v>169</v>
      </c>
      <c r="F428" s="13" t="s">
        <v>115</v>
      </c>
      <c r="G428" s="13" t="s">
        <v>82</v>
      </c>
      <c r="H428" s="13" t="s">
        <v>99</v>
      </c>
      <c r="I428" s="13" t="s">
        <v>621</v>
      </c>
      <c r="J428" s="13">
        <v>8</v>
      </c>
      <c r="K428" s="13">
        <v>0</v>
      </c>
      <c r="L428" s="14">
        <v>138.20160000000001</v>
      </c>
      <c r="M428" s="14">
        <f t="shared" si="30"/>
        <v>149.7184</v>
      </c>
      <c r="N428" s="14">
        <f t="shared" si="31"/>
        <v>287.92</v>
      </c>
      <c r="O428" s="14">
        <f t="shared" si="33"/>
        <v>138.20160000000001</v>
      </c>
      <c r="P428" s="13">
        <v>287.92</v>
      </c>
      <c r="Q428" s="14">
        <f t="shared" si="32"/>
        <v>1200</v>
      </c>
      <c r="R428" s="14" t="str">
        <f t="shared" si="34"/>
        <v>B</v>
      </c>
      <c r="S428" s="14" t="str">
        <f>VLOOKUP(G428,Code!$C$3:$D$5,2,0)</f>
        <v>O-102</v>
      </c>
      <c r="T428" s="14"/>
    </row>
    <row r="429" spans="1:20">
      <c r="A429" s="13">
        <v>428</v>
      </c>
      <c r="B429" s="13" t="s">
        <v>150</v>
      </c>
      <c r="C429" s="13" t="s">
        <v>112</v>
      </c>
      <c r="D429" s="13" t="s">
        <v>622</v>
      </c>
      <c r="E429" s="13" t="s">
        <v>182</v>
      </c>
      <c r="F429" s="13" t="s">
        <v>134</v>
      </c>
      <c r="G429" s="13" t="s">
        <v>96</v>
      </c>
      <c r="H429" s="13" t="s">
        <v>333</v>
      </c>
      <c r="I429" s="13" t="s">
        <v>623</v>
      </c>
      <c r="J429" s="13">
        <v>1</v>
      </c>
      <c r="K429" s="13">
        <v>0</v>
      </c>
      <c r="L429" s="14">
        <v>30.095700000000001</v>
      </c>
      <c r="M429" s="14">
        <f t="shared" si="30"/>
        <v>39.894299999999994</v>
      </c>
      <c r="N429" s="14">
        <f t="shared" si="31"/>
        <v>69.989999999999995</v>
      </c>
      <c r="O429" s="14">
        <f t="shared" si="33"/>
        <v>30.095700000000001</v>
      </c>
      <c r="P429" s="13">
        <v>69.989999999999995</v>
      </c>
      <c r="Q429" s="14">
        <f t="shared" si="32"/>
        <v>150</v>
      </c>
      <c r="R429" s="14" t="str">
        <f t="shared" si="34"/>
        <v>D</v>
      </c>
      <c r="S429" s="14" t="str">
        <f>VLOOKUP(G429,Code!$C$3:$D$5,2,0)</f>
        <v>T-103</v>
      </c>
      <c r="T429" s="14"/>
    </row>
    <row r="430" spans="1:20">
      <c r="A430" s="13">
        <v>429</v>
      </c>
      <c r="B430" s="13" t="s">
        <v>85</v>
      </c>
      <c r="C430" s="13" t="s">
        <v>78</v>
      </c>
      <c r="D430" s="13" t="s">
        <v>331</v>
      </c>
      <c r="E430" s="13" t="s">
        <v>114</v>
      </c>
      <c r="F430" s="13" t="s">
        <v>115</v>
      </c>
      <c r="G430" s="13" t="s">
        <v>82</v>
      </c>
      <c r="H430" s="13" t="s">
        <v>94</v>
      </c>
      <c r="I430" s="13" t="s">
        <v>624</v>
      </c>
      <c r="J430" s="13">
        <v>6</v>
      </c>
      <c r="K430" s="13">
        <v>0.2</v>
      </c>
      <c r="L430" s="14">
        <v>0.50039999999999996</v>
      </c>
      <c r="M430" s="14">
        <f t="shared" si="30"/>
        <v>6.1715999999999989</v>
      </c>
      <c r="N430" s="14">
        <f t="shared" si="31"/>
        <v>8.0063999999999993</v>
      </c>
      <c r="O430" s="14">
        <f t="shared" si="33"/>
        <v>1.8348000000000004</v>
      </c>
      <c r="P430" s="13">
        <v>6.6719999999999988</v>
      </c>
      <c r="Q430" s="14">
        <f t="shared" si="32"/>
        <v>900</v>
      </c>
      <c r="R430" s="14" t="str">
        <f t="shared" si="34"/>
        <v>C</v>
      </c>
      <c r="S430" s="14" t="str">
        <f>VLOOKUP(G430,Code!$C$3:$D$5,2,0)</f>
        <v>O-102</v>
      </c>
      <c r="T430" s="14"/>
    </row>
    <row r="431" spans="1:20">
      <c r="A431" s="13">
        <v>430</v>
      </c>
      <c r="B431" s="13" t="s">
        <v>85</v>
      </c>
      <c r="C431" s="13" t="s">
        <v>112</v>
      </c>
      <c r="D431" s="13" t="s">
        <v>625</v>
      </c>
      <c r="E431" s="13" t="s">
        <v>106</v>
      </c>
      <c r="F431" s="13" t="s">
        <v>72</v>
      </c>
      <c r="G431" s="13" t="s">
        <v>82</v>
      </c>
      <c r="H431" s="13" t="s">
        <v>99</v>
      </c>
      <c r="I431" s="13" t="s">
        <v>626</v>
      </c>
      <c r="J431" s="13">
        <v>2</v>
      </c>
      <c r="K431" s="13">
        <v>0.7</v>
      </c>
      <c r="L431" s="14">
        <v>-145.35079999999999</v>
      </c>
      <c r="M431" s="14">
        <f t="shared" si="30"/>
        <v>334.93880000000001</v>
      </c>
      <c r="N431" s="14">
        <f t="shared" si="31"/>
        <v>322.29960000000005</v>
      </c>
      <c r="O431" s="14">
        <f t="shared" si="33"/>
        <v>-12.63919999999996</v>
      </c>
      <c r="P431" s="13">
        <v>189.58800000000005</v>
      </c>
      <c r="Q431" s="14">
        <f t="shared" si="32"/>
        <v>300</v>
      </c>
      <c r="R431" s="14" t="str">
        <f t="shared" si="34"/>
        <v>D</v>
      </c>
      <c r="S431" s="14" t="str">
        <f>VLOOKUP(G431,Code!$C$3:$D$5,2,0)</f>
        <v>O-102</v>
      </c>
      <c r="T431" s="14"/>
    </row>
    <row r="432" spans="1:20">
      <c r="A432" s="13">
        <v>431</v>
      </c>
      <c r="B432" s="13" t="s">
        <v>85</v>
      </c>
      <c r="C432" s="13" t="s">
        <v>112</v>
      </c>
      <c r="D432" s="13" t="s">
        <v>625</v>
      </c>
      <c r="E432" s="13" t="s">
        <v>106</v>
      </c>
      <c r="F432" s="13" t="s">
        <v>72</v>
      </c>
      <c r="G432" s="13" t="s">
        <v>96</v>
      </c>
      <c r="H432" s="13" t="s">
        <v>138</v>
      </c>
      <c r="I432" s="13" t="s">
        <v>350</v>
      </c>
      <c r="J432" s="13">
        <v>7</v>
      </c>
      <c r="K432" s="13">
        <v>0.2</v>
      </c>
      <c r="L432" s="14">
        <v>76.639499999999984</v>
      </c>
      <c r="M432" s="14">
        <f t="shared" si="30"/>
        <v>332.10449999999997</v>
      </c>
      <c r="N432" s="14">
        <f t="shared" si="31"/>
        <v>490.49279999999999</v>
      </c>
      <c r="O432" s="14">
        <f t="shared" si="33"/>
        <v>158.38830000000002</v>
      </c>
      <c r="P432" s="13">
        <v>408.74399999999997</v>
      </c>
      <c r="Q432" s="14">
        <f t="shared" si="32"/>
        <v>1050</v>
      </c>
      <c r="R432" s="14" t="str">
        <f t="shared" si="34"/>
        <v>B</v>
      </c>
      <c r="S432" s="14" t="str">
        <f>VLOOKUP(G432,Code!$C$3:$D$5,2,0)</f>
        <v>T-103</v>
      </c>
      <c r="T432" s="14"/>
    </row>
    <row r="433" spans="1:20">
      <c r="A433" s="13">
        <v>432</v>
      </c>
      <c r="B433" s="13" t="s">
        <v>85</v>
      </c>
      <c r="C433" s="13" t="s">
        <v>112</v>
      </c>
      <c r="D433" s="13" t="s">
        <v>625</v>
      </c>
      <c r="E433" s="13" t="s">
        <v>106</v>
      </c>
      <c r="F433" s="13" t="s">
        <v>72</v>
      </c>
      <c r="G433" s="13" t="s">
        <v>96</v>
      </c>
      <c r="H433" s="13" t="s">
        <v>138</v>
      </c>
      <c r="I433" s="13" t="s">
        <v>350</v>
      </c>
      <c r="J433" s="13">
        <v>5</v>
      </c>
      <c r="K433" s="13">
        <v>0.2</v>
      </c>
      <c r="L433" s="14">
        <v>54.742499999999978</v>
      </c>
      <c r="M433" s="14">
        <f t="shared" si="30"/>
        <v>237.2175</v>
      </c>
      <c r="N433" s="14">
        <f t="shared" si="31"/>
        <v>350.35199999999998</v>
      </c>
      <c r="O433" s="14">
        <f t="shared" si="33"/>
        <v>113.13449999999997</v>
      </c>
      <c r="P433" s="13">
        <v>291.95999999999998</v>
      </c>
      <c r="Q433" s="14">
        <f t="shared" si="32"/>
        <v>750</v>
      </c>
      <c r="R433" s="14" t="str">
        <f t="shared" si="34"/>
        <v>C</v>
      </c>
      <c r="S433" s="14" t="str">
        <f>VLOOKUP(G433,Code!$C$3:$D$5,2,0)</f>
        <v>T-103</v>
      </c>
      <c r="T433" s="14"/>
    </row>
    <row r="434" spans="1:20">
      <c r="A434" s="13">
        <v>433</v>
      </c>
      <c r="B434" s="13" t="s">
        <v>85</v>
      </c>
      <c r="C434" s="13" t="s">
        <v>112</v>
      </c>
      <c r="D434" s="13" t="s">
        <v>625</v>
      </c>
      <c r="E434" s="13" t="s">
        <v>106</v>
      </c>
      <c r="F434" s="13" t="s">
        <v>72</v>
      </c>
      <c r="G434" s="13" t="s">
        <v>82</v>
      </c>
      <c r="H434" s="13" t="s">
        <v>90</v>
      </c>
      <c r="I434" s="13" t="s">
        <v>627</v>
      </c>
      <c r="J434" s="13">
        <v>2</v>
      </c>
      <c r="K434" s="13">
        <v>0.2</v>
      </c>
      <c r="L434" s="14">
        <v>-0.7748000000000006</v>
      </c>
      <c r="M434" s="14">
        <f t="shared" si="30"/>
        <v>5.5428000000000006</v>
      </c>
      <c r="N434" s="14">
        <f t="shared" si="31"/>
        <v>5.7215999999999996</v>
      </c>
      <c r="O434" s="14">
        <f t="shared" si="33"/>
        <v>0.17879999999999896</v>
      </c>
      <c r="P434" s="13">
        <v>4.7679999999999998</v>
      </c>
      <c r="Q434" s="14">
        <f t="shared" si="32"/>
        <v>300</v>
      </c>
      <c r="R434" s="14" t="str">
        <f t="shared" si="34"/>
        <v>D</v>
      </c>
      <c r="S434" s="14" t="str">
        <f>VLOOKUP(G434,Code!$C$3:$D$5,2,0)</f>
        <v>O-102</v>
      </c>
      <c r="T434" s="14"/>
    </row>
    <row r="435" spans="1:20">
      <c r="A435" s="13">
        <v>434</v>
      </c>
      <c r="B435" s="13" t="s">
        <v>150</v>
      </c>
      <c r="C435" s="13" t="s">
        <v>69</v>
      </c>
      <c r="D435" s="13" t="s">
        <v>532</v>
      </c>
      <c r="E435" s="13" t="s">
        <v>533</v>
      </c>
      <c r="F435" s="13" t="s">
        <v>134</v>
      </c>
      <c r="G435" s="13" t="s">
        <v>82</v>
      </c>
      <c r="H435" s="13" t="s">
        <v>90</v>
      </c>
      <c r="I435" s="13" t="s">
        <v>628</v>
      </c>
      <c r="J435" s="13">
        <v>5</v>
      </c>
      <c r="K435" s="13">
        <v>0</v>
      </c>
      <c r="L435" s="14">
        <v>207.14699999999993</v>
      </c>
      <c r="M435" s="14">
        <f t="shared" si="30"/>
        <v>507.15300000000013</v>
      </c>
      <c r="N435" s="14">
        <f t="shared" si="31"/>
        <v>714.30000000000007</v>
      </c>
      <c r="O435" s="14">
        <f t="shared" si="33"/>
        <v>207.14699999999993</v>
      </c>
      <c r="P435" s="13">
        <v>714.30000000000007</v>
      </c>
      <c r="Q435" s="14">
        <f t="shared" si="32"/>
        <v>750</v>
      </c>
      <c r="R435" s="14" t="str">
        <f t="shared" si="34"/>
        <v>C</v>
      </c>
      <c r="S435" s="14" t="str">
        <f>VLOOKUP(G435,Code!$C$3:$D$5,2,0)</f>
        <v>O-102</v>
      </c>
      <c r="T435" s="14"/>
    </row>
    <row r="436" spans="1:20">
      <c r="A436" s="13">
        <v>435</v>
      </c>
      <c r="B436" s="13" t="s">
        <v>85</v>
      </c>
      <c r="C436" s="13" t="s">
        <v>69</v>
      </c>
      <c r="D436" s="13" t="s">
        <v>629</v>
      </c>
      <c r="E436" s="13" t="s">
        <v>87</v>
      </c>
      <c r="F436" s="13" t="s">
        <v>72</v>
      </c>
      <c r="G436" s="13" t="s">
        <v>82</v>
      </c>
      <c r="H436" s="13" t="s">
        <v>99</v>
      </c>
      <c r="I436" s="13" t="s">
        <v>630</v>
      </c>
      <c r="J436" s="13">
        <v>2</v>
      </c>
      <c r="K436" s="13">
        <v>0.7</v>
      </c>
      <c r="L436" s="14">
        <v>-3.6891999999999996</v>
      </c>
      <c r="M436" s="14">
        <f t="shared" si="30"/>
        <v>8.5012000000000008</v>
      </c>
      <c r="N436" s="14">
        <f t="shared" si="31"/>
        <v>8.1804000000000006</v>
      </c>
      <c r="O436" s="14">
        <f t="shared" si="33"/>
        <v>-0.3208000000000002</v>
      </c>
      <c r="P436" s="13">
        <v>4.8120000000000003</v>
      </c>
      <c r="Q436" s="14">
        <f t="shared" si="32"/>
        <v>300</v>
      </c>
      <c r="R436" s="14" t="str">
        <f t="shared" si="34"/>
        <v>D</v>
      </c>
      <c r="S436" s="14" t="str">
        <f>VLOOKUP(G436,Code!$C$3:$D$5,2,0)</f>
        <v>O-102</v>
      </c>
      <c r="T436" s="14"/>
    </row>
    <row r="437" spans="1:20">
      <c r="A437" s="13">
        <v>436</v>
      </c>
      <c r="B437" s="13" t="s">
        <v>85</v>
      </c>
      <c r="C437" s="13" t="s">
        <v>69</v>
      </c>
      <c r="D437" s="13" t="s">
        <v>629</v>
      </c>
      <c r="E437" s="13" t="s">
        <v>87</v>
      </c>
      <c r="F437" s="13" t="s">
        <v>72</v>
      </c>
      <c r="G437" s="13" t="s">
        <v>96</v>
      </c>
      <c r="H437" s="13" t="s">
        <v>138</v>
      </c>
      <c r="I437" s="13" t="s">
        <v>631</v>
      </c>
      <c r="J437" s="13">
        <v>5</v>
      </c>
      <c r="K437" s="13">
        <v>0.2</v>
      </c>
      <c r="L437" s="14">
        <v>-18.584999999999994</v>
      </c>
      <c r="M437" s="14">
        <f t="shared" si="30"/>
        <v>266.38499999999999</v>
      </c>
      <c r="N437" s="14">
        <f t="shared" si="31"/>
        <v>297.36</v>
      </c>
      <c r="O437" s="14">
        <f t="shared" si="33"/>
        <v>30.975000000000023</v>
      </c>
      <c r="P437" s="13">
        <v>247.8</v>
      </c>
      <c r="Q437" s="14">
        <f t="shared" si="32"/>
        <v>750</v>
      </c>
      <c r="R437" s="14" t="str">
        <f t="shared" si="34"/>
        <v>C</v>
      </c>
      <c r="S437" s="14" t="str">
        <f>VLOOKUP(G437,Code!$C$3:$D$5,2,0)</f>
        <v>T-103</v>
      </c>
      <c r="T437" s="14"/>
    </row>
    <row r="438" spans="1:20">
      <c r="A438" s="13">
        <v>437</v>
      </c>
      <c r="B438" s="13" t="s">
        <v>68</v>
      </c>
      <c r="C438" s="13" t="s">
        <v>112</v>
      </c>
      <c r="D438" s="13" t="s">
        <v>197</v>
      </c>
      <c r="E438" s="13" t="s">
        <v>159</v>
      </c>
      <c r="F438" s="13" t="s">
        <v>115</v>
      </c>
      <c r="G438" s="13" t="s">
        <v>96</v>
      </c>
      <c r="H438" s="13" t="s">
        <v>333</v>
      </c>
      <c r="I438" s="13" t="s">
        <v>632</v>
      </c>
      <c r="J438" s="13">
        <v>3</v>
      </c>
      <c r="K438" s="13">
        <v>0.3</v>
      </c>
      <c r="L438" s="14">
        <v>43.199100000000044</v>
      </c>
      <c r="M438" s="14">
        <f t="shared" si="30"/>
        <v>964.7799</v>
      </c>
      <c r="N438" s="14">
        <f t="shared" si="31"/>
        <v>1310.3727000000001</v>
      </c>
      <c r="O438" s="14">
        <f t="shared" si="33"/>
        <v>345.59280000000012</v>
      </c>
      <c r="P438" s="13">
        <v>1007.979</v>
      </c>
      <c r="Q438" s="14">
        <f t="shared" si="32"/>
        <v>450</v>
      </c>
      <c r="R438" s="14" t="str">
        <f t="shared" si="34"/>
        <v>D</v>
      </c>
      <c r="S438" s="14" t="str">
        <f>VLOOKUP(G438,Code!$C$3:$D$5,2,0)</f>
        <v>T-103</v>
      </c>
      <c r="T438" s="14"/>
    </row>
    <row r="439" spans="1:20">
      <c r="A439" s="13">
        <v>438</v>
      </c>
      <c r="B439" s="13" t="s">
        <v>68</v>
      </c>
      <c r="C439" s="13" t="s">
        <v>112</v>
      </c>
      <c r="D439" s="13" t="s">
        <v>197</v>
      </c>
      <c r="E439" s="13" t="s">
        <v>159</v>
      </c>
      <c r="F439" s="13" t="s">
        <v>115</v>
      </c>
      <c r="G439" s="13" t="s">
        <v>82</v>
      </c>
      <c r="H439" s="13" t="s">
        <v>107</v>
      </c>
      <c r="I439" s="13" t="s">
        <v>601</v>
      </c>
      <c r="J439" s="13">
        <v>7</v>
      </c>
      <c r="K439" s="13">
        <v>0.2</v>
      </c>
      <c r="L439" s="14">
        <v>113.63939999999998</v>
      </c>
      <c r="M439" s="14">
        <f t="shared" si="30"/>
        <v>199.84860000000003</v>
      </c>
      <c r="N439" s="14">
        <f t="shared" si="31"/>
        <v>376.18560000000002</v>
      </c>
      <c r="O439" s="14">
        <f t="shared" si="33"/>
        <v>176.33699999999999</v>
      </c>
      <c r="P439" s="13">
        <v>313.488</v>
      </c>
      <c r="Q439" s="14">
        <f t="shared" si="32"/>
        <v>1050</v>
      </c>
      <c r="R439" s="14" t="str">
        <f t="shared" si="34"/>
        <v>B</v>
      </c>
      <c r="S439" s="14" t="str">
        <f>VLOOKUP(G439,Code!$C$3:$D$5,2,0)</f>
        <v>O-102</v>
      </c>
      <c r="T439" s="14"/>
    </row>
    <row r="440" spans="1:20">
      <c r="A440" s="13">
        <v>439</v>
      </c>
      <c r="B440" s="13" t="s">
        <v>85</v>
      </c>
      <c r="C440" s="13" t="s">
        <v>78</v>
      </c>
      <c r="D440" s="13" t="s">
        <v>148</v>
      </c>
      <c r="E440" s="13" t="s">
        <v>114</v>
      </c>
      <c r="F440" s="13" t="s">
        <v>115</v>
      </c>
      <c r="G440" s="13" t="s">
        <v>82</v>
      </c>
      <c r="H440" s="13" t="s">
        <v>107</v>
      </c>
      <c r="I440" s="13" t="s">
        <v>633</v>
      </c>
      <c r="J440" s="13">
        <v>8</v>
      </c>
      <c r="K440" s="13">
        <v>0.2</v>
      </c>
      <c r="L440" s="14">
        <v>11.553600000000003</v>
      </c>
      <c r="M440" s="14">
        <f t="shared" si="30"/>
        <v>20.3184</v>
      </c>
      <c r="N440" s="14">
        <f t="shared" si="31"/>
        <v>38.246400000000008</v>
      </c>
      <c r="O440" s="14">
        <f t="shared" si="33"/>
        <v>17.928000000000008</v>
      </c>
      <c r="P440" s="13">
        <v>31.872000000000003</v>
      </c>
      <c r="Q440" s="14">
        <f t="shared" si="32"/>
        <v>1200</v>
      </c>
      <c r="R440" s="14" t="str">
        <f t="shared" si="34"/>
        <v>B</v>
      </c>
      <c r="S440" s="14" t="str">
        <f>VLOOKUP(G440,Code!$C$3:$D$5,2,0)</f>
        <v>O-102</v>
      </c>
      <c r="T440" s="14"/>
    </row>
    <row r="441" spans="1:20">
      <c r="A441" s="13">
        <v>440</v>
      </c>
      <c r="B441" s="13" t="s">
        <v>68</v>
      </c>
      <c r="C441" s="13" t="s">
        <v>78</v>
      </c>
      <c r="D441" s="13" t="s">
        <v>181</v>
      </c>
      <c r="E441" s="13" t="s">
        <v>182</v>
      </c>
      <c r="F441" s="13" t="s">
        <v>134</v>
      </c>
      <c r="G441" s="13" t="s">
        <v>73</v>
      </c>
      <c r="H441" s="13" t="s">
        <v>76</v>
      </c>
      <c r="I441" s="13" t="s">
        <v>634</v>
      </c>
      <c r="J441" s="13">
        <v>3</v>
      </c>
      <c r="K441" s="13">
        <v>0.1</v>
      </c>
      <c r="L441" s="14">
        <v>2.3093999999999895</v>
      </c>
      <c r="M441" s="14">
        <f t="shared" si="30"/>
        <v>205.53660000000005</v>
      </c>
      <c r="N441" s="14">
        <f t="shared" si="31"/>
        <v>228.63060000000004</v>
      </c>
      <c r="O441" s="14">
        <f t="shared" si="33"/>
        <v>23.093999999999994</v>
      </c>
      <c r="P441" s="13">
        <v>207.84600000000003</v>
      </c>
      <c r="Q441" s="14">
        <f t="shared" si="32"/>
        <v>450</v>
      </c>
      <c r="R441" s="14" t="str">
        <f t="shared" si="34"/>
        <v>D</v>
      </c>
      <c r="S441" s="14" t="str">
        <f>VLOOKUP(G441,Code!$C$3:$D$5,2,0)</f>
        <v>F-101</v>
      </c>
      <c r="T441" s="14"/>
    </row>
    <row r="442" spans="1:20">
      <c r="A442" s="13">
        <v>441</v>
      </c>
      <c r="B442" s="13" t="s">
        <v>68</v>
      </c>
      <c r="C442" s="13" t="s">
        <v>69</v>
      </c>
      <c r="D442" s="13" t="s">
        <v>403</v>
      </c>
      <c r="E442" s="13" t="s">
        <v>169</v>
      </c>
      <c r="F442" s="13" t="s">
        <v>115</v>
      </c>
      <c r="G442" s="13" t="s">
        <v>73</v>
      </c>
      <c r="H442" s="13" t="s">
        <v>92</v>
      </c>
      <c r="I442" s="13" t="s">
        <v>635</v>
      </c>
      <c r="J442" s="13">
        <v>1</v>
      </c>
      <c r="K442" s="13">
        <v>0</v>
      </c>
      <c r="L442" s="14">
        <v>3.6659999999999986</v>
      </c>
      <c r="M442" s="14">
        <f t="shared" si="30"/>
        <v>8.554000000000002</v>
      </c>
      <c r="N442" s="14">
        <f t="shared" si="31"/>
        <v>12.22</v>
      </c>
      <c r="O442" s="14">
        <f t="shared" si="33"/>
        <v>3.6659999999999986</v>
      </c>
      <c r="P442" s="13">
        <v>12.22</v>
      </c>
      <c r="Q442" s="14">
        <f t="shared" si="32"/>
        <v>150</v>
      </c>
      <c r="R442" s="14" t="str">
        <f t="shared" si="34"/>
        <v>D</v>
      </c>
      <c r="S442" s="14" t="str">
        <f>VLOOKUP(G442,Code!$C$3:$D$5,2,0)</f>
        <v>F-101</v>
      </c>
      <c r="T442" s="14"/>
    </row>
    <row r="443" spans="1:20">
      <c r="A443" s="13">
        <v>442</v>
      </c>
      <c r="B443" s="13" t="s">
        <v>68</v>
      </c>
      <c r="C443" s="13" t="s">
        <v>69</v>
      </c>
      <c r="D443" s="13" t="s">
        <v>403</v>
      </c>
      <c r="E443" s="13" t="s">
        <v>169</v>
      </c>
      <c r="F443" s="13" t="s">
        <v>115</v>
      </c>
      <c r="G443" s="13" t="s">
        <v>82</v>
      </c>
      <c r="H443" s="13" t="s">
        <v>90</v>
      </c>
      <c r="I443" s="13" t="s">
        <v>636</v>
      </c>
      <c r="J443" s="13">
        <v>3</v>
      </c>
      <c r="K443" s="13">
        <v>0</v>
      </c>
      <c r="L443" s="14">
        <v>23.392800000000008</v>
      </c>
      <c r="M443" s="14">
        <f t="shared" si="30"/>
        <v>171.54719999999998</v>
      </c>
      <c r="N443" s="14">
        <f t="shared" si="31"/>
        <v>194.94</v>
      </c>
      <c r="O443" s="14">
        <f t="shared" si="33"/>
        <v>23.392800000000022</v>
      </c>
      <c r="P443" s="13">
        <v>194.94</v>
      </c>
      <c r="Q443" s="14">
        <f t="shared" si="32"/>
        <v>450</v>
      </c>
      <c r="R443" s="14" t="str">
        <f t="shared" si="34"/>
        <v>D</v>
      </c>
      <c r="S443" s="14" t="str">
        <f>VLOOKUP(G443,Code!$C$3:$D$5,2,0)</f>
        <v>O-102</v>
      </c>
      <c r="T443" s="14"/>
    </row>
    <row r="444" spans="1:20">
      <c r="A444" s="13">
        <v>443</v>
      </c>
      <c r="B444" s="13" t="s">
        <v>68</v>
      </c>
      <c r="C444" s="13" t="s">
        <v>69</v>
      </c>
      <c r="D444" s="13" t="s">
        <v>403</v>
      </c>
      <c r="E444" s="13" t="s">
        <v>169</v>
      </c>
      <c r="F444" s="13" t="s">
        <v>115</v>
      </c>
      <c r="G444" s="13" t="s">
        <v>82</v>
      </c>
      <c r="H444" s="13" t="s">
        <v>90</v>
      </c>
      <c r="I444" s="13" t="s">
        <v>637</v>
      </c>
      <c r="J444" s="13">
        <v>3</v>
      </c>
      <c r="K444" s="13">
        <v>0</v>
      </c>
      <c r="L444" s="14">
        <v>20.575499999999998</v>
      </c>
      <c r="M444" s="14">
        <f t="shared" si="30"/>
        <v>50.374499999999991</v>
      </c>
      <c r="N444" s="14">
        <f t="shared" si="31"/>
        <v>70.949999999999989</v>
      </c>
      <c r="O444" s="14">
        <f t="shared" si="33"/>
        <v>20.575499999999998</v>
      </c>
      <c r="P444" s="13">
        <v>70.949999999999989</v>
      </c>
      <c r="Q444" s="14">
        <f t="shared" si="32"/>
        <v>450</v>
      </c>
      <c r="R444" s="14" t="str">
        <f t="shared" si="34"/>
        <v>D</v>
      </c>
      <c r="S444" s="14" t="str">
        <f>VLOOKUP(G444,Code!$C$3:$D$5,2,0)</f>
        <v>O-102</v>
      </c>
      <c r="T444" s="14"/>
    </row>
    <row r="445" spans="1:20">
      <c r="A445" s="13">
        <v>444</v>
      </c>
      <c r="B445" s="13" t="s">
        <v>68</v>
      </c>
      <c r="C445" s="13" t="s">
        <v>69</v>
      </c>
      <c r="D445" s="13" t="s">
        <v>403</v>
      </c>
      <c r="E445" s="13" t="s">
        <v>169</v>
      </c>
      <c r="F445" s="13" t="s">
        <v>115</v>
      </c>
      <c r="G445" s="13" t="s">
        <v>82</v>
      </c>
      <c r="H445" s="13" t="s">
        <v>107</v>
      </c>
      <c r="I445" s="13" t="s">
        <v>638</v>
      </c>
      <c r="J445" s="13">
        <v>4</v>
      </c>
      <c r="K445" s="13">
        <v>0</v>
      </c>
      <c r="L445" s="14">
        <v>42.025599999999997</v>
      </c>
      <c r="M445" s="14">
        <f t="shared" si="30"/>
        <v>49.334400000000002</v>
      </c>
      <c r="N445" s="14">
        <f t="shared" si="31"/>
        <v>91.36</v>
      </c>
      <c r="O445" s="14">
        <f t="shared" si="33"/>
        <v>42.025599999999997</v>
      </c>
      <c r="P445" s="13">
        <v>91.36</v>
      </c>
      <c r="Q445" s="14">
        <f t="shared" si="32"/>
        <v>600</v>
      </c>
      <c r="R445" s="14" t="str">
        <f t="shared" si="34"/>
        <v>C</v>
      </c>
      <c r="S445" s="14" t="str">
        <f>VLOOKUP(G445,Code!$C$3:$D$5,2,0)</f>
        <v>O-102</v>
      </c>
      <c r="T445" s="14"/>
    </row>
    <row r="446" spans="1:20">
      <c r="A446" s="13">
        <v>445</v>
      </c>
      <c r="B446" s="13" t="s">
        <v>68</v>
      </c>
      <c r="C446" s="13" t="s">
        <v>69</v>
      </c>
      <c r="D446" s="13" t="s">
        <v>403</v>
      </c>
      <c r="E446" s="13" t="s">
        <v>169</v>
      </c>
      <c r="F446" s="13" t="s">
        <v>115</v>
      </c>
      <c r="G446" s="13" t="s">
        <v>73</v>
      </c>
      <c r="H446" s="13" t="s">
        <v>76</v>
      </c>
      <c r="I446" s="13" t="s">
        <v>639</v>
      </c>
      <c r="J446" s="13">
        <v>3</v>
      </c>
      <c r="K446" s="13">
        <v>0</v>
      </c>
      <c r="L446" s="14">
        <v>29.152800000000013</v>
      </c>
      <c r="M446" s="14">
        <f t="shared" si="30"/>
        <v>213.78719999999998</v>
      </c>
      <c r="N446" s="14">
        <f t="shared" si="31"/>
        <v>242.94</v>
      </c>
      <c r="O446" s="14">
        <f t="shared" si="33"/>
        <v>29.152800000000013</v>
      </c>
      <c r="P446" s="13">
        <v>242.94</v>
      </c>
      <c r="Q446" s="14">
        <f t="shared" si="32"/>
        <v>450</v>
      </c>
      <c r="R446" s="14" t="str">
        <f t="shared" si="34"/>
        <v>D</v>
      </c>
      <c r="S446" s="14" t="str">
        <f>VLOOKUP(G446,Code!$C$3:$D$5,2,0)</f>
        <v>F-101</v>
      </c>
      <c r="T446" s="14"/>
    </row>
    <row r="447" spans="1:20">
      <c r="A447" s="13">
        <v>446</v>
      </c>
      <c r="B447" s="13" t="s">
        <v>68</v>
      </c>
      <c r="C447" s="13" t="s">
        <v>69</v>
      </c>
      <c r="D447" s="13" t="s">
        <v>403</v>
      </c>
      <c r="E447" s="13" t="s">
        <v>169</v>
      </c>
      <c r="F447" s="13" t="s">
        <v>115</v>
      </c>
      <c r="G447" s="13" t="s">
        <v>82</v>
      </c>
      <c r="H447" s="13" t="s">
        <v>83</v>
      </c>
      <c r="I447" s="13" t="s">
        <v>640</v>
      </c>
      <c r="J447" s="13">
        <v>7</v>
      </c>
      <c r="K447" s="13">
        <v>0</v>
      </c>
      <c r="L447" s="14">
        <v>10.584</v>
      </c>
      <c r="M447" s="14">
        <f t="shared" si="30"/>
        <v>11.466000000000001</v>
      </c>
      <c r="N447" s="14">
        <f t="shared" si="31"/>
        <v>22.05</v>
      </c>
      <c r="O447" s="14">
        <f t="shared" si="33"/>
        <v>10.584</v>
      </c>
      <c r="P447" s="13">
        <v>22.05</v>
      </c>
      <c r="Q447" s="14">
        <f t="shared" si="32"/>
        <v>1050</v>
      </c>
      <c r="R447" s="14" t="str">
        <f t="shared" si="34"/>
        <v>B</v>
      </c>
      <c r="S447" s="14" t="str">
        <f>VLOOKUP(G447,Code!$C$3:$D$5,2,0)</f>
        <v>O-102</v>
      </c>
      <c r="T447" s="14"/>
    </row>
    <row r="448" spans="1:20">
      <c r="A448" s="13">
        <v>447</v>
      </c>
      <c r="B448" s="13" t="s">
        <v>68</v>
      </c>
      <c r="C448" s="13" t="s">
        <v>69</v>
      </c>
      <c r="D448" s="13" t="s">
        <v>267</v>
      </c>
      <c r="E448" s="13" t="s">
        <v>176</v>
      </c>
      <c r="F448" s="13" t="s">
        <v>115</v>
      </c>
      <c r="G448" s="13" t="s">
        <v>73</v>
      </c>
      <c r="H448" s="13" t="s">
        <v>92</v>
      </c>
      <c r="I448" s="13" t="s">
        <v>641</v>
      </c>
      <c r="J448" s="13">
        <v>1</v>
      </c>
      <c r="K448" s="13">
        <v>0</v>
      </c>
      <c r="L448" s="14">
        <v>1.3676999999999999</v>
      </c>
      <c r="M448" s="14">
        <f t="shared" si="30"/>
        <v>1.5423000000000002</v>
      </c>
      <c r="N448" s="14">
        <f t="shared" si="31"/>
        <v>2.91</v>
      </c>
      <c r="O448" s="14">
        <f t="shared" si="33"/>
        <v>1.3676999999999999</v>
      </c>
      <c r="P448" s="13">
        <v>2.91</v>
      </c>
      <c r="Q448" s="14">
        <f t="shared" si="32"/>
        <v>150</v>
      </c>
      <c r="R448" s="14" t="str">
        <f t="shared" si="34"/>
        <v>D</v>
      </c>
      <c r="S448" s="14" t="str">
        <f>VLOOKUP(G448,Code!$C$3:$D$5,2,0)</f>
        <v>F-101</v>
      </c>
      <c r="T448" s="14"/>
    </row>
    <row r="449" spans="1:20">
      <c r="A449" s="13">
        <v>448</v>
      </c>
      <c r="B449" s="13" t="s">
        <v>68</v>
      </c>
      <c r="C449" s="13" t="s">
        <v>69</v>
      </c>
      <c r="D449" s="13" t="s">
        <v>642</v>
      </c>
      <c r="E449" s="13" t="s">
        <v>182</v>
      </c>
      <c r="F449" s="13" t="s">
        <v>134</v>
      </c>
      <c r="G449" s="13" t="s">
        <v>82</v>
      </c>
      <c r="H449" s="13" t="s">
        <v>94</v>
      </c>
      <c r="I449" s="13" t="s">
        <v>643</v>
      </c>
      <c r="J449" s="13">
        <v>3</v>
      </c>
      <c r="K449" s="13">
        <v>0</v>
      </c>
      <c r="L449" s="14">
        <v>15.475200000000001</v>
      </c>
      <c r="M449" s="14">
        <f t="shared" si="30"/>
        <v>44.044799999999995</v>
      </c>
      <c r="N449" s="14">
        <f t="shared" si="31"/>
        <v>59.519999999999996</v>
      </c>
      <c r="O449" s="14">
        <f t="shared" si="33"/>
        <v>15.475200000000001</v>
      </c>
      <c r="P449" s="13">
        <v>59.519999999999996</v>
      </c>
      <c r="Q449" s="14">
        <f t="shared" si="32"/>
        <v>450</v>
      </c>
      <c r="R449" s="14" t="str">
        <f t="shared" si="34"/>
        <v>D</v>
      </c>
      <c r="S449" s="14" t="str">
        <f>VLOOKUP(G449,Code!$C$3:$D$5,2,0)</f>
        <v>O-102</v>
      </c>
      <c r="T449" s="14"/>
    </row>
    <row r="450" spans="1:20">
      <c r="A450" s="13">
        <v>449</v>
      </c>
      <c r="B450" s="13" t="s">
        <v>68</v>
      </c>
      <c r="C450" s="13" t="s">
        <v>69</v>
      </c>
      <c r="D450" s="13" t="s">
        <v>642</v>
      </c>
      <c r="E450" s="13" t="s">
        <v>182</v>
      </c>
      <c r="F450" s="13" t="s">
        <v>134</v>
      </c>
      <c r="G450" s="13" t="s">
        <v>82</v>
      </c>
      <c r="H450" s="13" t="s">
        <v>90</v>
      </c>
      <c r="I450" s="13" t="s">
        <v>644</v>
      </c>
      <c r="J450" s="13">
        <v>3</v>
      </c>
      <c r="K450" s="13">
        <v>0</v>
      </c>
      <c r="L450" s="14">
        <v>9.716399999999993</v>
      </c>
      <c r="M450" s="14">
        <f t="shared" ref="M450:M513" si="35">P450-L450</f>
        <v>152.2236</v>
      </c>
      <c r="N450" s="14">
        <f t="shared" ref="N450:N513" si="36">P450+(P450*K450)</f>
        <v>161.94</v>
      </c>
      <c r="O450" s="14">
        <f t="shared" si="33"/>
        <v>9.716399999999993</v>
      </c>
      <c r="P450" s="13">
        <v>161.94</v>
      </c>
      <c r="Q450" s="14">
        <f t="shared" ref="Q450:Q513" si="37">J450*150</f>
        <v>450</v>
      </c>
      <c r="R450" s="14" t="str">
        <f t="shared" si="34"/>
        <v>D</v>
      </c>
      <c r="S450" s="14" t="str">
        <f>VLOOKUP(G450,Code!$C$3:$D$5,2,0)</f>
        <v>O-102</v>
      </c>
      <c r="T450" s="14"/>
    </row>
    <row r="451" spans="1:20">
      <c r="A451" s="13">
        <v>450</v>
      </c>
      <c r="B451" s="13" t="s">
        <v>68</v>
      </c>
      <c r="C451" s="13" t="s">
        <v>69</v>
      </c>
      <c r="D451" s="13" t="s">
        <v>642</v>
      </c>
      <c r="E451" s="13" t="s">
        <v>182</v>
      </c>
      <c r="F451" s="13" t="s">
        <v>134</v>
      </c>
      <c r="G451" s="13" t="s">
        <v>82</v>
      </c>
      <c r="H451" s="13" t="s">
        <v>94</v>
      </c>
      <c r="I451" s="13" t="s">
        <v>645</v>
      </c>
      <c r="J451" s="13">
        <v>6</v>
      </c>
      <c r="K451" s="13">
        <v>0</v>
      </c>
      <c r="L451" s="14">
        <v>71.247600000000006</v>
      </c>
      <c r="M451" s="14">
        <f t="shared" si="35"/>
        <v>192.63239999999999</v>
      </c>
      <c r="N451" s="14">
        <f t="shared" si="36"/>
        <v>263.88</v>
      </c>
      <c r="O451" s="14">
        <f t="shared" ref="O451:O514" si="38">N451-M451</f>
        <v>71.247600000000006</v>
      </c>
      <c r="P451" s="13">
        <v>263.88</v>
      </c>
      <c r="Q451" s="14">
        <f t="shared" si="37"/>
        <v>900</v>
      </c>
      <c r="R451" s="14" t="str">
        <f t="shared" ref="R451:R514" si="39">IF(Q451&gt;=2000,"A",IF(Q451&gt;=1000,"B",IF(Q451&gt;=500,"C",IF(Q451&gt;=100,"D",IF(Q451&lt;100,"E","error")))))</f>
        <v>C</v>
      </c>
      <c r="S451" s="14" t="str">
        <f>VLOOKUP(G451,Code!$C$3:$D$5,2,0)</f>
        <v>O-102</v>
      </c>
      <c r="T451" s="14"/>
    </row>
    <row r="452" spans="1:20">
      <c r="A452" s="13">
        <v>451</v>
      </c>
      <c r="B452" s="13" t="s">
        <v>68</v>
      </c>
      <c r="C452" s="13" t="s">
        <v>69</v>
      </c>
      <c r="D452" s="13" t="s">
        <v>642</v>
      </c>
      <c r="E452" s="13" t="s">
        <v>182</v>
      </c>
      <c r="F452" s="13" t="s">
        <v>134</v>
      </c>
      <c r="G452" s="13" t="s">
        <v>82</v>
      </c>
      <c r="H452" s="13" t="s">
        <v>94</v>
      </c>
      <c r="I452" s="13" t="s">
        <v>646</v>
      </c>
      <c r="J452" s="13">
        <v>3</v>
      </c>
      <c r="K452" s="13">
        <v>0</v>
      </c>
      <c r="L452" s="14">
        <v>7.9248000000000012</v>
      </c>
      <c r="M452" s="14">
        <f t="shared" si="35"/>
        <v>22.555199999999999</v>
      </c>
      <c r="N452" s="14">
        <f t="shared" si="36"/>
        <v>30.48</v>
      </c>
      <c r="O452" s="14">
        <f t="shared" si="38"/>
        <v>7.9248000000000012</v>
      </c>
      <c r="P452" s="13">
        <v>30.48</v>
      </c>
      <c r="Q452" s="14">
        <f t="shared" si="37"/>
        <v>450</v>
      </c>
      <c r="R452" s="14" t="str">
        <f t="shared" si="39"/>
        <v>D</v>
      </c>
      <c r="S452" s="14" t="str">
        <f>VLOOKUP(G452,Code!$C$3:$D$5,2,0)</f>
        <v>O-102</v>
      </c>
      <c r="T452" s="14"/>
    </row>
    <row r="453" spans="1:20">
      <c r="A453" s="13">
        <v>452</v>
      </c>
      <c r="B453" s="13" t="s">
        <v>68</v>
      </c>
      <c r="C453" s="13" t="s">
        <v>69</v>
      </c>
      <c r="D453" s="13" t="s">
        <v>642</v>
      </c>
      <c r="E453" s="13" t="s">
        <v>182</v>
      </c>
      <c r="F453" s="13" t="s">
        <v>134</v>
      </c>
      <c r="G453" s="13" t="s">
        <v>82</v>
      </c>
      <c r="H453" s="13" t="s">
        <v>94</v>
      </c>
      <c r="I453" s="13" t="s">
        <v>647</v>
      </c>
      <c r="J453" s="13">
        <v>3</v>
      </c>
      <c r="K453" s="13">
        <v>0</v>
      </c>
      <c r="L453" s="14">
        <v>2.8535999999999988</v>
      </c>
      <c r="M453" s="14">
        <f t="shared" si="35"/>
        <v>6.9864000000000015</v>
      </c>
      <c r="N453" s="14">
        <f t="shared" si="36"/>
        <v>9.84</v>
      </c>
      <c r="O453" s="14">
        <f t="shared" si="38"/>
        <v>2.8535999999999984</v>
      </c>
      <c r="P453" s="13">
        <v>9.84</v>
      </c>
      <c r="Q453" s="14">
        <f t="shared" si="37"/>
        <v>450</v>
      </c>
      <c r="R453" s="14" t="str">
        <f t="shared" si="39"/>
        <v>D</v>
      </c>
      <c r="S453" s="14" t="str">
        <f>VLOOKUP(G453,Code!$C$3:$D$5,2,0)</f>
        <v>O-102</v>
      </c>
      <c r="T453" s="14"/>
    </row>
    <row r="454" spans="1:20">
      <c r="A454" s="13">
        <v>453</v>
      </c>
      <c r="B454" s="13" t="s">
        <v>68</v>
      </c>
      <c r="C454" s="13" t="s">
        <v>69</v>
      </c>
      <c r="D454" s="13" t="s">
        <v>642</v>
      </c>
      <c r="E454" s="13" t="s">
        <v>182</v>
      </c>
      <c r="F454" s="13" t="s">
        <v>134</v>
      </c>
      <c r="G454" s="13" t="s">
        <v>96</v>
      </c>
      <c r="H454" s="13" t="s">
        <v>97</v>
      </c>
      <c r="I454" s="13" t="s">
        <v>648</v>
      </c>
      <c r="J454" s="13">
        <v>4</v>
      </c>
      <c r="K454" s="13">
        <v>0</v>
      </c>
      <c r="L454" s="14">
        <v>9.1311999999999998</v>
      </c>
      <c r="M454" s="14">
        <f t="shared" si="35"/>
        <v>25.988799999999998</v>
      </c>
      <c r="N454" s="14">
        <f t="shared" si="36"/>
        <v>35.119999999999997</v>
      </c>
      <c r="O454" s="14">
        <f t="shared" si="38"/>
        <v>9.1311999999999998</v>
      </c>
      <c r="P454" s="13">
        <v>35.119999999999997</v>
      </c>
      <c r="Q454" s="14">
        <f t="shared" si="37"/>
        <v>600</v>
      </c>
      <c r="R454" s="14" t="str">
        <f t="shared" si="39"/>
        <v>C</v>
      </c>
      <c r="S454" s="14" t="str">
        <f>VLOOKUP(G454,Code!$C$3:$D$5,2,0)</f>
        <v>T-103</v>
      </c>
      <c r="T454" s="14"/>
    </row>
    <row r="455" spans="1:20">
      <c r="A455" s="13">
        <v>454</v>
      </c>
      <c r="B455" s="13" t="s">
        <v>85</v>
      </c>
      <c r="C455" s="13" t="s">
        <v>78</v>
      </c>
      <c r="D455" s="13" t="s">
        <v>375</v>
      </c>
      <c r="E455" s="13" t="s">
        <v>268</v>
      </c>
      <c r="F455" s="13" t="s">
        <v>134</v>
      </c>
      <c r="G455" s="13" t="s">
        <v>73</v>
      </c>
      <c r="H455" s="13" t="s">
        <v>88</v>
      </c>
      <c r="I455" s="13" t="s">
        <v>103</v>
      </c>
      <c r="J455" s="13">
        <v>2</v>
      </c>
      <c r="K455" s="13">
        <v>0.4</v>
      </c>
      <c r="L455" s="14">
        <v>-75.830400000000054</v>
      </c>
      <c r="M455" s="14">
        <f t="shared" si="35"/>
        <v>360.19440000000003</v>
      </c>
      <c r="N455" s="14">
        <f t="shared" si="36"/>
        <v>398.1096</v>
      </c>
      <c r="O455" s="14">
        <f t="shared" si="38"/>
        <v>37.91519999999997</v>
      </c>
      <c r="P455" s="13">
        <v>284.36399999999998</v>
      </c>
      <c r="Q455" s="14">
        <f t="shared" si="37"/>
        <v>300</v>
      </c>
      <c r="R455" s="14" t="str">
        <f t="shared" si="39"/>
        <v>D</v>
      </c>
      <c r="S455" s="14" t="str">
        <f>VLOOKUP(G455,Code!$C$3:$D$5,2,0)</f>
        <v>F-101</v>
      </c>
      <c r="T455" s="14"/>
    </row>
    <row r="456" spans="1:20">
      <c r="A456" s="13">
        <v>455</v>
      </c>
      <c r="B456" s="13" t="s">
        <v>85</v>
      </c>
      <c r="C456" s="13" t="s">
        <v>78</v>
      </c>
      <c r="D456" s="13" t="s">
        <v>375</v>
      </c>
      <c r="E456" s="13" t="s">
        <v>268</v>
      </c>
      <c r="F456" s="13" t="s">
        <v>134</v>
      </c>
      <c r="G456" s="13" t="s">
        <v>82</v>
      </c>
      <c r="H456" s="13" t="s">
        <v>90</v>
      </c>
      <c r="I456" s="13" t="s">
        <v>649</v>
      </c>
      <c r="J456" s="13">
        <v>2</v>
      </c>
      <c r="K456" s="13">
        <v>0.2</v>
      </c>
      <c r="L456" s="14">
        <v>66.540799999999962</v>
      </c>
      <c r="M456" s="14">
        <f t="shared" si="35"/>
        <v>598.86720000000003</v>
      </c>
      <c r="N456" s="14">
        <f t="shared" si="36"/>
        <v>798.4896</v>
      </c>
      <c r="O456" s="14">
        <f t="shared" si="38"/>
        <v>199.62239999999997</v>
      </c>
      <c r="P456" s="13">
        <v>665.40800000000002</v>
      </c>
      <c r="Q456" s="14">
        <f t="shared" si="37"/>
        <v>300</v>
      </c>
      <c r="R456" s="14" t="str">
        <f t="shared" si="39"/>
        <v>D</v>
      </c>
      <c r="S456" s="14" t="str">
        <f>VLOOKUP(G456,Code!$C$3:$D$5,2,0)</f>
        <v>O-102</v>
      </c>
      <c r="T456" s="14"/>
    </row>
    <row r="457" spans="1:20">
      <c r="A457" s="13">
        <v>456</v>
      </c>
      <c r="B457" s="13" t="s">
        <v>85</v>
      </c>
      <c r="C457" s="13" t="s">
        <v>78</v>
      </c>
      <c r="D457" s="13" t="s">
        <v>650</v>
      </c>
      <c r="E457" s="13" t="s">
        <v>322</v>
      </c>
      <c r="F457" s="13" t="s">
        <v>115</v>
      </c>
      <c r="G457" s="13" t="s">
        <v>96</v>
      </c>
      <c r="H457" s="13" t="s">
        <v>138</v>
      </c>
      <c r="I457" s="13" t="s">
        <v>651</v>
      </c>
      <c r="J457" s="13">
        <v>4</v>
      </c>
      <c r="K457" s="13">
        <v>0</v>
      </c>
      <c r="L457" s="14">
        <v>24.913200000000003</v>
      </c>
      <c r="M457" s="14">
        <f t="shared" si="35"/>
        <v>38.966799999999999</v>
      </c>
      <c r="N457" s="14">
        <f t="shared" si="36"/>
        <v>63.88</v>
      </c>
      <c r="O457" s="14">
        <f t="shared" si="38"/>
        <v>24.913200000000003</v>
      </c>
      <c r="P457" s="13">
        <v>63.88</v>
      </c>
      <c r="Q457" s="14">
        <f t="shared" si="37"/>
        <v>600</v>
      </c>
      <c r="R457" s="14" t="str">
        <f t="shared" si="39"/>
        <v>C</v>
      </c>
      <c r="S457" s="14" t="str">
        <f>VLOOKUP(G457,Code!$C$3:$D$5,2,0)</f>
        <v>T-103</v>
      </c>
      <c r="T457" s="14"/>
    </row>
    <row r="458" spans="1:20">
      <c r="A458" s="13">
        <v>457</v>
      </c>
      <c r="B458" s="13" t="s">
        <v>85</v>
      </c>
      <c r="C458" s="13" t="s">
        <v>69</v>
      </c>
      <c r="D458" s="13" t="s">
        <v>105</v>
      </c>
      <c r="E458" s="13" t="s">
        <v>80</v>
      </c>
      <c r="F458" s="13" t="s">
        <v>81</v>
      </c>
      <c r="G458" s="13" t="s">
        <v>73</v>
      </c>
      <c r="H458" s="13" t="s">
        <v>76</v>
      </c>
      <c r="I458" s="13" t="s">
        <v>652</v>
      </c>
      <c r="J458" s="13">
        <v>2</v>
      </c>
      <c r="K458" s="13">
        <v>0.2</v>
      </c>
      <c r="L458" s="14">
        <v>-24.294000000000018</v>
      </c>
      <c r="M458" s="14">
        <f t="shared" si="35"/>
        <v>153.86200000000002</v>
      </c>
      <c r="N458" s="14">
        <f t="shared" si="36"/>
        <v>155.48160000000001</v>
      </c>
      <c r="O458" s="14">
        <f t="shared" si="38"/>
        <v>1.6195999999999913</v>
      </c>
      <c r="P458" s="13">
        <v>129.56800000000001</v>
      </c>
      <c r="Q458" s="14">
        <f t="shared" si="37"/>
        <v>300</v>
      </c>
      <c r="R458" s="14" t="str">
        <f t="shared" si="39"/>
        <v>D</v>
      </c>
      <c r="S458" s="14" t="str">
        <f>VLOOKUP(G458,Code!$C$3:$D$5,2,0)</f>
        <v>F-101</v>
      </c>
      <c r="T458" s="14"/>
    </row>
    <row r="459" spans="1:20">
      <c r="A459" s="13">
        <v>458</v>
      </c>
      <c r="B459" s="13" t="s">
        <v>85</v>
      </c>
      <c r="C459" s="13" t="s">
        <v>69</v>
      </c>
      <c r="D459" s="13" t="s">
        <v>218</v>
      </c>
      <c r="E459" s="13" t="s">
        <v>159</v>
      </c>
      <c r="F459" s="13" t="s">
        <v>115</v>
      </c>
      <c r="G459" s="13" t="s">
        <v>73</v>
      </c>
      <c r="H459" s="13" t="s">
        <v>76</v>
      </c>
      <c r="I459" s="13" t="s">
        <v>653</v>
      </c>
      <c r="J459" s="13">
        <v>3</v>
      </c>
      <c r="K459" s="13">
        <v>0.3</v>
      </c>
      <c r="L459" s="14">
        <v>-96.11460000000011</v>
      </c>
      <c r="M459" s="14">
        <f t="shared" si="35"/>
        <v>843.6726000000001</v>
      </c>
      <c r="N459" s="14">
        <f t="shared" si="36"/>
        <v>971.82539999999995</v>
      </c>
      <c r="O459" s="14">
        <f t="shared" si="38"/>
        <v>128.15279999999984</v>
      </c>
      <c r="P459" s="13">
        <v>747.55799999999999</v>
      </c>
      <c r="Q459" s="14">
        <f t="shared" si="37"/>
        <v>450</v>
      </c>
      <c r="R459" s="14" t="str">
        <f t="shared" si="39"/>
        <v>D</v>
      </c>
      <c r="S459" s="14" t="str">
        <f>VLOOKUP(G459,Code!$C$3:$D$5,2,0)</f>
        <v>F-101</v>
      </c>
      <c r="T459" s="14"/>
    </row>
    <row r="460" spans="1:20">
      <c r="A460" s="13">
        <v>459</v>
      </c>
      <c r="B460" s="13" t="s">
        <v>85</v>
      </c>
      <c r="C460" s="13" t="s">
        <v>69</v>
      </c>
      <c r="D460" s="13" t="s">
        <v>218</v>
      </c>
      <c r="E460" s="13" t="s">
        <v>159</v>
      </c>
      <c r="F460" s="13" t="s">
        <v>115</v>
      </c>
      <c r="G460" s="13" t="s">
        <v>82</v>
      </c>
      <c r="H460" s="13" t="s">
        <v>143</v>
      </c>
      <c r="I460" s="13" t="s">
        <v>329</v>
      </c>
      <c r="J460" s="13">
        <v>2</v>
      </c>
      <c r="K460" s="13">
        <v>0.2</v>
      </c>
      <c r="L460" s="14">
        <v>3.3479999999999999</v>
      </c>
      <c r="M460" s="14">
        <f t="shared" si="35"/>
        <v>5.580000000000001</v>
      </c>
      <c r="N460" s="14">
        <f t="shared" si="36"/>
        <v>10.713600000000001</v>
      </c>
      <c r="O460" s="14">
        <f t="shared" si="38"/>
        <v>5.1336000000000004</v>
      </c>
      <c r="P460" s="13">
        <v>8.9280000000000008</v>
      </c>
      <c r="Q460" s="14">
        <f t="shared" si="37"/>
        <v>300</v>
      </c>
      <c r="R460" s="14" t="str">
        <f t="shared" si="39"/>
        <v>D</v>
      </c>
      <c r="S460" s="14" t="str">
        <f>VLOOKUP(G460,Code!$C$3:$D$5,2,0)</f>
        <v>O-102</v>
      </c>
      <c r="T460" s="14"/>
    </row>
    <row r="461" spans="1:20">
      <c r="A461" s="13">
        <v>460</v>
      </c>
      <c r="B461" s="13" t="s">
        <v>85</v>
      </c>
      <c r="C461" s="13" t="s">
        <v>69</v>
      </c>
      <c r="D461" s="13" t="s">
        <v>109</v>
      </c>
      <c r="E461" s="13" t="s">
        <v>110</v>
      </c>
      <c r="F461" s="13" t="s">
        <v>81</v>
      </c>
      <c r="G461" s="13" t="s">
        <v>82</v>
      </c>
      <c r="H461" s="13" t="s">
        <v>101</v>
      </c>
      <c r="I461" s="13" t="s">
        <v>654</v>
      </c>
      <c r="J461" s="13">
        <v>4</v>
      </c>
      <c r="K461" s="13">
        <v>0</v>
      </c>
      <c r="L461" s="14">
        <v>36.372</v>
      </c>
      <c r="M461" s="14">
        <f t="shared" si="35"/>
        <v>67.548000000000002</v>
      </c>
      <c r="N461" s="14">
        <f t="shared" si="36"/>
        <v>103.92</v>
      </c>
      <c r="O461" s="14">
        <f t="shared" si="38"/>
        <v>36.372</v>
      </c>
      <c r="P461" s="13">
        <v>103.92</v>
      </c>
      <c r="Q461" s="14">
        <f t="shared" si="37"/>
        <v>600</v>
      </c>
      <c r="R461" s="14" t="str">
        <f t="shared" si="39"/>
        <v>C</v>
      </c>
      <c r="S461" s="14" t="str">
        <f>VLOOKUP(G461,Code!$C$3:$D$5,2,0)</f>
        <v>O-102</v>
      </c>
      <c r="T461" s="14"/>
    </row>
    <row r="462" spans="1:20">
      <c r="A462" s="13">
        <v>461</v>
      </c>
      <c r="B462" s="13" t="s">
        <v>85</v>
      </c>
      <c r="C462" s="13" t="s">
        <v>69</v>
      </c>
      <c r="D462" s="13" t="s">
        <v>109</v>
      </c>
      <c r="E462" s="13" t="s">
        <v>110</v>
      </c>
      <c r="F462" s="13" t="s">
        <v>81</v>
      </c>
      <c r="G462" s="13" t="s">
        <v>96</v>
      </c>
      <c r="H462" s="13" t="s">
        <v>138</v>
      </c>
      <c r="I462" s="13" t="s">
        <v>655</v>
      </c>
      <c r="J462" s="13">
        <v>9</v>
      </c>
      <c r="K462" s="13">
        <v>0</v>
      </c>
      <c r="L462" s="14">
        <v>377.96220000000005</v>
      </c>
      <c r="M462" s="14">
        <f t="shared" si="35"/>
        <v>521.94779999999992</v>
      </c>
      <c r="N462" s="14">
        <f t="shared" si="36"/>
        <v>899.91</v>
      </c>
      <c r="O462" s="14">
        <f t="shared" si="38"/>
        <v>377.96220000000005</v>
      </c>
      <c r="P462" s="13">
        <v>899.91</v>
      </c>
      <c r="Q462" s="14">
        <f t="shared" si="37"/>
        <v>1350</v>
      </c>
      <c r="R462" s="14" t="str">
        <f t="shared" si="39"/>
        <v>B</v>
      </c>
      <c r="S462" s="14" t="str">
        <f>VLOOKUP(G462,Code!$C$3:$D$5,2,0)</f>
        <v>T-103</v>
      </c>
      <c r="T462" s="14"/>
    </row>
    <row r="463" spans="1:20">
      <c r="A463" s="13">
        <v>462</v>
      </c>
      <c r="B463" s="13" t="s">
        <v>85</v>
      </c>
      <c r="C463" s="13" t="s">
        <v>69</v>
      </c>
      <c r="D463" s="13" t="s">
        <v>109</v>
      </c>
      <c r="E463" s="13" t="s">
        <v>110</v>
      </c>
      <c r="F463" s="13" t="s">
        <v>81</v>
      </c>
      <c r="G463" s="13" t="s">
        <v>82</v>
      </c>
      <c r="H463" s="13" t="s">
        <v>99</v>
      </c>
      <c r="I463" s="13" t="s">
        <v>656</v>
      </c>
      <c r="J463" s="13">
        <v>3</v>
      </c>
      <c r="K463" s="13">
        <v>0.2</v>
      </c>
      <c r="L463" s="14">
        <v>18.600599999999996</v>
      </c>
      <c r="M463" s="14">
        <f t="shared" si="35"/>
        <v>32.711399999999998</v>
      </c>
      <c r="N463" s="14">
        <f t="shared" si="36"/>
        <v>61.574399999999997</v>
      </c>
      <c r="O463" s="14">
        <f t="shared" si="38"/>
        <v>28.863</v>
      </c>
      <c r="P463" s="13">
        <v>51.311999999999998</v>
      </c>
      <c r="Q463" s="14">
        <f t="shared" si="37"/>
        <v>450</v>
      </c>
      <c r="R463" s="14" t="str">
        <f t="shared" si="39"/>
        <v>D</v>
      </c>
      <c r="S463" s="14" t="str">
        <f>VLOOKUP(G463,Code!$C$3:$D$5,2,0)</f>
        <v>O-102</v>
      </c>
      <c r="T463" s="14"/>
    </row>
    <row r="464" spans="1:20">
      <c r="A464" s="13">
        <v>463</v>
      </c>
      <c r="B464" s="13" t="s">
        <v>85</v>
      </c>
      <c r="C464" s="13" t="s">
        <v>112</v>
      </c>
      <c r="D464" s="13" t="s">
        <v>284</v>
      </c>
      <c r="E464" s="13" t="s">
        <v>200</v>
      </c>
      <c r="F464" s="13" t="s">
        <v>81</v>
      </c>
      <c r="G464" s="13" t="s">
        <v>73</v>
      </c>
      <c r="H464" s="13" t="s">
        <v>92</v>
      </c>
      <c r="I464" s="13" t="s">
        <v>547</v>
      </c>
      <c r="J464" s="13">
        <v>5</v>
      </c>
      <c r="K464" s="13">
        <v>0.2</v>
      </c>
      <c r="L464" s="14">
        <v>7.0680000000000005</v>
      </c>
      <c r="M464" s="14">
        <f t="shared" si="35"/>
        <v>16.491999999999997</v>
      </c>
      <c r="N464" s="14">
        <f t="shared" si="36"/>
        <v>28.271999999999998</v>
      </c>
      <c r="O464" s="14">
        <f t="shared" si="38"/>
        <v>11.780000000000001</v>
      </c>
      <c r="P464" s="13">
        <v>23.56</v>
      </c>
      <c r="Q464" s="14">
        <f t="shared" si="37"/>
        <v>750</v>
      </c>
      <c r="R464" s="14" t="str">
        <f t="shared" si="39"/>
        <v>C</v>
      </c>
      <c r="S464" s="14" t="str">
        <f>VLOOKUP(G464,Code!$C$3:$D$5,2,0)</f>
        <v>F-101</v>
      </c>
      <c r="T464" s="14"/>
    </row>
    <row r="465" spans="1:20">
      <c r="A465" s="13">
        <v>464</v>
      </c>
      <c r="B465" s="13" t="s">
        <v>85</v>
      </c>
      <c r="C465" s="13" t="s">
        <v>112</v>
      </c>
      <c r="D465" s="13" t="s">
        <v>284</v>
      </c>
      <c r="E465" s="13" t="s">
        <v>200</v>
      </c>
      <c r="F465" s="13" t="s">
        <v>81</v>
      </c>
      <c r="G465" s="13" t="s">
        <v>73</v>
      </c>
      <c r="H465" s="13" t="s">
        <v>88</v>
      </c>
      <c r="I465" s="13" t="s">
        <v>657</v>
      </c>
      <c r="J465" s="13">
        <v>6</v>
      </c>
      <c r="K465" s="13">
        <v>0.5</v>
      </c>
      <c r="L465" s="14">
        <v>-814.4831999999999</v>
      </c>
      <c r="M465" s="14">
        <f t="shared" si="35"/>
        <v>2087.1131999999998</v>
      </c>
      <c r="N465" s="14">
        <f t="shared" si="36"/>
        <v>1908.9449999999997</v>
      </c>
      <c r="O465" s="14">
        <f t="shared" si="38"/>
        <v>-178.16820000000007</v>
      </c>
      <c r="P465" s="13">
        <v>1272.6299999999999</v>
      </c>
      <c r="Q465" s="14">
        <f t="shared" si="37"/>
        <v>900</v>
      </c>
      <c r="R465" s="14" t="str">
        <f t="shared" si="39"/>
        <v>C</v>
      </c>
      <c r="S465" s="14" t="str">
        <f>VLOOKUP(G465,Code!$C$3:$D$5,2,0)</f>
        <v>F-101</v>
      </c>
      <c r="T465" s="14"/>
    </row>
    <row r="466" spans="1:20">
      <c r="A466" s="13">
        <v>465</v>
      </c>
      <c r="B466" s="13" t="s">
        <v>85</v>
      </c>
      <c r="C466" s="13" t="s">
        <v>112</v>
      </c>
      <c r="D466" s="13" t="s">
        <v>284</v>
      </c>
      <c r="E466" s="13" t="s">
        <v>200</v>
      </c>
      <c r="F466" s="13" t="s">
        <v>81</v>
      </c>
      <c r="G466" s="13" t="s">
        <v>82</v>
      </c>
      <c r="H466" s="13" t="s">
        <v>99</v>
      </c>
      <c r="I466" s="13" t="s">
        <v>658</v>
      </c>
      <c r="J466" s="13">
        <v>5</v>
      </c>
      <c r="K466" s="13">
        <v>0.7</v>
      </c>
      <c r="L466" s="14">
        <v>-20.888999999999989</v>
      </c>
      <c r="M466" s="14">
        <f t="shared" si="35"/>
        <v>49.373999999999988</v>
      </c>
      <c r="N466" s="14">
        <f t="shared" si="36"/>
        <v>48.424499999999995</v>
      </c>
      <c r="O466" s="14">
        <f t="shared" si="38"/>
        <v>-0.94949999999999335</v>
      </c>
      <c r="P466" s="13">
        <v>28.484999999999999</v>
      </c>
      <c r="Q466" s="14">
        <f t="shared" si="37"/>
        <v>750</v>
      </c>
      <c r="R466" s="14" t="str">
        <f t="shared" si="39"/>
        <v>C</v>
      </c>
      <c r="S466" s="14" t="str">
        <f>VLOOKUP(G466,Code!$C$3:$D$5,2,0)</f>
        <v>O-102</v>
      </c>
      <c r="T466" s="14"/>
    </row>
    <row r="467" spans="1:20">
      <c r="A467" s="13">
        <v>466</v>
      </c>
      <c r="B467" s="13" t="s">
        <v>85</v>
      </c>
      <c r="C467" s="13" t="s">
        <v>112</v>
      </c>
      <c r="D467" s="13" t="s">
        <v>284</v>
      </c>
      <c r="E467" s="13" t="s">
        <v>200</v>
      </c>
      <c r="F467" s="13" t="s">
        <v>81</v>
      </c>
      <c r="G467" s="13" t="s">
        <v>82</v>
      </c>
      <c r="H467" s="13" t="s">
        <v>298</v>
      </c>
      <c r="I467" s="13" t="s">
        <v>659</v>
      </c>
      <c r="J467" s="13">
        <v>2</v>
      </c>
      <c r="K467" s="13">
        <v>0.2</v>
      </c>
      <c r="L467" s="14">
        <v>-34.758000000000017</v>
      </c>
      <c r="M467" s="14">
        <f t="shared" si="35"/>
        <v>220.13400000000001</v>
      </c>
      <c r="N467" s="14">
        <f t="shared" si="36"/>
        <v>222.4512</v>
      </c>
      <c r="O467" s="14">
        <f t="shared" si="38"/>
        <v>2.3171999999999855</v>
      </c>
      <c r="P467" s="13">
        <v>185.376</v>
      </c>
      <c r="Q467" s="14">
        <f t="shared" si="37"/>
        <v>300</v>
      </c>
      <c r="R467" s="14" t="str">
        <f t="shared" si="39"/>
        <v>D</v>
      </c>
      <c r="S467" s="14" t="str">
        <f>VLOOKUP(G467,Code!$C$3:$D$5,2,0)</f>
        <v>O-102</v>
      </c>
      <c r="T467" s="14"/>
    </row>
    <row r="468" spans="1:20">
      <c r="A468" s="13">
        <v>467</v>
      </c>
      <c r="B468" s="13" t="s">
        <v>85</v>
      </c>
      <c r="C468" s="13" t="s">
        <v>112</v>
      </c>
      <c r="D468" s="13" t="s">
        <v>284</v>
      </c>
      <c r="E468" s="13" t="s">
        <v>200</v>
      </c>
      <c r="F468" s="13" t="s">
        <v>81</v>
      </c>
      <c r="G468" s="13" t="s">
        <v>82</v>
      </c>
      <c r="H468" s="13" t="s">
        <v>101</v>
      </c>
      <c r="I468" s="13" t="s">
        <v>660</v>
      </c>
      <c r="J468" s="13">
        <v>2</v>
      </c>
      <c r="K468" s="13">
        <v>0.2</v>
      </c>
      <c r="L468" s="14">
        <v>5.8704000000000001</v>
      </c>
      <c r="M468" s="14">
        <f t="shared" si="35"/>
        <v>72.401600000000002</v>
      </c>
      <c r="N468" s="14">
        <f t="shared" si="36"/>
        <v>93.926400000000001</v>
      </c>
      <c r="O468" s="14">
        <f t="shared" si="38"/>
        <v>21.524799999999999</v>
      </c>
      <c r="P468" s="13">
        <v>78.272000000000006</v>
      </c>
      <c r="Q468" s="14">
        <f t="shared" si="37"/>
        <v>300</v>
      </c>
      <c r="R468" s="14" t="str">
        <f t="shared" si="39"/>
        <v>D</v>
      </c>
      <c r="S468" s="14" t="str">
        <f>VLOOKUP(G468,Code!$C$3:$D$5,2,0)</f>
        <v>O-102</v>
      </c>
      <c r="T468" s="14"/>
    </row>
    <row r="469" spans="1:20">
      <c r="A469" s="13">
        <v>468</v>
      </c>
      <c r="B469" s="13" t="s">
        <v>85</v>
      </c>
      <c r="C469" s="13" t="s">
        <v>112</v>
      </c>
      <c r="D469" s="13" t="s">
        <v>661</v>
      </c>
      <c r="E469" s="13" t="s">
        <v>159</v>
      </c>
      <c r="F469" s="13" t="s">
        <v>115</v>
      </c>
      <c r="G469" s="13" t="s">
        <v>73</v>
      </c>
      <c r="H469" s="13" t="s">
        <v>92</v>
      </c>
      <c r="I469" s="13" t="s">
        <v>475</v>
      </c>
      <c r="J469" s="13">
        <v>7</v>
      </c>
      <c r="K469" s="13">
        <v>0.6</v>
      </c>
      <c r="L469" s="14">
        <v>-312.06139999999994</v>
      </c>
      <c r="M469" s="14">
        <f t="shared" si="35"/>
        <v>566.80539999999996</v>
      </c>
      <c r="N469" s="14">
        <f t="shared" si="36"/>
        <v>407.59040000000005</v>
      </c>
      <c r="O469" s="14">
        <f t="shared" si="38"/>
        <v>-159.21499999999992</v>
      </c>
      <c r="P469" s="13">
        <v>254.74400000000003</v>
      </c>
      <c r="Q469" s="14">
        <f t="shared" si="37"/>
        <v>1050</v>
      </c>
      <c r="R469" s="14" t="str">
        <f t="shared" si="39"/>
        <v>B</v>
      </c>
      <c r="S469" s="14" t="str">
        <f>VLOOKUP(G469,Code!$C$3:$D$5,2,0)</f>
        <v>F-101</v>
      </c>
      <c r="T469" s="14"/>
    </row>
    <row r="470" spans="1:20">
      <c r="A470" s="13">
        <v>469</v>
      </c>
      <c r="B470" s="13" t="s">
        <v>85</v>
      </c>
      <c r="C470" s="13" t="s">
        <v>78</v>
      </c>
      <c r="D470" s="13" t="s">
        <v>662</v>
      </c>
      <c r="E470" s="13" t="s">
        <v>114</v>
      </c>
      <c r="F470" s="13" t="s">
        <v>115</v>
      </c>
      <c r="G470" s="13" t="s">
        <v>73</v>
      </c>
      <c r="H470" s="13" t="s">
        <v>74</v>
      </c>
      <c r="I470" s="13" t="s">
        <v>663</v>
      </c>
      <c r="J470" s="13">
        <v>2</v>
      </c>
      <c r="K470" s="13">
        <v>0.32</v>
      </c>
      <c r="L470" s="14">
        <v>-36.235200000000006</v>
      </c>
      <c r="M470" s="14">
        <f t="shared" si="35"/>
        <v>241.56799999999998</v>
      </c>
      <c r="N470" s="14">
        <f t="shared" si="36"/>
        <v>271.03929599999992</v>
      </c>
      <c r="O470" s="14">
        <f t="shared" si="38"/>
        <v>29.471295999999938</v>
      </c>
      <c r="P470" s="13">
        <v>205.33279999999996</v>
      </c>
      <c r="Q470" s="14">
        <f t="shared" si="37"/>
        <v>300</v>
      </c>
      <c r="R470" s="14" t="str">
        <f t="shared" si="39"/>
        <v>D</v>
      </c>
      <c r="S470" s="14" t="str">
        <f>VLOOKUP(G470,Code!$C$3:$D$5,2,0)</f>
        <v>F-101</v>
      </c>
      <c r="T470" s="14"/>
    </row>
    <row r="471" spans="1:20">
      <c r="A471" s="13">
        <v>470</v>
      </c>
      <c r="B471" s="13" t="s">
        <v>68</v>
      </c>
      <c r="C471" s="13" t="s">
        <v>69</v>
      </c>
      <c r="D471" s="13" t="s">
        <v>197</v>
      </c>
      <c r="E471" s="13" t="s">
        <v>159</v>
      </c>
      <c r="F471" s="13" t="s">
        <v>115</v>
      </c>
      <c r="G471" s="13" t="s">
        <v>82</v>
      </c>
      <c r="H471" s="13" t="s">
        <v>99</v>
      </c>
      <c r="I471" s="13" t="s">
        <v>664</v>
      </c>
      <c r="J471" s="13">
        <v>3</v>
      </c>
      <c r="K471" s="13">
        <v>0.8</v>
      </c>
      <c r="L471" s="14">
        <v>-7.9001999999999999</v>
      </c>
      <c r="M471" s="14">
        <f t="shared" si="35"/>
        <v>12.688199999999998</v>
      </c>
      <c r="N471" s="14">
        <f t="shared" si="36"/>
        <v>8.6183999999999976</v>
      </c>
      <c r="O471" s="14">
        <f t="shared" si="38"/>
        <v>-4.0698000000000008</v>
      </c>
      <c r="P471" s="13">
        <v>4.7879999999999985</v>
      </c>
      <c r="Q471" s="14">
        <f t="shared" si="37"/>
        <v>450</v>
      </c>
      <c r="R471" s="14" t="str">
        <f t="shared" si="39"/>
        <v>D</v>
      </c>
      <c r="S471" s="14" t="str">
        <f>VLOOKUP(G471,Code!$C$3:$D$5,2,0)</f>
        <v>O-102</v>
      </c>
      <c r="T471" s="14"/>
    </row>
    <row r="472" spans="1:20">
      <c r="A472" s="13">
        <v>471</v>
      </c>
      <c r="B472" s="13" t="s">
        <v>85</v>
      </c>
      <c r="C472" s="13" t="s">
        <v>78</v>
      </c>
      <c r="D472" s="13" t="s">
        <v>665</v>
      </c>
      <c r="E472" s="13" t="s">
        <v>182</v>
      </c>
      <c r="F472" s="13" t="s">
        <v>134</v>
      </c>
      <c r="G472" s="13" t="s">
        <v>82</v>
      </c>
      <c r="H472" s="13" t="s">
        <v>107</v>
      </c>
      <c r="I472" s="13" t="s">
        <v>666</v>
      </c>
      <c r="J472" s="13">
        <v>1</v>
      </c>
      <c r="K472" s="13">
        <v>0</v>
      </c>
      <c r="L472" s="14">
        <v>26.630399999999998</v>
      </c>
      <c r="M472" s="14">
        <f t="shared" si="35"/>
        <v>28.849599999999999</v>
      </c>
      <c r="N472" s="14">
        <f t="shared" si="36"/>
        <v>55.48</v>
      </c>
      <c r="O472" s="14">
        <f t="shared" si="38"/>
        <v>26.630399999999998</v>
      </c>
      <c r="P472" s="13">
        <v>55.48</v>
      </c>
      <c r="Q472" s="14">
        <f t="shared" si="37"/>
        <v>150</v>
      </c>
      <c r="R472" s="14" t="str">
        <f t="shared" si="39"/>
        <v>D</v>
      </c>
      <c r="S472" s="14" t="str">
        <f>VLOOKUP(G472,Code!$C$3:$D$5,2,0)</f>
        <v>O-102</v>
      </c>
      <c r="T472" s="14"/>
    </row>
    <row r="473" spans="1:20">
      <c r="A473" s="13">
        <v>472</v>
      </c>
      <c r="B473" s="13" t="s">
        <v>68</v>
      </c>
      <c r="C473" s="13" t="s">
        <v>69</v>
      </c>
      <c r="D473" s="13" t="s">
        <v>124</v>
      </c>
      <c r="E473" s="13" t="s">
        <v>80</v>
      </c>
      <c r="F473" s="13" t="s">
        <v>81</v>
      </c>
      <c r="G473" s="13" t="s">
        <v>82</v>
      </c>
      <c r="H473" s="13" t="s">
        <v>90</v>
      </c>
      <c r="I473" s="13" t="s">
        <v>667</v>
      </c>
      <c r="J473" s="13">
        <v>3</v>
      </c>
      <c r="K473" s="13">
        <v>0</v>
      </c>
      <c r="L473" s="14">
        <v>3.4091999999999842</v>
      </c>
      <c r="M473" s="14">
        <f t="shared" si="35"/>
        <v>337.51080000000002</v>
      </c>
      <c r="N473" s="14">
        <f t="shared" si="36"/>
        <v>340.92</v>
      </c>
      <c r="O473" s="14">
        <f t="shared" si="38"/>
        <v>3.4091999999999985</v>
      </c>
      <c r="P473" s="13">
        <v>340.92</v>
      </c>
      <c r="Q473" s="14">
        <f t="shared" si="37"/>
        <v>450</v>
      </c>
      <c r="R473" s="14" t="str">
        <f t="shared" si="39"/>
        <v>D</v>
      </c>
      <c r="S473" s="14" t="str">
        <f>VLOOKUP(G473,Code!$C$3:$D$5,2,0)</f>
        <v>O-102</v>
      </c>
      <c r="T473" s="14"/>
    </row>
    <row r="474" spans="1:20">
      <c r="A474" s="13">
        <v>473</v>
      </c>
      <c r="B474" s="13" t="s">
        <v>68</v>
      </c>
      <c r="C474" s="13" t="s">
        <v>69</v>
      </c>
      <c r="D474" s="13" t="s">
        <v>124</v>
      </c>
      <c r="E474" s="13" t="s">
        <v>80</v>
      </c>
      <c r="F474" s="13" t="s">
        <v>81</v>
      </c>
      <c r="G474" s="13" t="s">
        <v>73</v>
      </c>
      <c r="H474" s="13" t="s">
        <v>74</v>
      </c>
      <c r="I474" s="13" t="s">
        <v>668</v>
      </c>
      <c r="J474" s="13">
        <v>2</v>
      </c>
      <c r="K474" s="13">
        <v>0.15</v>
      </c>
      <c r="L474" s="14">
        <v>10.478399999999979</v>
      </c>
      <c r="M474" s="14">
        <f t="shared" si="35"/>
        <v>212.18759999999997</v>
      </c>
      <c r="N474" s="14">
        <f t="shared" si="36"/>
        <v>256.06589999999994</v>
      </c>
      <c r="O474" s="14">
        <f t="shared" si="38"/>
        <v>43.878299999999967</v>
      </c>
      <c r="P474" s="13">
        <v>222.66599999999997</v>
      </c>
      <c r="Q474" s="14">
        <f t="shared" si="37"/>
        <v>300</v>
      </c>
      <c r="R474" s="14" t="str">
        <f t="shared" si="39"/>
        <v>D</v>
      </c>
      <c r="S474" s="14" t="str">
        <f>VLOOKUP(G474,Code!$C$3:$D$5,2,0)</f>
        <v>F-101</v>
      </c>
      <c r="T474" s="14"/>
    </row>
    <row r="475" spans="1:20">
      <c r="A475" s="13">
        <v>474</v>
      </c>
      <c r="B475" s="13" t="s">
        <v>68</v>
      </c>
      <c r="C475" s="13" t="s">
        <v>69</v>
      </c>
      <c r="D475" s="13" t="s">
        <v>124</v>
      </c>
      <c r="E475" s="13" t="s">
        <v>80</v>
      </c>
      <c r="F475" s="13" t="s">
        <v>81</v>
      </c>
      <c r="G475" s="13" t="s">
        <v>96</v>
      </c>
      <c r="H475" s="13" t="s">
        <v>97</v>
      </c>
      <c r="I475" s="13" t="s">
        <v>669</v>
      </c>
      <c r="J475" s="13">
        <v>4</v>
      </c>
      <c r="K475" s="13">
        <v>0.2</v>
      </c>
      <c r="L475" s="14">
        <v>87.995999999999924</v>
      </c>
      <c r="M475" s="14">
        <f t="shared" si="35"/>
        <v>615.97200000000021</v>
      </c>
      <c r="N475" s="14">
        <f t="shared" si="36"/>
        <v>844.76160000000004</v>
      </c>
      <c r="O475" s="14">
        <f t="shared" si="38"/>
        <v>228.78959999999984</v>
      </c>
      <c r="P475" s="13">
        <v>703.96800000000007</v>
      </c>
      <c r="Q475" s="14">
        <f t="shared" si="37"/>
        <v>600</v>
      </c>
      <c r="R475" s="14" t="str">
        <f t="shared" si="39"/>
        <v>C</v>
      </c>
      <c r="S475" s="14" t="str">
        <f>VLOOKUP(G475,Code!$C$3:$D$5,2,0)</f>
        <v>T-103</v>
      </c>
      <c r="T475" s="14"/>
    </row>
    <row r="476" spans="1:20">
      <c r="A476" s="13">
        <v>475</v>
      </c>
      <c r="B476" s="13" t="s">
        <v>68</v>
      </c>
      <c r="C476" s="13" t="s">
        <v>69</v>
      </c>
      <c r="D476" s="13" t="s">
        <v>124</v>
      </c>
      <c r="E476" s="13" t="s">
        <v>80</v>
      </c>
      <c r="F476" s="13" t="s">
        <v>81</v>
      </c>
      <c r="G476" s="13" t="s">
        <v>82</v>
      </c>
      <c r="H476" s="13" t="s">
        <v>90</v>
      </c>
      <c r="I476" s="13" t="s">
        <v>670</v>
      </c>
      <c r="J476" s="13">
        <v>6</v>
      </c>
      <c r="K476" s="13">
        <v>0</v>
      </c>
      <c r="L476" s="14">
        <v>24.980400000000007</v>
      </c>
      <c r="M476" s="14">
        <f t="shared" si="35"/>
        <v>67.539599999999993</v>
      </c>
      <c r="N476" s="14">
        <f t="shared" si="36"/>
        <v>92.52</v>
      </c>
      <c r="O476" s="14">
        <f t="shared" si="38"/>
        <v>24.980400000000003</v>
      </c>
      <c r="P476" s="13">
        <v>92.52</v>
      </c>
      <c r="Q476" s="14">
        <f t="shared" si="37"/>
        <v>900</v>
      </c>
      <c r="R476" s="14" t="str">
        <f t="shared" si="39"/>
        <v>C</v>
      </c>
      <c r="S476" s="14" t="str">
        <f>VLOOKUP(G476,Code!$C$3:$D$5,2,0)</f>
        <v>O-102</v>
      </c>
      <c r="T476" s="14"/>
    </row>
    <row r="477" spans="1:20">
      <c r="A477" s="13">
        <v>476</v>
      </c>
      <c r="B477" s="13" t="s">
        <v>68</v>
      </c>
      <c r="C477" s="13" t="s">
        <v>69</v>
      </c>
      <c r="D477" s="13" t="s">
        <v>124</v>
      </c>
      <c r="E477" s="13" t="s">
        <v>80</v>
      </c>
      <c r="F477" s="13" t="s">
        <v>81</v>
      </c>
      <c r="G477" s="13" t="s">
        <v>82</v>
      </c>
      <c r="H477" s="13" t="s">
        <v>107</v>
      </c>
      <c r="I477" s="13" t="s">
        <v>671</v>
      </c>
      <c r="J477" s="13">
        <v>7</v>
      </c>
      <c r="K477" s="13">
        <v>0</v>
      </c>
      <c r="L477" s="14">
        <v>28.818999999999996</v>
      </c>
      <c r="M477" s="14">
        <f t="shared" si="35"/>
        <v>33.830999999999996</v>
      </c>
      <c r="N477" s="14">
        <f t="shared" si="36"/>
        <v>62.649999999999991</v>
      </c>
      <c r="O477" s="14">
        <f t="shared" si="38"/>
        <v>28.818999999999996</v>
      </c>
      <c r="P477" s="13">
        <v>62.649999999999991</v>
      </c>
      <c r="Q477" s="14">
        <f t="shared" si="37"/>
        <v>1050</v>
      </c>
      <c r="R477" s="14" t="str">
        <f t="shared" si="39"/>
        <v>B</v>
      </c>
      <c r="S477" s="14" t="str">
        <f>VLOOKUP(G477,Code!$C$3:$D$5,2,0)</f>
        <v>O-102</v>
      </c>
      <c r="T477" s="14"/>
    </row>
    <row r="478" spans="1:20">
      <c r="A478" s="13">
        <v>477</v>
      </c>
      <c r="B478" s="13" t="s">
        <v>68</v>
      </c>
      <c r="C478" s="13" t="s">
        <v>69</v>
      </c>
      <c r="D478" s="13" t="s">
        <v>124</v>
      </c>
      <c r="E478" s="13" t="s">
        <v>80</v>
      </c>
      <c r="F478" s="13" t="s">
        <v>81</v>
      </c>
      <c r="G478" s="13" t="s">
        <v>82</v>
      </c>
      <c r="H478" s="13" t="s">
        <v>107</v>
      </c>
      <c r="I478" s="13" t="s">
        <v>672</v>
      </c>
      <c r="J478" s="13">
        <v>5</v>
      </c>
      <c r="K478" s="13">
        <v>0</v>
      </c>
      <c r="L478" s="14">
        <v>45.527999999999992</v>
      </c>
      <c r="M478" s="14">
        <f t="shared" si="35"/>
        <v>49.322000000000003</v>
      </c>
      <c r="N478" s="14">
        <f t="shared" si="36"/>
        <v>94.85</v>
      </c>
      <c r="O478" s="14">
        <f t="shared" si="38"/>
        <v>45.527999999999992</v>
      </c>
      <c r="P478" s="13">
        <v>94.85</v>
      </c>
      <c r="Q478" s="14">
        <f t="shared" si="37"/>
        <v>750</v>
      </c>
      <c r="R478" s="14" t="str">
        <f t="shared" si="39"/>
        <v>C</v>
      </c>
      <c r="S478" s="14" t="str">
        <f>VLOOKUP(G478,Code!$C$3:$D$5,2,0)</f>
        <v>O-102</v>
      </c>
      <c r="T478" s="14"/>
    </row>
    <row r="479" spans="1:20">
      <c r="A479" s="13">
        <v>478</v>
      </c>
      <c r="B479" s="13" t="s">
        <v>85</v>
      </c>
      <c r="C479" s="13" t="s">
        <v>78</v>
      </c>
      <c r="D479" s="13" t="s">
        <v>79</v>
      </c>
      <c r="E479" s="13" t="s">
        <v>80</v>
      </c>
      <c r="F479" s="13" t="s">
        <v>81</v>
      </c>
      <c r="G479" s="13" t="s">
        <v>96</v>
      </c>
      <c r="H479" s="13" t="s">
        <v>97</v>
      </c>
      <c r="I479" s="13" t="s">
        <v>673</v>
      </c>
      <c r="J479" s="13">
        <v>6</v>
      </c>
      <c r="K479" s="13">
        <v>0.2</v>
      </c>
      <c r="L479" s="14">
        <v>7.1819999999999951</v>
      </c>
      <c r="M479" s="14">
        <f t="shared" si="35"/>
        <v>88.578000000000003</v>
      </c>
      <c r="N479" s="14">
        <f t="shared" si="36"/>
        <v>114.91200000000001</v>
      </c>
      <c r="O479" s="14">
        <f t="shared" si="38"/>
        <v>26.334000000000003</v>
      </c>
      <c r="P479" s="13">
        <v>95.76</v>
      </c>
      <c r="Q479" s="14">
        <f t="shared" si="37"/>
        <v>900</v>
      </c>
      <c r="R479" s="14" t="str">
        <f t="shared" si="39"/>
        <v>C</v>
      </c>
      <c r="S479" s="14" t="str">
        <f>VLOOKUP(G479,Code!$C$3:$D$5,2,0)</f>
        <v>T-103</v>
      </c>
      <c r="T479" s="14"/>
    </row>
    <row r="480" spans="1:20">
      <c r="A480" s="13">
        <v>479</v>
      </c>
      <c r="B480" s="13" t="s">
        <v>85</v>
      </c>
      <c r="C480" s="13" t="s">
        <v>69</v>
      </c>
      <c r="D480" s="13" t="s">
        <v>186</v>
      </c>
      <c r="E480" s="13" t="s">
        <v>182</v>
      </c>
      <c r="F480" s="13" t="s">
        <v>134</v>
      </c>
      <c r="G480" s="13" t="s">
        <v>73</v>
      </c>
      <c r="H480" s="13" t="s">
        <v>92</v>
      </c>
      <c r="I480" s="13" t="s">
        <v>485</v>
      </c>
      <c r="J480" s="13">
        <v>3</v>
      </c>
      <c r="K480" s="13">
        <v>0</v>
      </c>
      <c r="L480" s="14">
        <v>19.295999999999999</v>
      </c>
      <c r="M480" s="14">
        <f t="shared" si="35"/>
        <v>20.904000000000003</v>
      </c>
      <c r="N480" s="14">
        <f t="shared" si="36"/>
        <v>40.200000000000003</v>
      </c>
      <c r="O480" s="14">
        <f t="shared" si="38"/>
        <v>19.295999999999999</v>
      </c>
      <c r="P480" s="13">
        <v>40.200000000000003</v>
      </c>
      <c r="Q480" s="14">
        <f t="shared" si="37"/>
        <v>450</v>
      </c>
      <c r="R480" s="14" t="str">
        <f t="shared" si="39"/>
        <v>D</v>
      </c>
      <c r="S480" s="14" t="str">
        <f>VLOOKUP(G480,Code!$C$3:$D$5,2,0)</f>
        <v>F-101</v>
      </c>
      <c r="T480" s="14"/>
    </row>
    <row r="481" spans="1:20">
      <c r="A481" s="13">
        <v>480</v>
      </c>
      <c r="B481" s="13" t="s">
        <v>85</v>
      </c>
      <c r="C481" s="13" t="s">
        <v>78</v>
      </c>
      <c r="D481" s="13" t="s">
        <v>181</v>
      </c>
      <c r="E481" s="13" t="s">
        <v>182</v>
      </c>
      <c r="F481" s="13" t="s">
        <v>134</v>
      </c>
      <c r="G481" s="13" t="s">
        <v>82</v>
      </c>
      <c r="H481" s="13" t="s">
        <v>94</v>
      </c>
      <c r="I481" s="13" t="s">
        <v>674</v>
      </c>
      <c r="J481" s="13">
        <v>5</v>
      </c>
      <c r="K481" s="13">
        <v>0</v>
      </c>
      <c r="L481" s="14">
        <v>6.6150000000000002</v>
      </c>
      <c r="M481" s="14">
        <f t="shared" si="35"/>
        <v>8.0849999999999991</v>
      </c>
      <c r="N481" s="14">
        <f t="shared" si="36"/>
        <v>14.7</v>
      </c>
      <c r="O481" s="14">
        <f t="shared" si="38"/>
        <v>6.6150000000000002</v>
      </c>
      <c r="P481" s="13">
        <v>14.7</v>
      </c>
      <c r="Q481" s="14">
        <f t="shared" si="37"/>
        <v>750</v>
      </c>
      <c r="R481" s="14" t="str">
        <f t="shared" si="39"/>
        <v>C</v>
      </c>
      <c r="S481" s="14" t="str">
        <f>VLOOKUP(G481,Code!$C$3:$D$5,2,0)</f>
        <v>O-102</v>
      </c>
      <c r="T481" s="14"/>
    </row>
    <row r="482" spans="1:20">
      <c r="A482" s="13">
        <v>481</v>
      </c>
      <c r="B482" s="13" t="s">
        <v>85</v>
      </c>
      <c r="C482" s="13" t="s">
        <v>78</v>
      </c>
      <c r="D482" s="13" t="s">
        <v>181</v>
      </c>
      <c r="E482" s="13" t="s">
        <v>182</v>
      </c>
      <c r="F482" s="13" t="s">
        <v>134</v>
      </c>
      <c r="G482" s="13" t="s">
        <v>82</v>
      </c>
      <c r="H482" s="13" t="s">
        <v>90</v>
      </c>
      <c r="I482" s="13" t="s">
        <v>675</v>
      </c>
      <c r="J482" s="13">
        <v>5</v>
      </c>
      <c r="K482" s="13">
        <v>0</v>
      </c>
      <c r="L482" s="14">
        <v>84.51</v>
      </c>
      <c r="M482" s="14">
        <f t="shared" si="35"/>
        <v>619.74</v>
      </c>
      <c r="N482" s="14">
        <f t="shared" si="36"/>
        <v>704.25</v>
      </c>
      <c r="O482" s="14">
        <f t="shared" si="38"/>
        <v>84.509999999999991</v>
      </c>
      <c r="P482" s="13">
        <v>704.25</v>
      </c>
      <c r="Q482" s="14">
        <f t="shared" si="37"/>
        <v>750</v>
      </c>
      <c r="R482" s="14" t="str">
        <f t="shared" si="39"/>
        <v>C</v>
      </c>
      <c r="S482" s="14" t="str">
        <f>VLOOKUP(G482,Code!$C$3:$D$5,2,0)</f>
        <v>O-102</v>
      </c>
      <c r="T482" s="14"/>
    </row>
    <row r="483" spans="1:20">
      <c r="A483" s="13">
        <v>482</v>
      </c>
      <c r="B483" s="13" t="s">
        <v>85</v>
      </c>
      <c r="C483" s="13" t="s">
        <v>69</v>
      </c>
      <c r="D483" s="13" t="s">
        <v>428</v>
      </c>
      <c r="E483" s="13" t="s">
        <v>80</v>
      </c>
      <c r="F483" s="13" t="s">
        <v>81</v>
      </c>
      <c r="G483" s="13" t="s">
        <v>96</v>
      </c>
      <c r="H483" s="13" t="s">
        <v>138</v>
      </c>
      <c r="I483" s="13" t="s">
        <v>676</v>
      </c>
      <c r="J483" s="13">
        <v>3</v>
      </c>
      <c r="K483" s="13">
        <v>0</v>
      </c>
      <c r="L483" s="14">
        <v>1.9088999999999996</v>
      </c>
      <c r="M483" s="14">
        <f t="shared" si="35"/>
        <v>7.1811000000000007</v>
      </c>
      <c r="N483" s="14">
        <f t="shared" si="36"/>
        <v>9.09</v>
      </c>
      <c r="O483" s="14">
        <f t="shared" si="38"/>
        <v>1.9088999999999992</v>
      </c>
      <c r="P483" s="13">
        <v>9.09</v>
      </c>
      <c r="Q483" s="14">
        <f t="shared" si="37"/>
        <v>450</v>
      </c>
      <c r="R483" s="14" t="str">
        <f t="shared" si="39"/>
        <v>D</v>
      </c>
      <c r="S483" s="14" t="str">
        <f>VLOOKUP(G483,Code!$C$3:$D$5,2,0)</f>
        <v>T-103</v>
      </c>
      <c r="T483" s="14"/>
    </row>
    <row r="484" spans="1:20">
      <c r="A484" s="13">
        <v>483</v>
      </c>
      <c r="B484" s="13" t="s">
        <v>85</v>
      </c>
      <c r="C484" s="13" t="s">
        <v>69</v>
      </c>
      <c r="D484" s="13" t="s">
        <v>181</v>
      </c>
      <c r="E484" s="13" t="s">
        <v>182</v>
      </c>
      <c r="F484" s="13" t="s">
        <v>134</v>
      </c>
      <c r="G484" s="13" t="s">
        <v>82</v>
      </c>
      <c r="H484" s="13" t="s">
        <v>94</v>
      </c>
      <c r="I484" s="13" t="s">
        <v>222</v>
      </c>
      <c r="J484" s="13">
        <v>2</v>
      </c>
      <c r="K484" s="13">
        <v>0</v>
      </c>
      <c r="L484" s="14">
        <v>1.6688000000000001</v>
      </c>
      <c r="M484" s="14">
        <f t="shared" si="35"/>
        <v>4.2911999999999999</v>
      </c>
      <c r="N484" s="14">
        <f t="shared" si="36"/>
        <v>5.96</v>
      </c>
      <c r="O484" s="14">
        <f t="shared" si="38"/>
        <v>1.6688000000000001</v>
      </c>
      <c r="P484" s="13">
        <v>5.96</v>
      </c>
      <c r="Q484" s="14">
        <f t="shared" si="37"/>
        <v>300</v>
      </c>
      <c r="R484" s="14" t="str">
        <f t="shared" si="39"/>
        <v>D</v>
      </c>
      <c r="S484" s="14" t="str">
        <f>VLOOKUP(G484,Code!$C$3:$D$5,2,0)</f>
        <v>O-102</v>
      </c>
      <c r="T484" s="14"/>
    </row>
    <row r="485" spans="1:20">
      <c r="A485" s="13">
        <v>484</v>
      </c>
      <c r="B485" s="13" t="s">
        <v>85</v>
      </c>
      <c r="C485" s="13" t="s">
        <v>69</v>
      </c>
      <c r="D485" s="13" t="s">
        <v>181</v>
      </c>
      <c r="E485" s="13" t="s">
        <v>182</v>
      </c>
      <c r="F485" s="13" t="s">
        <v>134</v>
      </c>
      <c r="G485" s="13" t="s">
        <v>96</v>
      </c>
      <c r="H485" s="13" t="s">
        <v>138</v>
      </c>
      <c r="I485" s="13" t="s">
        <v>677</v>
      </c>
      <c r="J485" s="13">
        <v>2</v>
      </c>
      <c r="K485" s="13">
        <v>0</v>
      </c>
      <c r="L485" s="14">
        <v>57.592799999999997</v>
      </c>
      <c r="M485" s="14">
        <f t="shared" si="35"/>
        <v>102.38719999999999</v>
      </c>
      <c r="N485" s="14">
        <f t="shared" si="36"/>
        <v>159.97999999999999</v>
      </c>
      <c r="O485" s="14">
        <f t="shared" si="38"/>
        <v>57.592799999999997</v>
      </c>
      <c r="P485" s="13">
        <v>159.97999999999999</v>
      </c>
      <c r="Q485" s="14">
        <f t="shared" si="37"/>
        <v>300</v>
      </c>
      <c r="R485" s="14" t="str">
        <f t="shared" si="39"/>
        <v>D</v>
      </c>
      <c r="S485" s="14" t="str">
        <f>VLOOKUP(G485,Code!$C$3:$D$5,2,0)</f>
        <v>T-103</v>
      </c>
      <c r="T485" s="14"/>
    </row>
    <row r="486" spans="1:20">
      <c r="A486" s="13">
        <v>485</v>
      </c>
      <c r="B486" s="13" t="s">
        <v>150</v>
      </c>
      <c r="C486" s="13" t="s">
        <v>112</v>
      </c>
      <c r="D486" s="13" t="s">
        <v>79</v>
      </c>
      <c r="E486" s="13" t="s">
        <v>80</v>
      </c>
      <c r="F486" s="13" t="s">
        <v>81</v>
      </c>
      <c r="G486" s="13" t="s">
        <v>82</v>
      </c>
      <c r="H486" s="13" t="s">
        <v>83</v>
      </c>
      <c r="I486" s="13" t="s">
        <v>678</v>
      </c>
      <c r="J486" s="13">
        <v>2</v>
      </c>
      <c r="K486" s="13">
        <v>0</v>
      </c>
      <c r="L486" s="14">
        <v>14.8</v>
      </c>
      <c r="M486" s="14">
        <f t="shared" si="35"/>
        <v>14.8</v>
      </c>
      <c r="N486" s="14">
        <f t="shared" si="36"/>
        <v>29.6</v>
      </c>
      <c r="O486" s="14">
        <f t="shared" si="38"/>
        <v>14.8</v>
      </c>
      <c r="P486" s="13">
        <v>29.6</v>
      </c>
      <c r="Q486" s="14">
        <f t="shared" si="37"/>
        <v>300</v>
      </c>
      <c r="R486" s="14" t="str">
        <f t="shared" si="39"/>
        <v>D</v>
      </c>
      <c r="S486" s="14" t="str">
        <f>VLOOKUP(G486,Code!$C$3:$D$5,2,0)</f>
        <v>O-102</v>
      </c>
      <c r="T486" s="14"/>
    </row>
    <row r="487" spans="1:20">
      <c r="A487" s="13">
        <v>486</v>
      </c>
      <c r="B487" s="13" t="s">
        <v>150</v>
      </c>
      <c r="C487" s="13" t="s">
        <v>112</v>
      </c>
      <c r="D487" s="13" t="s">
        <v>79</v>
      </c>
      <c r="E487" s="13" t="s">
        <v>80</v>
      </c>
      <c r="F487" s="13" t="s">
        <v>81</v>
      </c>
      <c r="G487" s="13" t="s">
        <v>73</v>
      </c>
      <c r="H487" s="13" t="s">
        <v>74</v>
      </c>
      <c r="I487" s="13" t="s">
        <v>679</v>
      </c>
      <c r="J487" s="13">
        <v>5</v>
      </c>
      <c r="K487" s="13">
        <v>0.15</v>
      </c>
      <c r="L487" s="14">
        <v>-30.24499999999999</v>
      </c>
      <c r="M487" s="14">
        <f t="shared" si="35"/>
        <v>544.41</v>
      </c>
      <c r="N487" s="14">
        <f t="shared" si="36"/>
        <v>591.28974999999991</v>
      </c>
      <c r="O487" s="14">
        <f t="shared" si="38"/>
        <v>46.879749999999945</v>
      </c>
      <c r="P487" s="13">
        <v>514.16499999999996</v>
      </c>
      <c r="Q487" s="14">
        <f t="shared" si="37"/>
        <v>750</v>
      </c>
      <c r="R487" s="14" t="str">
        <f t="shared" si="39"/>
        <v>C</v>
      </c>
      <c r="S487" s="14" t="str">
        <f>VLOOKUP(G487,Code!$C$3:$D$5,2,0)</f>
        <v>F-101</v>
      </c>
      <c r="T487" s="14"/>
    </row>
    <row r="488" spans="1:20">
      <c r="A488" s="13">
        <v>487</v>
      </c>
      <c r="B488" s="13" t="s">
        <v>150</v>
      </c>
      <c r="C488" s="13" t="s">
        <v>112</v>
      </c>
      <c r="D488" s="13" t="s">
        <v>79</v>
      </c>
      <c r="E488" s="13" t="s">
        <v>80</v>
      </c>
      <c r="F488" s="13" t="s">
        <v>81</v>
      </c>
      <c r="G488" s="13" t="s">
        <v>96</v>
      </c>
      <c r="H488" s="13" t="s">
        <v>97</v>
      </c>
      <c r="I488" s="13" t="s">
        <v>680</v>
      </c>
      <c r="J488" s="13">
        <v>5</v>
      </c>
      <c r="K488" s="13">
        <v>0.2</v>
      </c>
      <c r="L488" s="14">
        <v>17.497500000000016</v>
      </c>
      <c r="M488" s="14">
        <f t="shared" si="35"/>
        <v>262.46249999999998</v>
      </c>
      <c r="N488" s="14">
        <f t="shared" si="36"/>
        <v>335.952</v>
      </c>
      <c r="O488" s="14">
        <f t="shared" si="38"/>
        <v>73.489500000000021</v>
      </c>
      <c r="P488" s="13">
        <v>279.95999999999998</v>
      </c>
      <c r="Q488" s="14">
        <f t="shared" si="37"/>
        <v>750</v>
      </c>
      <c r="R488" s="14" t="str">
        <f t="shared" si="39"/>
        <v>C</v>
      </c>
      <c r="S488" s="14" t="str">
        <f>VLOOKUP(G488,Code!$C$3:$D$5,2,0)</f>
        <v>T-103</v>
      </c>
      <c r="T488" s="14"/>
    </row>
    <row r="489" spans="1:20">
      <c r="A489" s="13">
        <v>488</v>
      </c>
      <c r="B489" s="13" t="s">
        <v>150</v>
      </c>
      <c r="C489" s="13" t="s">
        <v>69</v>
      </c>
      <c r="D489" s="13" t="s">
        <v>197</v>
      </c>
      <c r="E489" s="13" t="s">
        <v>159</v>
      </c>
      <c r="F489" s="13" t="s">
        <v>115</v>
      </c>
      <c r="G489" s="13" t="s">
        <v>96</v>
      </c>
      <c r="H489" s="13" t="s">
        <v>97</v>
      </c>
      <c r="I489" s="13" t="s">
        <v>681</v>
      </c>
      <c r="J489" s="13">
        <v>6</v>
      </c>
      <c r="K489" s="13">
        <v>0.2</v>
      </c>
      <c r="L489" s="14">
        <v>341.99399999999969</v>
      </c>
      <c r="M489" s="14">
        <f t="shared" si="35"/>
        <v>2393.9580000000005</v>
      </c>
      <c r="N489" s="14">
        <f t="shared" si="36"/>
        <v>3283.1424000000002</v>
      </c>
      <c r="O489" s="14">
        <f t="shared" si="38"/>
        <v>889.18439999999964</v>
      </c>
      <c r="P489" s="13">
        <v>2735.9520000000002</v>
      </c>
      <c r="Q489" s="14">
        <f t="shared" si="37"/>
        <v>900</v>
      </c>
      <c r="R489" s="14" t="str">
        <f t="shared" si="39"/>
        <v>C</v>
      </c>
      <c r="S489" s="14" t="str">
        <f>VLOOKUP(G489,Code!$C$3:$D$5,2,0)</f>
        <v>T-103</v>
      </c>
      <c r="T489" s="14"/>
    </row>
    <row r="490" spans="1:20">
      <c r="A490" s="13">
        <v>489</v>
      </c>
      <c r="B490" s="13" t="s">
        <v>68</v>
      </c>
      <c r="C490" s="13" t="s">
        <v>112</v>
      </c>
      <c r="D490" s="13" t="s">
        <v>682</v>
      </c>
      <c r="E490" s="13" t="s">
        <v>114</v>
      </c>
      <c r="F490" s="13" t="s">
        <v>115</v>
      </c>
      <c r="G490" s="13" t="s">
        <v>96</v>
      </c>
      <c r="H490" s="13" t="s">
        <v>97</v>
      </c>
      <c r="I490" s="13" t="s">
        <v>683</v>
      </c>
      <c r="J490" s="13">
        <v>1</v>
      </c>
      <c r="K490" s="13">
        <v>0.2</v>
      </c>
      <c r="L490" s="14">
        <v>0.59940000000000015</v>
      </c>
      <c r="M490" s="14">
        <f t="shared" si="35"/>
        <v>7.3926000000000007</v>
      </c>
      <c r="N490" s="14">
        <f t="shared" si="36"/>
        <v>9.5904000000000007</v>
      </c>
      <c r="O490" s="14">
        <f t="shared" si="38"/>
        <v>2.1978</v>
      </c>
      <c r="P490" s="13">
        <v>7.9920000000000009</v>
      </c>
      <c r="Q490" s="14">
        <f t="shared" si="37"/>
        <v>150</v>
      </c>
      <c r="R490" s="14" t="str">
        <f t="shared" si="39"/>
        <v>D</v>
      </c>
      <c r="S490" s="14" t="str">
        <f>VLOOKUP(G490,Code!$C$3:$D$5,2,0)</f>
        <v>T-103</v>
      </c>
      <c r="T490" s="14"/>
    </row>
    <row r="491" spans="1:20">
      <c r="A491" s="13">
        <v>490</v>
      </c>
      <c r="B491" s="13" t="s">
        <v>68</v>
      </c>
      <c r="C491" s="13" t="s">
        <v>112</v>
      </c>
      <c r="D491" s="13" t="s">
        <v>682</v>
      </c>
      <c r="E491" s="13" t="s">
        <v>114</v>
      </c>
      <c r="F491" s="13" t="s">
        <v>115</v>
      </c>
      <c r="G491" s="13" t="s">
        <v>96</v>
      </c>
      <c r="H491" s="13" t="s">
        <v>138</v>
      </c>
      <c r="I491" s="13" t="s">
        <v>684</v>
      </c>
      <c r="J491" s="13">
        <v>2</v>
      </c>
      <c r="K491" s="13">
        <v>0.2</v>
      </c>
      <c r="L491" s="14">
        <v>10.397399999999998</v>
      </c>
      <c r="M491" s="14">
        <f t="shared" si="35"/>
        <v>53.586600000000011</v>
      </c>
      <c r="N491" s="14">
        <f t="shared" si="36"/>
        <v>76.780800000000013</v>
      </c>
      <c r="O491" s="14">
        <f t="shared" si="38"/>
        <v>23.194200000000002</v>
      </c>
      <c r="P491" s="13">
        <v>63.984000000000009</v>
      </c>
      <c r="Q491" s="14">
        <f t="shared" si="37"/>
        <v>300</v>
      </c>
      <c r="R491" s="14" t="str">
        <f t="shared" si="39"/>
        <v>D</v>
      </c>
      <c r="S491" s="14" t="str">
        <f>VLOOKUP(G491,Code!$C$3:$D$5,2,0)</f>
        <v>T-103</v>
      </c>
      <c r="T491" s="14"/>
    </row>
    <row r="492" spans="1:20">
      <c r="A492" s="13">
        <v>491</v>
      </c>
      <c r="B492" s="13" t="s">
        <v>68</v>
      </c>
      <c r="C492" s="13" t="s">
        <v>112</v>
      </c>
      <c r="D492" s="13" t="s">
        <v>682</v>
      </c>
      <c r="E492" s="13" t="s">
        <v>114</v>
      </c>
      <c r="F492" s="13" t="s">
        <v>115</v>
      </c>
      <c r="G492" s="13" t="s">
        <v>82</v>
      </c>
      <c r="H492" s="13" t="s">
        <v>94</v>
      </c>
      <c r="I492" s="13" t="s">
        <v>645</v>
      </c>
      <c r="J492" s="13">
        <v>2</v>
      </c>
      <c r="K492" s="13">
        <v>0.2</v>
      </c>
      <c r="L492" s="14">
        <v>6.1572000000000031</v>
      </c>
      <c r="M492" s="14">
        <f t="shared" si="35"/>
        <v>64.210799999999992</v>
      </c>
      <c r="N492" s="14">
        <f t="shared" si="36"/>
        <v>84.441599999999994</v>
      </c>
      <c r="O492" s="14">
        <f t="shared" si="38"/>
        <v>20.230800000000002</v>
      </c>
      <c r="P492" s="13">
        <v>70.367999999999995</v>
      </c>
      <c r="Q492" s="14">
        <f t="shared" si="37"/>
        <v>300</v>
      </c>
      <c r="R492" s="14" t="str">
        <f t="shared" si="39"/>
        <v>D</v>
      </c>
      <c r="S492" s="14" t="str">
        <f>VLOOKUP(G492,Code!$C$3:$D$5,2,0)</f>
        <v>O-102</v>
      </c>
      <c r="T492" s="14"/>
    </row>
    <row r="493" spans="1:20">
      <c r="A493" s="13">
        <v>492</v>
      </c>
      <c r="B493" s="13" t="s">
        <v>85</v>
      </c>
      <c r="C493" s="13" t="s">
        <v>69</v>
      </c>
      <c r="D493" s="13" t="s">
        <v>230</v>
      </c>
      <c r="E493" s="13" t="s">
        <v>182</v>
      </c>
      <c r="F493" s="13" t="s">
        <v>134</v>
      </c>
      <c r="G493" s="13" t="s">
        <v>82</v>
      </c>
      <c r="H493" s="13" t="s">
        <v>90</v>
      </c>
      <c r="I493" s="13" t="s">
        <v>685</v>
      </c>
      <c r="J493" s="13">
        <v>5</v>
      </c>
      <c r="K493" s="13">
        <v>0</v>
      </c>
      <c r="L493" s="14">
        <v>8.9829999999999899</v>
      </c>
      <c r="M493" s="14">
        <f t="shared" si="35"/>
        <v>440.16699999999997</v>
      </c>
      <c r="N493" s="14">
        <f t="shared" si="36"/>
        <v>449.15</v>
      </c>
      <c r="O493" s="14">
        <f t="shared" si="38"/>
        <v>8.9830000000000041</v>
      </c>
      <c r="P493" s="13">
        <v>449.15</v>
      </c>
      <c r="Q493" s="14">
        <f t="shared" si="37"/>
        <v>750</v>
      </c>
      <c r="R493" s="14" t="str">
        <f t="shared" si="39"/>
        <v>C</v>
      </c>
      <c r="S493" s="14" t="str">
        <f>VLOOKUP(G493,Code!$C$3:$D$5,2,0)</f>
        <v>O-102</v>
      </c>
      <c r="T493" s="14"/>
    </row>
    <row r="494" spans="1:20">
      <c r="A494" s="13">
        <v>493</v>
      </c>
      <c r="B494" s="13" t="s">
        <v>85</v>
      </c>
      <c r="C494" s="13" t="s">
        <v>69</v>
      </c>
      <c r="D494" s="13" t="s">
        <v>230</v>
      </c>
      <c r="E494" s="13" t="s">
        <v>182</v>
      </c>
      <c r="F494" s="13" t="s">
        <v>134</v>
      </c>
      <c r="G494" s="13" t="s">
        <v>82</v>
      </c>
      <c r="H494" s="13" t="s">
        <v>143</v>
      </c>
      <c r="I494" s="13" t="s">
        <v>686</v>
      </c>
      <c r="J494" s="13">
        <v>3</v>
      </c>
      <c r="K494" s="13">
        <v>0</v>
      </c>
      <c r="L494" s="14">
        <v>5.0921999999999992</v>
      </c>
      <c r="M494" s="14">
        <f t="shared" si="35"/>
        <v>5.9778000000000011</v>
      </c>
      <c r="N494" s="14">
        <f t="shared" si="36"/>
        <v>11.07</v>
      </c>
      <c r="O494" s="14">
        <f t="shared" si="38"/>
        <v>5.0921999999999992</v>
      </c>
      <c r="P494" s="13">
        <v>11.07</v>
      </c>
      <c r="Q494" s="14">
        <f t="shared" si="37"/>
        <v>450</v>
      </c>
      <c r="R494" s="14" t="str">
        <f t="shared" si="39"/>
        <v>D</v>
      </c>
      <c r="S494" s="14" t="str">
        <f>VLOOKUP(G494,Code!$C$3:$D$5,2,0)</f>
        <v>O-102</v>
      </c>
      <c r="T494" s="14"/>
    </row>
    <row r="495" spans="1:20">
      <c r="A495" s="13">
        <v>494</v>
      </c>
      <c r="B495" s="13" t="s">
        <v>85</v>
      </c>
      <c r="C495" s="13" t="s">
        <v>69</v>
      </c>
      <c r="D495" s="13" t="s">
        <v>109</v>
      </c>
      <c r="E495" s="13" t="s">
        <v>110</v>
      </c>
      <c r="F495" s="13" t="s">
        <v>81</v>
      </c>
      <c r="G495" s="13" t="s">
        <v>96</v>
      </c>
      <c r="H495" s="13" t="s">
        <v>138</v>
      </c>
      <c r="I495" s="13" t="s">
        <v>687</v>
      </c>
      <c r="J495" s="13">
        <v>2</v>
      </c>
      <c r="K495" s="13">
        <v>0</v>
      </c>
      <c r="L495" s="14">
        <v>13.157200000000003</v>
      </c>
      <c r="M495" s="14">
        <f t="shared" si="35"/>
        <v>80.822800000000001</v>
      </c>
      <c r="N495" s="14">
        <f t="shared" si="36"/>
        <v>93.98</v>
      </c>
      <c r="O495" s="14">
        <f t="shared" si="38"/>
        <v>13.157200000000003</v>
      </c>
      <c r="P495" s="13">
        <v>93.98</v>
      </c>
      <c r="Q495" s="14">
        <f t="shared" si="37"/>
        <v>300</v>
      </c>
      <c r="R495" s="14" t="str">
        <f t="shared" si="39"/>
        <v>D</v>
      </c>
      <c r="S495" s="14" t="str">
        <f>VLOOKUP(G495,Code!$C$3:$D$5,2,0)</f>
        <v>T-103</v>
      </c>
      <c r="T495" s="14"/>
    </row>
    <row r="496" spans="1:20">
      <c r="A496" s="13">
        <v>495</v>
      </c>
      <c r="B496" s="13" t="s">
        <v>68</v>
      </c>
      <c r="C496" s="13" t="s">
        <v>69</v>
      </c>
      <c r="D496" s="13" t="s">
        <v>209</v>
      </c>
      <c r="E496" s="13" t="s">
        <v>210</v>
      </c>
      <c r="F496" s="13" t="s">
        <v>72</v>
      </c>
      <c r="G496" s="13" t="s">
        <v>73</v>
      </c>
      <c r="H496" s="13" t="s">
        <v>88</v>
      </c>
      <c r="I496" s="13" t="s">
        <v>688</v>
      </c>
      <c r="J496" s="13">
        <v>3</v>
      </c>
      <c r="K496" s="13">
        <v>0.4</v>
      </c>
      <c r="L496" s="14">
        <v>-94.941000000000017</v>
      </c>
      <c r="M496" s="14">
        <f t="shared" si="35"/>
        <v>284.82300000000004</v>
      </c>
      <c r="N496" s="14">
        <f t="shared" si="36"/>
        <v>265.83480000000003</v>
      </c>
      <c r="O496" s="14">
        <f t="shared" si="38"/>
        <v>-18.988200000000006</v>
      </c>
      <c r="P496" s="13">
        <v>189.88200000000001</v>
      </c>
      <c r="Q496" s="14">
        <f t="shared" si="37"/>
        <v>450</v>
      </c>
      <c r="R496" s="14" t="str">
        <f t="shared" si="39"/>
        <v>D</v>
      </c>
      <c r="S496" s="14" t="str">
        <f>VLOOKUP(G496,Code!$C$3:$D$5,2,0)</f>
        <v>F-101</v>
      </c>
      <c r="T496" s="14"/>
    </row>
    <row r="497" spans="1:20">
      <c r="A497" s="13">
        <v>496</v>
      </c>
      <c r="B497" s="13" t="s">
        <v>85</v>
      </c>
      <c r="C497" s="13" t="s">
        <v>69</v>
      </c>
      <c r="D497" s="13" t="s">
        <v>689</v>
      </c>
      <c r="E497" s="13" t="s">
        <v>690</v>
      </c>
      <c r="F497" s="13" t="s">
        <v>72</v>
      </c>
      <c r="G497" s="13" t="s">
        <v>82</v>
      </c>
      <c r="H497" s="13" t="s">
        <v>143</v>
      </c>
      <c r="I497" s="13" t="s">
        <v>691</v>
      </c>
      <c r="J497" s="13">
        <v>2</v>
      </c>
      <c r="K497" s="13">
        <v>0</v>
      </c>
      <c r="L497" s="14">
        <v>51.655799999999999</v>
      </c>
      <c r="M497" s="14">
        <f t="shared" si="35"/>
        <v>53.764200000000002</v>
      </c>
      <c r="N497" s="14">
        <f t="shared" si="36"/>
        <v>105.42</v>
      </c>
      <c r="O497" s="14">
        <f t="shared" si="38"/>
        <v>51.655799999999999</v>
      </c>
      <c r="P497" s="13">
        <v>105.42</v>
      </c>
      <c r="Q497" s="14">
        <f t="shared" si="37"/>
        <v>300</v>
      </c>
      <c r="R497" s="14" t="str">
        <f t="shared" si="39"/>
        <v>D</v>
      </c>
      <c r="S497" s="14" t="str">
        <f>VLOOKUP(G497,Code!$C$3:$D$5,2,0)</f>
        <v>O-102</v>
      </c>
      <c r="T497" s="14"/>
    </row>
    <row r="498" spans="1:20">
      <c r="A498" s="13">
        <v>497</v>
      </c>
      <c r="B498" s="13" t="s">
        <v>85</v>
      </c>
      <c r="C498" s="13" t="s">
        <v>69</v>
      </c>
      <c r="D498" s="13" t="s">
        <v>692</v>
      </c>
      <c r="E498" s="13" t="s">
        <v>80</v>
      </c>
      <c r="F498" s="13" t="s">
        <v>81</v>
      </c>
      <c r="G498" s="13" t="s">
        <v>82</v>
      </c>
      <c r="H498" s="13" t="s">
        <v>99</v>
      </c>
      <c r="I498" s="13" t="s">
        <v>693</v>
      </c>
      <c r="J498" s="13">
        <v>8</v>
      </c>
      <c r="K498" s="13">
        <v>0.2</v>
      </c>
      <c r="L498" s="14">
        <v>40.370399999999997</v>
      </c>
      <c r="M498" s="14">
        <f t="shared" si="35"/>
        <v>79.245600000000024</v>
      </c>
      <c r="N498" s="14">
        <f t="shared" si="36"/>
        <v>143.53920000000002</v>
      </c>
      <c r="O498" s="14">
        <f t="shared" si="38"/>
        <v>64.293599999999998</v>
      </c>
      <c r="P498" s="13">
        <v>119.61600000000001</v>
      </c>
      <c r="Q498" s="14">
        <f t="shared" si="37"/>
        <v>1200</v>
      </c>
      <c r="R498" s="14" t="str">
        <f t="shared" si="39"/>
        <v>B</v>
      </c>
      <c r="S498" s="14" t="str">
        <f>VLOOKUP(G498,Code!$C$3:$D$5,2,0)</f>
        <v>O-102</v>
      </c>
      <c r="T498" s="14"/>
    </row>
    <row r="499" spans="1:20">
      <c r="A499" s="13">
        <v>498</v>
      </c>
      <c r="B499" s="13" t="s">
        <v>85</v>
      </c>
      <c r="C499" s="13" t="s">
        <v>69</v>
      </c>
      <c r="D499" s="13" t="s">
        <v>692</v>
      </c>
      <c r="E499" s="13" t="s">
        <v>80</v>
      </c>
      <c r="F499" s="13" t="s">
        <v>81</v>
      </c>
      <c r="G499" s="13" t="s">
        <v>73</v>
      </c>
      <c r="H499" s="13" t="s">
        <v>92</v>
      </c>
      <c r="I499" s="13" t="s">
        <v>694</v>
      </c>
      <c r="J499" s="13">
        <v>4</v>
      </c>
      <c r="K499" s="13">
        <v>0</v>
      </c>
      <c r="L499" s="14">
        <v>81.843199999999996</v>
      </c>
      <c r="M499" s="14">
        <f t="shared" si="35"/>
        <v>173.91679999999999</v>
      </c>
      <c r="N499" s="14">
        <f t="shared" si="36"/>
        <v>255.76</v>
      </c>
      <c r="O499" s="14">
        <f t="shared" si="38"/>
        <v>81.843199999999996</v>
      </c>
      <c r="P499" s="13">
        <v>255.76</v>
      </c>
      <c r="Q499" s="14">
        <f t="shared" si="37"/>
        <v>600</v>
      </c>
      <c r="R499" s="14" t="str">
        <f t="shared" si="39"/>
        <v>C</v>
      </c>
      <c r="S499" s="14" t="str">
        <f>VLOOKUP(G499,Code!$C$3:$D$5,2,0)</f>
        <v>F-101</v>
      </c>
      <c r="T499" s="14"/>
    </row>
    <row r="500" spans="1:20">
      <c r="A500" s="13">
        <v>499</v>
      </c>
      <c r="B500" s="13" t="s">
        <v>85</v>
      </c>
      <c r="C500" s="13" t="s">
        <v>69</v>
      </c>
      <c r="D500" s="13" t="s">
        <v>692</v>
      </c>
      <c r="E500" s="13" t="s">
        <v>80</v>
      </c>
      <c r="F500" s="13" t="s">
        <v>81</v>
      </c>
      <c r="G500" s="13" t="s">
        <v>73</v>
      </c>
      <c r="H500" s="13" t="s">
        <v>76</v>
      </c>
      <c r="I500" s="13" t="s">
        <v>504</v>
      </c>
      <c r="J500" s="13">
        <v>2</v>
      </c>
      <c r="K500" s="13">
        <v>0.2</v>
      </c>
      <c r="L500" s="14">
        <v>18.11760000000001</v>
      </c>
      <c r="M500" s="14">
        <f t="shared" si="35"/>
        <v>223.45039999999997</v>
      </c>
      <c r="N500" s="14">
        <f t="shared" si="36"/>
        <v>289.88159999999999</v>
      </c>
      <c r="O500" s="14">
        <f t="shared" si="38"/>
        <v>66.431200000000018</v>
      </c>
      <c r="P500" s="13">
        <v>241.56799999999998</v>
      </c>
      <c r="Q500" s="14">
        <f t="shared" si="37"/>
        <v>300</v>
      </c>
      <c r="R500" s="14" t="str">
        <f t="shared" si="39"/>
        <v>D</v>
      </c>
      <c r="S500" s="14" t="str">
        <f>VLOOKUP(G500,Code!$C$3:$D$5,2,0)</f>
        <v>F-101</v>
      </c>
      <c r="T500" s="14"/>
    </row>
    <row r="501" spans="1:20">
      <c r="A501" s="13">
        <v>500</v>
      </c>
      <c r="B501" s="13" t="s">
        <v>85</v>
      </c>
      <c r="C501" s="13" t="s">
        <v>69</v>
      </c>
      <c r="D501" s="13" t="s">
        <v>692</v>
      </c>
      <c r="E501" s="13" t="s">
        <v>80</v>
      </c>
      <c r="F501" s="13" t="s">
        <v>81</v>
      </c>
      <c r="G501" s="13" t="s">
        <v>73</v>
      </c>
      <c r="H501" s="13" t="s">
        <v>92</v>
      </c>
      <c r="I501" s="13" t="s">
        <v>695</v>
      </c>
      <c r="J501" s="13">
        <v>9</v>
      </c>
      <c r="K501" s="13">
        <v>0</v>
      </c>
      <c r="L501" s="14">
        <v>22.868999999999996</v>
      </c>
      <c r="M501" s="14">
        <f t="shared" si="35"/>
        <v>46.430999999999997</v>
      </c>
      <c r="N501" s="14">
        <f t="shared" si="36"/>
        <v>69.3</v>
      </c>
      <c r="O501" s="14">
        <f t="shared" si="38"/>
        <v>22.869</v>
      </c>
      <c r="P501" s="13">
        <v>69.3</v>
      </c>
      <c r="Q501" s="14">
        <f t="shared" si="37"/>
        <v>1350</v>
      </c>
      <c r="R501" s="14" t="str">
        <f t="shared" si="39"/>
        <v>B</v>
      </c>
      <c r="S501" s="14" t="str">
        <f>VLOOKUP(G501,Code!$C$3:$D$5,2,0)</f>
        <v>F-101</v>
      </c>
      <c r="T501" s="14"/>
    </row>
    <row r="502" spans="1:20">
      <c r="A502" s="13">
        <v>501</v>
      </c>
      <c r="B502" s="13" t="s">
        <v>85</v>
      </c>
      <c r="C502" s="13" t="s">
        <v>78</v>
      </c>
      <c r="D502" s="13" t="s">
        <v>696</v>
      </c>
      <c r="E502" s="13" t="s">
        <v>252</v>
      </c>
      <c r="F502" s="13" t="s">
        <v>81</v>
      </c>
      <c r="G502" s="13" t="s">
        <v>82</v>
      </c>
      <c r="H502" s="13" t="s">
        <v>99</v>
      </c>
      <c r="I502" s="13" t="s">
        <v>697</v>
      </c>
      <c r="J502" s="13">
        <v>2</v>
      </c>
      <c r="K502" s="13">
        <v>0.7</v>
      </c>
      <c r="L502" s="14">
        <v>-15.079999999999998</v>
      </c>
      <c r="M502" s="14">
        <f t="shared" si="35"/>
        <v>37.700000000000003</v>
      </c>
      <c r="N502" s="14">
        <f t="shared" si="36"/>
        <v>38.454000000000008</v>
      </c>
      <c r="O502" s="14">
        <f t="shared" si="38"/>
        <v>0.75400000000000489</v>
      </c>
      <c r="P502" s="13">
        <v>22.620000000000005</v>
      </c>
      <c r="Q502" s="14">
        <f t="shared" si="37"/>
        <v>300</v>
      </c>
      <c r="R502" s="14" t="str">
        <f t="shared" si="39"/>
        <v>D</v>
      </c>
      <c r="S502" s="14" t="str">
        <f>VLOOKUP(G502,Code!$C$3:$D$5,2,0)</f>
        <v>O-102</v>
      </c>
      <c r="T502" s="14"/>
    </row>
    <row r="503" spans="1:20">
      <c r="A503" s="13">
        <v>502</v>
      </c>
      <c r="B503" s="13" t="s">
        <v>85</v>
      </c>
      <c r="C503" s="13" t="s">
        <v>78</v>
      </c>
      <c r="D503" s="13" t="s">
        <v>696</v>
      </c>
      <c r="E503" s="13" t="s">
        <v>252</v>
      </c>
      <c r="F503" s="13" t="s">
        <v>81</v>
      </c>
      <c r="G503" s="13" t="s">
        <v>82</v>
      </c>
      <c r="H503" s="13" t="s">
        <v>99</v>
      </c>
      <c r="I503" s="13" t="s">
        <v>698</v>
      </c>
      <c r="J503" s="13">
        <v>2</v>
      </c>
      <c r="K503" s="13">
        <v>0.7</v>
      </c>
      <c r="L503" s="14">
        <v>-11.961599999999997</v>
      </c>
      <c r="M503" s="14">
        <f t="shared" si="35"/>
        <v>26.913600000000002</v>
      </c>
      <c r="N503" s="14">
        <f t="shared" si="36"/>
        <v>25.418400000000005</v>
      </c>
      <c r="O503" s="14">
        <f t="shared" si="38"/>
        <v>-1.495199999999997</v>
      </c>
      <c r="P503" s="13">
        <v>14.952000000000004</v>
      </c>
      <c r="Q503" s="14">
        <f t="shared" si="37"/>
        <v>300</v>
      </c>
      <c r="R503" s="14" t="str">
        <f t="shared" si="39"/>
        <v>D</v>
      </c>
      <c r="S503" s="14" t="str">
        <f>VLOOKUP(G503,Code!$C$3:$D$5,2,0)</f>
        <v>O-102</v>
      </c>
      <c r="T503" s="14"/>
    </row>
    <row r="504" spans="1:20">
      <c r="A504" s="13">
        <v>503</v>
      </c>
      <c r="B504" s="13" t="s">
        <v>85</v>
      </c>
      <c r="C504" s="13" t="s">
        <v>78</v>
      </c>
      <c r="D504" s="13" t="s">
        <v>696</v>
      </c>
      <c r="E504" s="13" t="s">
        <v>252</v>
      </c>
      <c r="F504" s="13" t="s">
        <v>81</v>
      </c>
      <c r="G504" s="13" t="s">
        <v>73</v>
      </c>
      <c r="H504" s="13" t="s">
        <v>76</v>
      </c>
      <c r="I504" s="13" t="s">
        <v>699</v>
      </c>
      <c r="J504" s="13">
        <v>2</v>
      </c>
      <c r="K504" s="13">
        <v>0.2</v>
      </c>
      <c r="L504" s="14">
        <v>50.097999999999985</v>
      </c>
      <c r="M504" s="14">
        <f t="shared" si="35"/>
        <v>751.47000000000014</v>
      </c>
      <c r="N504" s="14">
        <f t="shared" si="36"/>
        <v>961.88160000000016</v>
      </c>
      <c r="O504" s="14">
        <f t="shared" si="38"/>
        <v>210.41160000000002</v>
      </c>
      <c r="P504" s="13">
        <v>801.5680000000001</v>
      </c>
      <c r="Q504" s="14">
        <f t="shared" si="37"/>
        <v>300</v>
      </c>
      <c r="R504" s="14" t="str">
        <f t="shared" si="39"/>
        <v>D</v>
      </c>
      <c r="S504" s="14" t="str">
        <f>VLOOKUP(G504,Code!$C$3:$D$5,2,0)</f>
        <v>F-101</v>
      </c>
      <c r="T504" s="14"/>
    </row>
    <row r="505" spans="1:20">
      <c r="A505" s="13">
        <v>504</v>
      </c>
      <c r="B505" s="13" t="s">
        <v>85</v>
      </c>
      <c r="C505" s="13" t="s">
        <v>78</v>
      </c>
      <c r="D505" s="13" t="s">
        <v>696</v>
      </c>
      <c r="E505" s="13" t="s">
        <v>252</v>
      </c>
      <c r="F505" s="13" t="s">
        <v>81</v>
      </c>
      <c r="G505" s="13" t="s">
        <v>82</v>
      </c>
      <c r="H505" s="13" t="s">
        <v>99</v>
      </c>
      <c r="I505" s="13" t="s">
        <v>700</v>
      </c>
      <c r="J505" s="13">
        <v>3</v>
      </c>
      <c r="K505" s="13">
        <v>0.7</v>
      </c>
      <c r="L505" s="14">
        <v>-1.9007999999999998</v>
      </c>
      <c r="M505" s="14">
        <f t="shared" si="35"/>
        <v>4.2767999999999997</v>
      </c>
      <c r="N505" s="14">
        <f t="shared" si="36"/>
        <v>4.039200000000001</v>
      </c>
      <c r="O505" s="14">
        <f t="shared" si="38"/>
        <v>-0.2375999999999987</v>
      </c>
      <c r="P505" s="13">
        <v>2.3760000000000003</v>
      </c>
      <c r="Q505" s="14">
        <f t="shared" si="37"/>
        <v>450</v>
      </c>
      <c r="R505" s="14" t="str">
        <f t="shared" si="39"/>
        <v>D</v>
      </c>
      <c r="S505" s="14" t="str">
        <f>VLOOKUP(G505,Code!$C$3:$D$5,2,0)</f>
        <v>O-102</v>
      </c>
      <c r="T505" s="14"/>
    </row>
    <row r="506" spans="1:20">
      <c r="A506" s="13">
        <v>505</v>
      </c>
      <c r="B506" s="13" t="s">
        <v>85</v>
      </c>
      <c r="C506" s="13" t="s">
        <v>78</v>
      </c>
      <c r="D506" s="13" t="s">
        <v>696</v>
      </c>
      <c r="E506" s="13" t="s">
        <v>252</v>
      </c>
      <c r="F506" s="13" t="s">
        <v>81</v>
      </c>
      <c r="G506" s="13" t="s">
        <v>82</v>
      </c>
      <c r="H506" s="13" t="s">
        <v>107</v>
      </c>
      <c r="I506" s="13" t="s">
        <v>701</v>
      </c>
      <c r="J506" s="13">
        <v>1</v>
      </c>
      <c r="K506" s="13">
        <v>0.2</v>
      </c>
      <c r="L506" s="14">
        <v>11.8871</v>
      </c>
      <c r="M506" s="14">
        <f t="shared" si="35"/>
        <v>20.904900000000001</v>
      </c>
      <c r="N506" s="14">
        <f t="shared" si="36"/>
        <v>39.3504</v>
      </c>
      <c r="O506" s="14">
        <f t="shared" si="38"/>
        <v>18.445499999999999</v>
      </c>
      <c r="P506" s="13">
        <v>32.792000000000002</v>
      </c>
      <c r="Q506" s="14">
        <f t="shared" si="37"/>
        <v>150</v>
      </c>
      <c r="R506" s="14" t="str">
        <f t="shared" si="39"/>
        <v>D</v>
      </c>
      <c r="S506" s="14" t="str">
        <f>VLOOKUP(G506,Code!$C$3:$D$5,2,0)</f>
        <v>O-102</v>
      </c>
      <c r="T506" s="14"/>
    </row>
    <row r="507" spans="1:20">
      <c r="A507" s="13">
        <v>506</v>
      </c>
      <c r="B507" s="13" t="s">
        <v>68</v>
      </c>
      <c r="C507" s="13" t="s">
        <v>78</v>
      </c>
      <c r="D507" s="13" t="s">
        <v>181</v>
      </c>
      <c r="E507" s="13" t="s">
        <v>182</v>
      </c>
      <c r="F507" s="13" t="s">
        <v>134</v>
      </c>
      <c r="G507" s="13" t="s">
        <v>82</v>
      </c>
      <c r="H507" s="13" t="s">
        <v>99</v>
      </c>
      <c r="I507" s="13" t="s">
        <v>285</v>
      </c>
      <c r="J507" s="13">
        <v>5</v>
      </c>
      <c r="K507" s="13">
        <v>0.2</v>
      </c>
      <c r="L507" s="14">
        <v>5.3729999999999993</v>
      </c>
      <c r="M507" s="14">
        <f t="shared" si="35"/>
        <v>10.547000000000002</v>
      </c>
      <c r="N507" s="14">
        <f t="shared" si="36"/>
        <v>19.104000000000003</v>
      </c>
      <c r="O507" s="14">
        <f t="shared" si="38"/>
        <v>8.5570000000000004</v>
      </c>
      <c r="P507" s="13">
        <v>15.920000000000002</v>
      </c>
      <c r="Q507" s="14">
        <f t="shared" si="37"/>
        <v>750</v>
      </c>
      <c r="R507" s="14" t="str">
        <f t="shared" si="39"/>
        <v>C</v>
      </c>
      <c r="S507" s="14" t="str">
        <f>VLOOKUP(G507,Code!$C$3:$D$5,2,0)</f>
        <v>O-102</v>
      </c>
      <c r="T507" s="14"/>
    </row>
    <row r="508" spans="1:20">
      <c r="A508" s="13">
        <v>507</v>
      </c>
      <c r="B508" s="13" t="s">
        <v>85</v>
      </c>
      <c r="C508" s="13" t="s">
        <v>69</v>
      </c>
      <c r="D508" s="13" t="s">
        <v>702</v>
      </c>
      <c r="E508" s="13" t="s">
        <v>542</v>
      </c>
      <c r="F508" s="13" t="s">
        <v>72</v>
      </c>
      <c r="G508" s="13" t="s">
        <v>82</v>
      </c>
      <c r="H508" s="13" t="s">
        <v>94</v>
      </c>
      <c r="I508" s="13" t="s">
        <v>703</v>
      </c>
      <c r="J508" s="13">
        <v>1</v>
      </c>
      <c r="K508" s="13">
        <v>0</v>
      </c>
      <c r="L508" s="14">
        <v>0.73980000000000024</v>
      </c>
      <c r="M508" s="14">
        <f t="shared" si="35"/>
        <v>2.0002</v>
      </c>
      <c r="N508" s="14">
        <f t="shared" si="36"/>
        <v>2.74</v>
      </c>
      <c r="O508" s="14">
        <f t="shared" si="38"/>
        <v>0.73980000000000024</v>
      </c>
      <c r="P508" s="13">
        <v>2.74</v>
      </c>
      <c r="Q508" s="14">
        <f t="shared" si="37"/>
        <v>150</v>
      </c>
      <c r="R508" s="14" t="str">
        <f t="shared" si="39"/>
        <v>D</v>
      </c>
      <c r="S508" s="14" t="str">
        <f>VLOOKUP(G508,Code!$C$3:$D$5,2,0)</f>
        <v>O-102</v>
      </c>
      <c r="T508" s="14"/>
    </row>
    <row r="509" spans="1:20">
      <c r="A509" s="13">
        <v>508</v>
      </c>
      <c r="B509" s="13" t="s">
        <v>85</v>
      </c>
      <c r="C509" s="13" t="s">
        <v>69</v>
      </c>
      <c r="D509" s="13" t="s">
        <v>702</v>
      </c>
      <c r="E509" s="13" t="s">
        <v>542</v>
      </c>
      <c r="F509" s="13" t="s">
        <v>72</v>
      </c>
      <c r="G509" s="13" t="s">
        <v>82</v>
      </c>
      <c r="H509" s="13" t="s">
        <v>94</v>
      </c>
      <c r="I509" s="13" t="s">
        <v>704</v>
      </c>
      <c r="J509" s="13">
        <v>3</v>
      </c>
      <c r="K509" s="13">
        <v>0</v>
      </c>
      <c r="L509" s="14">
        <v>2.1683999999999997</v>
      </c>
      <c r="M509" s="14">
        <f t="shared" si="35"/>
        <v>6.1715999999999998</v>
      </c>
      <c r="N509" s="14">
        <f t="shared" si="36"/>
        <v>8.34</v>
      </c>
      <c r="O509" s="14">
        <f t="shared" si="38"/>
        <v>2.1684000000000001</v>
      </c>
      <c r="P509" s="13">
        <v>8.34</v>
      </c>
      <c r="Q509" s="14">
        <f t="shared" si="37"/>
        <v>450</v>
      </c>
      <c r="R509" s="14" t="str">
        <f t="shared" si="39"/>
        <v>D</v>
      </c>
      <c r="S509" s="14" t="str">
        <f>VLOOKUP(G509,Code!$C$3:$D$5,2,0)</f>
        <v>O-102</v>
      </c>
      <c r="T509" s="14"/>
    </row>
    <row r="510" spans="1:20">
      <c r="A510" s="13">
        <v>509</v>
      </c>
      <c r="B510" s="13" t="s">
        <v>85</v>
      </c>
      <c r="C510" s="13" t="s">
        <v>69</v>
      </c>
      <c r="D510" s="13" t="s">
        <v>702</v>
      </c>
      <c r="E510" s="13" t="s">
        <v>542</v>
      </c>
      <c r="F510" s="13" t="s">
        <v>72</v>
      </c>
      <c r="G510" s="13" t="s">
        <v>82</v>
      </c>
      <c r="H510" s="13" t="s">
        <v>90</v>
      </c>
      <c r="I510" s="13" t="s">
        <v>705</v>
      </c>
      <c r="J510" s="13">
        <v>3</v>
      </c>
      <c r="K510" s="13">
        <v>0</v>
      </c>
      <c r="L510" s="14">
        <v>11.684999999999999</v>
      </c>
      <c r="M510" s="14">
        <f t="shared" si="35"/>
        <v>35.055000000000007</v>
      </c>
      <c r="N510" s="14">
        <f t="shared" si="36"/>
        <v>46.74</v>
      </c>
      <c r="O510" s="14">
        <f t="shared" si="38"/>
        <v>11.684999999999995</v>
      </c>
      <c r="P510" s="13">
        <v>46.74</v>
      </c>
      <c r="Q510" s="14">
        <f t="shared" si="37"/>
        <v>450</v>
      </c>
      <c r="R510" s="14" t="str">
        <f t="shared" si="39"/>
        <v>D</v>
      </c>
      <c r="S510" s="14" t="str">
        <f>VLOOKUP(G510,Code!$C$3:$D$5,2,0)</f>
        <v>O-102</v>
      </c>
      <c r="T510" s="14"/>
    </row>
    <row r="511" spans="1:20">
      <c r="A511" s="13">
        <v>510</v>
      </c>
      <c r="B511" s="13" t="s">
        <v>85</v>
      </c>
      <c r="C511" s="13" t="s">
        <v>69</v>
      </c>
      <c r="D511" s="13" t="s">
        <v>702</v>
      </c>
      <c r="E511" s="13" t="s">
        <v>542</v>
      </c>
      <c r="F511" s="13" t="s">
        <v>72</v>
      </c>
      <c r="G511" s="13" t="s">
        <v>82</v>
      </c>
      <c r="H511" s="13" t="s">
        <v>99</v>
      </c>
      <c r="I511" s="13" t="s">
        <v>706</v>
      </c>
      <c r="J511" s="13">
        <v>5</v>
      </c>
      <c r="K511" s="13">
        <v>0</v>
      </c>
      <c r="L511" s="14">
        <v>3177.4749999999999</v>
      </c>
      <c r="M511" s="14">
        <f t="shared" si="35"/>
        <v>3177.4749999999999</v>
      </c>
      <c r="N511" s="14">
        <f t="shared" si="36"/>
        <v>6354.95</v>
      </c>
      <c r="O511" s="14">
        <f t="shared" si="38"/>
        <v>3177.4749999999999</v>
      </c>
      <c r="P511" s="13">
        <v>6354.95</v>
      </c>
      <c r="Q511" s="14">
        <f t="shared" si="37"/>
        <v>750</v>
      </c>
      <c r="R511" s="14" t="str">
        <f t="shared" si="39"/>
        <v>C</v>
      </c>
      <c r="S511" s="14" t="str">
        <f>VLOOKUP(G511,Code!$C$3:$D$5,2,0)</f>
        <v>O-102</v>
      </c>
      <c r="T511" s="14"/>
    </row>
    <row r="512" spans="1:20">
      <c r="A512" s="13">
        <v>511</v>
      </c>
      <c r="B512" s="13" t="s">
        <v>150</v>
      </c>
      <c r="C512" s="13" t="s">
        <v>69</v>
      </c>
      <c r="D512" s="13" t="s">
        <v>707</v>
      </c>
      <c r="E512" s="13" t="s">
        <v>304</v>
      </c>
      <c r="F512" s="13" t="s">
        <v>115</v>
      </c>
      <c r="G512" s="13" t="s">
        <v>73</v>
      </c>
      <c r="H512" s="13" t="s">
        <v>92</v>
      </c>
      <c r="I512" s="13" t="s">
        <v>708</v>
      </c>
      <c r="J512" s="13">
        <v>3</v>
      </c>
      <c r="K512" s="13">
        <v>0</v>
      </c>
      <c r="L512" s="14">
        <v>40.415999999999997</v>
      </c>
      <c r="M512" s="14">
        <f t="shared" si="35"/>
        <v>85.884000000000015</v>
      </c>
      <c r="N512" s="14">
        <f t="shared" si="36"/>
        <v>126.30000000000001</v>
      </c>
      <c r="O512" s="14">
        <f t="shared" si="38"/>
        <v>40.415999999999997</v>
      </c>
      <c r="P512" s="13">
        <v>126.30000000000001</v>
      </c>
      <c r="Q512" s="14">
        <f t="shared" si="37"/>
        <v>450</v>
      </c>
      <c r="R512" s="14" t="str">
        <f t="shared" si="39"/>
        <v>D</v>
      </c>
      <c r="S512" s="14" t="str">
        <f>VLOOKUP(G512,Code!$C$3:$D$5,2,0)</f>
        <v>F-101</v>
      </c>
      <c r="T512" s="14"/>
    </row>
    <row r="513" spans="1:20">
      <c r="A513" s="13">
        <v>512</v>
      </c>
      <c r="B513" s="13" t="s">
        <v>150</v>
      </c>
      <c r="C513" s="13" t="s">
        <v>69</v>
      </c>
      <c r="D513" s="13" t="s">
        <v>707</v>
      </c>
      <c r="E513" s="13" t="s">
        <v>304</v>
      </c>
      <c r="F513" s="13" t="s">
        <v>115</v>
      </c>
      <c r="G513" s="13" t="s">
        <v>96</v>
      </c>
      <c r="H513" s="13" t="s">
        <v>138</v>
      </c>
      <c r="I513" s="13" t="s">
        <v>709</v>
      </c>
      <c r="J513" s="13">
        <v>2</v>
      </c>
      <c r="K513" s="13">
        <v>0</v>
      </c>
      <c r="L513" s="14">
        <v>12.172799999999999</v>
      </c>
      <c r="M513" s="14">
        <f t="shared" si="35"/>
        <v>25.8672</v>
      </c>
      <c r="N513" s="14">
        <f t="shared" si="36"/>
        <v>38.04</v>
      </c>
      <c r="O513" s="14">
        <f t="shared" si="38"/>
        <v>12.172799999999999</v>
      </c>
      <c r="P513" s="13">
        <v>38.04</v>
      </c>
      <c r="Q513" s="14">
        <f t="shared" si="37"/>
        <v>300</v>
      </c>
      <c r="R513" s="14" t="str">
        <f t="shared" si="39"/>
        <v>D</v>
      </c>
      <c r="S513" s="14" t="str">
        <f>VLOOKUP(G513,Code!$C$3:$D$5,2,0)</f>
        <v>T-103</v>
      </c>
      <c r="T513" s="14"/>
    </row>
    <row r="514" spans="1:20">
      <c r="A514" s="13">
        <v>513</v>
      </c>
      <c r="B514" s="13" t="s">
        <v>150</v>
      </c>
      <c r="C514" s="13" t="s">
        <v>69</v>
      </c>
      <c r="D514" s="13" t="s">
        <v>307</v>
      </c>
      <c r="E514" s="13" t="s">
        <v>268</v>
      </c>
      <c r="F514" s="13" t="s">
        <v>134</v>
      </c>
      <c r="G514" s="13" t="s">
        <v>82</v>
      </c>
      <c r="H514" s="13" t="s">
        <v>94</v>
      </c>
      <c r="I514" s="13" t="s">
        <v>222</v>
      </c>
      <c r="J514" s="13">
        <v>3</v>
      </c>
      <c r="K514" s="13">
        <v>0.2</v>
      </c>
      <c r="L514" s="14">
        <v>0.71520000000000028</v>
      </c>
      <c r="M514" s="14">
        <f t="shared" ref="M514:M577" si="40">P514-L514</f>
        <v>6.436799999999999</v>
      </c>
      <c r="N514" s="14">
        <f t="shared" ref="N514:N577" si="41">P514+(P514*K514)</f>
        <v>8.5823999999999998</v>
      </c>
      <c r="O514" s="14">
        <f t="shared" si="38"/>
        <v>2.1456000000000008</v>
      </c>
      <c r="P514" s="13">
        <v>7.1519999999999992</v>
      </c>
      <c r="Q514" s="14">
        <f t="shared" ref="Q514:Q577" si="42">J514*150</f>
        <v>450</v>
      </c>
      <c r="R514" s="14" t="str">
        <f t="shared" si="39"/>
        <v>D</v>
      </c>
      <c r="S514" s="14" t="str">
        <f>VLOOKUP(G514,Code!$C$3:$D$5,2,0)</f>
        <v>O-102</v>
      </c>
      <c r="T514" s="14"/>
    </row>
    <row r="515" spans="1:20">
      <c r="A515" s="13">
        <v>514</v>
      </c>
      <c r="B515" s="13" t="s">
        <v>85</v>
      </c>
      <c r="C515" s="13" t="s">
        <v>69</v>
      </c>
      <c r="D515" s="13" t="s">
        <v>79</v>
      </c>
      <c r="E515" s="13" t="s">
        <v>80</v>
      </c>
      <c r="F515" s="13" t="s">
        <v>81</v>
      </c>
      <c r="G515" s="13" t="s">
        <v>82</v>
      </c>
      <c r="H515" s="13" t="s">
        <v>94</v>
      </c>
      <c r="I515" s="13" t="s">
        <v>710</v>
      </c>
      <c r="J515" s="13">
        <v>3</v>
      </c>
      <c r="K515" s="13">
        <v>0</v>
      </c>
      <c r="L515" s="14">
        <v>1.7901</v>
      </c>
      <c r="M515" s="14">
        <f t="shared" si="40"/>
        <v>4.8399000000000001</v>
      </c>
      <c r="N515" s="14">
        <f t="shared" si="41"/>
        <v>6.63</v>
      </c>
      <c r="O515" s="14">
        <f t="shared" ref="O515:O578" si="43">N515-M515</f>
        <v>1.7900999999999998</v>
      </c>
      <c r="P515" s="13">
        <v>6.63</v>
      </c>
      <c r="Q515" s="14">
        <f t="shared" si="42"/>
        <v>450</v>
      </c>
      <c r="R515" s="14" t="str">
        <f t="shared" ref="R515:R578" si="44">IF(Q515&gt;=2000,"A",IF(Q515&gt;=1000,"B",IF(Q515&gt;=500,"C",IF(Q515&gt;=100,"D",IF(Q515&lt;100,"E","error")))))</f>
        <v>D</v>
      </c>
      <c r="S515" s="14" t="str">
        <f>VLOOKUP(G515,Code!$C$3:$D$5,2,0)</f>
        <v>O-102</v>
      </c>
      <c r="T515" s="14"/>
    </row>
    <row r="516" spans="1:20">
      <c r="A516" s="13">
        <v>515</v>
      </c>
      <c r="B516" s="13" t="s">
        <v>85</v>
      </c>
      <c r="C516" s="13" t="s">
        <v>69</v>
      </c>
      <c r="D516" s="13" t="s">
        <v>79</v>
      </c>
      <c r="E516" s="13" t="s">
        <v>80</v>
      </c>
      <c r="F516" s="13" t="s">
        <v>81</v>
      </c>
      <c r="G516" s="13" t="s">
        <v>82</v>
      </c>
      <c r="H516" s="13" t="s">
        <v>94</v>
      </c>
      <c r="I516" s="13" t="s">
        <v>711</v>
      </c>
      <c r="J516" s="13">
        <v>2</v>
      </c>
      <c r="K516" s="13">
        <v>0</v>
      </c>
      <c r="L516" s="14">
        <v>1.7051999999999996</v>
      </c>
      <c r="M516" s="14">
        <f t="shared" si="40"/>
        <v>4.1748000000000003</v>
      </c>
      <c r="N516" s="14">
        <f t="shared" si="41"/>
        <v>5.88</v>
      </c>
      <c r="O516" s="14">
        <f t="shared" si="43"/>
        <v>1.7051999999999996</v>
      </c>
      <c r="P516" s="13">
        <v>5.88</v>
      </c>
      <c r="Q516" s="14">
        <f t="shared" si="42"/>
        <v>300</v>
      </c>
      <c r="R516" s="14" t="str">
        <f t="shared" si="44"/>
        <v>D</v>
      </c>
      <c r="S516" s="14" t="str">
        <f>VLOOKUP(G516,Code!$C$3:$D$5,2,0)</f>
        <v>O-102</v>
      </c>
      <c r="T516" s="14"/>
    </row>
    <row r="517" spans="1:20">
      <c r="A517" s="13">
        <v>516</v>
      </c>
      <c r="B517" s="13" t="s">
        <v>85</v>
      </c>
      <c r="C517" s="13" t="s">
        <v>112</v>
      </c>
      <c r="D517" s="13" t="s">
        <v>712</v>
      </c>
      <c r="E517" s="13" t="s">
        <v>713</v>
      </c>
      <c r="F517" s="13" t="s">
        <v>81</v>
      </c>
      <c r="G517" s="13" t="s">
        <v>96</v>
      </c>
      <c r="H517" s="13" t="s">
        <v>522</v>
      </c>
      <c r="I517" s="13" t="s">
        <v>714</v>
      </c>
      <c r="J517" s="13">
        <v>5</v>
      </c>
      <c r="K517" s="13">
        <v>0</v>
      </c>
      <c r="L517" s="14">
        <v>1379.9769999999999</v>
      </c>
      <c r="M517" s="14">
        <f t="shared" si="40"/>
        <v>1619.973</v>
      </c>
      <c r="N517" s="14">
        <f t="shared" si="41"/>
        <v>2999.95</v>
      </c>
      <c r="O517" s="14">
        <f t="shared" si="43"/>
        <v>1379.9769999999999</v>
      </c>
      <c r="P517" s="13">
        <v>2999.95</v>
      </c>
      <c r="Q517" s="14">
        <f t="shared" si="42"/>
        <v>750</v>
      </c>
      <c r="R517" s="14" t="str">
        <f t="shared" si="44"/>
        <v>C</v>
      </c>
      <c r="S517" s="14" t="str">
        <f>VLOOKUP(G517,Code!$C$3:$D$5,2,0)</f>
        <v>T-103</v>
      </c>
      <c r="T517" s="14"/>
    </row>
    <row r="518" spans="1:20">
      <c r="A518" s="13">
        <v>517</v>
      </c>
      <c r="B518" s="13" t="s">
        <v>85</v>
      </c>
      <c r="C518" s="13" t="s">
        <v>112</v>
      </c>
      <c r="D518" s="13" t="s">
        <v>712</v>
      </c>
      <c r="E518" s="13" t="s">
        <v>713</v>
      </c>
      <c r="F518" s="13" t="s">
        <v>81</v>
      </c>
      <c r="G518" s="13" t="s">
        <v>82</v>
      </c>
      <c r="H518" s="13" t="s">
        <v>90</v>
      </c>
      <c r="I518" s="13" t="s">
        <v>715</v>
      </c>
      <c r="J518" s="13">
        <v>3</v>
      </c>
      <c r="K518" s="13">
        <v>0</v>
      </c>
      <c r="L518" s="14">
        <v>13.891499999999999</v>
      </c>
      <c r="M518" s="14">
        <f t="shared" si="40"/>
        <v>37.558499999999995</v>
      </c>
      <c r="N518" s="14">
        <f t="shared" si="41"/>
        <v>51.449999999999996</v>
      </c>
      <c r="O518" s="14">
        <f t="shared" si="43"/>
        <v>13.891500000000001</v>
      </c>
      <c r="P518" s="13">
        <v>51.449999999999996</v>
      </c>
      <c r="Q518" s="14">
        <f t="shared" si="42"/>
        <v>450</v>
      </c>
      <c r="R518" s="14" t="str">
        <f t="shared" si="44"/>
        <v>D</v>
      </c>
      <c r="S518" s="14" t="str">
        <f>VLOOKUP(G518,Code!$C$3:$D$5,2,0)</f>
        <v>O-102</v>
      </c>
      <c r="T518" s="14"/>
    </row>
    <row r="519" spans="1:20">
      <c r="A519" s="13">
        <v>518</v>
      </c>
      <c r="B519" s="13" t="s">
        <v>85</v>
      </c>
      <c r="C519" s="13" t="s">
        <v>112</v>
      </c>
      <c r="D519" s="13" t="s">
        <v>712</v>
      </c>
      <c r="E519" s="13" t="s">
        <v>713</v>
      </c>
      <c r="F519" s="13" t="s">
        <v>81</v>
      </c>
      <c r="G519" s="13" t="s">
        <v>82</v>
      </c>
      <c r="H519" s="13" t="s">
        <v>107</v>
      </c>
      <c r="I519" s="13" t="s">
        <v>716</v>
      </c>
      <c r="J519" s="13">
        <v>2</v>
      </c>
      <c r="K519" s="13">
        <v>0</v>
      </c>
      <c r="L519" s="14">
        <v>5.3819999999999997</v>
      </c>
      <c r="M519" s="14">
        <f t="shared" si="40"/>
        <v>6.5780000000000012</v>
      </c>
      <c r="N519" s="14">
        <f t="shared" si="41"/>
        <v>11.96</v>
      </c>
      <c r="O519" s="14">
        <f t="shared" si="43"/>
        <v>5.3819999999999997</v>
      </c>
      <c r="P519" s="13">
        <v>11.96</v>
      </c>
      <c r="Q519" s="14">
        <f t="shared" si="42"/>
        <v>300</v>
      </c>
      <c r="R519" s="14" t="str">
        <f t="shared" si="44"/>
        <v>D</v>
      </c>
      <c r="S519" s="14" t="str">
        <f>VLOOKUP(G519,Code!$C$3:$D$5,2,0)</f>
        <v>O-102</v>
      </c>
      <c r="T519" s="14"/>
    </row>
    <row r="520" spans="1:20">
      <c r="A520" s="13">
        <v>519</v>
      </c>
      <c r="B520" s="13" t="s">
        <v>85</v>
      </c>
      <c r="C520" s="13" t="s">
        <v>112</v>
      </c>
      <c r="D520" s="13" t="s">
        <v>712</v>
      </c>
      <c r="E520" s="13" t="s">
        <v>713</v>
      </c>
      <c r="F520" s="13" t="s">
        <v>81</v>
      </c>
      <c r="G520" s="13" t="s">
        <v>82</v>
      </c>
      <c r="H520" s="13" t="s">
        <v>90</v>
      </c>
      <c r="I520" s="13" t="s">
        <v>717</v>
      </c>
      <c r="J520" s="13">
        <v>3</v>
      </c>
      <c r="K520" s="13">
        <v>0</v>
      </c>
      <c r="L520" s="14">
        <v>56.300999999999988</v>
      </c>
      <c r="M520" s="14">
        <f t="shared" si="40"/>
        <v>1069.7190000000001</v>
      </c>
      <c r="N520" s="14">
        <f t="shared" si="41"/>
        <v>1126.02</v>
      </c>
      <c r="O520" s="14">
        <f t="shared" si="43"/>
        <v>56.300999999999931</v>
      </c>
      <c r="P520" s="13">
        <v>1126.02</v>
      </c>
      <c r="Q520" s="14">
        <f t="shared" si="42"/>
        <v>450</v>
      </c>
      <c r="R520" s="14" t="str">
        <f t="shared" si="44"/>
        <v>D</v>
      </c>
      <c r="S520" s="14" t="str">
        <f>VLOOKUP(G520,Code!$C$3:$D$5,2,0)</f>
        <v>O-102</v>
      </c>
      <c r="T520" s="14"/>
    </row>
    <row r="521" spans="1:20">
      <c r="A521" s="13">
        <v>520</v>
      </c>
      <c r="B521" s="13" t="s">
        <v>85</v>
      </c>
      <c r="C521" s="13" t="s">
        <v>69</v>
      </c>
      <c r="D521" s="13" t="s">
        <v>148</v>
      </c>
      <c r="E521" s="13" t="s">
        <v>114</v>
      </c>
      <c r="F521" s="13" t="s">
        <v>115</v>
      </c>
      <c r="G521" s="13" t="s">
        <v>96</v>
      </c>
      <c r="H521" s="13" t="s">
        <v>138</v>
      </c>
      <c r="I521" s="13" t="s">
        <v>166</v>
      </c>
      <c r="J521" s="13">
        <v>1</v>
      </c>
      <c r="K521" s="13">
        <v>0.2</v>
      </c>
      <c r="L521" s="14">
        <v>5.2877000000000001</v>
      </c>
      <c r="M521" s="14">
        <f t="shared" si="40"/>
        <v>13.104299999999999</v>
      </c>
      <c r="N521" s="14">
        <f t="shared" si="41"/>
        <v>22.070399999999999</v>
      </c>
      <c r="O521" s="14">
        <f t="shared" si="43"/>
        <v>8.9661000000000008</v>
      </c>
      <c r="P521" s="13">
        <v>18.391999999999999</v>
      </c>
      <c r="Q521" s="14">
        <f t="shared" si="42"/>
        <v>150</v>
      </c>
      <c r="R521" s="14" t="str">
        <f t="shared" si="44"/>
        <v>D</v>
      </c>
      <c r="S521" s="14" t="str">
        <f>VLOOKUP(G521,Code!$C$3:$D$5,2,0)</f>
        <v>T-103</v>
      </c>
      <c r="T521" s="14"/>
    </row>
    <row r="522" spans="1:20">
      <c r="A522" s="13">
        <v>521</v>
      </c>
      <c r="B522" s="13" t="s">
        <v>85</v>
      </c>
      <c r="C522" s="13" t="s">
        <v>69</v>
      </c>
      <c r="D522" s="13" t="s">
        <v>148</v>
      </c>
      <c r="E522" s="13" t="s">
        <v>114</v>
      </c>
      <c r="F522" s="13" t="s">
        <v>115</v>
      </c>
      <c r="G522" s="13" t="s">
        <v>82</v>
      </c>
      <c r="H522" s="13" t="s">
        <v>90</v>
      </c>
      <c r="I522" s="13" t="s">
        <v>718</v>
      </c>
      <c r="J522" s="13">
        <v>2</v>
      </c>
      <c r="K522" s="13">
        <v>0.2</v>
      </c>
      <c r="L522" s="14">
        <v>-25.91360000000001</v>
      </c>
      <c r="M522" s="14">
        <f t="shared" si="40"/>
        <v>155.48160000000001</v>
      </c>
      <c r="N522" s="14">
        <f t="shared" si="41"/>
        <v>155.48160000000001</v>
      </c>
      <c r="O522" s="14">
        <f t="shared" si="43"/>
        <v>0</v>
      </c>
      <c r="P522" s="13">
        <v>129.56800000000001</v>
      </c>
      <c r="Q522" s="14">
        <f t="shared" si="42"/>
        <v>300</v>
      </c>
      <c r="R522" s="14" t="str">
        <f t="shared" si="44"/>
        <v>D</v>
      </c>
      <c r="S522" s="14" t="str">
        <f>VLOOKUP(G522,Code!$C$3:$D$5,2,0)</f>
        <v>O-102</v>
      </c>
      <c r="T522" s="14"/>
    </row>
    <row r="523" spans="1:20">
      <c r="A523" s="13">
        <v>522</v>
      </c>
      <c r="B523" s="13" t="s">
        <v>85</v>
      </c>
      <c r="C523" s="13" t="s">
        <v>69</v>
      </c>
      <c r="D523" s="13" t="s">
        <v>148</v>
      </c>
      <c r="E523" s="13" t="s">
        <v>114</v>
      </c>
      <c r="F523" s="13" t="s">
        <v>115</v>
      </c>
      <c r="G523" s="13" t="s">
        <v>82</v>
      </c>
      <c r="H523" s="13" t="s">
        <v>99</v>
      </c>
      <c r="I523" s="13" t="s">
        <v>719</v>
      </c>
      <c r="J523" s="13">
        <v>9</v>
      </c>
      <c r="K523" s="13">
        <v>0.8</v>
      </c>
      <c r="L523" s="14">
        <v>-21.167999999999999</v>
      </c>
      <c r="M523" s="14">
        <f t="shared" si="40"/>
        <v>35.279999999999994</v>
      </c>
      <c r="N523" s="14">
        <f t="shared" si="41"/>
        <v>25.401599999999995</v>
      </c>
      <c r="O523" s="14">
        <f t="shared" si="43"/>
        <v>-9.8783999999999992</v>
      </c>
      <c r="P523" s="13">
        <v>14.111999999999997</v>
      </c>
      <c r="Q523" s="14">
        <f t="shared" si="42"/>
        <v>1350</v>
      </c>
      <c r="R523" s="14" t="str">
        <f t="shared" si="44"/>
        <v>B</v>
      </c>
      <c r="S523" s="14" t="str">
        <f>VLOOKUP(G523,Code!$C$3:$D$5,2,0)</f>
        <v>O-102</v>
      </c>
      <c r="T523" s="14"/>
    </row>
    <row r="524" spans="1:20">
      <c r="A524" s="13">
        <v>523</v>
      </c>
      <c r="B524" s="13" t="s">
        <v>150</v>
      </c>
      <c r="C524" s="13" t="s">
        <v>78</v>
      </c>
      <c r="D524" s="13" t="s">
        <v>403</v>
      </c>
      <c r="E524" s="13" t="s">
        <v>169</v>
      </c>
      <c r="F524" s="13" t="s">
        <v>115</v>
      </c>
      <c r="G524" s="13" t="s">
        <v>73</v>
      </c>
      <c r="H524" s="13" t="s">
        <v>88</v>
      </c>
      <c r="I524" s="13" t="s">
        <v>688</v>
      </c>
      <c r="J524" s="13">
        <v>2</v>
      </c>
      <c r="K524" s="13">
        <v>0</v>
      </c>
      <c r="L524" s="14">
        <v>21.097999999999985</v>
      </c>
      <c r="M524" s="14">
        <f t="shared" si="40"/>
        <v>189.88200000000001</v>
      </c>
      <c r="N524" s="14">
        <f t="shared" si="41"/>
        <v>210.98</v>
      </c>
      <c r="O524" s="14">
        <f t="shared" si="43"/>
        <v>21.097999999999985</v>
      </c>
      <c r="P524" s="13">
        <v>210.98</v>
      </c>
      <c r="Q524" s="14">
        <f t="shared" si="42"/>
        <v>300</v>
      </c>
      <c r="R524" s="14" t="str">
        <f t="shared" si="44"/>
        <v>D</v>
      </c>
      <c r="S524" s="14" t="str">
        <f>VLOOKUP(G524,Code!$C$3:$D$5,2,0)</f>
        <v>F-101</v>
      </c>
      <c r="T524" s="14"/>
    </row>
    <row r="525" spans="1:20">
      <c r="A525" s="13">
        <v>524</v>
      </c>
      <c r="B525" s="13" t="s">
        <v>150</v>
      </c>
      <c r="C525" s="13" t="s">
        <v>69</v>
      </c>
      <c r="D525" s="13" t="s">
        <v>79</v>
      </c>
      <c r="E525" s="13" t="s">
        <v>80</v>
      </c>
      <c r="F525" s="13" t="s">
        <v>81</v>
      </c>
      <c r="G525" s="13" t="s">
        <v>96</v>
      </c>
      <c r="H525" s="13" t="s">
        <v>97</v>
      </c>
      <c r="I525" s="13" t="s">
        <v>720</v>
      </c>
      <c r="J525" s="13">
        <v>3</v>
      </c>
      <c r="K525" s="13">
        <v>0.2</v>
      </c>
      <c r="L525" s="14">
        <v>-12.414599999999997</v>
      </c>
      <c r="M525" s="14">
        <f t="shared" si="40"/>
        <v>67.590599999999995</v>
      </c>
      <c r="N525" s="14">
        <f t="shared" si="41"/>
        <v>66.211200000000005</v>
      </c>
      <c r="O525" s="14">
        <f t="shared" si="43"/>
        <v>-1.3793999999999897</v>
      </c>
      <c r="P525" s="13">
        <v>55.176000000000002</v>
      </c>
      <c r="Q525" s="14">
        <f t="shared" si="42"/>
        <v>450</v>
      </c>
      <c r="R525" s="14" t="str">
        <f t="shared" si="44"/>
        <v>D</v>
      </c>
      <c r="S525" s="14" t="str">
        <f>VLOOKUP(G525,Code!$C$3:$D$5,2,0)</f>
        <v>T-103</v>
      </c>
      <c r="T525" s="14"/>
    </row>
    <row r="526" spans="1:20">
      <c r="A526" s="13">
        <v>525</v>
      </c>
      <c r="B526" s="13" t="s">
        <v>150</v>
      </c>
      <c r="C526" s="13" t="s">
        <v>69</v>
      </c>
      <c r="D526" s="13" t="s">
        <v>79</v>
      </c>
      <c r="E526" s="13" t="s">
        <v>80</v>
      </c>
      <c r="F526" s="13" t="s">
        <v>81</v>
      </c>
      <c r="G526" s="13" t="s">
        <v>96</v>
      </c>
      <c r="H526" s="13" t="s">
        <v>138</v>
      </c>
      <c r="I526" s="13" t="s">
        <v>721</v>
      </c>
      <c r="J526" s="13">
        <v>2</v>
      </c>
      <c r="K526" s="13">
        <v>0</v>
      </c>
      <c r="L526" s="14">
        <v>27.166600000000003</v>
      </c>
      <c r="M526" s="14">
        <f t="shared" si="40"/>
        <v>39.093400000000003</v>
      </c>
      <c r="N526" s="14">
        <f t="shared" si="41"/>
        <v>66.260000000000005</v>
      </c>
      <c r="O526" s="14">
        <f t="shared" si="43"/>
        <v>27.166600000000003</v>
      </c>
      <c r="P526" s="13">
        <v>66.260000000000005</v>
      </c>
      <c r="Q526" s="14">
        <f t="shared" si="42"/>
        <v>300</v>
      </c>
      <c r="R526" s="14" t="str">
        <f t="shared" si="44"/>
        <v>D</v>
      </c>
      <c r="S526" s="14" t="str">
        <f>VLOOKUP(G526,Code!$C$3:$D$5,2,0)</f>
        <v>T-103</v>
      </c>
      <c r="T526" s="14"/>
    </row>
    <row r="527" spans="1:20">
      <c r="A527" s="13">
        <v>526</v>
      </c>
      <c r="B527" s="13" t="s">
        <v>85</v>
      </c>
      <c r="C527" s="13" t="s">
        <v>69</v>
      </c>
      <c r="D527" s="13" t="s">
        <v>614</v>
      </c>
      <c r="E527" s="13" t="s">
        <v>533</v>
      </c>
      <c r="F527" s="13" t="s">
        <v>134</v>
      </c>
      <c r="G527" s="13" t="s">
        <v>82</v>
      </c>
      <c r="H527" s="13" t="s">
        <v>183</v>
      </c>
      <c r="I527" s="13" t="s">
        <v>291</v>
      </c>
      <c r="J527" s="13">
        <v>5</v>
      </c>
      <c r="K527" s="13">
        <v>0</v>
      </c>
      <c r="L527" s="14">
        <v>10.434000000000001</v>
      </c>
      <c r="M527" s="14">
        <f t="shared" si="40"/>
        <v>11.766000000000002</v>
      </c>
      <c r="N527" s="14">
        <f t="shared" si="41"/>
        <v>22.200000000000003</v>
      </c>
      <c r="O527" s="14">
        <f t="shared" si="43"/>
        <v>10.434000000000001</v>
      </c>
      <c r="P527" s="13">
        <v>22.200000000000003</v>
      </c>
      <c r="Q527" s="14">
        <f t="shared" si="42"/>
        <v>750</v>
      </c>
      <c r="R527" s="14" t="str">
        <f t="shared" si="44"/>
        <v>C</v>
      </c>
      <c r="S527" s="14" t="str">
        <f>VLOOKUP(G527,Code!$C$3:$D$5,2,0)</f>
        <v>O-102</v>
      </c>
      <c r="T527" s="14"/>
    </row>
    <row r="528" spans="1:20">
      <c r="A528" s="13">
        <v>527</v>
      </c>
      <c r="B528" s="13" t="s">
        <v>85</v>
      </c>
      <c r="C528" s="13" t="s">
        <v>112</v>
      </c>
      <c r="D528" s="13" t="s">
        <v>722</v>
      </c>
      <c r="E528" s="13" t="s">
        <v>87</v>
      </c>
      <c r="F528" s="13" t="s">
        <v>72</v>
      </c>
      <c r="G528" s="13" t="s">
        <v>73</v>
      </c>
      <c r="H528" s="13" t="s">
        <v>76</v>
      </c>
      <c r="I528" s="13" t="s">
        <v>723</v>
      </c>
      <c r="J528" s="13">
        <v>3</v>
      </c>
      <c r="K528" s="13">
        <v>0.2</v>
      </c>
      <c r="L528" s="14">
        <v>42.746999999999986</v>
      </c>
      <c r="M528" s="14">
        <f t="shared" si="40"/>
        <v>641.20500000000015</v>
      </c>
      <c r="N528" s="14">
        <f t="shared" si="41"/>
        <v>820.74240000000009</v>
      </c>
      <c r="O528" s="14">
        <f t="shared" si="43"/>
        <v>179.53739999999993</v>
      </c>
      <c r="P528" s="13">
        <v>683.95200000000011</v>
      </c>
      <c r="Q528" s="14">
        <f t="shared" si="42"/>
        <v>450</v>
      </c>
      <c r="R528" s="14" t="str">
        <f t="shared" si="44"/>
        <v>D</v>
      </c>
      <c r="S528" s="14" t="str">
        <f>VLOOKUP(G528,Code!$C$3:$D$5,2,0)</f>
        <v>F-101</v>
      </c>
      <c r="T528" s="14"/>
    </row>
    <row r="529" spans="1:20">
      <c r="A529" s="13">
        <v>528</v>
      </c>
      <c r="B529" s="13" t="s">
        <v>85</v>
      </c>
      <c r="C529" s="13" t="s">
        <v>112</v>
      </c>
      <c r="D529" s="13" t="s">
        <v>722</v>
      </c>
      <c r="E529" s="13" t="s">
        <v>87</v>
      </c>
      <c r="F529" s="13" t="s">
        <v>72</v>
      </c>
      <c r="G529" s="13" t="s">
        <v>73</v>
      </c>
      <c r="H529" s="13" t="s">
        <v>92</v>
      </c>
      <c r="I529" s="13" t="s">
        <v>496</v>
      </c>
      <c r="J529" s="13">
        <v>3</v>
      </c>
      <c r="K529" s="13">
        <v>0.2</v>
      </c>
      <c r="L529" s="14">
        <v>5.1407999999999916</v>
      </c>
      <c r="M529" s="14">
        <f t="shared" si="40"/>
        <v>40.555200000000006</v>
      </c>
      <c r="N529" s="14">
        <f t="shared" si="41"/>
        <v>54.8352</v>
      </c>
      <c r="O529" s="14">
        <f t="shared" si="43"/>
        <v>14.279999999999994</v>
      </c>
      <c r="P529" s="13">
        <v>45.695999999999998</v>
      </c>
      <c r="Q529" s="14">
        <f t="shared" si="42"/>
        <v>450</v>
      </c>
      <c r="R529" s="14" t="str">
        <f t="shared" si="44"/>
        <v>D</v>
      </c>
      <c r="S529" s="14" t="str">
        <f>VLOOKUP(G529,Code!$C$3:$D$5,2,0)</f>
        <v>F-101</v>
      </c>
      <c r="T529" s="14"/>
    </row>
    <row r="530" spans="1:20">
      <c r="A530" s="13">
        <v>529</v>
      </c>
      <c r="B530" s="13" t="s">
        <v>85</v>
      </c>
      <c r="C530" s="13" t="s">
        <v>69</v>
      </c>
      <c r="D530" s="13" t="s">
        <v>132</v>
      </c>
      <c r="E530" s="13" t="s">
        <v>133</v>
      </c>
      <c r="F530" s="13" t="s">
        <v>134</v>
      </c>
      <c r="G530" s="13" t="s">
        <v>82</v>
      </c>
      <c r="H530" s="13" t="s">
        <v>90</v>
      </c>
      <c r="I530" s="13" t="s">
        <v>724</v>
      </c>
      <c r="J530" s="13">
        <v>3</v>
      </c>
      <c r="K530" s="13">
        <v>0.2</v>
      </c>
      <c r="L530" s="14">
        <v>-7.2672000000000043</v>
      </c>
      <c r="M530" s="14">
        <f t="shared" si="40"/>
        <v>43.603200000000008</v>
      </c>
      <c r="N530" s="14">
        <f t="shared" si="41"/>
        <v>43.603200000000008</v>
      </c>
      <c r="O530" s="14">
        <f t="shared" si="43"/>
        <v>0</v>
      </c>
      <c r="P530" s="13">
        <v>36.336000000000006</v>
      </c>
      <c r="Q530" s="14">
        <f t="shared" si="42"/>
        <v>450</v>
      </c>
      <c r="R530" s="14" t="str">
        <f t="shared" si="44"/>
        <v>D</v>
      </c>
      <c r="S530" s="14" t="str">
        <f>VLOOKUP(G530,Code!$C$3:$D$5,2,0)</f>
        <v>O-102</v>
      </c>
      <c r="T530" s="14"/>
    </row>
    <row r="531" spans="1:20">
      <c r="A531" s="13">
        <v>530</v>
      </c>
      <c r="B531" s="13" t="s">
        <v>85</v>
      </c>
      <c r="C531" s="13" t="s">
        <v>69</v>
      </c>
      <c r="D531" s="13" t="s">
        <v>132</v>
      </c>
      <c r="E531" s="13" t="s">
        <v>133</v>
      </c>
      <c r="F531" s="13" t="s">
        <v>134</v>
      </c>
      <c r="G531" s="13" t="s">
        <v>82</v>
      </c>
      <c r="H531" s="13" t="s">
        <v>298</v>
      </c>
      <c r="I531" s="13" t="s">
        <v>725</v>
      </c>
      <c r="J531" s="13">
        <v>1</v>
      </c>
      <c r="K531" s="13">
        <v>0.2</v>
      </c>
      <c r="L531" s="14">
        <v>-149.9058</v>
      </c>
      <c r="M531" s="14">
        <f t="shared" si="40"/>
        <v>816.15380000000005</v>
      </c>
      <c r="N531" s="14">
        <f t="shared" si="41"/>
        <v>799.49760000000003</v>
      </c>
      <c r="O531" s="14">
        <f t="shared" si="43"/>
        <v>-16.656200000000013</v>
      </c>
      <c r="P531" s="13">
        <v>666.24800000000005</v>
      </c>
      <c r="Q531" s="14">
        <f t="shared" si="42"/>
        <v>150</v>
      </c>
      <c r="R531" s="14" t="str">
        <f t="shared" si="44"/>
        <v>D</v>
      </c>
      <c r="S531" s="14" t="str">
        <f>VLOOKUP(G531,Code!$C$3:$D$5,2,0)</f>
        <v>O-102</v>
      </c>
      <c r="T531" s="14"/>
    </row>
    <row r="532" spans="1:20">
      <c r="A532" s="13">
        <v>531</v>
      </c>
      <c r="B532" s="13" t="s">
        <v>85</v>
      </c>
      <c r="C532" s="13" t="s">
        <v>69</v>
      </c>
      <c r="D532" s="13" t="s">
        <v>132</v>
      </c>
      <c r="E532" s="13" t="s">
        <v>133</v>
      </c>
      <c r="F532" s="13" t="s">
        <v>134</v>
      </c>
      <c r="G532" s="13" t="s">
        <v>82</v>
      </c>
      <c r="H532" s="13" t="s">
        <v>143</v>
      </c>
      <c r="I532" s="13" t="s">
        <v>726</v>
      </c>
      <c r="J532" s="13">
        <v>6</v>
      </c>
      <c r="K532" s="13">
        <v>0.2</v>
      </c>
      <c r="L532" s="14">
        <v>19.692</v>
      </c>
      <c r="M532" s="14">
        <f t="shared" si="40"/>
        <v>32.82</v>
      </c>
      <c r="N532" s="14">
        <f t="shared" si="41"/>
        <v>63.014400000000002</v>
      </c>
      <c r="O532" s="14">
        <f t="shared" si="43"/>
        <v>30.194400000000002</v>
      </c>
      <c r="P532" s="13">
        <v>52.512</v>
      </c>
      <c r="Q532" s="14">
        <f t="shared" si="42"/>
        <v>900</v>
      </c>
      <c r="R532" s="14" t="str">
        <f t="shared" si="44"/>
        <v>C</v>
      </c>
      <c r="S532" s="14" t="str">
        <f>VLOOKUP(G532,Code!$C$3:$D$5,2,0)</f>
        <v>O-102</v>
      </c>
      <c r="T532" s="14"/>
    </row>
    <row r="533" spans="1:20">
      <c r="A533" s="13">
        <v>532</v>
      </c>
      <c r="B533" s="13" t="s">
        <v>68</v>
      </c>
      <c r="C533" s="13" t="s">
        <v>78</v>
      </c>
      <c r="D533" s="13" t="s">
        <v>79</v>
      </c>
      <c r="E533" s="13" t="s">
        <v>80</v>
      </c>
      <c r="F533" s="13" t="s">
        <v>81</v>
      </c>
      <c r="G533" s="13" t="s">
        <v>73</v>
      </c>
      <c r="H533" s="13" t="s">
        <v>76</v>
      </c>
      <c r="I533" s="13" t="s">
        <v>727</v>
      </c>
      <c r="J533" s="13">
        <v>1</v>
      </c>
      <c r="K533" s="13">
        <v>0.2</v>
      </c>
      <c r="L533" s="14">
        <v>11.919999999999987</v>
      </c>
      <c r="M533" s="14">
        <f t="shared" si="40"/>
        <v>178.80000000000004</v>
      </c>
      <c r="N533" s="14">
        <f t="shared" si="41"/>
        <v>228.86400000000003</v>
      </c>
      <c r="O533" s="14">
        <f t="shared" si="43"/>
        <v>50.063999999999993</v>
      </c>
      <c r="P533" s="13">
        <v>190.72000000000003</v>
      </c>
      <c r="Q533" s="14">
        <f t="shared" si="42"/>
        <v>150</v>
      </c>
      <c r="R533" s="14" t="str">
        <f t="shared" si="44"/>
        <v>D</v>
      </c>
      <c r="S533" s="14" t="str">
        <f>VLOOKUP(G533,Code!$C$3:$D$5,2,0)</f>
        <v>F-101</v>
      </c>
      <c r="T533" s="14"/>
    </row>
    <row r="534" spans="1:20">
      <c r="A534" s="13">
        <v>533</v>
      </c>
      <c r="B534" s="13" t="s">
        <v>85</v>
      </c>
      <c r="C534" s="13" t="s">
        <v>69</v>
      </c>
      <c r="D534" s="13" t="s">
        <v>79</v>
      </c>
      <c r="E534" s="13" t="s">
        <v>80</v>
      </c>
      <c r="F534" s="13" t="s">
        <v>81</v>
      </c>
      <c r="G534" s="13" t="s">
        <v>73</v>
      </c>
      <c r="H534" s="13" t="s">
        <v>92</v>
      </c>
      <c r="I534" s="13" t="s">
        <v>728</v>
      </c>
      <c r="J534" s="13">
        <v>3</v>
      </c>
      <c r="K534" s="13">
        <v>0</v>
      </c>
      <c r="L534" s="14">
        <v>2.3969999999999985</v>
      </c>
      <c r="M534" s="14">
        <f t="shared" si="40"/>
        <v>45.542999999999999</v>
      </c>
      <c r="N534" s="14">
        <f t="shared" si="41"/>
        <v>47.94</v>
      </c>
      <c r="O534" s="14">
        <f t="shared" si="43"/>
        <v>2.3969999999999985</v>
      </c>
      <c r="P534" s="13">
        <v>47.94</v>
      </c>
      <c r="Q534" s="14">
        <f t="shared" si="42"/>
        <v>450</v>
      </c>
      <c r="R534" s="14" t="str">
        <f t="shared" si="44"/>
        <v>D</v>
      </c>
      <c r="S534" s="14" t="str">
        <f>VLOOKUP(G534,Code!$C$3:$D$5,2,0)</f>
        <v>F-101</v>
      </c>
      <c r="T534" s="14"/>
    </row>
    <row r="535" spans="1:20">
      <c r="A535" s="13">
        <v>534</v>
      </c>
      <c r="B535" s="13" t="s">
        <v>68</v>
      </c>
      <c r="C535" s="13" t="s">
        <v>69</v>
      </c>
      <c r="D535" s="13" t="s">
        <v>729</v>
      </c>
      <c r="E535" s="13" t="s">
        <v>219</v>
      </c>
      <c r="F535" s="13" t="s">
        <v>72</v>
      </c>
      <c r="G535" s="13" t="s">
        <v>96</v>
      </c>
      <c r="H535" s="13" t="s">
        <v>97</v>
      </c>
      <c r="I535" s="13" t="s">
        <v>730</v>
      </c>
      <c r="J535" s="13">
        <v>5</v>
      </c>
      <c r="K535" s="13">
        <v>0</v>
      </c>
      <c r="L535" s="14">
        <v>274.38600000000008</v>
      </c>
      <c r="M535" s="14">
        <f t="shared" si="40"/>
        <v>705.56399999999996</v>
      </c>
      <c r="N535" s="14">
        <f t="shared" si="41"/>
        <v>979.95</v>
      </c>
      <c r="O535" s="14">
        <f t="shared" si="43"/>
        <v>274.38600000000008</v>
      </c>
      <c r="P535" s="13">
        <v>979.95</v>
      </c>
      <c r="Q535" s="14">
        <f t="shared" si="42"/>
        <v>750</v>
      </c>
      <c r="R535" s="14" t="str">
        <f t="shared" si="44"/>
        <v>C</v>
      </c>
      <c r="S535" s="14" t="str">
        <f>VLOOKUP(G535,Code!$C$3:$D$5,2,0)</f>
        <v>T-103</v>
      </c>
      <c r="T535" s="14"/>
    </row>
    <row r="536" spans="1:20">
      <c r="A536" s="13">
        <v>535</v>
      </c>
      <c r="B536" s="13" t="s">
        <v>68</v>
      </c>
      <c r="C536" s="13" t="s">
        <v>69</v>
      </c>
      <c r="D536" s="13" t="s">
        <v>729</v>
      </c>
      <c r="E536" s="13" t="s">
        <v>219</v>
      </c>
      <c r="F536" s="13" t="s">
        <v>72</v>
      </c>
      <c r="G536" s="13" t="s">
        <v>82</v>
      </c>
      <c r="H536" s="13" t="s">
        <v>99</v>
      </c>
      <c r="I536" s="13" t="s">
        <v>452</v>
      </c>
      <c r="J536" s="13">
        <v>5</v>
      </c>
      <c r="K536" s="13">
        <v>0</v>
      </c>
      <c r="L536" s="14">
        <v>11.375</v>
      </c>
      <c r="M536" s="14">
        <f t="shared" si="40"/>
        <v>11.375</v>
      </c>
      <c r="N536" s="14">
        <f t="shared" si="41"/>
        <v>22.75</v>
      </c>
      <c r="O536" s="14">
        <f t="shared" si="43"/>
        <v>11.375</v>
      </c>
      <c r="P536" s="13">
        <v>22.75</v>
      </c>
      <c r="Q536" s="14">
        <f t="shared" si="42"/>
        <v>750</v>
      </c>
      <c r="R536" s="14" t="str">
        <f t="shared" si="44"/>
        <v>C</v>
      </c>
      <c r="S536" s="14" t="str">
        <f>VLOOKUP(G536,Code!$C$3:$D$5,2,0)</f>
        <v>O-102</v>
      </c>
      <c r="T536" s="14"/>
    </row>
    <row r="537" spans="1:20">
      <c r="A537" s="13">
        <v>536</v>
      </c>
      <c r="B537" s="13" t="s">
        <v>85</v>
      </c>
      <c r="C537" s="13" t="s">
        <v>69</v>
      </c>
      <c r="D537" s="13" t="s">
        <v>731</v>
      </c>
      <c r="E537" s="13" t="s">
        <v>200</v>
      </c>
      <c r="F537" s="13" t="s">
        <v>81</v>
      </c>
      <c r="G537" s="13" t="s">
        <v>82</v>
      </c>
      <c r="H537" s="13" t="s">
        <v>90</v>
      </c>
      <c r="I537" s="13" t="s">
        <v>732</v>
      </c>
      <c r="J537" s="13">
        <v>2</v>
      </c>
      <c r="K537" s="13">
        <v>0.2</v>
      </c>
      <c r="L537" s="14">
        <v>1.4672000000000001</v>
      </c>
      <c r="M537" s="14">
        <f t="shared" si="40"/>
        <v>15.300800000000001</v>
      </c>
      <c r="N537" s="14">
        <f t="shared" si="41"/>
        <v>20.121600000000001</v>
      </c>
      <c r="O537" s="14">
        <f t="shared" si="43"/>
        <v>4.8208000000000002</v>
      </c>
      <c r="P537" s="13">
        <v>16.768000000000001</v>
      </c>
      <c r="Q537" s="14">
        <f t="shared" si="42"/>
        <v>300</v>
      </c>
      <c r="R537" s="14" t="str">
        <f t="shared" si="44"/>
        <v>D</v>
      </c>
      <c r="S537" s="14" t="str">
        <f>VLOOKUP(G537,Code!$C$3:$D$5,2,0)</f>
        <v>O-102</v>
      </c>
      <c r="T537" s="14"/>
    </row>
    <row r="538" spans="1:20">
      <c r="A538" s="13">
        <v>537</v>
      </c>
      <c r="B538" s="13" t="s">
        <v>68</v>
      </c>
      <c r="C538" s="13" t="s">
        <v>69</v>
      </c>
      <c r="D538" s="13" t="s">
        <v>197</v>
      </c>
      <c r="E538" s="13" t="s">
        <v>159</v>
      </c>
      <c r="F538" s="13" t="s">
        <v>115</v>
      </c>
      <c r="G538" s="13" t="s">
        <v>82</v>
      </c>
      <c r="H538" s="13" t="s">
        <v>99</v>
      </c>
      <c r="I538" s="13" t="s">
        <v>733</v>
      </c>
      <c r="J538" s="13">
        <v>7</v>
      </c>
      <c r="K538" s="13">
        <v>0.8</v>
      </c>
      <c r="L538" s="14">
        <v>-68.185600000000022</v>
      </c>
      <c r="M538" s="14">
        <f t="shared" si="40"/>
        <v>110.80160000000001</v>
      </c>
      <c r="N538" s="14">
        <f t="shared" si="41"/>
        <v>76.708799999999997</v>
      </c>
      <c r="O538" s="14">
        <f t="shared" si="43"/>
        <v>-34.092800000000011</v>
      </c>
      <c r="P538" s="13">
        <v>42.615999999999993</v>
      </c>
      <c r="Q538" s="14">
        <f t="shared" si="42"/>
        <v>1050</v>
      </c>
      <c r="R538" s="14" t="str">
        <f t="shared" si="44"/>
        <v>B</v>
      </c>
      <c r="S538" s="14" t="str">
        <f>VLOOKUP(G538,Code!$C$3:$D$5,2,0)</f>
        <v>O-102</v>
      </c>
      <c r="T538" s="14"/>
    </row>
    <row r="539" spans="1:20">
      <c r="A539" s="13">
        <v>538</v>
      </c>
      <c r="B539" s="13" t="s">
        <v>85</v>
      </c>
      <c r="C539" s="13" t="s">
        <v>112</v>
      </c>
      <c r="D539" s="13" t="s">
        <v>181</v>
      </c>
      <c r="E539" s="13" t="s">
        <v>182</v>
      </c>
      <c r="F539" s="13" t="s">
        <v>134</v>
      </c>
      <c r="G539" s="13" t="s">
        <v>82</v>
      </c>
      <c r="H539" s="13" t="s">
        <v>99</v>
      </c>
      <c r="I539" s="13" t="s">
        <v>734</v>
      </c>
      <c r="J539" s="13">
        <v>4</v>
      </c>
      <c r="K539" s="13">
        <v>0.2</v>
      </c>
      <c r="L539" s="14">
        <v>3.359999999999999</v>
      </c>
      <c r="M539" s="14">
        <f t="shared" si="40"/>
        <v>7.3920000000000012</v>
      </c>
      <c r="N539" s="14">
        <f t="shared" si="41"/>
        <v>12.9024</v>
      </c>
      <c r="O539" s="14">
        <f t="shared" si="43"/>
        <v>5.5103999999999989</v>
      </c>
      <c r="P539" s="13">
        <v>10.752000000000001</v>
      </c>
      <c r="Q539" s="14">
        <f t="shared" si="42"/>
        <v>600</v>
      </c>
      <c r="R539" s="14" t="str">
        <f t="shared" si="44"/>
        <v>C</v>
      </c>
      <c r="S539" s="14" t="str">
        <f>VLOOKUP(G539,Code!$C$3:$D$5,2,0)</f>
        <v>O-102</v>
      </c>
      <c r="T539" s="14"/>
    </row>
    <row r="540" spans="1:20">
      <c r="A540" s="13">
        <v>539</v>
      </c>
      <c r="B540" s="13" t="s">
        <v>85</v>
      </c>
      <c r="C540" s="13" t="s">
        <v>69</v>
      </c>
      <c r="D540" s="13" t="s">
        <v>70</v>
      </c>
      <c r="E540" s="13" t="s">
        <v>71</v>
      </c>
      <c r="F540" s="13" t="s">
        <v>72</v>
      </c>
      <c r="G540" s="13" t="s">
        <v>82</v>
      </c>
      <c r="H540" s="13" t="s">
        <v>101</v>
      </c>
      <c r="I540" s="13" t="s">
        <v>735</v>
      </c>
      <c r="J540" s="13">
        <v>3</v>
      </c>
      <c r="K540" s="13">
        <v>0</v>
      </c>
      <c r="L540" s="14">
        <v>41.293800000000005</v>
      </c>
      <c r="M540" s="14">
        <f t="shared" si="40"/>
        <v>111.64619999999999</v>
      </c>
      <c r="N540" s="14">
        <f t="shared" si="41"/>
        <v>152.94</v>
      </c>
      <c r="O540" s="14">
        <f t="shared" si="43"/>
        <v>41.293800000000005</v>
      </c>
      <c r="P540" s="13">
        <v>152.94</v>
      </c>
      <c r="Q540" s="14">
        <f t="shared" si="42"/>
        <v>450</v>
      </c>
      <c r="R540" s="14" t="str">
        <f t="shared" si="44"/>
        <v>D</v>
      </c>
      <c r="S540" s="14" t="str">
        <f>VLOOKUP(G540,Code!$C$3:$D$5,2,0)</f>
        <v>O-102</v>
      </c>
      <c r="T540" s="14"/>
    </row>
    <row r="541" spans="1:20">
      <c r="A541" s="13">
        <v>540</v>
      </c>
      <c r="B541" s="13" t="s">
        <v>85</v>
      </c>
      <c r="C541" s="13" t="s">
        <v>69</v>
      </c>
      <c r="D541" s="13" t="s">
        <v>70</v>
      </c>
      <c r="E541" s="13" t="s">
        <v>71</v>
      </c>
      <c r="F541" s="13" t="s">
        <v>72</v>
      </c>
      <c r="G541" s="13" t="s">
        <v>73</v>
      </c>
      <c r="H541" s="13" t="s">
        <v>76</v>
      </c>
      <c r="I541" s="13" t="s">
        <v>736</v>
      </c>
      <c r="J541" s="13">
        <v>4</v>
      </c>
      <c r="K541" s="13">
        <v>0</v>
      </c>
      <c r="L541" s="14">
        <v>70.980000000000018</v>
      </c>
      <c r="M541" s="14">
        <f t="shared" si="40"/>
        <v>212.94</v>
      </c>
      <c r="N541" s="14">
        <f t="shared" si="41"/>
        <v>283.92</v>
      </c>
      <c r="O541" s="14">
        <f t="shared" si="43"/>
        <v>70.980000000000018</v>
      </c>
      <c r="P541" s="13">
        <v>283.92</v>
      </c>
      <c r="Q541" s="14">
        <f t="shared" si="42"/>
        <v>600</v>
      </c>
      <c r="R541" s="14" t="str">
        <f t="shared" si="44"/>
        <v>C</v>
      </c>
      <c r="S541" s="14" t="str">
        <f>VLOOKUP(G541,Code!$C$3:$D$5,2,0)</f>
        <v>F-101</v>
      </c>
      <c r="T541" s="14"/>
    </row>
    <row r="542" spans="1:20">
      <c r="A542" s="13">
        <v>541</v>
      </c>
      <c r="B542" s="13" t="s">
        <v>150</v>
      </c>
      <c r="C542" s="13" t="s">
        <v>69</v>
      </c>
      <c r="D542" s="13" t="s">
        <v>737</v>
      </c>
      <c r="E542" s="13" t="s">
        <v>119</v>
      </c>
      <c r="F542" s="13" t="s">
        <v>115</v>
      </c>
      <c r="G542" s="13" t="s">
        <v>96</v>
      </c>
      <c r="H542" s="13" t="s">
        <v>138</v>
      </c>
      <c r="I542" s="13" t="s">
        <v>738</v>
      </c>
      <c r="J542" s="13">
        <v>6</v>
      </c>
      <c r="K542" s="13">
        <v>0</v>
      </c>
      <c r="L542" s="14">
        <v>206.31600000000006</v>
      </c>
      <c r="M542" s="14">
        <f t="shared" si="40"/>
        <v>262.58399999999995</v>
      </c>
      <c r="N542" s="14">
        <f t="shared" si="41"/>
        <v>468.90000000000003</v>
      </c>
      <c r="O542" s="14">
        <f t="shared" si="43"/>
        <v>206.31600000000009</v>
      </c>
      <c r="P542" s="13">
        <v>468.90000000000003</v>
      </c>
      <c r="Q542" s="14">
        <f t="shared" si="42"/>
        <v>900</v>
      </c>
      <c r="R542" s="14" t="str">
        <f t="shared" si="44"/>
        <v>C</v>
      </c>
      <c r="S542" s="14" t="str">
        <f>VLOOKUP(G542,Code!$C$3:$D$5,2,0)</f>
        <v>T-103</v>
      </c>
      <c r="T542" s="14"/>
    </row>
    <row r="543" spans="1:20">
      <c r="A543" s="13">
        <v>542</v>
      </c>
      <c r="B543" s="13" t="s">
        <v>150</v>
      </c>
      <c r="C543" s="13" t="s">
        <v>78</v>
      </c>
      <c r="D543" s="13" t="s">
        <v>556</v>
      </c>
      <c r="E543" s="13" t="s">
        <v>200</v>
      </c>
      <c r="F543" s="13" t="s">
        <v>81</v>
      </c>
      <c r="G543" s="13" t="s">
        <v>96</v>
      </c>
      <c r="H543" s="13" t="s">
        <v>97</v>
      </c>
      <c r="I543" s="13" t="s">
        <v>739</v>
      </c>
      <c r="J543" s="13">
        <v>8</v>
      </c>
      <c r="K543" s="13">
        <v>0.2</v>
      </c>
      <c r="L543" s="14">
        <v>38.086400000000026</v>
      </c>
      <c r="M543" s="14">
        <f t="shared" si="40"/>
        <v>342.77760000000001</v>
      </c>
      <c r="N543" s="14">
        <f t="shared" si="41"/>
        <v>457.03680000000003</v>
      </c>
      <c r="O543" s="14">
        <f t="shared" si="43"/>
        <v>114.25920000000002</v>
      </c>
      <c r="P543" s="13">
        <v>380.86400000000003</v>
      </c>
      <c r="Q543" s="14">
        <f t="shared" si="42"/>
        <v>1200</v>
      </c>
      <c r="R543" s="14" t="str">
        <f t="shared" si="44"/>
        <v>B</v>
      </c>
      <c r="S543" s="14" t="str">
        <f>VLOOKUP(G543,Code!$C$3:$D$5,2,0)</f>
        <v>T-103</v>
      </c>
      <c r="T543" s="14"/>
    </row>
    <row r="544" spans="1:20">
      <c r="A544" s="13">
        <v>543</v>
      </c>
      <c r="B544" s="13" t="s">
        <v>85</v>
      </c>
      <c r="C544" s="13" t="s">
        <v>69</v>
      </c>
      <c r="D544" s="13" t="s">
        <v>203</v>
      </c>
      <c r="E544" s="13" t="s">
        <v>268</v>
      </c>
      <c r="F544" s="13" t="s">
        <v>134</v>
      </c>
      <c r="G544" s="13" t="s">
        <v>82</v>
      </c>
      <c r="H544" s="13" t="s">
        <v>90</v>
      </c>
      <c r="I544" s="13" t="s">
        <v>685</v>
      </c>
      <c r="J544" s="13">
        <v>9</v>
      </c>
      <c r="K544" s="13">
        <v>0.2</v>
      </c>
      <c r="L544" s="14">
        <v>-145.52460000000002</v>
      </c>
      <c r="M544" s="14">
        <f t="shared" si="40"/>
        <v>792.30060000000003</v>
      </c>
      <c r="N544" s="14">
        <f t="shared" si="41"/>
        <v>776.13120000000004</v>
      </c>
      <c r="O544" s="14">
        <f t="shared" si="43"/>
        <v>-16.169399999999996</v>
      </c>
      <c r="P544" s="13">
        <v>646.77600000000007</v>
      </c>
      <c r="Q544" s="14">
        <f t="shared" si="42"/>
        <v>1350</v>
      </c>
      <c r="R544" s="14" t="str">
        <f t="shared" si="44"/>
        <v>B</v>
      </c>
      <c r="S544" s="14" t="str">
        <f>VLOOKUP(G544,Code!$C$3:$D$5,2,0)</f>
        <v>O-102</v>
      </c>
      <c r="T544" s="14"/>
    </row>
    <row r="545" spans="1:20">
      <c r="A545" s="13">
        <v>544</v>
      </c>
      <c r="B545" s="13" t="s">
        <v>85</v>
      </c>
      <c r="C545" s="13" t="s">
        <v>69</v>
      </c>
      <c r="D545" s="13" t="s">
        <v>113</v>
      </c>
      <c r="E545" s="13" t="s">
        <v>114</v>
      </c>
      <c r="F545" s="13" t="s">
        <v>115</v>
      </c>
      <c r="G545" s="13" t="s">
        <v>96</v>
      </c>
      <c r="H545" s="13" t="s">
        <v>138</v>
      </c>
      <c r="I545" s="13" t="s">
        <v>740</v>
      </c>
      <c r="J545" s="13">
        <v>2</v>
      </c>
      <c r="K545" s="13">
        <v>0.2</v>
      </c>
      <c r="L545" s="14">
        <v>7.263999999999994</v>
      </c>
      <c r="M545" s="14">
        <f t="shared" si="40"/>
        <v>50.848000000000006</v>
      </c>
      <c r="N545" s="14">
        <f t="shared" si="41"/>
        <v>69.734400000000008</v>
      </c>
      <c r="O545" s="14">
        <f t="shared" si="43"/>
        <v>18.886400000000002</v>
      </c>
      <c r="P545" s="13">
        <v>58.112000000000002</v>
      </c>
      <c r="Q545" s="14">
        <f t="shared" si="42"/>
        <v>300</v>
      </c>
      <c r="R545" s="14" t="str">
        <f t="shared" si="44"/>
        <v>D</v>
      </c>
      <c r="S545" s="14" t="str">
        <f>VLOOKUP(G545,Code!$C$3:$D$5,2,0)</f>
        <v>T-103</v>
      </c>
      <c r="T545" s="14"/>
    </row>
    <row r="546" spans="1:20">
      <c r="A546" s="13">
        <v>545</v>
      </c>
      <c r="B546" s="13" t="s">
        <v>85</v>
      </c>
      <c r="C546" s="13" t="s">
        <v>69</v>
      </c>
      <c r="D546" s="13" t="s">
        <v>113</v>
      </c>
      <c r="E546" s="13" t="s">
        <v>114</v>
      </c>
      <c r="F546" s="13" t="s">
        <v>115</v>
      </c>
      <c r="G546" s="13" t="s">
        <v>96</v>
      </c>
      <c r="H546" s="13" t="s">
        <v>97</v>
      </c>
      <c r="I546" s="13" t="s">
        <v>741</v>
      </c>
      <c r="J546" s="13">
        <v>1</v>
      </c>
      <c r="K546" s="13">
        <v>0.2</v>
      </c>
      <c r="L546" s="14">
        <v>6.2995000000000019</v>
      </c>
      <c r="M546" s="14">
        <f t="shared" si="40"/>
        <v>94.492500000000007</v>
      </c>
      <c r="N546" s="14">
        <f t="shared" si="41"/>
        <v>120.9504</v>
      </c>
      <c r="O546" s="14">
        <f t="shared" si="43"/>
        <v>26.457899999999995</v>
      </c>
      <c r="P546" s="13">
        <v>100.792</v>
      </c>
      <c r="Q546" s="14">
        <f t="shared" si="42"/>
        <v>150</v>
      </c>
      <c r="R546" s="14" t="str">
        <f t="shared" si="44"/>
        <v>D</v>
      </c>
      <c r="S546" s="14" t="str">
        <f>VLOOKUP(G546,Code!$C$3:$D$5,2,0)</f>
        <v>T-103</v>
      </c>
      <c r="T546" s="14"/>
    </row>
    <row r="547" spans="1:20">
      <c r="A547" s="13">
        <v>546</v>
      </c>
      <c r="B547" s="13" t="s">
        <v>85</v>
      </c>
      <c r="C547" s="13" t="s">
        <v>69</v>
      </c>
      <c r="D547" s="13" t="s">
        <v>113</v>
      </c>
      <c r="E547" s="13" t="s">
        <v>114</v>
      </c>
      <c r="F547" s="13" t="s">
        <v>115</v>
      </c>
      <c r="G547" s="13" t="s">
        <v>73</v>
      </c>
      <c r="H547" s="13" t="s">
        <v>92</v>
      </c>
      <c r="I547" s="13" t="s">
        <v>742</v>
      </c>
      <c r="J547" s="13">
        <v>4</v>
      </c>
      <c r="K547" s="13">
        <v>0.6</v>
      </c>
      <c r="L547" s="14">
        <v>-84.292799999999986</v>
      </c>
      <c r="M547" s="14">
        <f t="shared" si="40"/>
        <v>150.40479999999999</v>
      </c>
      <c r="N547" s="14">
        <f t="shared" si="41"/>
        <v>105.7792</v>
      </c>
      <c r="O547" s="14">
        <f t="shared" si="43"/>
        <v>-44.625599999999991</v>
      </c>
      <c r="P547" s="13">
        <v>66.112000000000009</v>
      </c>
      <c r="Q547" s="14">
        <f t="shared" si="42"/>
        <v>600</v>
      </c>
      <c r="R547" s="14" t="str">
        <f t="shared" si="44"/>
        <v>C</v>
      </c>
      <c r="S547" s="14" t="str">
        <f>VLOOKUP(G547,Code!$C$3:$D$5,2,0)</f>
        <v>F-101</v>
      </c>
      <c r="T547" s="14"/>
    </row>
    <row r="548" spans="1:20">
      <c r="A548" s="13">
        <v>547</v>
      </c>
      <c r="B548" s="13" t="s">
        <v>150</v>
      </c>
      <c r="C548" s="13" t="s">
        <v>112</v>
      </c>
      <c r="D548" s="13" t="s">
        <v>181</v>
      </c>
      <c r="E548" s="13" t="s">
        <v>182</v>
      </c>
      <c r="F548" s="13" t="s">
        <v>134</v>
      </c>
      <c r="G548" s="13" t="s">
        <v>82</v>
      </c>
      <c r="H548" s="13" t="s">
        <v>99</v>
      </c>
      <c r="I548" s="13" t="s">
        <v>743</v>
      </c>
      <c r="J548" s="13">
        <v>6</v>
      </c>
      <c r="K548" s="13">
        <v>0.2</v>
      </c>
      <c r="L548" s="14">
        <v>13.931999999999999</v>
      </c>
      <c r="M548" s="14">
        <f t="shared" si="40"/>
        <v>27.348000000000003</v>
      </c>
      <c r="N548" s="14">
        <f t="shared" si="41"/>
        <v>49.536000000000001</v>
      </c>
      <c r="O548" s="14">
        <f t="shared" si="43"/>
        <v>22.187999999999999</v>
      </c>
      <c r="P548" s="13">
        <v>41.28</v>
      </c>
      <c r="Q548" s="14">
        <f t="shared" si="42"/>
        <v>900</v>
      </c>
      <c r="R548" s="14" t="str">
        <f t="shared" si="44"/>
        <v>C</v>
      </c>
      <c r="S548" s="14" t="str">
        <f>VLOOKUP(G548,Code!$C$3:$D$5,2,0)</f>
        <v>O-102</v>
      </c>
      <c r="T548" s="14"/>
    </row>
    <row r="549" spans="1:20">
      <c r="A549" s="13">
        <v>548</v>
      </c>
      <c r="B549" s="13" t="s">
        <v>150</v>
      </c>
      <c r="C549" s="13" t="s">
        <v>112</v>
      </c>
      <c r="D549" s="13" t="s">
        <v>181</v>
      </c>
      <c r="E549" s="13" t="s">
        <v>182</v>
      </c>
      <c r="F549" s="13" t="s">
        <v>134</v>
      </c>
      <c r="G549" s="13" t="s">
        <v>82</v>
      </c>
      <c r="H549" s="13" t="s">
        <v>107</v>
      </c>
      <c r="I549" s="13" t="s">
        <v>744</v>
      </c>
      <c r="J549" s="13">
        <v>2</v>
      </c>
      <c r="K549" s="13">
        <v>0</v>
      </c>
      <c r="L549" s="14">
        <v>6.4127999999999998</v>
      </c>
      <c r="M549" s="14">
        <f t="shared" si="40"/>
        <v>6.9471999999999996</v>
      </c>
      <c r="N549" s="14">
        <f t="shared" si="41"/>
        <v>13.36</v>
      </c>
      <c r="O549" s="14">
        <f t="shared" si="43"/>
        <v>6.4127999999999998</v>
      </c>
      <c r="P549" s="13">
        <v>13.36</v>
      </c>
      <c r="Q549" s="14">
        <f t="shared" si="42"/>
        <v>300</v>
      </c>
      <c r="R549" s="14" t="str">
        <f t="shared" si="44"/>
        <v>D</v>
      </c>
      <c r="S549" s="14" t="str">
        <f>VLOOKUP(G549,Code!$C$3:$D$5,2,0)</f>
        <v>O-102</v>
      </c>
      <c r="T549" s="14"/>
    </row>
    <row r="550" spans="1:20">
      <c r="A550" s="13">
        <v>549</v>
      </c>
      <c r="B550" s="13" t="s">
        <v>68</v>
      </c>
      <c r="C550" s="13" t="s">
        <v>78</v>
      </c>
      <c r="D550" s="13" t="s">
        <v>197</v>
      </c>
      <c r="E550" s="13" t="s">
        <v>159</v>
      </c>
      <c r="F550" s="13" t="s">
        <v>115</v>
      </c>
      <c r="G550" s="13" t="s">
        <v>82</v>
      </c>
      <c r="H550" s="13" t="s">
        <v>90</v>
      </c>
      <c r="I550" s="13" t="s">
        <v>187</v>
      </c>
      <c r="J550" s="13">
        <v>9</v>
      </c>
      <c r="K550" s="13">
        <v>0.2</v>
      </c>
      <c r="L550" s="14">
        <v>15.641999999999982</v>
      </c>
      <c r="M550" s="14">
        <f t="shared" si="40"/>
        <v>234.63</v>
      </c>
      <c r="N550" s="14">
        <f t="shared" si="41"/>
        <v>300.32639999999998</v>
      </c>
      <c r="O550" s="14">
        <f t="shared" si="43"/>
        <v>65.696399999999983</v>
      </c>
      <c r="P550" s="13">
        <v>250.27199999999999</v>
      </c>
      <c r="Q550" s="14">
        <f t="shared" si="42"/>
        <v>1350</v>
      </c>
      <c r="R550" s="14" t="str">
        <f t="shared" si="44"/>
        <v>B</v>
      </c>
      <c r="S550" s="14" t="str">
        <f>VLOOKUP(G550,Code!$C$3:$D$5,2,0)</f>
        <v>O-102</v>
      </c>
      <c r="T550" s="14"/>
    </row>
    <row r="551" spans="1:20">
      <c r="A551" s="13">
        <v>550</v>
      </c>
      <c r="B551" s="13" t="s">
        <v>68</v>
      </c>
      <c r="C551" s="13" t="s">
        <v>78</v>
      </c>
      <c r="D551" s="13" t="s">
        <v>197</v>
      </c>
      <c r="E551" s="13" t="s">
        <v>159</v>
      </c>
      <c r="F551" s="13" t="s">
        <v>115</v>
      </c>
      <c r="G551" s="13" t="s">
        <v>82</v>
      </c>
      <c r="H551" s="13" t="s">
        <v>99</v>
      </c>
      <c r="I551" s="13" t="s">
        <v>242</v>
      </c>
      <c r="J551" s="13">
        <v>3</v>
      </c>
      <c r="K551" s="13">
        <v>0.8</v>
      </c>
      <c r="L551" s="14">
        <v>-17.045999999999999</v>
      </c>
      <c r="M551" s="14">
        <f t="shared" si="40"/>
        <v>28.409999999999997</v>
      </c>
      <c r="N551" s="14">
        <f t="shared" si="41"/>
        <v>20.455199999999998</v>
      </c>
      <c r="O551" s="14">
        <f t="shared" si="43"/>
        <v>-7.9547999999999988</v>
      </c>
      <c r="P551" s="13">
        <v>11.363999999999997</v>
      </c>
      <c r="Q551" s="14">
        <f t="shared" si="42"/>
        <v>450</v>
      </c>
      <c r="R551" s="14" t="str">
        <f t="shared" si="44"/>
        <v>D</v>
      </c>
      <c r="S551" s="14" t="str">
        <f>VLOOKUP(G551,Code!$C$3:$D$5,2,0)</f>
        <v>O-102</v>
      </c>
      <c r="T551" s="14"/>
    </row>
    <row r="552" spans="1:20">
      <c r="A552" s="13">
        <v>551</v>
      </c>
      <c r="B552" s="13" t="s">
        <v>68</v>
      </c>
      <c r="C552" s="13" t="s">
        <v>78</v>
      </c>
      <c r="D552" s="13" t="s">
        <v>197</v>
      </c>
      <c r="E552" s="13" t="s">
        <v>159</v>
      </c>
      <c r="F552" s="13" t="s">
        <v>115</v>
      </c>
      <c r="G552" s="13" t="s">
        <v>82</v>
      </c>
      <c r="H552" s="13" t="s">
        <v>298</v>
      </c>
      <c r="I552" s="13" t="s">
        <v>551</v>
      </c>
      <c r="J552" s="13">
        <v>5</v>
      </c>
      <c r="K552" s="13">
        <v>0.2</v>
      </c>
      <c r="L552" s="14">
        <v>-1.7440000000000015</v>
      </c>
      <c r="M552" s="14">
        <f t="shared" si="40"/>
        <v>10.464000000000002</v>
      </c>
      <c r="N552" s="14">
        <f t="shared" si="41"/>
        <v>10.464</v>
      </c>
      <c r="O552" s="14">
        <f t="shared" si="43"/>
        <v>0</v>
      </c>
      <c r="P552" s="13">
        <v>8.7200000000000006</v>
      </c>
      <c r="Q552" s="14">
        <f t="shared" si="42"/>
        <v>750</v>
      </c>
      <c r="R552" s="14" t="str">
        <f t="shared" si="44"/>
        <v>C</v>
      </c>
      <c r="S552" s="14" t="str">
        <f>VLOOKUP(G552,Code!$C$3:$D$5,2,0)</f>
        <v>O-102</v>
      </c>
      <c r="T552" s="14"/>
    </row>
    <row r="553" spans="1:20">
      <c r="A553" s="13">
        <v>552</v>
      </c>
      <c r="B553" s="13" t="s">
        <v>68</v>
      </c>
      <c r="C553" s="13" t="s">
        <v>69</v>
      </c>
      <c r="D553" s="13" t="s">
        <v>124</v>
      </c>
      <c r="E553" s="13" t="s">
        <v>80</v>
      </c>
      <c r="F553" s="13" t="s">
        <v>81</v>
      </c>
      <c r="G553" s="13" t="s">
        <v>73</v>
      </c>
      <c r="H553" s="13" t="s">
        <v>76</v>
      </c>
      <c r="I553" s="13" t="s">
        <v>745</v>
      </c>
      <c r="J553" s="13">
        <v>2</v>
      </c>
      <c r="K553" s="13">
        <v>0.2</v>
      </c>
      <c r="L553" s="14">
        <v>0</v>
      </c>
      <c r="M553" s="14">
        <f t="shared" si="40"/>
        <v>1121.568</v>
      </c>
      <c r="N553" s="14">
        <f t="shared" si="41"/>
        <v>1345.8815999999999</v>
      </c>
      <c r="O553" s="14">
        <f t="shared" si="43"/>
        <v>224.31359999999995</v>
      </c>
      <c r="P553" s="13">
        <v>1121.568</v>
      </c>
      <c r="Q553" s="14">
        <f t="shared" si="42"/>
        <v>300</v>
      </c>
      <c r="R553" s="14" t="str">
        <f t="shared" si="44"/>
        <v>D</v>
      </c>
      <c r="S553" s="14" t="str">
        <f>VLOOKUP(G553,Code!$C$3:$D$5,2,0)</f>
        <v>F-101</v>
      </c>
      <c r="T553" s="14"/>
    </row>
    <row r="554" spans="1:20">
      <c r="A554" s="13">
        <v>553</v>
      </c>
      <c r="B554" s="13" t="s">
        <v>150</v>
      </c>
      <c r="C554" s="13" t="s">
        <v>69</v>
      </c>
      <c r="D554" s="13" t="s">
        <v>629</v>
      </c>
      <c r="E554" s="13" t="s">
        <v>87</v>
      </c>
      <c r="F554" s="13" t="s">
        <v>72</v>
      </c>
      <c r="G554" s="13" t="s">
        <v>73</v>
      </c>
      <c r="H554" s="13" t="s">
        <v>92</v>
      </c>
      <c r="I554" s="13" t="s">
        <v>746</v>
      </c>
      <c r="J554" s="13">
        <v>1</v>
      </c>
      <c r="K554" s="13">
        <v>0.2</v>
      </c>
      <c r="L554" s="14">
        <v>6.0381999999999998</v>
      </c>
      <c r="M554" s="14">
        <f t="shared" si="40"/>
        <v>28.465800000000005</v>
      </c>
      <c r="N554" s="14">
        <f t="shared" si="41"/>
        <v>41.404800000000009</v>
      </c>
      <c r="O554" s="14">
        <f t="shared" si="43"/>
        <v>12.939000000000004</v>
      </c>
      <c r="P554" s="13">
        <v>34.504000000000005</v>
      </c>
      <c r="Q554" s="14">
        <f t="shared" si="42"/>
        <v>150</v>
      </c>
      <c r="R554" s="14" t="str">
        <f t="shared" si="44"/>
        <v>D</v>
      </c>
      <c r="S554" s="14" t="str">
        <f>VLOOKUP(G554,Code!$C$3:$D$5,2,0)</f>
        <v>F-101</v>
      </c>
      <c r="T554" s="14"/>
    </row>
    <row r="555" spans="1:20">
      <c r="A555" s="13">
        <v>554</v>
      </c>
      <c r="B555" s="13" t="s">
        <v>85</v>
      </c>
      <c r="C555" s="13" t="s">
        <v>69</v>
      </c>
      <c r="D555" s="13" t="s">
        <v>148</v>
      </c>
      <c r="E555" s="13" t="s">
        <v>114</v>
      </c>
      <c r="F555" s="13" t="s">
        <v>115</v>
      </c>
      <c r="G555" s="13" t="s">
        <v>82</v>
      </c>
      <c r="H555" s="13" t="s">
        <v>183</v>
      </c>
      <c r="I555" s="13" t="s">
        <v>747</v>
      </c>
      <c r="J555" s="13">
        <v>3</v>
      </c>
      <c r="K555" s="13">
        <v>0.2</v>
      </c>
      <c r="L555" s="14">
        <v>2.5707</v>
      </c>
      <c r="M555" s="14">
        <f t="shared" si="40"/>
        <v>8.2532999999999994</v>
      </c>
      <c r="N555" s="14">
        <f t="shared" si="41"/>
        <v>12.988799999999999</v>
      </c>
      <c r="O555" s="14">
        <f t="shared" si="43"/>
        <v>4.7355</v>
      </c>
      <c r="P555" s="13">
        <v>10.824</v>
      </c>
      <c r="Q555" s="14">
        <f t="shared" si="42"/>
        <v>450</v>
      </c>
      <c r="R555" s="14" t="str">
        <f t="shared" si="44"/>
        <v>D</v>
      </c>
      <c r="S555" s="14" t="str">
        <f>VLOOKUP(G555,Code!$C$3:$D$5,2,0)</f>
        <v>O-102</v>
      </c>
      <c r="T555" s="14"/>
    </row>
    <row r="556" spans="1:20">
      <c r="A556" s="13">
        <v>555</v>
      </c>
      <c r="B556" s="13" t="s">
        <v>68</v>
      </c>
      <c r="C556" s="13" t="s">
        <v>78</v>
      </c>
      <c r="D556" s="13" t="s">
        <v>748</v>
      </c>
      <c r="E556" s="13" t="s">
        <v>80</v>
      </c>
      <c r="F556" s="13" t="s">
        <v>81</v>
      </c>
      <c r="G556" s="13" t="s">
        <v>82</v>
      </c>
      <c r="H556" s="13" t="s">
        <v>90</v>
      </c>
      <c r="I556" s="13" t="s">
        <v>749</v>
      </c>
      <c r="J556" s="13">
        <v>2</v>
      </c>
      <c r="K556" s="13">
        <v>0</v>
      </c>
      <c r="L556" s="14">
        <v>310.98720000000003</v>
      </c>
      <c r="M556" s="14">
        <f t="shared" si="40"/>
        <v>984.79279999999994</v>
      </c>
      <c r="N556" s="14">
        <f t="shared" si="41"/>
        <v>1295.78</v>
      </c>
      <c r="O556" s="14">
        <f t="shared" si="43"/>
        <v>310.98720000000003</v>
      </c>
      <c r="P556" s="13">
        <v>1295.78</v>
      </c>
      <c r="Q556" s="14">
        <f t="shared" si="42"/>
        <v>300</v>
      </c>
      <c r="R556" s="14" t="str">
        <f t="shared" si="44"/>
        <v>D</v>
      </c>
      <c r="S556" s="14" t="str">
        <f>VLOOKUP(G556,Code!$C$3:$D$5,2,0)</f>
        <v>O-102</v>
      </c>
      <c r="T556" s="14"/>
    </row>
    <row r="557" spans="1:20">
      <c r="A557" s="13">
        <v>556</v>
      </c>
      <c r="B557" s="13" t="s">
        <v>68</v>
      </c>
      <c r="C557" s="13" t="s">
        <v>69</v>
      </c>
      <c r="D557" s="13" t="s">
        <v>276</v>
      </c>
      <c r="E557" s="13" t="s">
        <v>106</v>
      </c>
      <c r="F557" s="13" t="s">
        <v>72</v>
      </c>
      <c r="G557" s="13" t="s">
        <v>82</v>
      </c>
      <c r="H557" s="13" t="s">
        <v>94</v>
      </c>
      <c r="I557" s="13" t="s">
        <v>750</v>
      </c>
      <c r="J557" s="13">
        <v>4</v>
      </c>
      <c r="K557" s="13">
        <v>0.2</v>
      </c>
      <c r="L557" s="14">
        <v>3.4047999999999981</v>
      </c>
      <c r="M557" s="14">
        <f t="shared" si="40"/>
        <v>16.051200000000005</v>
      </c>
      <c r="N557" s="14">
        <f t="shared" si="41"/>
        <v>23.347200000000004</v>
      </c>
      <c r="O557" s="14">
        <f t="shared" si="43"/>
        <v>7.2959999999999994</v>
      </c>
      <c r="P557" s="13">
        <v>19.456000000000003</v>
      </c>
      <c r="Q557" s="14">
        <f t="shared" si="42"/>
        <v>600</v>
      </c>
      <c r="R557" s="14" t="str">
        <f t="shared" si="44"/>
        <v>C</v>
      </c>
      <c r="S557" s="14" t="str">
        <f>VLOOKUP(G557,Code!$C$3:$D$5,2,0)</f>
        <v>O-102</v>
      </c>
      <c r="T557" s="14"/>
    </row>
    <row r="558" spans="1:20">
      <c r="A558" s="13">
        <v>557</v>
      </c>
      <c r="B558" s="13" t="s">
        <v>85</v>
      </c>
      <c r="C558" s="13" t="s">
        <v>69</v>
      </c>
      <c r="D558" s="13" t="s">
        <v>79</v>
      </c>
      <c r="E558" s="13" t="s">
        <v>80</v>
      </c>
      <c r="F558" s="13" t="s">
        <v>81</v>
      </c>
      <c r="G558" s="13" t="s">
        <v>82</v>
      </c>
      <c r="H558" s="13" t="s">
        <v>83</v>
      </c>
      <c r="I558" s="13" t="s">
        <v>751</v>
      </c>
      <c r="J558" s="13">
        <v>2</v>
      </c>
      <c r="K558" s="13">
        <v>0</v>
      </c>
      <c r="L558" s="14">
        <v>9.9359999999999999</v>
      </c>
      <c r="M558" s="14">
        <f t="shared" si="40"/>
        <v>10.763999999999999</v>
      </c>
      <c r="N558" s="14">
        <f t="shared" si="41"/>
        <v>20.7</v>
      </c>
      <c r="O558" s="14">
        <f t="shared" si="43"/>
        <v>9.9359999999999999</v>
      </c>
      <c r="P558" s="13">
        <v>20.7</v>
      </c>
      <c r="Q558" s="14">
        <f t="shared" si="42"/>
        <v>300</v>
      </c>
      <c r="R558" s="14" t="str">
        <f t="shared" si="44"/>
        <v>D</v>
      </c>
      <c r="S558" s="14" t="str">
        <f>VLOOKUP(G558,Code!$C$3:$D$5,2,0)</f>
        <v>O-102</v>
      </c>
      <c r="T558" s="14"/>
    </row>
    <row r="559" spans="1:20">
      <c r="A559" s="13">
        <v>558</v>
      </c>
      <c r="B559" s="13" t="s">
        <v>85</v>
      </c>
      <c r="C559" s="13" t="s">
        <v>69</v>
      </c>
      <c r="D559" s="13" t="s">
        <v>79</v>
      </c>
      <c r="E559" s="13" t="s">
        <v>80</v>
      </c>
      <c r="F559" s="13" t="s">
        <v>81</v>
      </c>
      <c r="G559" s="13" t="s">
        <v>73</v>
      </c>
      <c r="H559" s="13" t="s">
        <v>88</v>
      </c>
      <c r="I559" s="13" t="s">
        <v>752</v>
      </c>
      <c r="J559" s="13">
        <v>4</v>
      </c>
      <c r="K559" s="13">
        <v>0.2</v>
      </c>
      <c r="L559" s="14">
        <v>-217.04800000000017</v>
      </c>
      <c r="M559" s="14">
        <f t="shared" si="40"/>
        <v>1552.7280000000003</v>
      </c>
      <c r="N559" s="14">
        <f t="shared" si="41"/>
        <v>1602.816</v>
      </c>
      <c r="O559" s="14">
        <f t="shared" si="43"/>
        <v>50.087999999999738</v>
      </c>
      <c r="P559" s="13">
        <v>1335.68</v>
      </c>
      <c r="Q559" s="14">
        <f t="shared" si="42"/>
        <v>600</v>
      </c>
      <c r="R559" s="14" t="str">
        <f t="shared" si="44"/>
        <v>C</v>
      </c>
      <c r="S559" s="14" t="str">
        <f>VLOOKUP(G559,Code!$C$3:$D$5,2,0)</f>
        <v>F-101</v>
      </c>
      <c r="T559" s="14"/>
    </row>
    <row r="560" spans="1:20">
      <c r="A560" s="13">
        <v>559</v>
      </c>
      <c r="B560" s="13" t="s">
        <v>85</v>
      </c>
      <c r="C560" s="13" t="s">
        <v>69</v>
      </c>
      <c r="D560" s="13" t="s">
        <v>79</v>
      </c>
      <c r="E560" s="13" t="s">
        <v>80</v>
      </c>
      <c r="F560" s="13" t="s">
        <v>81</v>
      </c>
      <c r="G560" s="13" t="s">
        <v>82</v>
      </c>
      <c r="H560" s="13" t="s">
        <v>107</v>
      </c>
      <c r="I560" s="13" t="s">
        <v>753</v>
      </c>
      <c r="J560" s="13">
        <v>5</v>
      </c>
      <c r="K560" s="13">
        <v>0</v>
      </c>
      <c r="L560" s="14">
        <v>15.552000000000001</v>
      </c>
      <c r="M560" s="14">
        <f t="shared" si="40"/>
        <v>16.848000000000006</v>
      </c>
      <c r="N560" s="14">
        <f t="shared" si="41"/>
        <v>32.400000000000006</v>
      </c>
      <c r="O560" s="14">
        <f t="shared" si="43"/>
        <v>15.552</v>
      </c>
      <c r="P560" s="13">
        <v>32.400000000000006</v>
      </c>
      <c r="Q560" s="14">
        <f t="shared" si="42"/>
        <v>750</v>
      </c>
      <c r="R560" s="14" t="str">
        <f t="shared" si="44"/>
        <v>C</v>
      </c>
      <c r="S560" s="14" t="str">
        <f>VLOOKUP(G560,Code!$C$3:$D$5,2,0)</f>
        <v>O-102</v>
      </c>
      <c r="T560" s="14"/>
    </row>
    <row r="561" spans="1:20">
      <c r="A561" s="13">
        <v>560</v>
      </c>
      <c r="B561" s="13" t="s">
        <v>68</v>
      </c>
      <c r="C561" s="13" t="s">
        <v>69</v>
      </c>
      <c r="D561" s="13" t="s">
        <v>124</v>
      </c>
      <c r="E561" s="13" t="s">
        <v>80</v>
      </c>
      <c r="F561" s="13" t="s">
        <v>81</v>
      </c>
      <c r="G561" s="13" t="s">
        <v>73</v>
      </c>
      <c r="H561" s="13" t="s">
        <v>92</v>
      </c>
      <c r="I561" s="13" t="s">
        <v>620</v>
      </c>
      <c r="J561" s="13">
        <v>3</v>
      </c>
      <c r="K561" s="13">
        <v>0</v>
      </c>
      <c r="L561" s="14">
        <v>16.614000000000001</v>
      </c>
      <c r="M561" s="14">
        <f t="shared" si="40"/>
        <v>25.985999999999994</v>
      </c>
      <c r="N561" s="14">
        <f t="shared" si="41"/>
        <v>42.599999999999994</v>
      </c>
      <c r="O561" s="14">
        <f t="shared" si="43"/>
        <v>16.614000000000001</v>
      </c>
      <c r="P561" s="13">
        <v>42.599999999999994</v>
      </c>
      <c r="Q561" s="14">
        <f t="shared" si="42"/>
        <v>450</v>
      </c>
      <c r="R561" s="14" t="str">
        <f t="shared" si="44"/>
        <v>D</v>
      </c>
      <c r="S561" s="14" t="str">
        <f>VLOOKUP(G561,Code!$C$3:$D$5,2,0)</f>
        <v>F-101</v>
      </c>
      <c r="T561" s="14"/>
    </row>
    <row r="562" spans="1:20">
      <c r="A562" s="13">
        <v>561</v>
      </c>
      <c r="B562" s="13" t="s">
        <v>68</v>
      </c>
      <c r="C562" s="13" t="s">
        <v>69</v>
      </c>
      <c r="D562" s="13" t="s">
        <v>124</v>
      </c>
      <c r="E562" s="13" t="s">
        <v>80</v>
      </c>
      <c r="F562" s="13" t="s">
        <v>81</v>
      </c>
      <c r="G562" s="13" t="s">
        <v>82</v>
      </c>
      <c r="H562" s="13" t="s">
        <v>99</v>
      </c>
      <c r="I562" s="13" t="s">
        <v>754</v>
      </c>
      <c r="J562" s="13">
        <v>7</v>
      </c>
      <c r="K562" s="13">
        <v>0.2</v>
      </c>
      <c r="L562" s="14">
        <v>27.318199999999983</v>
      </c>
      <c r="M562" s="14">
        <f t="shared" si="40"/>
        <v>56.737800000000028</v>
      </c>
      <c r="N562" s="14">
        <f t="shared" si="41"/>
        <v>100.86720000000001</v>
      </c>
      <c r="O562" s="14">
        <f t="shared" si="43"/>
        <v>44.129399999999983</v>
      </c>
      <c r="P562" s="13">
        <v>84.056000000000012</v>
      </c>
      <c r="Q562" s="14">
        <f t="shared" si="42"/>
        <v>1050</v>
      </c>
      <c r="R562" s="14" t="str">
        <f t="shared" si="44"/>
        <v>B</v>
      </c>
      <c r="S562" s="14" t="str">
        <f>VLOOKUP(G562,Code!$C$3:$D$5,2,0)</f>
        <v>O-102</v>
      </c>
      <c r="T562" s="14"/>
    </row>
    <row r="563" spans="1:20">
      <c r="A563" s="13">
        <v>562</v>
      </c>
      <c r="B563" s="13" t="s">
        <v>68</v>
      </c>
      <c r="C563" s="13" t="s">
        <v>69</v>
      </c>
      <c r="D563" s="13" t="s">
        <v>410</v>
      </c>
      <c r="E563" s="13" t="s">
        <v>87</v>
      </c>
      <c r="F563" s="13" t="s">
        <v>72</v>
      </c>
      <c r="G563" s="13" t="s">
        <v>82</v>
      </c>
      <c r="H563" s="13" t="s">
        <v>101</v>
      </c>
      <c r="I563" s="13" t="s">
        <v>755</v>
      </c>
      <c r="J563" s="13">
        <v>5</v>
      </c>
      <c r="K563" s="13">
        <v>0.2</v>
      </c>
      <c r="L563" s="14">
        <v>1.3000000000000007</v>
      </c>
      <c r="M563" s="14">
        <f t="shared" si="40"/>
        <v>11.7</v>
      </c>
      <c r="N563" s="14">
        <f t="shared" si="41"/>
        <v>15.6</v>
      </c>
      <c r="O563" s="14">
        <f t="shared" si="43"/>
        <v>3.9000000000000004</v>
      </c>
      <c r="P563" s="13">
        <v>13</v>
      </c>
      <c r="Q563" s="14">
        <f t="shared" si="42"/>
        <v>750</v>
      </c>
      <c r="R563" s="14" t="str">
        <f t="shared" si="44"/>
        <v>C</v>
      </c>
      <c r="S563" s="14" t="str">
        <f>VLOOKUP(G563,Code!$C$3:$D$5,2,0)</f>
        <v>O-102</v>
      </c>
      <c r="T563" s="14"/>
    </row>
    <row r="564" spans="1:20">
      <c r="A564" s="13">
        <v>563</v>
      </c>
      <c r="B564" s="13" t="s">
        <v>68</v>
      </c>
      <c r="C564" s="13" t="s">
        <v>69</v>
      </c>
      <c r="D564" s="13" t="s">
        <v>410</v>
      </c>
      <c r="E564" s="13" t="s">
        <v>87</v>
      </c>
      <c r="F564" s="13" t="s">
        <v>72</v>
      </c>
      <c r="G564" s="13" t="s">
        <v>73</v>
      </c>
      <c r="H564" s="13" t="s">
        <v>92</v>
      </c>
      <c r="I564" s="13" t="s">
        <v>756</v>
      </c>
      <c r="J564" s="13">
        <v>3</v>
      </c>
      <c r="K564" s="13">
        <v>0.2</v>
      </c>
      <c r="L564" s="14">
        <v>3.7743000000000002</v>
      </c>
      <c r="M564" s="14">
        <f t="shared" si="40"/>
        <v>9.3536999999999999</v>
      </c>
      <c r="N564" s="14">
        <f t="shared" si="41"/>
        <v>15.7536</v>
      </c>
      <c r="O564" s="14">
        <f t="shared" si="43"/>
        <v>6.3999000000000006</v>
      </c>
      <c r="P564" s="13">
        <v>13.128</v>
      </c>
      <c r="Q564" s="14">
        <f t="shared" si="42"/>
        <v>450</v>
      </c>
      <c r="R564" s="14" t="str">
        <f t="shared" si="44"/>
        <v>D</v>
      </c>
      <c r="S564" s="14" t="str">
        <f>VLOOKUP(G564,Code!$C$3:$D$5,2,0)</f>
        <v>F-101</v>
      </c>
      <c r="T564" s="14"/>
    </row>
    <row r="565" spans="1:20">
      <c r="A565" s="13">
        <v>564</v>
      </c>
      <c r="B565" s="13" t="s">
        <v>150</v>
      </c>
      <c r="C565" s="13" t="s">
        <v>69</v>
      </c>
      <c r="D565" s="13" t="s">
        <v>109</v>
      </c>
      <c r="E565" s="13" t="s">
        <v>110</v>
      </c>
      <c r="F565" s="13" t="s">
        <v>81</v>
      </c>
      <c r="G565" s="13" t="s">
        <v>82</v>
      </c>
      <c r="H565" s="13" t="s">
        <v>183</v>
      </c>
      <c r="I565" s="13" t="s">
        <v>757</v>
      </c>
      <c r="J565" s="13">
        <v>2</v>
      </c>
      <c r="K565" s="13">
        <v>0</v>
      </c>
      <c r="L565" s="14">
        <v>0</v>
      </c>
      <c r="M565" s="14">
        <f t="shared" si="40"/>
        <v>3.96</v>
      </c>
      <c r="N565" s="14">
        <f t="shared" si="41"/>
        <v>3.96</v>
      </c>
      <c r="O565" s="14">
        <f t="shared" si="43"/>
        <v>0</v>
      </c>
      <c r="P565" s="13">
        <v>3.96</v>
      </c>
      <c r="Q565" s="14">
        <f t="shared" si="42"/>
        <v>300</v>
      </c>
      <c r="R565" s="14" t="str">
        <f t="shared" si="44"/>
        <v>D</v>
      </c>
      <c r="S565" s="14" t="str">
        <f>VLOOKUP(G565,Code!$C$3:$D$5,2,0)</f>
        <v>O-102</v>
      </c>
      <c r="T565" s="14"/>
    </row>
    <row r="566" spans="1:20">
      <c r="A566" s="13">
        <v>565</v>
      </c>
      <c r="B566" s="13" t="s">
        <v>150</v>
      </c>
      <c r="C566" s="13" t="s">
        <v>69</v>
      </c>
      <c r="D566" s="13" t="s">
        <v>109</v>
      </c>
      <c r="E566" s="13" t="s">
        <v>110</v>
      </c>
      <c r="F566" s="13" t="s">
        <v>81</v>
      </c>
      <c r="G566" s="13" t="s">
        <v>82</v>
      </c>
      <c r="H566" s="13" t="s">
        <v>83</v>
      </c>
      <c r="I566" s="13" t="s">
        <v>497</v>
      </c>
      <c r="J566" s="13">
        <v>1</v>
      </c>
      <c r="K566" s="13">
        <v>0</v>
      </c>
      <c r="L566" s="14">
        <v>1.2005999999999999</v>
      </c>
      <c r="M566" s="14">
        <f t="shared" si="40"/>
        <v>1.4094</v>
      </c>
      <c r="N566" s="14">
        <f t="shared" si="41"/>
        <v>2.61</v>
      </c>
      <c r="O566" s="14">
        <f t="shared" si="43"/>
        <v>1.2005999999999999</v>
      </c>
      <c r="P566" s="13">
        <v>2.61</v>
      </c>
      <c r="Q566" s="14">
        <f t="shared" si="42"/>
        <v>150</v>
      </c>
      <c r="R566" s="14" t="str">
        <f t="shared" si="44"/>
        <v>D</v>
      </c>
      <c r="S566" s="14" t="str">
        <f>VLOOKUP(G566,Code!$C$3:$D$5,2,0)</f>
        <v>O-102</v>
      </c>
      <c r="T566" s="14"/>
    </row>
    <row r="567" spans="1:20">
      <c r="A567" s="13">
        <v>566</v>
      </c>
      <c r="B567" s="13" t="s">
        <v>150</v>
      </c>
      <c r="C567" s="13" t="s">
        <v>69</v>
      </c>
      <c r="D567" s="13" t="s">
        <v>79</v>
      </c>
      <c r="E567" s="13" t="s">
        <v>80</v>
      </c>
      <c r="F567" s="13" t="s">
        <v>81</v>
      </c>
      <c r="G567" s="13" t="s">
        <v>96</v>
      </c>
      <c r="H567" s="13" t="s">
        <v>97</v>
      </c>
      <c r="I567" s="13" t="s">
        <v>758</v>
      </c>
      <c r="J567" s="13">
        <v>3</v>
      </c>
      <c r="K567" s="13">
        <v>0.2</v>
      </c>
      <c r="L567" s="14">
        <v>46.796999999999983</v>
      </c>
      <c r="M567" s="14">
        <f t="shared" si="40"/>
        <v>327.57900000000006</v>
      </c>
      <c r="N567" s="14">
        <f t="shared" si="41"/>
        <v>449.25120000000004</v>
      </c>
      <c r="O567" s="14">
        <f t="shared" si="43"/>
        <v>121.67219999999998</v>
      </c>
      <c r="P567" s="13">
        <v>374.37600000000003</v>
      </c>
      <c r="Q567" s="14">
        <f t="shared" si="42"/>
        <v>450</v>
      </c>
      <c r="R567" s="14" t="str">
        <f t="shared" si="44"/>
        <v>D</v>
      </c>
      <c r="S567" s="14" t="str">
        <f>VLOOKUP(G567,Code!$C$3:$D$5,2,0)</f>
        <v>T-103</v>
      </c>
      <c r="T567" s="14"/>
    </row>
    <row r="568" spans="1:20">
      <c r="A568" s="13">
        <v>567</v>
      </c>
      <c r="B568" s="13" t="s">
        <v>85</v>
      </c>
      <c r="C568" s="13" t="s">
        <v>78</v>
      </c>
      <c r="D568" s="13" t="s">
        <v>109</v>
      </c>
      <c r="E568" s="13" t="s">
        <v>110</v>
      </c>
      <c r="F568" s="13" t="s">
        <v>81</v>
      </c>
      <c r="G568" s="13" t="s">
        <v>82</v>
      </c>
      <c r="H568" s="13" t="s">
        <v>107</v>
      </c>
      <c r="I568" s="13" t="s">
        <v>759</v>
      </c>
      <c r="J568" s="13">
        <v>8</v>
      </c>
      <c r="K568" s="13">
        <v>0</v>
      </c>
      <c r="L568" s="14">
        <v>45.001600000000003</v>
      </c>
      <c r="M568" s="14">
        <f t="shared" si="40"/>
        <v>46.8384</v>
      </c>
      <c r="N568" s="14">
        <f t="shared" si="41"/>
        <v>91.84</v>
      </c>
      <c r="O568" s="14">
        <f t="shared" si="43"/>
        <v>45.001600000000003</v>
      </c>
      <c r="P568" s="13">
        <v>91.84</v>
      </c>
      <c r="Q568" s="14">
        <f t="shared" si="42"/>
        <v>1200</v>
      </c>
      <c r="R568" s="14" t="str">
        <f t="shared" si="44"/>
        <v>B</v>
      </c>
      <c r="S568" s="14" t="str">
        <f>VLOOKUP(G568,Code!$C$3:$D$5,2,0)</f>
        <v>O-102</v>
      </c>
      <c r="T568" s="14"/>
    </row>
    <row r="569" spans="1:20">
      <c r="A569" s="13">
        <v>568</v>
      </c>
      <c r="B569" s="13" t="s">
        <v>85</v>
      </c>
      <c r="C569" s="13" t="s">
        <v>78</v>
      </c>
      <c r="D569" s="13" t="s">
        <v>109</v>
      </c>
      <c r="E569" s="13" t="s">
        <v>110</v>
      </c>
      <c r="F569" s="13" t="s">
        <v>81</v>
      </c>
      <c r="G569" s="13" t="s">
        <v>82</v>
      </c>
      <c r="H569" s="13" t="s">
        <v>99</v>
      </c>
      <c r="I569" s="13" t="s">
        <v>760</v>
      </c>
      <c r="J569" s="13">
        <v>7</v>
      </c>
      <c r="K569" s="13">
        <v>0.2</v>
      </c>
      <c r="L569" s="14">
        <v>27.3672</v>
      </c>
      <c r="M569" s="14">
        <f t="shared" si="40"/>
        <v>53.720800000000011</v>
      </c>
      <c r="N569" s="14">
        <f t="shared" si="41"/>
        <v>97.305600000000013</v>
      </c>
      <c r="O569" s="14">
        <f t="shared" si="43"/>
        <v>43.584800000000001</v>
      </c>
      <c r="P569" s="13">
        <v>81.088000000000008</v>
      </c>
      <c r="Q569" s="14">
        <f t="shared" si="42"/>
        <v>1050</v>
      </c>
      <c r="R569" s="14" t="str">
        <f t="shared" si="44"/>
        <v>B</v>
      </c>
      <c r="S569" s="14" t="str">
        <f>VLOOKUP(G569,Code!$C$3:$D$5,2,0)</f>
        <v>O-102</v>
      </c>
      <c r="T569" s="14"/>
    </row>
    <row r="570" spans="1:20">
      <c r="A570" s="13">
        <v>569</v>
      </c>
      <c r="B570" s="13" t="s">
        <v>85</v>
      </c>
      <c r="C570" s="13" t="s">
        <v>78</v>
      </c>
      <c r="D570" s="13" t="s">
        <v>109</v>
      </c>
      <c r="E570" s="13" t="s">
        <v>110</v>
      </c>
      <c r="F570" s="13" t="s">
        <v>81</v>
      </c>
      <c r="G570" s="13" t="s">
        <v>82</v>
      </c>
      <c r="H570" s="13" t="s">
        <v>107</v>
      </c>
      <c r="I570" s="13" t="s">
        <v>761</v>
      </c>
      <c r="J570" s="13">
        <v>3</v>
      </c>
      <c r="K570" s="13">
        <v>0</v>
      </c>
      <c r="L570" s="14">
        <v>9.3312000000000008</v>
      </c>
      <c r="M570" s="14">
        <f t="shared" si="40"/>
        <v>10.1088</v>
      </c>
      <c r="N570" s="14">
        <f t="shared" si="41"/>
        <v>19.440000000000001</v>
      </c>
      <c r="O570" s="14">
        <f t="shared" si="43"/>
        <v>9.3312000000000008</v>
      </c>
      <c r="P570" s="13">
        <v>19.440000000000001</v>
      </c>
      <c r="Q570" s="14">
        <f t="shared" si="42"/>
        <v>450</v>
      </c>
      <c r="R570" s="14" t="str">
        <f t="shared" si="44"/>
        <v>D</v>
      </c>
      <c r="S570" s="14" t="str">
        <f>VLOOKUP(G570,Code!$C$3:$D$5,2,0)</f>
        <v>O-102</v>
      </c>
      <c r="T570" s="14"/>
    </row>
    <row r="571" spans="1:20">
      <c r="A571" s="13">
        <v>570</v>
      </c>
      <c r="B571" s="13" t="s">
        <v>85</v>
      </c>
      <c r="C571" s="13" t="s">
        <v>78</v>
      </c>
      <c r="D571" s="13" t="s">
        <v>109</v>
      </c>
      <c r="E571" s="13" t="s">
        <v>110</v>
      </c>
      <c r="F571" s="13" t="s">
        <v>81</v>
      </c>
      <c r="G571" s="13" t="s">
        <v>73</v>
      </c>
      <c r="H571" s="13" t="s">
        <v>76</v>
      </c>
      <c r="I571" s="13" t="s">
        <v>762</v>
      </c>
      <c r="J571" s="13">
        <v>3</v>
      </c>
      <c r="K571" s="13">
        <v>0.2</v>
      </c>
      <c r="L571" s="14">
        <v>0</v>
      </c>
      <c r="M571" s="14">
        <f t="shared" si="40"/>
        <v>451.15199999999993</v>
      </c>
      <c r="N571" s="14">
        <f t="shared" si="41"/>
        <v>541.38239999999996</v>
      </c>
      <c r="O571" s="14">
        <f t="shared" si="43"/>
        <v>90.230400000000031</v>
      </c>
      <c r="P571" s="13">
        <v>451.15199999999993</v>
      </c>
      <c r="Q571" s="14">
        <f t="shared" si="42"/>
        <v>450</v>
      </c>
      <c r="R571" s="14" t="str">
        <f t="shared" si="44"/>
        <v>D</v>
      </c>
      <c r="S571" s="14" t="str">
        <f>VLOOKUP(G571,Code!$C$3:$D$5,2,0)</f>
        <v>F-101</v>
      </c>
      <c r="T571" s="14"/>
    </row>
    <row r="572" spans="1:20">
      <c r="A572" s="13">
        <v>571</v>
      </c>
      <c r="B572" s="13" t="s">
        <v>85</v>
      </c>
      <c r="C572" s="13" t="s">
        <v>69</v>
      </c>
      <c r="D572" s="13" t="s">
        <v>181</v>
      </c>
      <c r="E572" s="13" t="s">
        <v>182</v>
      </c>
      <c r="F572" s="13" t="s">
        <v>134</v>
      </c>
      <c r="G572" s="13" t="s">
        <v>82</v>
      </c>
      <c r="H572" s="13" t="s">
        <v>83</v>
      </c>
      <c r="I572" s="13" t="s">
        <v>751</v>
      </c>
      <c r="J572" s="13">
        <v>7</v>
      </c>
      <c r="K572" s="13">
        <v>0</v>
      </c>
      <c r="L572" s="14">
        <v>34.775999999999996</v>
      </c>
      <c r="M572" s="14">
        <f t="shared" si="40"/>
        <v>37.674000000000007</v>
      </c>
      <c r="N572" s="14">
        <f t="shared" si="41"/>
        <v>72.45</v>
      </c>
      <c r="O572" s="14">
        <f t="shared" si="43"/>
        <v>34.775999999999996</v>
      </c>
      <c r="P572" s="13">
        <v>72.45</v>
      </c>
      <c r="Q572" s="14">
        <f t="shared" si="42"/>
        <v>1050</v>
      </c>
      <c r="R572" s="14" t="str">
        <f t="shared" si="44"/>
        <v>B</v>
      </c>
      <c r="S572" s="14" t="str">
        <f>VLOOKUP(G572,Code!$C$3:$D$5,2,0)</f>
        <v>O-102</v>
      </c>
      <c r="T572" s="14"/>
    </row>
    <row r="573" spans="1:20">
      <c r="A573" s="13">
        <v>572</v>
      </c>
      <c r="B573" s="13" t="s">
        <v>85</v>
      </c>
      <c r="C573" s="13" t="s">
        <v>69</v>
      </c>
      <c r="D573" s="13" t="s">
        <v>181</v>
      </c>
      <c r="E573" s="13" t="s">
        <v>182</v>
      </c>
      <c r="F573" s="13" t="s">
        <v>134</v>
      </c>
      <c r="G573" s="13" t="s">
        <v>82</v>
      </c>
      <c r="H573" s="13" t="s">
        <v>183</v>
      </c>
      <c r="I573" s="13" t="s">
        <v>398</v>
      </c>
      <c r="J573" s="13">
        <v>4</v>
      </c>
      <c r="K573" s="13">
        <v>0</v>
      </c>
      <c r="L573" s="14">
        <v>6.4215999999999998</v>
      </c>
      <c r="M573" s="14">
        <f t="shared" si="40"/>
        <v>7.5384000000000011</v>
      </c>
      <c r="N573" s="14">
        <f t="shared" si="41"/>
        <v>13.96</v>
      </c>
      <c r="O573" s="14">
        <f t="shared" si="43"/>
        <v>6.4215999999999998</v>
      </c>
      <c r="P573" s="13">
        <v>13.96</v>
      </c>
      <c r="Q573" s="14">
        <f t="shared" si="42"/>
        <v>600</v>
      </c>
      <c r="R573" s="14" t="str">
        <f t="shared" si="44"/>
        <v>C</v>
      </c>
      <c r="S573" s="14" t="str">
        <f>VLOOKUP(G573,Code!$C$3:$D$5,2,0)</f>
        <v>O-102</v>
      </c>
      <c r="T573" s="14"/>
    </row>
    <row r="574" spans="1:20">
      <c r="A574" s="13">
        <v>573</v>
      </c>
      <c r="B574" s="13" t="s">
        <v>85</v>
      </c>
      <c r="C574" s="13" t="s">
        <v>69</v>
      </c>
      <c r="D574" s="13" t="s">
        <v>181</v>
      </c>
      <c r="E574" s="13" t="s">
        <v>182</v>
      </c>
      <c r="F574" s="13" t="s">
        <v>134</v>
      </c>
      <c r="G574" s="13" t="s">
        <v>82</v>
      </c>
      <c r="H574" s="13" t="s">
        <v>99</v>
      </c>
      <c r="I574" s="13" t="s">
        <v>521</v>
      </c>
      <c r="J574" s="13">
        <v>7</v>
      </c>
      <c r="K574" s="13">
        <v>0.2</v>
      </c>
      <c r="L574" s="14">
        <v>11.226599999999999</v>
      </c>
      <c r="M574" s="14">
        <f t="shared" si="40"/>
        <v>22.037400000000005</v>
      </c>
      <c r="N574" s="14">
        <f t="shared" si="41"/>
        <v>39.916800000000002</v>
      </c>
      <c r="O574" s="14">
        <f t="shared" si="43"/>
        <v>17.879399999999997</v>
      </c>
      <c r="P574" s="13">
        <v>33.264000000000003</v>
      </c>
      <c r="Q574" s="14">
        <f t="shared" si="42"/>
        <v>1050</v>
      </c>
      <c r="R574" s="14" t="str">
        <f t="shared" si="44"/>
        <v>B</v>
      </c>
      <c r="S574" s="14" t="str">
        <f>VLOOKUP(G574,Code!$C$3:$D$5,2,0)</f>
        <v>O-102</v>
      </c>
      <c r="T574" s="14"/>
    </row>
    <row r="575" spans="1:20">
      <c r="A575" s="13">
        <v>574</v>
      </c>
      <c r="B575" s="13" t="s">
        <v>85</v>
      </c>
      <c r="C575" s="13" t="s">
        <v>69</v>
      </c>
      <c r="D575" s="13" t="s">
        <v>181</v>
      </c>
      <c r="E575" s="13" t="s">
        <v>182</v>
      </c>
      <c r="F575" s="13" t="s">
        <v>134</v>
      </c>
      <c r="G575" s="13" t="s">
        <v>96</v>
      </c>
      <c r="H575" s="13" t="s">
        <v>97</v>
      </c>
      <c r="I575" s="13" t="s">
        <v>763</v>
      </c>
      <c r="J575" s="13">
        <v>3</v>
      </c>
      <c r="K575" s="13">
        <v>0</v>
      </c>
      <c r="L575" s="14">
        <v>4.0095000000000001</v>
      </c>
      <c r="M575" s="14">
        <f t="shared" si="40"/>
        <v>10.840500000000002</v>
      </c>
      <c r="N575" s="14">
        <f t="shared" si="41"/>
        <v>14.850000000000001</v>
      </c>
      <c r="O575" s="14">
        <f t="shared" si="43"/>
        <v>4.0094999999999992</v>
      </c>
      <c r="P575" s="13">
        <v>14.850000000000001</v>
      </c>
      <c r="Q575" s="14">
        <f t="shared" si="42"/>
        <v>450</v>
      </c>
      <c r="R575" s="14" t="str">
        <f t="shared" si="44"/>
        <v>D</v>
      </c>
      <c r="S575" s="14" t="str">
        <f>VLOOKUP(G575,Code!$C$3:$D$5,2,0)</f>
        <v>T-103</v>
      </c>
      <c r="T575" s="14"/>
    </row>
    <row r="576" spans="1:20">
      <c r="A576" s="13">
        <v>575</v>
      </c>
      <c r="B576" s="13" t="s">
        <v>85</v>
      </c>
      <c r="C576" s="13" t="s">
        <v>69</v>
      </c>
      <c r="D576" s="13" t="s">
        <v>764</v>
      </c>
      <c r="E576" s="13" t="s">
        <v>110</v>
      </c>
      <c r="F576" s="13" t="s">
        <v>81</v>
      </c>
      <c r="G576" s="13" t="s">
        <v>82</v>
      </c>
      <c r="H576" s="13" t="s">
        <v>94</v>
      </c>
      <c r="I576" s="13" t="s">
        <v>765</v>
      </c>
      <c r="J576" s="13">
        <v>3</v>
      </c>
      <c r="K576" s="13">
        <v>0</v>
      </c>
      <c r="L576" s="14">
        <v>2.3814000000000002</v>
      </c>
      <c r="M576" s="14">
        <f t="shared" si="40"/>
        <v>6.4386000000000001</v>
      </c>
      <c r="N576" s="14">
        <f t="shared" si="41"/>
        <v>8.82</v>
      </c>
      <c r="O576" s="14">
        <f t="shared" si="43"/>
        <v>2.3814000000000002</v>
      </c>
      <c r="P576" s="13">
        <v>8.82</v>
      </c>
      <c r="Q576" s="14">
        <f t="shared" si="42"/>
        <v>450</v>
      </c>
      <c r="R576" s="14" t="str">
        <f t="shared" si="44"/>
        <v>D</v>
      </c>
      <c r="S576" s="14" t="str">
        <f>VLOOKUP(G576,Code!$C$3:$D$5,2,0)</f>
        <v>O-102</v>
      </c>
      <c r="T576" s="14"/>
    </row>
    <row r="577" spans="1:20">
      <c r="A577" s="13">
        <v>576</v>
      </c>
      <c r="B577" s="13" t="s">
        <v>68</v>
      </c>
      <c r="C577" s="13" t="s">
        <v>69</v>
      </c>
      <c r="D577" s="13" t="s">
        <v>507</v>
      </c>
      <c r="E577" s="13" t="s">
        <v>80</v>
      </c>
      <c r="F577" s="13" t="s">
        <v>81</v>
      </c>
      <c r="G577" s="13" t="s">
        <v>82</v>
      </c>
      <c r="H577" s="13" t="s">
        <v>107</v>
      </c>
      <c r="I577" s="13" t="s">
        <v>759</v>
      </c>
      <c r="J577" s="13">
        <v>14</v>
      </c>
      <c r="K577" s="13">
        <v>0</v>
      </c>
      <c r="L577" s="14">
        <v>78.752800000000008</v>
      </c>
      <c r="M577" s="14">
        <f t="shared" si="40"/>
        <v>81.967199999999991</v>
      </c>
      <c r="N577" s="14">
        <f t="shared" si="41"/>
        <v>160.72</v>
      </c>
      <c r="O577" s="14">
        <f t="shared" si="43"/>
        <v>78.752800000000008</v>
      </c>
      <c r="P577" s="13">
        <v>160.72</v>
      </c>
      <c r="Q577" s="14">
        <f t="shared" si="42"/>
        <v>2100</v>
      </c>
      <c r="R577" s="14" t="str">
        <f t="shared" si="44"/>
        <v>A</v>
      </c>
      <c r="S577" s="14" t="str">
        <f>VLOOKUP(G577,Code!$C$3:$D$5,2,0)</f>
        <v>O-102</v>
      </c>
      <c r="T577" s="14"/>
    </row>
    <row r="578" spans="1:20">
      <c r="A578" s="13">
        <v>577</v>
      </c>
      <c r="B578" s="13" t="s">
        <v>68</v>
      </c>
      <c r="C578" s="13" t="s">
        <v>69</v>
      </c>
      <c r="D578" s="13" t="s">
        <v>507</v>
      </c>
      <c r="E578" s="13" t="s">
        <v>80</v>
      </c>
      <c r="F578" s="13" t="s">
        <v>81</v>
      </c>
      <c r="G578" s="13" t="s">
        <v>82</v>
      </c>
      <c r="H578" s="13" t="s">
        <v>107</v>
      </c>
      <c r="I578" s="13" t="s">
        <v>766</v>
      </c>
      <c r="J578" s="13">
        <v>4</v>
      </c>
      <c r="K578" s="13">
        <v>0</v>
      </c>
      <c r="L578" s="14">
        <v>9.7608000000000015</v>
      </c>
      <c r="M578" s="14">
        <f t="shared" ref="M578:M641" si="45">P578-L578</f>
        <v>10.1592</v>
      </c>
      <c r="N578" s="14">
        <f t="shared" ref="N578:N641" si="46">P578+(P578*K578)</f>
        <v>19.920000000000002</v>
      </c>
      <c r="O578" s="14">
        <f t="shared" si="43"/>
        <v>9.7608000000000015</v>
      </c>
      <c r="P578" s="13">
        <v>19.920000000000002</v>
      </c>
      <c r="Q578" s="14">
        <f t="shared" ref="Q578:Q641" si="47">J578*150</f>
        <v>600</v>
      </c>
      <c r="R578" s="14" t="str">
        <f t="shared" si="44"/>
        <v>C</v>
      </c>
      <c r="S578" s="14" t="str">
        <f>VLOOKUP(G578,Code!$C$3:$D$5,2,0)</f>
        <v>O-102</v>
      </c>
      <c r="T578" s="14"/>
    </row>
    <row r="579" spans="1:20">
      <c r="A579" s="13">
        <v>578</v>
      </c>
      <c r="B579" s="13" t="s">
        <v>68</v>
      </c>
      <c r="C579" s="13" t="s">
        <v>69</v>
      </c>
      <c r="D579" s="13" t="s">
        <v>507</v>
      </c>
      <c r="E579" s="13" t="s">
        <v>80</v>
      </c>
      <c r="F579" s="13" t="s">
        <v>81</v>
      </c>
      <c r="G579" s="13" t="s">
        <v>82</v>
      </c>
      <c r="H579" s="13" t="s">
        <v>298</v>
      </c>
      <c r="I579" s="13" t="s">
        <v>767</v>
      </c>
      <c r="J579" s="13">
        <v>2</v>
      </c>
      <c r="K579" s="13">
        <v>0</v>
      </c>
      <c r="L579" s="14">
        <v>2.1899999999999995</v>
      </c>
      <c r="M579" s="14">
        <f t="shared" si="45"/>
        <v>5.1100000000000003</v>
      </c>
      <c r="N579" s="14">
        <f t="shared" si="46"/>
        <v>7.3</v>
      </c>
      <c r="O579" s="14">
        <f t="shared" ref="O579:O642" si="48">N579-M579</f>
        <v>2.1899999999999995</v>
      </c>
      <c r="P579" s="13">
        <v>7.3</v>
      </c>
      <c r="Q579" s="14">
        <f t="shared" si="47"/>
        <v>300</v>
      </c>
      <c r="R579" s="14" t="str">
        <f t="shared" ref="R579:R642" si="49">IF(Q579&gt;=2000,"A",IF(Q579&gt;=1000,"B",IF(Q579&gt;=500,"C",IF(Q579&gt;=100,"D",IF(Q579&lt;100,"E","error")))))</f>
        <v>D</v>
      </c>
      <c r="S579" s="14" t="str">
        <f>VLOOKUP(G579,Code!$C$3:$D$5,2,0)</f>
        <v>O-102</v>
      </c>
      <c r="T579" s="14"/>
    </row>
    <row r="580" spans="1:20">
      <c r="A580" s="13">
        <v>579</v>
      </c>
      <c r="B580" s="13" t="s">
        <v>85</v>
      </c>
      <c r="C580" s="13" t="s">
        <v>69</v>
      </c>
      <c r="D580" s="13" t="s">
        <v>197</v>
      </c>
      <c r="E580" s="13" t="s">
        <v>159</v>
      </c>
      <c r="F580" s="13" t="s">
        <v>115</v>
      </c>
      <c r="G580" s="13" t="s">
        <v>82</v>
      </c>
      <c r="H580" s="13" t="s">
        <v>90</v>
      </c>
      <c r="I580" s="13" t="s">
        <v>286</v>
      </c>
      <c r="J580" s="13">
        <v>2</v>
      </c>
      <c r="K580" s="13">
        <v>0.2</v>
      </c>
      <c r="L580" s="14">
        <v>8.7139999999999951</v>
      </c>
      <c r="M580" s="14">
        <f t="shared" si="45"/>
        <v>60.998000000000005</v>
      </c>
      <c r="N580" s="14">
        <f t="shared" si="46"/>
        <v>83.65440000000001</v>
      </c>
      <c r="O580" s="14">
        <f t="shared" si="48"/>
        <v>22.656400000000005</v>
      </c>
      <c r="P580" s="13">
        <v>69.712000000000003</v>
      </c>
      <c r="Q580" s="14">
        <f t="shared" si="47"/>
        <v>300</v>
      </c>
      <c r="R580" s="14" t="str">
        <f t="shared" si="49"/>
        <v>D</v>
      </c>
      <c r="S580" s="14" t="str">
        <f>VLOOKUP(G580,Code!$C$3:$D$5,2,0)</f>
        <v>O-102</v>
      </c>
      <c r="T580" s="14"/>
    </row>
    <row r="581" spans="1:20">
      <c r="A581" s="13">
        <v>580</v>
      </c>
      <c r="B581" s="13" t="s">
        <v>85</v>
      </c>
      <c r="C581" s="13" t="s">
        <v>69</v>
      </c>
      <c r="D581" s="13" t="s">
        <v>197</v>
      </c>
      <c r="E581" s="13" t="s">
        <v>159</v>
      </c>
      <c r="F581" s="13" t="s">
        <v>115</v>
      </c>
      <c r="G581" s="13" t="s">
        <v>73</v>
      </c>
      <c r="H581" s="13" t="s">
        <v>92</v>
      </c>
      <c r="I581" s="13" t="s">
        <v>768</v>
      </c>
      <c r="J581" s="13">
        <v>1</v>
      </c>
      <c r="K581" s="13">
        <v>0.6</v>
      </c>
      <c r="L581" s="14">
        <v>-5.7148000000000003</v>
      </c>
      <c r="M581" s="14">
        <f t="shared" si="45"/>
        <v>14.5068</v>
      </c>
      <c r="N581" s="14">
        <f t="shared" si="46"/>
        <v>14.0672</v>
      </c>
      <c r="O581" s="14">
        <f t="shared" si="48"/>
        <v>-0.43960000000000043</v>
      </c>
      <c r="P581" s="13">
        <v>8.7919999999999998</v>
      </c>
      <c r="Q581" s="14">
        <f t="shared" si="47"/>
        <v>150</v>
      </c>
      <c r="R581" s="14" t="str">
        <f t="shared" si="49"/>
        <v>D</v>
      </c>
      <c r="S581" s="14" t="str">
        <f>VLOOKUP(G581,Code!$C$3:$D$5,2,0)</f>
        <v>F-101</v>
      </c>
      <c r="T581" s="14"/>
    </row>
    <row r="582" spans="1:20">
      <c r="A582" s="13">
        <v>581</v>
      </c>
      <c r="B582" s="13" t="s">
        <v>85</v>
      </c>
      <c r="C582" s="13" t="s">
        <v>69</v>
      </c>
      <c r="D582" s="13" t="s">
        <v>79</v>
      </c>
      <c r="E582" s="13" t="s">
        <v>80</v>
      </c>
      <c r="F582" s="13" t="s">
        <v>81</v>
      </c>
      <c r="G582" s="13" t="s">
        <v>82</v>
      </c>
      <c r="H582" s="13" t="s">
        <v>298</v>
      </c>
      <c r="I582" s="13" t="s">
        <v>769</v>
      </c>
      <c r="J582" s="13">
        <v>4</v>
      </c>
      <c r="K582" s="13">
        <v>0</v>
      </c>
      <c r="L582" s="14">
        <v>1.5456000000000003</v>
      </c>
      <c r="M582" s="14">
        <f t="shared" si="45"/>
        <v>49.974400000000003</v>
      </c>
      <c r="N582" s="14">
        <f t="shared" si="46"/>
        <v>51.52</v>
      </c>
      <c r="O582" s="14">
        <f t="shared" si="48"/>
        <v>1.5456000000000003</v>
      </c>
      <c r="P582" s="13">
        <v>51.52</v>
      </c>
      <c r="Q582" s="14">
        <f t="shared" si="47"/>
        <v>600</v>
      </c>
      <c r="R582" s="14" t="str">
        <f t="shared" si="49"/>
        <v>C</v>
      </c>
      <c r="S582" s="14" t="str">
        <f>VLOOKUP(G582,Code!$C$3:$D$5,2,0)</f>
        <v>O-102</v>
      </c>
      <c r="T582" s="14"/>
    </row>
    <row r="583" spans="1:20">
      <c r="A583" s="13">
        <v>582</v>
      </c>
      <c r="B583" s="13" t="s">
        <v>85</v>
      </c>
      <c r="C583" s="13" t="s">
        <v>69</v>
      </c>
      <c r="D583" s="13" t="s">
        <v>377</v>
      </c>
      <c r="E583" s="13" t="s">
        <v>252</v>
      </c>
      <c r="F583" s="13" t="s">
        <v>81</v>
      </c>
      <c r="G583" s="13" t="s">
        <v>96</v>
      </c>
      <c r="H583" s="13" t="s">
        <v>97</v>
      </c>
      <c r="I583" s="13" t="s">
        <v>152</v>
      </c>
      <c r="J583" s="13">
        <v>3</v>
      </c>
      <c r="K583" s="13">
        <v>0.2</v>
      </c>
      <c r="L583" s="14">
        <v>52.917299999999955</v>
      </c>
      <c r="M583" s="14">
        <f t="shared" si="45"/>
        <v>417.45870000000014</v>
      </c>
      <c r="N583" s="14">
        <f t="shared" si="46"/>
        <v>564.45120000000009</v>
      </c>
      <c r="O583" s="14">
        <f t="shared" si="48"/>
        <v>146.99249999999995</v>
      </c>
      <c r="P583" s="13">
        <v>470.37600000000009</v>
      </c>
      <c r="Q583" s="14">
        <f t="shared" si="47"/>
        <v>450</v>
      </c>
      <c r="R583" s="14" t="str">
        <f t="shared" si="49"/>
        <v>D</v>
      </c>
      <c r="S583" s="14" t="str">
        <f>VLOOKUP(G583,Code!$C$3:$D$5,2,0)</f>
        <v>T-103</v>
      </c>
      <c r="T583" s="14"/>
    </row>
    <row r="584" spans="1:20">
      <c r="A584" s="13">
        <v>583</v>
      </c>
      <c r="B584" s="13" t="s">
        <v>85</v>
      </c>
      <c r="C584" s="13" t="s">
        <v>69</v>
      </c>
      <c r="D584" s="13" t="s">
        <v>377</v>
      </c>
      <c r="E584" s="13" t="s">
        <v>252</v>
      </c>
      <c r="F584" s="13" t="s">
        <v>81</v>
      </c>
      <c r="G584" s="13" t="s">
        <v>96</v>
      </c>
      <c r="H584" s="13" t="s">
        <v>97</v>
      </c>
      <c r="I584" s="13" t="s">
        <v>770</v>
      </c>
      <c r="J584" s="13">
        <v>2</v>
      </c>
      <c r="K584" s="13">
        <v>0.2</v>
      </c>
      <c r="L584" s="14">
        <v>9.2386000000000053</v>
      </c>
      <c r="M584" s="14">
        <f t="shared" si="45"/>
        <v>96.345399999999998</v>
      </c>
      <c r="N584" s="14">
        <f t="shared" si="46"/>
        <v>126.7008</v>
      </c>
      <c r="O584" s="14">
        <f t="shared" si="48"/>
        <v>30.355400000000003</v>
      </c>
      <c r="P584" s="13">
        <v>105.584</v>
      </c>
      <c r="Q584" s="14">
        <f t="shared" si="47"/>
        <v>300</v>
      </c>
      <c r="R584" s="14" t="str">
        <f t="shared" si="49"/>
        <v>D</v>
      </c>
      <c r="S584" s="14" t="str">
        <f>VLOOKUP(G584,Code!$C$3:$D$5,2,0)</f>
        <v>T-103</v>
      </c>
      <c r="T584" s="14"/>
    </row>
    <row r="585" spans="1:20">
      <c r="A585" s="13">
        <v>584</v>
      </c>
      <c r="B585" s="13" t="s">
        <v>85</v>
      </c>
      <c r="C585" s="13" t="s">
        <v>69</v>
      </c>
      <c r="D585" s="13" t="s">
        <v>377</v>
      </c>
      <c r="E585" s="13" t="s">
        <v>252</v>
      </c>
      <c r="F585" s="13" t="s">
        <v>81</v>
      </c>
      <c r="G585" s="13" t="s">
        <v>82</v>
      </c>
      <c r="H585" s="13" t="s">
        <v>101</v>
      </c>
      <c r="I585" s="13" t="s">
        <v>246</v>
      </c>
      <c r="J585" s="13">
        <v>3</v>
      </c>
      <c r="K585" s="13">
        <v>0.2</v>
      </c>
      <c r="L585" s="14">
        <v>3.5045999999999964</v>
      </c>
      <c r="M585" s="14">
        <f t="shared" si="45"/>
        <v>27.647400000000005</v>
      </c>
      <c r="N585" s="14">
        <f t="shared" si="46"/>
        <v>37.382400000000004</v>
      </c>
      <c r="O585" s="14">
        <f t="shared" si="48"/>
        <v>9.7349999999999994</v>
      </c>
      <c r="P585" s="13">
        <v>31.152000000000001</v>
      </c>
      <c r="Q585" s="14">
        <f t="shared" si="47"/>
        <v>450</v>
      </c>
      <c r="R585" s="14" t="str">
        <f t="shared" si="49"/>
        <v>D</v>
      </c>
      <c r="S585" s="14" t="str">
        <f>VLOOKUP(G585,Code!$C$3:$D$5,2,0)</f>
        <v>O-102</v>
      </c>
      <c r="T585" s="14"/>
    </row>
    <row r="586" spans="1:20">
      <c r="A586" s="13">
        <v>585</v>
      </c>
      <c r="B586" s="13" t="s">
        <v>85</v>
      </c>
      <c r="C586" s="13" t="s">
        <v>69</v>
      </c>
      <c r="D586" s="13" t="s">
        <v>377</v>
      </c>
      <c r="E586" s="13" t="s">
        <v>252</v>
      </c>
      <c r="F586" s="13" t="s">
        <v>81</v>
      </c>
      <c r="G586" s="13" t="s">
        <v>82</v>
      </c>
      <c r="H586" s="13" t="s">
        <v>99</v>
      </c>
      <c r="I586" s="13" t="s">
        <v>771</v>
      </c>
      <c r="J586" s="13">
        <v>7</v>
      </c>
      <c r="K586" s="13">
        <v>0.7</v>
      </c>
      <c r="L586" s="14">
        <v>-4.7480999999999973</v>
      </c>
      <c r="M586" s="14">
        <f t="shared" si="45"/>
        <v>11.531099999999999</v>
      </c>
      <c r="N586" s="14">
        <f t="shared" si="46"/>
        <v>11.5311</v>
      </c>
      <c r="O586" s="14">
        <f t="shared" si="48"/>
        <v>0</v>
      </c>
      <c r="P586" s="13">
        <v>6.7830000000000004</v>
      </c>
      <c r="Q586" s="14">
        <f t="shared" si="47"/>
        <v>1050</v>
      </c>
      <c r="R586" s="14" t="str">
        <f t="shared" si="49"/>
        <v>B</v>
      </c>
      <c r="S586" s="14" t="str">
        <f>VLOOKUP(G586,Code!$C$3:$D$5,2,0)</f>
        <v>O-102</v>
      </c>
      <c r="T586" s="14"/>
    </row>
    <row r="587" spans="1:20">
      <c r="A587" s="13">
        <v>586</v>
      </c>
      <c r="B587" s="13" t="s">
        <v>85</v>
      </c>
      <c r="C587" s="13" t="s">
        <v>69</v>
      </c>
      <c r="D587" s="13" t="s">
        <v>377</v>
      </c>
      <c r="E587" s="13" t="s">
        <v>252</v>
      </c>
      <c r="F587" s="13" t="s">
        <v>81</v>
      </c>
      <c r="G587" s="13" t="s">
        <v>96</v>
      </c>
      <c r="H587" s="13" t="s">
        <v>97</v>
      </c>
      <c r="I587" s="13" t="s">
        <v>315</v>
      </c>
      <c r="J587" s="13">
        <v>4</v>
      </c>
      <c r="K587" s="13">
        <v>0.2</v>
      </c>
      <c r="L587" s="14">
        <v>30.477599999999981</v>
      </c>
      <c r="M587" s="14">
        <f t="shared" si="45"/>
        <v>375.8904</v>
      </c>
      <c r="N587" s="14">
        <f t="shared" si="46"/>
        <v>487.64159999999998</v>
      </c>
      <c r="O587" s="14">
        <f t="shared" si="48"/>
        <v>111.75119999999998</v>
      </c>
      <c r="P587" s="13">
        <v>406.36799999999999</v>
      </c>
      <c r="Q587" s="14">
        <f t="shared" si="47"/>
        <v>600</v>
      </c>
      <c r="R587" s="14" t="str">
        <f t="shared" si="49"/>
        <v>C</v>
      </c>
      <c r="S587" s="14" t="str">
        <f>VLOOKUP(G587,Code!$C$3:$D$5,2,0)</f>
        <v>T-103</v>
      </c>
      <c r="T587" s="14"/>
    </row>
    <row r="588" spans="1:20">
      <c r="A588" s="13">
        <v>587</v>
      </c>
      <c r="B588" s="13" t="s">
        <v>85</v>
      </c>
      <c r="C588" s="13" t="s">
        <v>69</v>
      </c>
      <c r="D588" s="13" t="s">
        <v>608</v>
      </c>
      <c r="E588" s="13" t="s">
        <v>71</v>
      </c>
      <c r="F588" s="13" t="s">
        <v>72</v>
      </c>
      <c r="G588" s="13" t="s">
        <v>73</v>
      </c>
      <c r="H588" s="13" t="s">
        <v>76</v>
      </c>
      <c r="I588" s="13" t="s">
        <v>603</v>
      </c>
      <c r="J588" s="13">
        <v>1</v>
      </c>
      <c r="K588" s="13">
        <v>0</v>
      </c>
      <c r="L588" s="14">
        <v>4.968599999999995</v>
      </c>
      <c r="M588" s="14">
        <f t="shared" si="45"/>
        <v>66.011400000000009</v>
      </c>
      <c r="N588" s="14">
        <f t="shared" si="46"/>
        <v>70.98</v>
      </c>
      <c r="O588" s="14">
        <f t="shared" si="48"/>
        <v>4.968599999999995</v>
      </c>
      <c r="P588" s="13">
        <v>70.98</v>
      </c>
      <c r="Q588" s="14">
        <f t="shared" si="47"/>
        <v>150</v>
      </c>
      <c r="R588" s="14" t="str">
        <f t="shared" si="49"/>
        <v>D</v>
      </c>
      <c r="S588" s="14" t="str">
        <f>VLOOKUP(G588,Code!$C$3:$D$5,2,0)</f>
        <v>F-101</v>
      </c>
      <c r="T588" s="14"/>
    </row>
    <row r="589" spans="1:20">
      <c r="A589" s="13">
        <v>588</v>
      </c>
      <c r="B589" s="13" t="s">
        <v>85</v>
      </c>
      <c r="C589" s="13" t="s">
        <v>69</v>
      </c>
      <c r="D589" s="13" t="s">
        <v>608</v>
      </c>
      <c r="E589" s="13" t="s">
        <v>71</v>
      </c>
      <c r="F589" s="13" t="s">
        <v>72</v>
      </c>
      <c r="G589" s="13" t="s">
        <v>82</v>
      </c>
      <c r="H589" s="13" t="s">
        <v>83</v>
      </c>
      <c r="I589" s="13" t="s">
        <v>772</v>
      </c>
      <c r="J589" s="13">
        <v>3</v>
      </c>
      <c r="K589" s="13">
        <v>0</v>
      </c>
      <c r="L589" s="14">
        <v>144.51570000000001</v>
      </c>
      <c r="M589" s="14">
        <f t="shared" si="45"/>
        <v>150.4143</v>
      </c>
      <c r="N589" s="14">
        <f t="shared" si="46"/>
        <v>294.93</v>
      </c>
      <c r="O589" s="14">
        <f t="shared" si="48"/>
        <v>144.51570000000001</v>
      </c>
      <c r="P589" s="13">
        <v>294.93</v>
      </c>
      <c r="Q589" s="14">
        <f t="shared" si="47"/>
        <v>450</v>
      </c>
      <c r="R589" s="14" t="str">
        <f t="shared" si="49"/>
        <v>D</v>
      </c>
      <c r="S589" s="14" t="str">
        <f>VLOOKUP(G589,Code!$C$3:$D$5,2,0)</f>
        <v>O-102</v>
      </c>
      <c r="T589" s="14"/>
    </row>
    <row r="590" spans="1:20">
      <c r="A590" s="13">
        <v>589</v>
      </c>
      <c r="B590" s="13" t="s">
        <v>85</v>
      </c>
      <c r="C590" s="13" t="s">
        <v>69</v>
      </c>
      <c r="D590" s="13" t="s">
        <v>773</v>
      </c>
      <c r="E590" s="13" t="s">
        <v>241</v>
      </c>
      <c r="F590" s="13" t="s">
        <v>81</v>
      </c>
      <c r="G590" s="13" t="s">
        <v>96</v>
      </c>
      <c r="H590" s="13" t="s">
        <v>97</v>
      </c>
      <c r="I590" s="13" t="s">
        <v>774</v>
      </c>
      <c r="J590" s="13">
        <v>2</v>
      </c>
      <c r="K590" s="13">
        <v>0.2</v>
      </c>
      <c r="L590" s="14">
        <v>-20.136200000000006</v>
      </c>
      <c r="M590" s="14">
        <f t="shared" si="45"/>
        <v>104.92020000000001</v>
      </c>
      <c r="N590" s="14">
        <f t="shared" si="46"/>
        <v>101.74080000000001</v>
      </c>
      <c r="O590" s="14">
        <f t="shared" si="48"/>
        <v>-3.1794000000000011</v>
      </c>
      <c r="P590" s="13">
        <v>84.784000000000006</v>
      </c>
      <c r="Q590" s="14">
        <f t="shared" si="47"/>
        <v>300</v>
      </c>
      <c r="R590" s="14" t="str">
        <f t="shared" si="49"/>
        <v>D</v>
      </c>
      <c r="S590" s="14" t="str">
        <f>VLOOKUP(G590,Code!$C$3:$D$5,2,0)</f>
        <v>T-103</v>
      </c>
      <c r="T590" s="14"/>
    </row>
    <row r="591" spans="1:20">
      <c r="A591" s="13">
        <v>590</v>
      </c>
      <c r="B591" s="13" t="s">
        <v>85</v>
      </c>
      <c r="C591" s="13" t="s">
        <v>69</v>
      </c>
      <c r="D591" s="13" t="s">
        <v>773</v>
      </c>
      <c r="E591" s="13" t="s">
        <v>241</v>
      </c>
      <c r="F591" s="13" t="s">
        <v>81</v>
      </c>
      <c r="G591" s="13" t="s">
        <v>82</v>
      </c>
      <c r="H591" s="13" t="s">
        <v>107</v>
      </c>
      <c r="I591" s="13" t="s">
        <v>775</v>
      </c>
      <c r="J591" s="13">
        <v>4</v>
      </c>
      <c r="K591" s="13">
        <v>0.2</v>
      </c>
      <c r="L591" s="14">
        <v>7.2576000000000001</v>
      </c>
      <c r="M591" s="14">
        <f t="shared" si="45"/>
        <v>13.478400000000004</v>
      </c>
      <c r="N591" s="14">
        <f t="shared" si="46"/>
        <v>24.883200000000006</v>
      </c>
      <c r="O591" s="14">
        <f t="shared" si="48"/>
        <v>11.404800000000002</v>
      </c>
      <c r="P591" s="13">
        <v>20.736000000000004</v>
      </c>
      <c r="Q591" s="14">
        <f t="shared" si="47"/>
        <v>600</v>
      </c>
      <c r="R591" s="14" t="str">
        <f t="shared" si="49"/>
        <v>C</v>
      </c>
      <c r="S591" s="14" t="str">
        <f>VLOOKUP(G591,Code!$C$3:$D$5,2,0)</f>
        <v>O-102</v>
      </c>
      <c r="T591" s="14"/>
    </row>
    <row r="592" spans="1:20">
      <c r="A592" s="13">
        <v>591</v>
      </c>
      <c r="B592" s="13" t="s">
        <v>85</v>
      </c>
      <c r="C592" s="13" t="s">
        <v>69</v>
      </c>
      <c r="D592" s="13" t="s">
        <v>773</v>
      </c>
      <c r="E592" s="13" t="s">
        <v>241</v>
      </c>
      <c r="F592" s="13" t="s">
        <v>81</v>
      </c>
      <c r="G592" s="13" t="s">
        <v>82</v>
      </c>
      <c r="H592" s="13" t="s">
        <v>99</v>
      </c>
      <c r="I592" s="13" t="s">
        <v>693</v>
      </c>
      <c r="J592" s="13">
        <v>3</v>
      </c>
      <c r="K592" s="13">
        <v>0.7</v>
      </c>
      <c r="L592" s="14">
        <v>-12.896100000000004</v>
      </c>
      <c r="M592" s="14">
        <f t="shared" si="45"/>
        <v>29.717100000000009</v>
      </c>
      <c r="N592" s="14">
        <f t="shared" si="46"/>
        <v>28.595700000000008</v>
      </c>
      <c r="O592" s="14">
        <f t="shared" si="48"/>
        <v>-1.1214000000000013</v>
      </c>
      <c r="P592" s="13">
        <v>16.821000000000005</v>
      </c>
      <c r="Q592" s="14">
        <f t="shared" si="47"/>
        <v>450</v>
      </c>
      <c r="R592" s="14" t="str">
        <f t="shared" si="49"/>
        <v>D</v>
      </c>
      <c r="S592" s="14" t="str">
        <f>VLOOKUP(G592,Code!$C$3:$D$5,2,0)</f>
        <v>O-102</v>
      </c>
      <c r="T592" s="14"/>
    </row>
    <row r="593" spans="1:20">
      <c r="A593" s="13">
        <v>592</v>
      </c>
      <c r="B593" s="13" t="s">
        <v>85</v>
      </c>
      <c r="C593" s="13" t="s">
        <v>69</v>
      </c>
      <c r="D593" s="13" t="s">
        <v>773</v>
      </c>
      <c r="E593" s="13" t="s">
        <v>241</v>
      </c>
      <c r="F593" s="13" t="s">
        <v>81</v>
      </c>
      <c r="G593" s="13" t="s">
        <v>82</v>
      </c>
      <c r="H593" s="13" t="s">
        <v>107</v>
      </c>
      <c r="I593" s="13" t="s">
        <v>776</v>
      </c>
      <c r="J593" s="13">
        <v>2</v>
      </c>
      <c r="K593" s="13">
        <v>0.2</v>
      </c>
      <c r="L593" s="14">
        <v>3.6288</v>
      </c>
      <c r="M593" s="14">
        <f t="shared" si="45"/>
        <v>6.7392000000000021</v>
      </c>
      <c r="N593" s="14">
        <f t="shared" si="46"/>
        <v>12.441600000000003</v>
      </c>
      <c r="O593" s="14">
        <f t="shared" si="48"/>
        <v>5.7024000000000008</v>
      </c>
      <c r="P593" s="13">
        <v>10.368000000000002</v>
      </c>
      <c r="Q593" s="14">
        <f t="shared" si="47"/>
        <v>300</v>
      </c>
      <c r="R593" s="14" t="str">
        <f t="shared" si="49"/>
        <v>D</v>
      </c>
      <c r="S593" s="14" t="str">
        <f>VLOOKUP(G593,Code!$C$3:$D$5,2,0)</f>
        <v>O-102</v>
      </c>
      <c r="T593" s="14"/>
    </row>
    <row r="594" spans="1:20">
      <c r="A594" s="13">
        <v>593</v>
      </c>
      <c r="B594" s="13" t="s">
        <v>85</v>
      </c>
      <c r="C594" s="13" t="s">
        <v>69</v>
      </c>
      <c r="D594" s="13" t="s">
        <v>777</v>
      </c>
      <c r="E594" s="13" t="s">
        <v>114</v>
      </c>
      <c r="F594" s="13" t="s">
        <v>115</v>
      </c>
      <c r="G594" s="13" t="s">
        <v>82</v>
      </c>
      <c r="H594" s="13" t="s">
        <v>94</v>
      </c>
      <c r="I594" s="13" t="s">
        <v>778</v>
      </c>
      <c r="J594" s="13">
        <v>2</v>
      </c>
      <c r="K594" s="13">
        <v>0.2</v>
      </c>
      <c r="L594" s="14">
        <v>1.1679999999999997</v>
      </c>
      <c r="M594" s="14">
        <f t="shared" si="45"/>
        <v>8.1760000000000002</v>
      </c>
      <c r="N594" s="14">
        <f t="shared" si="46"/>
        <v>11.2128</v>
      </c>
      <c r="O594" s="14">
        <f t="shared" si="48"/>
        <v>3.0367999999999995</v>
      </c>
      <c r="P594" s="13">
        <v>9.3439999999999994</v>
      </c>
      <c r="Q594" s="14">
        <f t="shared" si="47"/>
        <v>300</v>
      </c>
      <c r="R594" s="14" t="str">
        <f t="shared" si="49"/>
        <v>D</v>
      </c>
      <c r="S594" s="14" t="str">
        <f>VLOOKUP(G594,Code!$C$3:$D$5,2,0)</f>
        <v>O-102</v>
      </c>
      <c r="T594" s="14"/>
    </row>
    <row r="595" spans="1:20">
      <c r="A595" s="13">
        <v>594</v>
      </c>
      <c r="B595" s="13" t="s">
        <v>85</v>
      </c>
      <c r="C595" s="13" t="s">
        <v>69</v>
      </c>
      <c r="D595" s="13" t="s">
        <v>777</v>
      </c>
      <c r="E595" s="13" t="s">
        <v>114</v>
      </c>
      <c r="F595" s="13" t="s">
        <v>115</v>
      </c>
      <c r="G595" s="13" t="s">
        <v>96</v>
      </c>
      <c r="H595" s="13" t="s">
        <v>138</v>
      </c>
      <c r="I595" s="13" t="s">
        <v>390</v>
      </c>
      <c r="J595" s="13">
        <v>3</v>
      </c>
      <c r="K595" s="13">
        <v>0.2</v>
      </c>
      <c r="L595" s="14">
        <v>9.7499999999999964</v>
      </c>
      <c r="M595" s="14">
        <f t="shared" si="45"/>
        <v>21.450000000000006</v>
      </c>
      <c r="N595" s="14">
        <f t="shared" si="46"/>
        <v>37.440000000000005</v>
      </c>
      <c r="O595" s="14">
        <f t="shared" si="48"/>
        <v>15.989999999999998</v>
      </c>
      <c r="P595" s="13">
        <v>31.200000000000003</v>
      </c>
      <c r="Q595" s="14">
        <f t="shared" si="47"/>
        <v>450</v>
      </c>
      <c r="R595" s="14" t="str">
        <f t="shared" si="49"/>
        <v>D</v>
      </c>
      <c r="S595" s="14" t="str">
        <f>VLOOKUP(G595,Code!$C$3:$D$5,2,0)</f>
        <v>T-103</v>
      </c>
      <c r="T595" s="14"/>
    </row>
    <row r="596" spans="1:20">
      <c r="A596" s="13">
        <v>595</v>
      </c>
      <c r="B596" s="13" t="s">
        <v>85</v>
      </c>
      <c r="C596" s="13" t="s">
        <v>69</v>
      </c>
      <c r="D596" s="13" t="s">
        <v>428</v>
      </c>
      <c r="E596" s="13" t="s">
        <v>80</v>
      </c>
      <c r="F596" s="13" t="s">
        <v>81</v>
      </c>
      <c r="G596" s="13" t="s">
        <v>82</v>
      </c>
      <c r="H596" s="13" t="s">
        <v>101</v>
      </c>
      <c r="I596" s="13" t="s">
        <v>779</v>
      </c>
      <c r="J596" s="13">
        <v>2</v>
      </c>
      <c r="K596" s="13">
        <v>0</v>
      </c>
      <c r="L596" s="14">
        <v>22.074799999999996</v>
      </c>
      <c r="M596" s="14">
        <f t="shared" si="45"/>
        <v>54.045200000000008</v>
      </c>
      <c r="N596" s="14">
        <f t="shared" si="46"/>
        <v>76.12</v>
      </c>
      <c r="O596" s="14">
        <f t="shared" si="48"/>
        <v>22.074799999999996</v>
      </c>
      <c r="P596" s="13">
        <v>76.12</v>
      </c>
      <c r="Q596" s="14">
        <f t="shared" si="47"/>
        <v>300</v>
      </c>
      <c r="R596" s="14" t="str">
        <f t="shared" si="49"/>
        <v>D</v>
      </c>
      <c r="S596" s="14" t="str">
        <f>VLOOKUP(G596,Code!$C$3:$D$5,2,0)</f>
        <v>O-102</v>
      </c>
      <c r="T596" s="14"/>
    </row>
    <row r="597" spans="1:20">
      <c r="A597" s="13">
        <v>596</v>
      </c>
      <c r="B597" s="13" t="s">
        <v>85</v>
      </c>
      <c r="C597" s="13" t="s">
        <v>69</v>
      </c>
      <c r="D597" s="13" t="s">
        <v>428</v>
      </c>
      <c r="E597" s="13" t="s">
        <v>80</v>
      </c>
      <c r="F597" s="13" t="s">
        <v>81</v>
      </c>
      <c r="G597" s="13" t="s">
        <v>96</v>
      </c>
      <c r="H597" s="13" t="s">
        <v>522</v>
      </c>
      <c r="I597" s="13" t="s">
        <v>596</v>
      </c>
      <c r="J597" s="13">
        <v>3</v>
      </c>
      <c r="K597" s="13">
        <v>0.2</v>
      </c>
      <c r="L597" s="14">
        <v>434.99130000000002</v>
      </c>
      <c r="M597" s="14">
        <f t="shared" si="45"/>
        <v>764.98470000000009</v>
      </c>
      <c r="N597" s="14">
        <f t="shared" si="46"/>
        <v>1439.9712000000002</v>
      </c>
      <c r="O597" s="14">
        <f t="shared" si="48"/>
        <v>674.98650000000009</v>
      </c>
      <c r="P597" s="13">
        <v>1199.9760000000001</v>
      </c>
      <c r="Q597" s="14">
        <f t="shared" si="47"/>
        <v>450</v>
      </c>
      <c r="R597" s="14" t="str">
        <f t="shared" si="49"/>
        <v>D</v>
      </c>
      <c r="S597" s="14" t="str">
        <f>VLOOKUP(G597,Code!$C$3:$D$5,2,0)</f>
        <v>T-103</v>
      </c>
      <c r="T597" s="14"/>
    </row>
    <row r="598" spans="1:20">
      <c r="A598" s="13">
        <v>597</v>
      </c>
      <c r="B598" s="13" t="s">
        <v>85</v>
      </c>
      <c r="C598" s="13" t="s">
        <v>69</v>
      </c>
      <c r="D598" s="13" t="s">
        <v>428</v>
      </c>
      <c r="E598" s="13" t="s">
        <v>80</v>
      </c>
      <c r="F598" s="13" t="s">
        <v>81</v>
      </c>
      <c r="G598" s="13" t="s">
        <v>96</v>
      </c>
      <c r="H598" s="13" t="s">
        <v>97</v>
      </c>
      <c r="I598" s="13" t="s">
        <v>501</v>
      </c>
      <c r="J598" s="13">
        <v>5</v>
      </c>
      <c r="K598" s="13">
        <v>0.2</v>
      </c>
      <c r="L598" s="14">
        <v>55.744999999999948</v>
      </c>
      <c r="M598" s="14">
        <f t="shared" si="45"/>
        <v>390.21500000000009</v>
      </c>
      <c r="N598" s="14">
        <f t="shared" si="46"/>
        <v>535.15200000000004</v>
      </c>
      <c r="O598" s="14">
        <f t="shared" si="48"/>
        <v>144.93699999999995</v>
      </c>
      <c r="P598" s="13">
        <v>445.96000000000004</v>
      </c>
      <c r="Q598" s="14">
        <f t="shared" si="47"/>
        <v>750</v>
      </c>
      <c r="R598" s="14" t="str">
        <f t="shared" si="49"/>
        <v>C</v>
      </c>
      <c r="S598" s="14" t="str">
        <f>VLOOKUP(G598,Code!$C$3:$D$5,2,0)</f>
        <v>T-103</v>
      </c>
      <c r="T598" s="14"/>
    </row>
    <row r="599" spans="1:20">
      <c r="A599" s="13">
        <v>598</v>
      </c>
      <c r="B599" s="13" t="s">
        <v>85</v>
      </c>
      <c r="C599" s="13" t="s">
        <v>69</v>
      </c>
      <c r="D599" s="13" t="s">
        <v>428</v>
      </c>
      <c r="E599" s="13" t="s">
        <v>80</v>
      </c>
      <c r="F599" s="13" t="s">
        <v>81</v>
      </c>
      <c r="G599" s="13" t="s">
        <v>73</v>
      </c>
      <c r="H599" s="13" t="s">
        <v>92</v>
      </c>
      <c r="I599" s="13" t="s">
        <v>780</v>
      </c>
      <c r="J599" s="13">
        <v>8</v>
      </c>
      <c r="K599" s="13">
        <v>0</v>
      </c>
      <c r="L599" s="14">
        <v>91.772800000000018</v>
      </c>
      <c r="M599" s="14">
        <f t="shared" si="45"/>
        <v>235.98719999999997</v>
      </c>
      <c r="N599" s="14">
        <f t="shared" si="46"/>
        <v>327.76</v>
      </c>
      <c r="O599" s="14">
        <f t="shared" si="48"/>
        <v>91.772800000000018</v>
      </c>
      <c r="P599" s="13">
        <v>327.76</v>
      </c>
      <c r="Q599" s="14">
        <f t="shared" si="47"/>
        <v>1200</v>
      </c>
      <c r="R599" s="14" t="str">
        <f t="shared" si="49"/>
        <v>B</v>
      </c>
      <c r="S599" s="14" t="str">
        <f>VLOOKUP(G599,Code!$C$3:$D$5,2,0)</f>
        <v>F-101</v>
      </c>
      <c r="T599" s="14"/>
    </row>
    <row r="600" spans="1:20">
      <c r="A600" s="13">
        <v>599</v>
      </c>
      <c r="B600" s="13" t="s">
        <v>150</v>
      </c>
      <c r="C600" s="13" t="s">
        <v>69</v>
      </c>
      <c r="D600" s="13" t="s">
        <v>132</v>
      </c>
      <c r="E600" s="13" t="s">
        <v>133</v>
      </c>
      <c r="F600" s="13" t="s">
        <v>134</v>
      </c>
      <c r="G600" s="13" t="s">
        <v>82</v>
      </c>
      <c r="H600" s="13" t="s">
        <v>298</v>
      </c>
      <c r="I600" s="13" t="s">
        <v>781</v>
      </c>
      <c r="J600" s="13">
        <v>2</v>
      </c>
      <c r="K600" s="13">
        <v>0.2</v>
      </c>
      <c r="L600" s="14">
        <v>1.0178000000000007</v>
      </c>
      <c r="M600" s="14">
        <f t="shared" si="45"/>
        <v>10.614199999999999</v>
      </c>
      <c r="N600" s="14">
        <f t="shared" si="46"/>
        <v>13.958399999999999</v>
      </c>
      <c r="O600" s="14">
        <f t="shared" si="48"/>
        <v>3.3442000000000007</v>
      </c>
      <c r="P600" s="13">
        <v>11.632</v>
      </c>
      <c r="Q600" s="14">
        <f t="shared" si="47"/>
        <v>300</v>
      </c>
      <c r="R600" s="14" t="str">
        <f t="shared" si="49"/>
        <v>D</v>
      </c>
      <c r="S600" s="14" t="str">
        <f>VLOOKUP(G600,Code!$C$3:$D$5,2,0)</f>
        <v>O-102</v>
      </c>
      <c r="T600" s="14"/>
    </row>
    <row r="601" spans="1:20">
      <c r="A601" s="13">
        <v>600</v>
      </c>
      <c r="B601" s="13" t="s">
        <v>85</v>
      </c>
      <c r="C601" s="13" t="s">
        <v>69</v>
      </c>
      <c r="D601" s="13" t="s">
        <v>132</v>
      </c>
      <c r="E601" s="13" t="s">
        <v>133</v>
      </c>
      <c r="F601" s="13" t="s">
        <v>134</v>
      </c>
      <c r="G601" s="13" t="s">
        <v>96</v>
      </c>
      <c r="H601" s="13" t="s">
        <v>97</v>
      </c>
      <c r="I601" s="13" t="s">
        <v>782</v>
      </c>
      <c r="J601" s="13">
        <v>3</v>
      </c>
      <c r="K601" s="13">
        <v>0.4</v>
      </c>
      <c r="L601" s="14">
        <v>-28.796400000000006</v>
      </c>
      <c r="M601" s="14">
        <f t="shared" si="45"/>
        <v>172.77839999999998</v>
      </c>
      <c r="N601" s="14">
        <f t="shared" si="46"/>
        <v>201.57479999999995</v>
      </c>
      <c r="O601" s="14">
        <f t="shared" si="48"/>
        <v>28.796399999999977</v>
      </c>
      <c r="P601" s="13">
        <v>143.98199999999997</v>
      </c>
      <c r="Q601" s="14">
        <f t="shared" si="47"/>
        <v>450</v>
      </c>
      <c r="R601" s="14" t="str">
        <f t="shared" si="49"/>
        <v>D</v>
      </c>
      <c r="S601" s="14" t="str">
        <f>VLOOKUP(G601,Code!$C$3:$D$5,2,0)</f>
        <v>T-103</v>
      </c>
      <c r="T601" s="14"/>
    </row>
    <row r="602" spans="1:20">
      <c r="A602" s="13">
        <v>601</v>
      </c>
      <c r="B602" s="13" t="s">
        <v>85</v>
      </c>
      <c r="C602" s="13" t="s">
        <v>69</v>
      </c>
      <c r="D602" s="13" t="s">
        <v>132</v>
      </c>
      <c r="E602" s="13" t="s">
        <v>133</v>
      </c>
      <c r="F602" s="13" t="s">
        <v>134</v>
      </c>
      <c r="G602" s="13" t="s">
        <v>96</v>
      </c>
      <c r="H602" s="13" t="s">
        <v>97</v>
      </c>
      <c r="I602" s="13" t="s">
        <v>783</v>
      </c>
      <c r="J602" s="13">
        <v>4</v>
      </c>
      <c r="K602" s="13">
        <v>0.4</v>
      </c>
      <c r="L602" s="14">
        <v>-115.35440000000006</v>
      </c>
      <c r="M602" s="14">
        <f t="shared" si="45"/>
        <v>609.73040000000003</v>
      </c>
      <c r="N602" s="14">
        <f t="shared" si="46"/>
        <v>692.12639999999999</v>
      </c>
      <c r="O602" s="14">
        <f t="shared" si="48"/>
        <v>82.395999999999958</v>
      </c>
      <c r="P602" s="13">
        <v>494.37599999999998</v>
      </c>
      <c r="Q602" s="14">
        <f t="shared" si="47"/>
        <v>600</v>
      </c>
      <c r="R602" s="14" t="str">
        <f t="shared" si="49"/>
        <v>C</v>
      </c>
      <c r="S602" s="14" t="str">
        <f>VLOOKUP(G602,Code!$C$3:$D$5,2,0)</f>
        <v>T-103</v>
      </c>
      <c r="T602" s="14"/>
    </row>
    <row r="603" spans="1:20">
      <c r="A603" s="13">
        <v>602</v>
      </c>
      <c r="B603" s="13" t="s">
        <v>85</v>
      </c>
      <c r="C603" s="13" t="s">
        <v>69</v>
      </c>
      <c r="D603" s="13" t="s">
        <v>132</v>
      </c>
      <c r="E603" s="13" t="s">
        <v>133</v>
      </c>
      <c r="F603" s="13" t="s">
        <v>134</v>
      </c>
      <c r="G603" s="13" t="s">
        <v>82</v>
      </c>
      <c r="H603" s="13" t="s">
        <v>298</v>
      </c>
      <c r="I603" s="13" t="s">
        <v>767</v>
      </c>
      <c r="J603" s="13">
        <v>2</v>
      </c>
      <c r="K603" s="13">
        <v>0.2</v>
      </c>
      <c r="L603" s="14">
        <v>0.72999999999999954</v>
      </c>
      <c r="M603" s="14">
        <f t="shared" si="45"/>
        <v>5.1100000000000003</v>
      </c>
      <c r="N603" s="14">
        <f t="shared" si="46"/>
        <v>7.008</v>
      </c>
      <c r="O603" s="14">
        <f t="shared" si="48"/>
        <v>1.8979999999999997</v>
      </c>
      <c r="P603" s="13">
        <v>5.84</v>
      </c>
      <c r="Q603" s="14">
        <f t="shared" si="47"/>
        <v>300</v>
      </c>
      <c r="R603" s="14" t="str">
        <f t="shared" si="49"/>
        <v>D</v>
      </c>
      <c r="S603" s="14" t="str">
        <f>VLOOKUP(G603,Code!$C$3:$D$5,2,0)</f>
        <v>O-102</v>
      </c>
      <c r="T603" s="14"/>
    </row>
    <row r="604" spans="1:20">
      <c r="A604" s="13">
        <v>603</v>
      </c>
      <c r="B604" s="13" t="s">
        <v>85</v>
      </c>
      <c r="C604" s="13" t="s">
        <v>69</v>
      </c>
      <c r="D604" s="13" t="s">
        <v>410</v>
      </c>
      <c r="E604" s="13" t="s">
        <v>87</v>
      </c>
      <c r="F604" s="13" t="s">
        <v>72</v>
      </c>
      <c r="G604" s="13" t="s">
        <v>82</v>
      </c>
      <c r="H604" s="13" t="s">
        <v>90</v>
      </c>
      <c r="I604" s="13" t="s">
        <v>784</v>
      </c>
      <c r="J604" s="13">
        <v>1</v>
      </c>
      <c r="K604" s="13">
        <v>0.2</v>
      </c>
      <c r="L604" s="14">
        <v>17.84699999999998</v>
      </c>
      <c r="M604" s="14">
        <f t="shared" si="45"/>
        <v>124.92900000000003</v>
      </c>
      <c r="N604" s="14">
        <f t="shared" si="46"/>
        <v>171.33120000000002</v>
      </c>
      <c r="O604" s="14">
        <f t="shared" si="48"/>
        <v>46.402199999999993</v>
      </c>
      <c r="P604" s="13">
        <v>142.77600000000001</v>
      </c>
      <c r="Q604" s="14">
        <f t="shared" si="47"/>
        <v>150</v>
      </c>
      <c r="R604" s="14" t="str">
        <f t="shared" si="49"/>
        <v>D</v>
      </c>
      <c r="S604" s="14" t="str">
        <f>VLOOKUP(G604,Code!$C$3:$D$5,2,0)</f>
        <v>O-102</v>
      </c>
      <c r="T604" s="14"/>
    </row>
    <row r="605" spans="1:20">
      <c r="A605" s="13">
        <v>604</v>
      </c>
      <c r="B605" s="13" t="s">
        <v>85</v>
      </c>
      <c r="C605" s="13" t="s">
        <v>69</v>
      </c>
      <c r="D605" s="13" t="s">
        <v>410</v>
      </c>
      <c r="E605" s="13" t="s">
        <v>87</v>
      </c>
      <c r="F605" s="13" t="s">
        <v>72</v>
      </c>
      <c r="G605" s="13" t="s">
        <v>73</v>
      </c>
      <c r="H605" s="13" t="s">
        <v>92</v>
      </c>
      <c r="I605" s="13" t="s">
        <v>496</v>
      </c>
      <c r="J605" s="13">
        <v>3</v>
      </c>
      <c r="K605" s="13">
        <v>0.2</v>
      </c>
      <c r="L605" s="14">
        <v>5.1407999999999916</v>
      </c>
      <c r="M605" s="14">
        <f t="shared" si="45"/>
        <v>40.555200000000006</v>
      </c>
      <c r="N605" s="14">
        <f t="shared" si="46"/>
        <v>54.8352</v>
      </c>
      <c r="O605" s="14">
        <f t="shared" si="48"/>
        <v>14.279999999999994</v>
      </c>
      <c r="P605" s="13">
        <v>45.695999999999998</v>
      </c>
      <c r="Q605" s="14">
        <f t="shared" si="47"/>
        <v>450</v>
      </c>
      <c r="R605" s="14" t="str">
        <f t="shared" si="49"/>
        <v>D</v>
      </c>
      <c r="S605" s="14" t="str">
        <f>VLOOKUP(G605,Code!$C$3:$D$5,2,0)</f>
        <v>F-101</v>
      </c>
      <c r="T605" s="14"/>
    </row>
    <row r="606" spans="1:20">
      <c r="A606" s="13">
        <v>605</v>
      </c>
      <c r="B606" s="13" t="s">
        <v>85</v>
      </c>
      <c r="C606" s="13" t="s">
        <v>69</v>
      </c>
      <c r="D606" s="13" t="s">
        <v>410</v>
      </c>
      <c r="E606" s="13" t="s">
        <v>87</v>
      </c>
      <c r="F606" s="13" t="s">
        <v>72</v>
      </c>
      <c r="G606" s="13" t="s">
        <v>82</v>
      </c>
      <c r="H606" s="13" t="s">
        <v>99</v>
      </c>
      <c r="I606" s="13" t="s">
        <v>630</v>
      </c>
      <c r="J606" s="13">
        <v>3</v>
      </c>
      <c r="K606" s="13">
        <v>0.7</v>
      </c>
      <c r="L606" s="14">
        <v>-5.5338000000000012</v>
      </c>
      <c r="M606" s="14">
        <f t="shared" si="45"/>
        <v>12.751800000000001</v>
      </c>
      <c r="N606" s="14">
        <f t="shared" si="46"/>
        <v>12.2706</v>
      </c>
      <c r="O606" s="14">
        <f t="shared" si="48"/>
        <v>-0.48120000000000118</v>
      </c>
      <c r="P606" s="13">
        <v>7.218</v>
      </c>
      <c r="Q606" s="14">
        <f t="shared" si="47"/>
        <v>450</v>
      </c>
      <c r="R606" s="14" t="str">
        <f t="shared" si="49"/>
        <v>D</v>
      </c>
      <c r="S606" s="14" t="str">
        <f>VLOOKUP(G606,Code!$C$3:$D$5,2,0)</f>
        <v>O-102</v>
      </c>
      <c r="T606" s="14"/>
    </row>
    <row r="607" spans="1:20">
      <c r="A607" s="13">
        <v>606</v>
      </c>
      <c r="B607" s="13" t="s">
        <v>85</v>
      </c>
      <c r="C607" s="13" t="s">
        <v>69</v>
      </c>
      <c r="D607" s="13" t="s">
        <v>410</v>
      </c>
      <c r="E607" s="13" t="s">
        <v>87</v>
      </c>
      <c r="F607" s="13" t="s">
        <v>72</v>
      </c>
      <c r="G607" s="13" t="s">
        <v>82</v>
      </c>
      <c r="H607" s="13" t="s">
        <v>99</v>
      </c>
      <c r="I607" s="13" t="s">
        <v>621</v>
      </c>
      <c r="J607" s="13">
        <v>4</v>
      </c>
      <c r="K607" s="13">
        <v>0.7</v>
      </c>
      <c r="L607" s="14">
        <v>-31.671199999999999</v>
      </c>
      <c r="M607" s="14">
        <f t="shared" si="45"/>
        <v>74.859200000000016</v>
      </c>
      <c r="N607" s="14">
        <f t="shared" si="46"/>
        <v>73.419600000000017</v>
      </c>
      <c r="O607" s="14">
        <f t="shared" si="48"/>
        <v>-1.4395999999999987</v>
      </c>
      <c r="P607" s="13">
        <v>43.188000000000009</v>
      </c>
      <c r="Q607" s="14">
        <f t="shared" si="47"/>
        <v>600</v>
      </c>
      <c r="R607" s="14" t="str">
        <f t="shared" si="49"/>
        <v>C</v>
      </c>
      <c r="S607" s="14" t="str">
        <f>VLOOKUP(G607,Code!$C$3:$D$5,2,0)</f>
        <v>O-102</v>
      </c>
      <c r="T607" s="14"/>
    </row>
    <row r="608" spans="1:20">
      <c r="A608" s="13">
        <v>607</v>
      </c>
      <c r="B608" s="13" t="s">
        <v>85</v>
      </c>
      <c r="C608" s="13" t="s">
        <v>69</v>
      </c>
      <c r="D608" s="13" t="s">
        <v>410</v>
      </c>
      <c r="E608" s="13" t="s">
        <v>87</v>
      </c>
      <c r="F608" s="13" t="s">
        <v>72</v>
      </c>
      <c r="G608" s="13" t="s">
        <v>82</v>
      </c>
      <c r="H608" s="13" t="s">
        <v>107</v>
      </c>
      <c r="I608" s="13" t="s">
        <v>785</v>
      </c>
      <c r="J608" s="13">
        <v>3</v>
      </c>
      <c r="K608" s="13">
        <v>0.2</v>
      </c>
      <c r="L608" s="14">
        <v>47.815200000000004</v>
      </c>
      <c r="M608" s="14">
        <f t="shared" si="45"/>
        <v>84.088799999999992</v>
      </c>
      <c r="N608" s="14">
        <f t="shared" si="46"/>
        <v>158.28479999999999</v>
      </c>
      <c r="O608" s="14">
        <f t="shared" si="48"/>
        <v>74.195999999999998</v>
      </c>
      <c r="P608" s="13">
        <v>131.904</v>
      </c>
      <c r="Q608" s="14">
        <f t="shared" si="47"/>
        <v>450</v>
      </c>
      <c r="R608" s="14" t="str">
        <f t="shared" si="49"/>
        <v>D</v>
      </c>
      <c r="S608" s="14" t="str">
        <f>VLOOKUP(G608,Code!$C$3:$D$5,2,0)</f>
        <v>O-102</v>
      </c>
      <c r="T608" s="14"/>
    </row>
    <row r="609" spans="1:20">
      <c r="A609" s="13">
        <v>608</v>
      </c>
      <c r="B609" s="13" t="s">
        <v>85</v>
      </c>
      <c r="C609" s="13" t="s">
        <v>69</v>
      </c>
      <c r="D609" s="13" t="s">
        <v>132</v>
      </c>
      <c r="E609" s="13" t="s">
        <v>133</v>
      </c>
      <c r="F609" s="13" t="s">
        <v>134</v>
      </c>
      <c r="G609" s="13" t="s">
        <v>82</v>
      </c>
      <c r="H609" s="13" t="s">
        <v>99</v>
      </c>
      <c r="I609" s="13" t="s">
        <v>786</v>
      </c>
      <c r="J609" s="13">
        <v>2</v>
      </c>
      <c r="K609" s="13">
        <v>0.7</v>
      </c>
      <c r="L609" s="14">
        <v>-2.6256000000000004</v>
      </c>
      <c r="M609" s="14">
        <f t="shared" si="45"/>
        <v>5.9076000000000004</v>
      </c>
      <c r="N609" s="14">
        <f t="shared" si="46"/>
        <v>5.5794000000000006</v>
      </c>
      <c r="O609" s="14">
        <f t="shared" si="48"/>
        <v>-0.32819999999999983</v>
      </c>
      <c r="P609" s="13">
        <v>3.2820000000000005</v>
      </c>
      <c r="Q609" s="14">
        <f t="shared" si="47"/>
        <v>300</v>
      </c>
      <c r="R609" s="14" t="str">
        <f t="shared" si="49"/>
        <v>D</v>
      </c>
      <c r="S609" s="14" t="str">
        <f>VLOOKUP(G609,Code!$C$3:$D$5,2,0)</f>
        <v>O-102</v>
      </c>
      <c r="T609" s="14"/>
    </row>
    <row r="610" spans="1:20">
      <c r="A610" s="13">
        <v>609</v>
      </c>
      <c r="B610" s="13" t="s">
        <v>85</v>
      </c>
      <c r="C610" s="13" t="s">
        <v>69</v>
      </c>
      <c r="D610" s="13" t="s">
        <v>132</v>
      </c>
      <c r="E610" s="13" t="s">
        <v>133</v>
      </c>
      <c r="F610" s="13" t="s">
        <v>134</v>
      </c>
      <c r="G610" s="13" t="s">
        <v>82</v>
      </c>
      <c r="H610" s="13" t="s">
        <v>94</v>
      </c>
      <c r="I610" s="13" t="s">
        <v>711</v>
      </c>
      <c r="J610" s="13">
        <v>9</v>
      </c>
      <c r="K610" s="13">
        <v>0.2</v>
      </c>
      <c r="L610" s="14">
        <v>2.3813999999999984</v>
      </c>
      <c r="M610" s="14">
        <f t="shared" si="45"/>
        <v>18.7866</v>
      </c>
      <c r="N610" s="14">
        <f t="shared" si="46"/>
        <v>25.401599999999998</v>
      </c>
      <c r="O610" s="14">
        <f t="shared" si="48"/>
        <v>6.6149999999999984</v>
      </c>
      <c r="P610" s="13">
        <v>21.167999999999999</v>
      </c>
      <c r="Q610" s="14">
        <f t="shared" si="47"/>
        <v>1350</v>
      </c>
      <c r="R610" s="14" t="str">
        <f t="shared" si="49"/>
        <v>B</v>
      </c>
      <c r="S610" s="14" t="str">
        <f>VLOOKUP(G610,Code!$C$3:$D$5,2,0)</f>
        <v>O-102</v>
      </c>
      <c r="T610" s="14"/>
    </row>
    <row r="611" spans="1:20">
      <c r="A611" s="13">
        <v>610</v>
      </c>
      <c r="B611" s="13" t="s">
        <v>85</v>
      </c>
      <c r="C611" s="13" t="s">
        <v>69</v>
      </c>
      <c r="D611" s="13" t="s">
        <v>132</v>
      </c>
      <c r="E611" s="13" t="s">
        <v>133</v>
      </c>
      <c r="F611" s="13" t="s">
        <v>134</v>
      </c>
      <c r="G611" s="13" t="s">
        <v>96</v>
      </c>
      <c r="H611" s="13" t="s">
        <v>97</v>
      </c>
      <c r="I611" s="13" t="s">
        <v>787</v>
      </c>
      <c r="J611" s="13">
        <v>2</v>
      </c>
      <c r="K611" s="13">
        <v>0.4</v>
      </c>
      <c r="L611" s="14">
        <v>-10.117800000000003</v>
      </c>
      <c r="M611" s="14">
        <f t="shared" si="45"/>
        <v>65.305800000000005</v>
      </c>
      <c r="N611" s="14">
        <f t="shared" si="46"/>
        <v>77.263200000000012</v>
      </c>
      <c r="O611" s="14">
        <f t="shared" si="48"/>
        <v>11.957400000000007</v>
      </c>
      <c r="P611" s="13">
        <v>55.188000000000002</v>
      </c>
      <c r="Q611" s="14">
        <f t="shared" si="47"/>
        <v>300</v>
      </c>
      <c r="R611" s="14" t="str">
        <f t="shared" si="49"/>
        <v>D</v>
      </c>
      <c r="S611" s="14" t="str">
        <f>VLOOKUP(G611,Code!$C$3:$D$5,2,0)</f>
        <v>T-103</v>
      </c>
      <c r="T611" s="14"/>
    </row>
    <row r="612" spans="1:20">
      <c r="A612" s="13">
        <v>611</v>
      </c>
      <c r="B612" s="13" t="s">
        <v>150</v>
      </c>
      <c r="C612" s="13" t="s">
        <v>78</v>
      </c>
      <c r="D612" s="13" t="s">
        <v>380</v>
      </c>
      <c r="E612" s="13" t="s">
        <v>114</v>
      </c>
      <c r="F612" s="13" t="s">
        <v>115</v>
      </c>
      <c r="G612" s="13" t="s">
        <v>96</v>
      </c>
      <c r="H612" s="13" t="s">
        <v>97</v>
      </c>
      <c r="I612" s="13" t="s">
        <v>577</v>
      </c>
      <c r="J612" s="13">
        <v>3</v>
      </c>
      <c r="K612" s="13">
        <v>0.2</v>
      </c>
      <c r="L612" s="14">
        <v>41.577299999999951</v>
      </c>
      <c r="M612" s="14">
        <f t="shared" si="45"/>
        <v>327.9987000000001</v>
      </c>
      <c r="N612" s="14">
        <f t="shared" si="46"/>
        <v>443.49120000000005</v>
      </c>
      <c r="O612" s="14">
        <f t="shared" si="48"/>
        <v>115.49249999999995</v>
      </c>
      <c r="P612" s="13">
        <v>369.57600000000002</v>
      </c>
      <c r="Q612" s="14">
        <f t="shared" si="47"/>
        <v>450</v>
      </c>
      <c r="R612" s="14" t="str">
        <f t="shared" si="49"/>
        <v>D</v>
      </c>
      <c r="S612" s="14" t="str">
        <f>VLOOKUP(G612,Code!$C$3:$D$5,2,0)</f>
        <v>T-103</v>
      </c>
      <c r="T612" s="14"/>
    </row>
    <row r="613" spans="1:20">
      <c r="A613" s="13">
        <v>612</v>
      </c>
      <c r="B613" s="13" t="s">
        <v>150</v>
      </c>
      <c r="C613" s="13" t="s">
        <v>78</v>
      </c>
      <c r="D613" s="13" t="s">
        <v>380</v>
      </c>
      <c r="E613" s="13" t="s">
        <v>114</v>
      </c>
      <c r="F613" s="13" t="s">
        <v>115</v>
      </c>
      <c r="G613" s="13" t="s">
        <v>82</v>
      </c>
      <c r="H613" s="13" t="s">
        <v>83</v>
      </c>
      <c r="I613" s="13" t="s">
        <v>788</v>
      </c>
      <c r="J613" s="13">
        <v>4</v>
      </c>
      <c r="K613" s="13">
        <v>0.2</v>
      </c>
      <c r="L613" s="14">
        <v>5.6955999999999989</v>
      </c>
      <c r="M613" s="14">
        <f t="shared" si="45"/>
        <v>10.016400000000003</v>
      </c>
      <c r="N613" s="14">
        <f t="shared" si="46"/>
        <v>18.854400000000002</v>
      </c>
      <c r="O613" s="14">
        <f t="shared" si="48"/>
        <v>8.8379999999999992</v>
      </c>
      <c r="P613" s="13">
        <v>15.712000000000002</v>
      </c>
      <c r="Q613" s="14">
        <f t="shared" si="47"/>
        <v>600</v>
      </c>
      <c r="R613" s="14" t="str">
        <f t="shared" si="49"/>
        <v>C</v>
      </c>
      <c r="S613" s="14" t="str">
        <f>VLOOKUP(G613,Code!$C$3:$D$5,2,0)</f>
        <v>O-102</v>
      </c>
      <c r="T613" s="14"/>
    </row>
    <row r="614" spans="1:20">
      <c r="A614" s="13">
        <v>613</v>
      </c>
      <c r="B614" s="13" t="s">
        <v>68</v>
      </c>
      <c r="C614" s="13" t="s">
        <v>78</v>
      </c>
      <c r="D614" s="13" t="s">
        <v>132</v>
      </c>
      <c r="E614" s="13" t="s">
        <v>133</v>
      </c>
      <c r="F614" s="13" t="s">
        <v>134</v>
      </c>
      <c r="G614" s="13" t="s">
        <v>82</v>
      </c>
      <c r="H614" s="13" t="s">
        <v>107</v>
      </c>
      <c r="I614" s="13" t="s">
        <v>789</v>
      </c>
      <c r="J614" s="13">
        <v>2</v>
      </c>
      <c r="K614" s="13">
        <v>0.2</v>
      </c>
      <c r="L614" s="14">
        <v>2.6399999999999997</v>
      </c>
      <c r="M614" s="14">
        <f t="shared" si="45"/>
        <v>5.8080000000000007</v>
      </c>
      <c r="N614" s="14">
        <f t="shared" si="46"/>
        <v>10.137600000000001</v>
      </c>
      <c r="O614" s="14">
        <f t="shared" si="48"/>
        <v>4.3296000000000001</v>
      </c>
      <c r="P614" s="13">
        <v>8.4480000000000004</v>
      </c>
      <c r="Q614" s="14">
        <f t="shared" si="47"/>
        <v>300</v>
      </c>
      <c r="R614" s="14" t="str">
        <f t="shared" si="49"/>
        <v>D</v>
      </c>
      <c r="S614" s="14" t="str">
        <f>VLOOKUP(G614,Code!$C$3:$D$5,2,0)</f>
        <v>O-102</v>
      </c>
      <c r="T614" s="14"/>
    </row>
    <row r="615" spans="1:20">
      <c r="A615" s="13">
        <v>614</v>
      </c>
      <c r="B615" s="13" t="s">
        <v>68</v>
      </c>
      <c r="C615" s="13" t="s">
        <v>78</v>
      </c>
      <c r="D615" s="13" t="s">
        <v>132</v>
      </c>
      <c r="E615" s="13" t="s">
        <v>133</v>
      </c>
      <c r="F615" s="13" t="s">
        <v>134</v>
      </c>
      <c r="G615" s="13" t="s">
        <v>96</v>
      </c>
      <c r="H615" s="13" t="s">
        <v>97</v>
      </c>
      <c r="I615" s="13" t="s">
        <v>790</v>
      </c>
      <c r="J615" s="13">
        <v>9</v>
      </c>
      <c r="K615" s="13">
        <v>0.4</v>
      </c>
      <c r="L615" s="14">
        <v>-157.93830000000008</v>
      </c>
      <c r="M615" s="14">
        <f t="shared" si="45"/>
        <v>886.88430000000017</v>
      </c>
      <c r="N615" s="14">
        <f t="shared" si="46"/>
        <v>1020.5244</v>
      </c>
      <c r="O615" s="14">
        <f t="shared" si="48"/>
        <v>133.64009999999985</v>
      </c>
      <c r="P615" s="13">
        <v>728.94600000000003</v>
      </c>
      <c r="Q615" s="14">
        <f t="shared" si="47"/>
        <v>1350</v>
      </c>
      <c r="R615" s="14" t="str">
        <f t="shared" si="49"/>
        <v>B</v>
      </c>
      <c r="S615" s="14" t="str">
        <f>VLOOKUP(G615,Code!$C$3:$D$5,2,0)</f>
        <v>T-103</v>
      </c>
      <c r="T615" s="14"/>
    </row>
    <row r="616" spans="1:20">
      <c r="A616" s="13">
        <v>615</v>
      </c>
      <c r="B616" s="13" t="s">
        <v>68</v>
      </c>
      <c r="C616" s="13" t="s">
        <v>69</v>
      </c>
      <c r="D616" s="13" t="s">
        <v>791</v>
      </c>
      <c r="E616" s="13" t="s">
        <v>268</v>
      </c>
      <c r="F616" s="13" t="s">
        <v>134</v>
      </c>
      <c r="G616" s="13" t="s">
        <v>96</v>
      </c>
      <c r="H616" s="13" t="s">
        <v>97</v>
      </c>
      <c r="I616" s="13" t="s">
        <v>420</v>
      </c>
      <c r="J616" s="13">
        <v>10</v>
      </c>
      <c r="K616" s="13">
        <v>0.4</v>
      </c>
      <c r="L616" s="14">
        <v>15.99199999999999</v>
      </c>
      <c r="M616" s="14">
        <f t="shared" si="45"/>
        <v>103.94799999999999</v>
      </c>
      <c r="N616" s="14">
        <f t="shared" si="46"/>
        <v>167.916</v>
      </c>
      <c r="O616" s="14">
        <f t="shared" si="48"/>
        <v>63.968000000000004</v>
      </c>
      <c r="P616" s="13">
        <v>119.93999999999998</v>
      </c>
      <c r="Q616" s="14">
        <f t="shared" si="47"/>
        <v>1500</v>
      </c>
      <c r="R616" s="14" t="str">
        <f t="shared" si="49"/>
        <v>B</v>
      </c>
      <c r="S616" s="14" t="str">
        <f>VLOOKUP(G616,Code!$C$3:$D$5,2,0)</f>
        <v>T-103</v>
      </c>
      <c r="T616" s="14"/>
    </row>
    <row r="617" spans="1:20">
      <c r="A617" s="13">
        <v>616</v>
      </c>
      <c r="B617" s="13" t="s">
        <v>68</v>
      </c>
      <c r="C617" s="13" t="s">
        <v>69</v>
      </c>
      <c r="D617" s="13" t="s">
        <v>791</v>
      </c>
      <c r="E617" s="13" t="s">
        <v>268</v>
      </c>
      <c r="F617" s="13" t="s">
        <v>134</v>
      </c>
      <c r="G617" s="13" t="s">
        <v>82</v>
      </c>
      <c r="H617" s="13" t="s">
        <v>99</v>
      </c>
      <c r="I617" s="13" t="s">
        <v>792</v>
      </c>
      <c r="J617" s="13">
        <v>2</v>
      </c>
      <c r="K617" s="13">
        <v>0.7</v>
      </c>
      <c r="L617" s="14">
        <v>-2.7967999999999993</v>
      </c>
      <c r="M617" s="14">
        <f t="shared" si="45"/>
        <v>6.4447999999999999</v>
      </c>
      <c r="N617" s="14">
        <f t="shared" si="46"/>
        <v>6.2016000000000009</v>
      </c>
      <c r="O617" s="14">
        <f t="shared" si="48"/>
        <v>-0.24319999999999897</v>
      </c>
      <c r="P617" s="13">
        <v>3.6480000000000006</v>
      </c>
      <c r="Q617" s="14">
        <f t="shared" si="47"/>
        <v>300</v>
      </c>
      <c r="R617" s="14" t="str">
        <f t="shared" si="49"/>
        <v>D</v>
      </c>
      <c r="S617" s="14" t="str">
        <f>VLOOKUP(G617,Code!$C$3:$D$5,2,0)</f>
        <v>O-102</v>
      </c>
      <c r="T617" s="14"/>
    </row>
    <row r="618" spans="1:20">
      <c r="A618" s="13">
        <v>617</v>
      </c>
      <c r="B618" s="13" t="s">
        <v>68</v>
      </c>
      <c r="C618" s="13" t="s">
        <v>78</v>
      </c>
      <c r="D618" s="13" t="s">
        <v>181</v>
      </c>
      <c r="E618" s="13" t="s">
        <v>182</v>
      </c>
      <c r="F618" s="13" t="s">
        <v>134</v>
      </c>
      <c r="G618" s="13" t="s">
        <v>73</v>
      </c>
      <c r="H618" s="13" t="s">
        <v>92</v>
      </c>
      <c r="I618" s="13" t="s">
        <v>793</v>
      </c>
      <c r="J618" s="13">
        <v>2</v>
      </c>
      <c r="K618" s="13">
        <v>0</v>
      </c>
      <c r="L618" s="14">
        <v>15.787199999999999</v>
      </c>
      <c r="M618" s="14">
        <f t="shared" si="45"/>
        <v>24.692799999999998</v>
      </c>
      <c r="N618" s="14">
        <f t="shared" si="46"/>
        <v>40.479999999999997</v>
      </c>
      <c r="O618" s="14">
        <f t="shared" si="48"/>
        <v>15.787199999999999</v>
      </c>
      <c r="P618" s="13">
        <v>40.479999999999997</v>
      </c>
      <c r="Q618" s="14">
        <f t="shared" si="47"/>
        <v>300</v>
      </c>
      <c r="R618" s="14" t="str">
        <f t="shared" si="49"/>
        <v>D</v>
      </c>
      <c r="S618" s="14" t="str">
        <f>VLOOKUP(G618,Code!$C$3:$D$5,2,0)</f>
        <v>F-101</v>
      </c>
      <c r="T618" s="14"/>
    </row>
    <row r="619" spans="1:20">
      <c r="A619" s="13">
        <v>618</v>
      </c>
      <c r="B619" s="13" t="s">
        <v>68</v>
      </c>
      <c r="C619" s="13" t="s">
        <v>78</v>
      </c>
      <c r="D619" s="13" t="s">
        <v>181</v>
      </c>
      <c r="E619" s="13" t="s">
        <v>182</v>
      </c>
      <c r="F619" s="13" t="s">
        <v>134</v>
      </c>
      <c r="G619" s="13" t="s">
        <v>73</v>
      </c>
      <c r="H619" s="13" t="s">
        <v>92</v>
      </c>
      <c r="I619" s="13" t="s">
        <v>794</v>
      </c>
      <c r="J619" s="13">
        <v>2</v>
      </c>
      <c r="K619" s="13">
        <v>0</v>
      </c>
      <c r="L619" s="14">
        <v>3.0813999999999995</v>
      </c>
      <c r="M619" s="14">
        <f t="shared" si="45"/>
        <v>6.8586</v>
      </c>
      <c r="N619" s="14">
        <f t="shared" si="46"/>
        <v>9.94</v>
      </c>
      <c r="O619" s="14">
        <f t="shared" si="48"/>
        <v>3.0813999999999995</v>
      </c>
      <c r="P619" s="13">
        <v>9.94</v>
      </c>
      <c r="Q619" s="14">
        <f t="shared" si="47"/>
        <v>300</v>
      </c>
      <c r="R619" s="14" t="str">
        <f t="shared" si="49"/>
        <v>D</v>
      </c>
      <c r="S619" s="14" t="str">
        <f>VLOOKUP(G619,Code!$C$3:$D$5,2,0)</f>
        <v>F-101</v>
      </c>
      <c r="T619" s="14"/>
    </row>
    <row r="620" spans="1:20">
      <c r="A620" s="13">
        <v>619</v>
      </c>
      <c r="B620" s="13" t="s">
        <v>68</v>
      </c>
      <c r="C620" s="13" t="s">
        <v>78</v>
      </c>
      <c r="D620" s="13" t="s">
        <v>181</v>
      </c>
      <c r="E620" s="13" t="s">
        <v>182</v>
      </c>
      <c r="F620" s="13" t="s">
        <v>134</v>
      </c>
      <c r="G620" s="13" t="s">
        <v>82</v>
      </c>
      <c r="H620" s="13" t="s">
        <v>99</v>
      </c>
      <c r="I620" s="13" t="s">
        <v>795</v>
      </c>
      <c r="J620" s="13">
        <v>9</v>
      </c>
      <c r="K620" s="13">
        <v>0.2</v>
      </c>
      <c r="L620" s="14">
        <v>33.569999999999986</v>
      </c>
      <c r="M620" s="14">
        <f t="shared" si="45"/>
        <v>73.854000000000013</v>
      </c>
      <c r="N620" s="14">
        <f t="shared" si="46"/>
        <v>128.90880000000001</v>
      </c>
      <c r="O620" s="14">
        <f t="shared" si="48"/>
        <v>55.0548</v>
      </c>
      <c r="P620" s="13">
        <v>107.42400000000001</v>
      </c>
      <c r="Q620" s="14">
        <f t="shared" si="47"/>
        <v>1350</v>
      </c>
      <c r="R620" s="14" t="str">
        <f t="shared" si="49"/>
        <v>B</v>
      </c>
      <c r="S620" s="14" t="str">
        <f>VLOOKUP(G620,Code!$C$3:$D$5,2,0)</f>
        <v>O-102</v>
      </c>
      <c r="T620" s="14"/>
    </row>
    <row r="621" spans="1:20">
      <c r="A621" s="13">
        <v>620</v>
      </c>
      <c r="B621" s="13" t="s">
        <v>68</v>
      </c>
      <c r="C621" s="13" t="s">
        <v>78</v>
      </c>
      <c r="D621" s="13" t="s">
        <v>181</v>
      </c>
      <c r="E621" s="13" t="s">
        <v>182</v>
      </c>
      <c r="F621" s="13" t="s">
        <v>134</v>
      </c>
      <c r="G621" s="13" t="s">
        <v>96</v>
      </c>
      <c r="H621" s="13" t="s">
        <v>97</v>
      </c>
      <c r="I621" s="13" t="s">
        <v>796</v>
      </c>
      <c r="J621" s="13">
        <v>1</v>
      </c>
      <c r="K621" s="13">
        <v>0</v>
      </c>
      <c r="L621" s="14">
        <v>10.993899999999996</v>
      </c>
      <c r="M621" s="14">
        <f t="shared" si="45"/>
        <v>26.9161</v>
      </c>
      <c r="N621" s="14">
        <f t="shared" si="46"/>
        <v>37.909999999999997</v>
      </c>
      <c r="O621" s="14">
        <f t="shared" si="48"/>
        <v>10.993899999999996</v>
      </c>
      <c r="P621" s="13">
        <v>37.909999999999997</v>
      </c>
      <c r="Q621" s="14">
        <f t="shared" si="47"/>
        <v>150</v>
      </c>
      <c r="R621" s="14" t="str">
        <f t="shared" si="49"/>
        <v>D</v>
      </c>
      <c r="S621" s="14" t="str">
        <f>VLOOKUP(G621,Code!$C$3:$D$5,2,0)</f>
        <v>T-103</v>
      </c>
      <c r="T621" s="14"/>
    </row>
    <row r="622" spans="1:20">
      <c r="A622" s="13">
        <v>621</v>
      </c>
      <c r="B622" s="13" t="s">
        <v>68</v>
      </c>
      <c r="C622" s="13" t="s">
        <v>78</v>
      </c>
      <c r="D622" s="13" t="s">
        <v>181</v>
      </c>
      <c r="E622" s="13" t="s">
        <v>182</v>
      </c>
      <c r="F622" s="13" t="s">
        <v>134</v>
      </c>
      <c r="G622" s="13" t="s">
        <v>73</v>
      </c>
      <c r="H622" s="13" t="s">
        <v>92</v>
      </c>
      <c r="I622" s="13" t="s">
        <v>308</v>
      </c>
      <c r="J622" s="13">
        <v>3</v>
      </c>
      <c r="K622" s="13">
        <v>0</v>
      </c>
      <c r="L622" s="14">
        <v>27.286199999999994</v>
      </c>
      <c r="M622" s="14">
        <f t="shared" si="45"/>
        <v>60.733800000000002</v>
      </c>
      <c r="N622" s="14">
        <f t="shared" si="46"/>
        <v>88.02</v>
      </c>
      <c r="O622" s="14">
        <f t="shared" si="48"/>
        <v>27.286199999999994</v>
      </c>
      <c r="P622" s="13">
        <v>88.02</v>
      </c>
      <c r="Q622" s="14">
        <f t="shared" si="47"/>
        <v>450</v>
      </c>
      <c r="R622" s="14" t="str">
        <f t="shared" si="49"/>
        <v>D</v>
      </c>
      <c r="S622" s="14" t="str">
        <f>VLOOKUP(G622,Code!$C$3:$D$5,2,0)</f>
        <v>F-101</v>
      </c>
      <c r="T622" s="14"/>
    </row>
    <row r="623" spans="1:20">
      <c r="A623" s="13">
        <v>622</v>
      </c>
      <c r="B623" s="13" t="s">
        <v>85</v>
      </c>
      <c r="C623" s="13" t="s">
        <v>69</v>
      </c>
      <c r="D623" s="13" t="s">
        <v>197</v>
      </c>
      <c r="E623" s="13" t="s">
        <v>159</v>
      </c>
      <c r="F623" s="13" t="s">
        <v>115</v>
      </c>
      <c r="G623" s="13" t="s">
        <v>82</v>
      </c>
      <c r="H623" s="13" t="s">
        <v>99</v>
      </c>
      <c r="I623" s="13" t="s">
        <v>797</v>
      </c>
      <c r="J623" s="13">
        <v>5</v>
      </c>
      <c r="K623" s="13">
        <v>0.8</v>
      </c>
      <c r="L623" s="14">
        <v>-14.773</v>
      </c>
      <c r="M623" s="14">
        <f t="shared" si="45"/>
        <v>23.462999999999997</v>
      </c>
      <c r="N623" s="14">
        <f t="shared" si="46"/>
        <v>15.641999999999996</v>
      </c>
      <c r="O623" s="14">
        <f t="shared" si="48"/>
        <v>-7.8210000000000015</v>
      </c>
      <c r="P623" s="13">
        <v>8.6899999999999977</v>
      </c>
      <c r="Q623" s="14">
        <f t="shared" si="47"/>
        <v>750</v>
      </c>
      <c r="R623" s="14" t="str">
        <f t="shared" si="49"/>
        <v>C</v>
      </c>
      <c r="S623" s="14" t="str">
        <f>VLOOKUP(G623,Code!$C$3:$D$5,2,0)</f>
        <v>O-102</v>
      </c>
      <c r="T623" s="14"/>
    </row>
    <row r="624" spans="1:20">
      <c r="A624" s="13">
        <v>623</v>
      </c>
      <c r="B624" s="13" t="s">
        <v>85</v>
      </c>
      <c r="C624" s="13" t="s">
        <v>78</v>
      </c>
      <c r="D624" s="13" t="s">
        <v>798</v>
      </c>
      <c r="E624" s="13" t="s">
        <v>169</v>
      </c>
      <c r="F624" s="13" t="s">
        <v>115</v>
      </c>
      <c r="G624" s="13" t="s">
        <v>73</v>
      </c>
      <c r="H624" s="13" t="s">
        <v>76</v>
      </c>
      <c r="I624" s="13" t="s">
        <v>799</v>
      </c>
      <c r="J624" s="13">
        <v>2</v>
      </c>
      <c r="K624" s="13">
        <v>0</v>
      </c>
      <c r="L624" s="14">
        <v>87.568399999999968</v>
      </c>
      <c r="M624" s="14">
        <f t="shared" si="45"/>
        <v>214.39160000000001</v>
      </c>
      <c r="N624" s="14">
        <f t="shared" si="46"/>
        <v>301.95999999999998</v>
      </c>
      <c r="O624" s="14">
        <f t="shared" si="48"/>
        <v>87.568399999999968</v>
      </c>
      <c r="P624" s="13">
        <v>301.95999999999998</v>
      </c>
      <c r="Q624" s="14">
        <f t="shared" si="47"/>
        <v>300</v>
      </c>
      <c r="R624" s="14" t="str">
        <f t="shared" si="49"/>
        <v>D</v>
      </c>
      <c r="S624" s="14" t="str">
        <f>VLOOKUP(G624,Code!$C$3:$D$5,2,0)</f>
        <v>F-101</v>
      </c>
      <c r="T624" s="14"/>
    </row>
    <row r="625" spans="1:20">
      <c r="A625" s="13">
        <v>624</v>
      </c>
      <c r="B625" s="13" t="s">
        <v>85</v>
      </c>
      <c r="C625" s="13" t="s">
        <v>78</v>
      </c>
      <c r="D625" s="13" t="s">
        <v>798</v>
      </c>
      <c r="E625" s="13" t="s">
        <v>169</v>
      </c>
      <c r="F625" s="13" t="s">
        <v>115</v>
      </c>
      <c r="G625" s="13" t="s">
        <v>82</v>
      </c>
      <c r="H625" s="13" t="s">
        <v>101</v>
      </c>
      <c r="I625" s="13" t="s">
        <v>800</v>
      </c>
      <c r="J625" s="13">
        <v>5</v>
      </c>
      <c r="K625" s="13">
        <v>0.1</v>
      </c>
      <c r="L625" s="14">
        <v>178.90100000000001</v>
      </c>
      <c r="M625" s="14">
        <f t="shared" si="45"/>
        <v>376.30900000000003</v>
      </c>
      <c r="N625" s="14">
        <f t="shared" si="46"/>
        <v>610.73099999999999</v>
      </c>
      <c r="O625" s="14">
        <f t="shared" si="48"/>
        <v>234.42199999999997</v>
      </c>
      <c r="P625" s="13">
        <v>555.21</v>
      </c>
      <c r="Q625" s="14">
        <f t="shared" si="47"/>
        <v>750</v>
      </c>
      <c r="R625" s="14" t="str">
        <f t="shared" si="49"/>
        <v>C</v>
      </c>
      <c r="S625" s="14" t="str">
        <f>VLOOKUP(G625,Code!$C$3:$D$5,2,0)</f>
        <v>O-102</v>
      </c>
      <c r="T625" s="14"/>
    </row>
    <row r="626" spans="1:20">
      <c r="A626" s="13">
        <v>625</v>
      </c>
      <c r="B626" s="13" t="s">
        <v>85</v>
      </c>
      <c r="C626" s="13" t="s">
        <v>78</v>
      </c>
      <c r="D626" s="13" t="s">
        <v>798</v>
      </c>
      <c r="E626" s="13" t="s">
        <v>169</v>
      </c>
      <c r="F626" s="13" t="s">
        <v>115</v>
      </c>
      <c r="G626" s="13" t="s">
        <v>82</v>
      </c>
      <c r="H626" s="13" t="s">
        <v>90</v>
      </c>
      <c r="I626" s="13" t="s">
        <v>801</v>
      </c>
      <c r="J626" s="13">
        <v>4</v>
      </c>
      <c r="K626" s="13">
        <v>0</v>
      </c>
      <c r="L626" s="14">
        <v>130.87</v>
      </c>
      <c r="M626" s="14">
        <f t="shared" si="45"/>
        <v>392.61</v>
      </c>
      <c r="N626" s="14">
        <f t="shared" si="46"/>
        <v>523.48</v>
      </c>
      <c r="O626" s="14">
        <f t="shared" si="48"/>
        <v>130.87</v>
      </c>
      <c r="P626" s="13">
        <v>523.48</v>
      </c>
      <c r="Q626" s="14">
        <f t="shared" si="47"/>
        <v>600</v>
      </c>
      <c r="R626" s="14" t="str">
        <f t="shared" si="49"/>
        <v>C</v>
      </c>
      <c r="S626" s="14" t="str">
        <f>VLOOKUP(G626,Code!$C$3:$D$5,2,0)</f>
        <v>O-102</v>
      </c>
      <c r="T626" s="14"/>
    </row>
    <row r="627" spans="1:20">
      <c r="A627" s="13">
        <v>626</v>
      </c>
      <c r="B627" s="13" t="s">
        <v>85</v>
      </c>
      <c r="C627" s="13" t="s">
        <v>78</v>
      </c>
      <c r="D627" s="13" t="s">
        <v>798</v>
      </c>
      <c r="E627" s="13" t="s">
        <v>169</v>
      </c>
      <c r="F627" s="13" t="s">
        <v>115</v>
      </c>
      <c r="G627" s="13" t="s">
        <v>82</v>
      </c>
      <c r="H627" s="13" t="s">
        <v>94</v>
      </c>
      <c r="I627" s="13" t="s">
        <v>145</v>
      </c>
      <c r="J627" s="13">
        <v>9</v>
      </c>
      <c r="K627" s="13">
        <v>0</v>
      </c>
      <c r="L627" s="14">
        <v>46.927799999999984</v>
      </c>
      <c r="M627" s="14">
        <f t="shared" si="45"/>
        <v>114.8922</v>
      </c>
      <c r="N627" s="14">
        <f t="shared" si="46"/>
        <v>161.82</v>
      </c>
      <c r="O627" s="14">
        <f t="shared" si="48"/>
        <v>46.927799999999991</v>
      </c>
      <c r="P627" s="13">
        <v>161.82</v>
      </c>
      <c r="Q627" s="14">
        <f t="shared" si="47"/>
        <v>1350</v>
      </c>
      <c r="R627" s="14" t="str">
        <f t="shared" si="49"/>
        <v>B</v>
      </c>
      <c r="S627" s="14" t="str">
        <f>VLOOKUP(G627,Code!$C$3:$D$5,2,0)</f>
        <v>O-102</v>
      </c>
      <c r="T627" s="14"/>
    </row>
    <row r="628" spans="1:20">
      <c r="A628" s="13">
        <v>627</v>
      </c>
      <c r="B628" s="13" t="s">
        <v>85</v>
      </c>
      <c r="C628" s="13" t="s">
        <v>112</v>
      </c>
      <c r="D628" s="13" t="s">
        <v>181</v>
      </c>
      <c r="E628" s="13" t="s">
        <v>182</v>
      </c>
      <c r="F628" s="13" t="s">
        <v>134</v>
      </c>
      <c r="G628" s="13" t="s">
        <v>73</v>
      </c>
      <c r="H628" s="13" t="s">
        <v>92</v>
      </c>
      <c r="I628" s="13" t="s">
        <v>802</v>
      </c>
      <c r="J628" s="13">
        <v>7</v>
      </c>
      <c r="K628" s="13">
        <v>0</v>
      </c>
      <c r="L628" s="14">
        <v>12.090399999999999</v>
      </c>
      <c r="M628" s="14">
        <f t="shared" si="45"/>
        <v>23.469600000000003</v>
      </c>
      <c r="N628" s="14">
        <f t="shared" si="46"/>
        <v>35.56</v>
      </c>
      <c r="O628" s="14">
        <f t="shared" si="48"/>
        <v>12.090399999999999</v>
      </c>
      <c r="P628" s="13">
        <v>35.56</v>
      </c>
      <c r="Q628" s="14">
        <f t="shared" si="47"/>
        <v>1050</v>
      </c>
      <c r="R628" s="14" t="str">
        <f t="shared" si="49"/>
        <v>B</v>
      </c>
      <c r="S628" s="14" t="str">
        <f>VLOOKUP(G628,Code!$C$3:$D$5,2,0)</f>
        <v>F-101</v>
      </c>
      <c r="T628" s="14"/>
    </row>
    <row r="629" spans="1:20">
      <c r="A629" s="13">
        <v>628</v>
      </c>
      <c r="B629" s="13" t="s">
        <v>85</v>
      </c>
      <c r="C629" s="13" t="s">
        <v>69</v>
      </c>
      <c r="D629" s="13" t="s">
        <v>109</v>
      </c>
      <c r="E629" s="13" t="s">
        <v>110</v>
      </c>
      <c r="F629" s="13" t="s">
        <v>81</v>
      </c>
      <c r="G629" s="13" t="s">
        <v>82</v>
      </c>
      <c r="H629" s="13" t="s">
        <v>101</v>
      </c>
      <c r="I629" s="13" t="s">
        <v>803</v>
      </c>
      <c r="J629" s="13">
        <v>2</v>
      </c>
      <c r="K629" s="13">
        <v>0</v>
      </c>
      <c r="L629" s="14">
        <v>28.176399999999987</v>
      </c>
      <c r="M629" s="14">
        <f t="shared" si="45"/>
        <v>68.98360000000001</v>
      </c>
      <c r="N629" s="14">
        <f t="shared" si="46"/>
        <v>97.16</v>
      </c>
      <c r="O629" s="14">
        <f t="shared" si="48"/>
        <v>28.176399999999987</v>
      </c>
      <c r="P629" s="13">
        <v>97.16</v>
      </c>
      <c r="Q629" s="14">
        <f t="shared" si="47"/>
        <v>300</v>
      </c>
      <c r="R629" s="14" t="str">
        <f t="shared" si="49"/>
        <v>D</v>
      </c>
      <c r="S629" s="14" t="str">
        <f>VLOOKUP(G629,Code!$C$3:$D$5,2,0)</f>
        <v>O-102</v>
      </c>
      <c r="T629" s="14"/>
    </row>
    <row r="630" spans="1:20">
      <c r="A630" s="13">
        <v>629</v>
      </c>
      <c r="B630" s="13" t="s">
        <v>85</v>
      </c>
      <c r="C630" s="13" t="s">
        <v>69</v>
      </c>
      <c r="D630" s="13" t="s">
        <v>124</v>
      </c>
      <c r="E630" s="13" t="s">
        <v>80</v>
      </c>
      <c r="F630" s="13" t="s">
        <v>81</v>
      </c>
      <c r="G630" s="13" t="s">
        <v>82</v>
      </c>
      <c r="H630" s="13" t="s">
        <v>99</v>
      </c>
      <c r="I630" s="13" t="s">
        <v>804</v>
      </c>
      <c r="J630" s="13">
        <v>5</v>
      </c>
      <c r="K630" s="13">
        <v>0.2</v>
      </c>
      <c r="L630" s="14">
        <v>5.1434999999999977</v>
      </c>
      <c r="M630" s="14">
        <f t="shared" si="45"/>
        <v>10.096500000000002</v>
      </c>
      <c r="N630" s="14">
        <f t="shared" si="46"/>
        <v>18.288</v>
      </c>
      <c r="O630" s="14">
        <f t="shared" si="48"/>
        <v>8.1914999999999978</v>
      </c>
      <c r="P630" s="13">
        <v>15.24</v>
      </c>
      <c r="Q630" s="14">
        <f t="shared" si="47"/>
        <v>750</v>
      </c>
      <c r="R630" s="14" t="str">
        <f t="shared" si="49"/>
        <v>C</v>
      </c>
      <c r="S630" s="14" t="str">
        <f>VLOOKUP(G630,Code!$C$3:$D$5,2,0)</f>
        <v>O-102</v>
      </c>
      <c r="T630" s="14"/>
    </row>
    <row r="631" spans="1:20">
      <c r="A631" s="13">
        <v>630</v>
      </c>
      <c r="B631" s="13" t="s">
        <v>85</v>
      </c>
      <c r="C631" s="13" t="s">
        <v>69</v>
      </c>
      <c r="D631" s="13" t="s">
        <v>124</v>
      </c>
      <c r="E631" s="13" t="s">
        <v>80</v>
      </c>
      <c r="F631" s="13" t="s">
        <v>81</v>
      </c>
      <c r="G631" s="13" t="s">
        <v>82</v>
      </c>
      <c r="H631" s="13" t="s">
        <v>107</v>
      </c>
      <c r="I631" s="13" t="s">
        <v>454</v>
      </c>
      <c r="J631" s="13">
        <v>3</v>
      </c>
      <c r="K631" s="13">
        <v>0</v>
      </c>
      <c r="L631" s="14">
        <v>6.0857999999999999</v>
      </c>
      <c r="M631" s="14">
        <f t="shared" si="45"/>
        <v>7.1442000000000005</v>
      </c>
      <c r="N631" s="14">
        <f t="shared" si="46"/>
        <v>13.23</v>
      </c>
      <c r="O631" s="14">
        <f t="shared" si="48"/>
        <v>6.0857999999999999</v>
      </c>
      <c r="P631" s="13">
        <v>13.23</v>
      </c>
      <c r="Q631" s="14">
        <f t="shared" si="47"/>
        <v>450</v>
      </c>
      <c r="R631" s="14" t="str">
        <f t="shared" si="49"/>
        <v>D</v>
      </c>
      <c r="S631" s="14" t="str">
        <f>VLOOKUP(G631,Code!$C$3:$D$5,2,0)</f>
        <v>O-102</v>
      </c>
      <c r="T631" s="14"/>
    </row>
    <row r="632" spans="1:20">
      <c r="A632" s="13">
        <v>631</v>
      </c>
      <c r="B632" s="13" t="s">
        <v>68</v>
      </c>
      <c r="C632" s="13" t="s">
        <v>69</v>
      </c>
      <c r="D632" s="13" t="s">
        <v>251</v>
      </c>
      <c r="E632" s="13" t="s">
        <v>252</v>
      </c>
      <c r="F632" s="13" t="s">
        <v>81</v>
      </c>
      <c r="G632" s="13" t="s">
        <v>82</v>
      </c>
      <c r="H632" s="13" t="s">
        <v>90</v>
      </c>
      <c r="I632" s="13" t="s">
        <v>805</v>
      </c>
      <c r="J632" s="13">
        <v>3</v>
      </c>
      <c r="K632" s="13">
        <v>0.2</v>
      </c>
      <c r="L632" s="14">
        <v>-51.719100000000012</v>
      </c>
      <c r="M632" s="14">
        <f t="shared" si="45"/>
        <v>295.10310000000004</v>
      </c>
      <c r="N632" s="14">
        <f t="shared" si="46"/>
        <v>292.06080000000003</v>
      </c>
      <c r="O632" s="14">
        <f t="shared" si="48"/>
        <v>-3.0423000000000116</v>
      </c>
      <c r="P632" s="13">
        <v>243.38400000000001</v>
      </c>
      <c r="Q632" s="14">
        <f t="shared" si="47"/>
        <v>450</v>
      </c>
      <c r="R632" s="14" t="str">
        <f t="shared" si="49"/>
        <v>D</v>
      </c>
      <c r="S632" s="14" t="str">
        <f>VLOOKUP(G632,Code!$C$3:$D$5,2,0)</f>
        <v>O-102</v>
      </c>
      <c r="T632" s="14"/>
    </row>
    <row r="633" spans="1:20">
      <c r="A633" s="13">
        <v>632</v>
      </c>
      <c r="B633" s="13" t="s">
        <v>68</v>
      </c>
      <c r="C633" s="13" t="s">
        <v>69</v>
      </c>
      <c r="D633" s="13" t="s">
        <v>251</v>
      </c>
      <c r="E633" s="13" t="s">
        <v>252</v>
      </c>
      <c r="F633" s="13" t="s">
        <v>81</v>
      </c>
      <c r="G633" s="13" t="s">
        <v>96</v>
      </c>
      <c r="H633" s="13" t="s">
        <v>138</v>
      </c>
      <c r="I633" s="13" t="s">
        <v>806</v>
      </c>
      <c r="J633" s="13">
        <v>5</v>
      </c>
      <c r="K633" s="13">
        <v>0.2</v>
      </c>
      <c r="L633" s="14">
        <v>29.950000000000003</v>
      </c>
      <c r="M633" s="14">
        <f t="shared" si="45"/>
        <v>89.850000000000009</v>
      </c>
      <c r="N633" s="14">
        <f t="shared" si="46"/>
        <v>143.76000000000002</v>
      </c>
      <c r="O633" s="14">
        <f t="shared" si="48"/>
        <v>53.910000000000011</v>
      </c>
      <c r="P633" s="13">
        <v>119.80000000000001</v>
      </c>
      <c r="Q633" s="14">
        <f t="shared" si="47"/>
        <v>750</v>
      </c>
      <c r="R633" s="14" t="str">
        <f t="shared" si="49"/>
        <v>C</v>
      </c>
      <c r="S633" s="14" t="str">
        <f>VLOOKUP(G633,Code!$C$3:$D$5,2,0)</f>
        <v>T-103</v>
      </c>
      <c r="T633" s="14"/>
    </row>
    <row r="634" spans="1:20">
      <c r="A634" s="13">
        <v>633</v>
      </c>
      <c r="B634" s="13" t="s">
        <v>68</v>
      </c>
      <c r="C634" s="13" t="s">
        <v>69</v>
      </c>
      <c r="D634" s="13" t="s">
        <v>251</v>
      </c>
      <c r="E634" s="13" t="s">
        <v>252</v>
      </c>
      <c r="F634" s="13" t="s">
        <v>81</v>
      </c>
      <c r="G634" s="13" t="s">
        <v>96</v>
      </c>
      <c r="H634" s="13" t="s">
        <v>97</v>
      </c>
      <c r="I634" s="13" t="s">
        <v>807</v>
      </c>
      <c r="J634" s="13">
        <v>4</v>
      </c>
      <c r="K634" s="13">
        <v>0.2</v>
      </c>
      <c r="L634" s="14">
        <v>30.076800000000006</v>
      </c>
      <c r="M634" s="14">
        <f t="shared" si="45"/>
        <v>270.69119999999998</v>
      </c>
      <c r="N634" s="14">
        <f t="shared" si="46"/>
        <v>360.92159999999996</v>
      </c>
      <c r="O634" s="14">
        <f t="shared" si="48"/>
        <v>90.230399999999975</v>
      </c>
      <c r="P634" s="13">
        <v>300.76799999999997</v>
      </c>
      <c r="Q634" s="14">
        <f t="shared" si="47"/>
        <v>600</v>
      </c>
      <c r="R634" s="14" t="str">
        <f t="shared" si="49"/>
        <v>C</v>
      </c>
      <c r="S634" s="14" t="str">
        <f>VLOOKUP(G634,Code!$C$3:$D$5,2,0)</f>
        <v>T-103</v>
      </c>
      <c r="T634" s="14"/>
    </row>
    <row r="635" spans="1:20">
      <c r="A635" s="13">
        <v>634</v>
      </c>
      <c r="B635" s="13" t="s">
        <v>68</v>
      </c>
      <c r="C635" s="13" t="s">
        <v>69</v>
      </c>
      <c r="D635" s="13" t="s">
        <v>592</v>
      </c>
      <c r="E635" s="13" t="s">
        <v>87</v>
      </c>
      <c r="F635" s="13" t="s">
        <v>72</v>
      </c>
      <c r="G635" s="13" t="s">
        <v>96</v>
      </c>
      <c r="H635" s="13" t="s">
        <v>138</v>
      </c>
      <c r="I635" s="13" t="s">
        <v>808</v>
      </c>
      <c r="J635" s="13">
        <v>3</v>
      </c>
      <c r="K635" s="13">
        <v>0.2</v>
      </c>
      <c r="L635" s="14">
        <v>2.458499999999999</v>
      </c>
      <c r="M635" s="14">
        <f t="shared" si="45"/>
        <v>15.421500000000004</v>
      </c>
      <c r="N635" s="14">
        <f t="shared" si="46"/>
        <v>21.456000000000003</v>
      </c>
      <c r="O635" s="14">
        <f t="shared" si="48"/>
        <v>6.0344999999999995</v>
      </c>
      <c r="P635" s="13">
        <v>17.880000000000003</v>
      </c>
      <c r="Q635" s="14">
        <f t="shared" si="47"/>
        <v>450</v>
      </c>
      <c r="R635" s="14" t="str">
        <f t="shared" si="49"/>
        <v>D</v>
      </c>
      <c r="S635" s="14" t="str">
        <f>VLOOKUP(G635,Code!$C$3:$D$5,2,0)</f>
        <v>T-103</v>
      </c>
      <c r="T635" s="14"/>
    </row>
    <row r="636" spans="1:20">
      <c r="A636" s="13">
        <v>635</v>
      </c>
      <c r="B636" s="13" t="s">
        <v>68</v>
      </c>
      <c r="C636" s="13" t="s">
        <v>69</v>
      </c>
      <c r="D636" s="13" t="s">
        <v>592</v>
      </c>
      <c r="E636" s="13" t="s">
        <v>87</v>
      </c>
      <c r="F636" s="13" t="s">
        <v>72</v>
      </c>
      <c r="G636" s="13" t="s">
        <v>82</v>
      </c>
      <c r="H636" s="13" t="s">
        <v>83</v>
      </c>
      <c r="I636" s="13" t="s">
        <v>772</v>
      </c>
      <c r="J636" s="13">
        <v>3</v>
      </c>
      <c r="K636" s="13">
        <v>0.2</v>
      </c>
      <c r="L636" s="14">
        <v>85.529700000000005</v>
      </c>
      <c r="M636" s="14">
        <f t="shared" si="45"/>
        <v>150.41430000000003</v>
      </c>
      <c r="N636" s="14">
        <f t="shared" si="46"/>
        <v>283.13280000000003</v>
      </c>
      <c r="O636" s="14">
        <f t="shared" si="48"/>
        <v>132.71850000000001</v>
      </c>
      <c r="P636" s="13">
        <v>235.94400000000002</v>
      </c>
      <c r="Q636" s="14">
        <f t="shared" si="47"/>
        <v>450</v>
      </c>
      <c r="R636" s="14" t="str">
        <f t="shared" si="49"/>
        <v>D</v>
      </c>
      <c r="S636" s="14" t="str">
        <f>VLOOKUP(G636,Code!$C$3:$D$5,2,0)</f>
        <v>O-102</v>
      </c>
      <c r="T636" s="14"/>
    </row>
    <row r="637" spans="1:20">
      <c r="A637" s="13">
        <v>636</v>
      </c>
      <c r="B637" s="13" t="s">
        <v>68</v>
      </c>
      <c r="C637" s="13" t="s">
        <v>78</v>
      </c>
      <c r="D637" s="13" t="s">
        <v>809</v>
      </c>
      <c r="E637" s="13" t="s">
        <v>542</v>
      </c>
      <c r="F637" s="13" t="s">
        <v>72</v>
      </c>
      <c r="G637" s="13" t="s">
        <v>73</v>
      </c>
      <c r="H637" s="13" t="s">
        <v>76</v>
      </c>
      <c r="I637" s="13" t="s">
        <v>810</v>
      </c>
      <c r="J637" s="13">
        <v>3</v>
      </c>
      <c r="K637" s="13">
        <v>0</v>
      </c>
      <c r="L637" s="14">
        <v>43.223399999999984</v>
      </c>
      <c r="M637" s="14">
        <f t="shared" si="45"/>
        <v>349.71659999999997</v>
      </c>
      <c r="N637" s="14">
        <f t="shared" si="46"/>
        <v>392.93999999999994</v>
      </c>
      <c r="O637" s="14">
        <f t="shared" si="48"/>
        <v>43.22339999999997</v>
      </c>
      <c r="P637" s="13">
        <v>392.93999999999994</v>
      </c>
      <c r="Q637" s="14">
        <f t="shared" si="47"/>
        <v>450</v>
      </c>
      <c r="R637" s="14" t="str">
        <f t="shared" si="49"/>
        <v>D</v>
      </c>
      <c r="S637" s="14" t="str">
        <f>VLOOKUP(G637,Code!$C$3:$D$5,2,0)</f>
        <v>F-101</v>
      </c>
      <c r="T637" s="14"/>
    </row>
    <row r="638" spans="1:20">
      <c r="A638" s="13">
        <v>637</v>
      </c>
      <c r="B638" s="13" t="s">
        <v>85</v>
      </c>
      <c r="C638" s="13" t="s">
        <v>69</v>
      </c>
      <c r="D638" s="13" t="s">
        <v>251</v>
      </c>
      <c r="E638" s="13" t="s">
        <v>252</v>
      </c>
      <c r="F638" s="13" t="s">
        <v>81</v>
      </c>
      <c r="G638" s="13" t="s">
        <v>82</v>
      </c>
      <c r="H638" s="13" t="s">
        <v>99</v>
      </c>
      <c r="I638" s="13" t="s">
        <v>811</v>
      </c>
      <c r="J638" s="13">
        <v>3</v>
      </c>
      <c r="K638" s="13">
        <v>0.7</v>
      </c>
      <c r="L638" s="14">
        <v>-13.846800000000002</v>
      </c>
      <c r="M638" s="14">
        <f t="shared" si="45"/>
        <v>32.728800000000007</v>
      </c>
      <c r="N638" s="14">
        <f t="shared" si="46"/>
        <v>32.09940000000001</v>
      </c>
      <c r="O638" s="14">
        <f t="shared" si="48"/>
        <v>-0.62939999999999685</v>
      </c>
      <c r="P638" s="13">
        <v>18.882000000000005</v>
      </c>
      <c r="Q638" s="14">
        <f t="shared" si="47"/>
        <v>450</v>
      </c>
      <c r="R638" s="14" t="str">
        <f t="shared" si="49"/>
        <v>D</v>
      </c>
      <c r="S638" s="14" t="str">
        <f>VLOOKUP(G638,Code!$C$3:$D$5,2,0)</f>
        <v>O-102</v>
      </c>
      <c r="T638" s="14"/>
    </row>
    <row r="639" spans="1:20">
      <c r="A639" s="13">
        <v>638</v>
      </c>
      <c r="B639" s="13" t="s">
        <v>85</v>
      </c>
      <c r="C639" s="13" t="s">
        <v>69</v>
      </c>
      <c r="D639" s="13" t="s">
        <v>251</v>
      </c>
      <c r="E639" s="13" t="s">
        <v>252</v>
      </c>
      <c r="F639" s="13" t="s">
        <v>81</v>
      </c>
      <c r="G639" s="13" t="s">
        <v>82</v>
      </c>
      <c r="H639" s="13" t="s">
        <v>101</v>
      </c>
      <c r="I639" s="13" t="s">
        <v>812</v>
      </c>
      <c r="J639" s="13">
        <v>3</v>
      </c>
      <c r="K639" s="13">
        <v>0.2</v>
      </c>
      <c r="L639" s="14">
        <v>12.232799999999997</v>
      </c>
      <c r="M639" s="14">
        <f t="shared" si="45"/>
        <v>110.09520000000001</v>
      </c>
      <c r="N639" s="14">
        <f t="shared" si="46"/>
        <v>146.7936</v>
      </c>
      <c r="O639" s="14">
        <f t="shared" si="48"/>
        <v>36.698399999999992</v>
      </c>
      <c r="P639" s="13">
        <v>122.328</v>
      </c>
      <c r="Q639" s="14">
        <f t="shared" si="47"/>
        <v>450</v>
      </c>
      <c r="R639" s="14" t="str">
        <f t="shared" si="49"/>
        <v>D</v>
      </c>
      <c r="S639" s="14" t="str">
        <f>VLOOKUP(G639,Code!$C$3:$D$5,2,0)</f>
        <v>O-102</v>
      </c>
      <c r="T639" s="14"/>
    </row>
    <row r="640" spans="1:20">
      <c r="A640" s="13">
        <v>639</v>
      </c>
      <c r="B640" s="13" t="s">
        <v>85</v>
      </c>
      <c r="C640" s="13" t="s">
        <v>112</v>
      </c>
      <c r="D640" s="13" t="s">
        <v>813</v>
      </c>
      <c r="E640" s="13" t="s">
        <v>80</v>
      </c>
      <c r="F640" s="13" t="s">
        <v>81</v>
      </c>
      <c r="G640" s="13" t="s">
        <v>73</v>
      </c>
      <c r="H640" s="13" t="s">
        <v>92</v>
      </c>
      <c r="I640" s="13" t="s">
        <v>418</v>
      </c>
      <c r="J640" s="13">
        <v>5</v>
      </c>
      <c r="K640" s="13">
        <v>0</v>
      </c>
      <c r="L640" s="14">
        <v>272.79200000000003</v>
      </c>
      <c r="M640" s="14">
        <f t="shared" si="45"/>
        <v>776.40800000000002</v>
      </c>
      <c r="N640" s="14">
        <f t="shared" si="46"/>
        <v>1049.2</v>
      </c>
      <c r="O640" s="14">
        <f t="shared" si="48"/>
        <v>272.79200000000003</v>
      </c>
      <c r="P640" s="13">
        <v>1049.2</v>
      </c>
      <c r="Q640" s="14">
        <f t="shared" si="47"/>
        <v>750</v>
      </c>
      <c r="R640" s="14" t="str">
        <f t="shared" si="49"/>
        <v>C</v>
      </c>
      <c r="S640" s="14" t="str">
        <f>VLOOKUP(G640,Code!$C$3:$D$5,2,0)</f>
        <v>F-101</v>
      </c>
      <c r="T640" s="14"/>
    </row>
    <row r="641" spans="1:20">
      <c r="A641" s="13">
        <v>640</v>
      </c>
      <c r="B641" s="13" t="s">
        <v>85</v>
      </c>
      <c r="C641" s="13" t="s">
        <v>112</v>
      </c>
      <c r="D641" s="13" t="s">
        <v>813</v>
      </c>
      <c r="E641" s="13" t="s">
        <v>80</v>
      </c>
      <c r="F641" s="13" t="s">
        <v>81</v>
      </c>
      <c r="G641" s="13" t="s">
        <v>82</v>
      </c>
      <c r="H641" s="13" t="s">
        <v>99</v>
      </c>
      <c r="I641" s="13" t="s">
        <v>814</v>
      </c>
      <c r="J641" s="13">
        <v>4</v>
      </c>
      <c r="K641" s="13">
        <v>0.2</v>
      </c>
      <c r="L641" s="14">
        <v>5.0128000000000004</v>
      </c>
      <c r="M641" s="14">
        <f t="shared" si="45"/>
        <v>10.411200000000001</v>
      </c>
      <c r="N641" s="14">
        <f t="shared" si="46"/>
        <v>18.508800000000001</v>
      </c>
      <c r="O641" s="14">
        <f t="shared" si="48"/>
        <v>8.0975999999999999</v>
      </c>
      <c r="P641" s="13">
        <v>15.424000000000001</v>
      </c>
      <c r="Q641" s="14">
        <f t="shared" si="47"/>
        <v>600</v>
      </c>
      <c r="R641" s="14" t="str">
        <f t="shared" si="49"/>
        <v>C</v>
      </c>
      <c r="S641" s="14" t="str">
        <f>VLOOKUP(G641,Code!$C$3:$D$5,2,0)</f>
        <v>O-102</v>
      </c>
      <c r="T641" s="14"/>
    </row>
    <row r="642" spans="1:20">
      <c r="A642" s="13">
        <v>641</v>
      </c>
      <c r="B642" s="13" t="s">
        <v>85</v>
      </c>
      <c r="C642" s="13" t="s">
        <v>78</v>
      </c>
      <c r="D642" s="13" t="s">
        <v>236</v>
      </c>
      <c r="E642" s="13" t="s">
        <v>165</v>
      </c>
      <c r="F642" s="13" t="s">
        <v>115</v>
      </c>
      <c r="G642" s="13" t="s">
        <v>73</v>
      </c>
      <c r="H642" s="13" t="s">
        <v>92</v>
      </c>
      <c r="I642" s="13" t="s">
        <v>815</v>
      </c>
      <c r="J642" s="13">
        <v>3</v>
      </c>
      <c r="K642" s="13">
        <v>0</v>
      </c>
      <c r="L642" s="14">
        <v>6.0287999999999995</v>
      </c>
      <c r="M642" s="14">
        <f t="shared" ref="M642:M705" si="50">P642-L642</f>
        <v>12.811199999999999</v>
      </c>
      <c r="N642" s="14">
        <f t="shared" ref="N642:N705" si="51">P642+(P642*K642)</f>
        <v>18.84</v>
      </c>
      <c r="O642" s="14">
        <f t="shared" si="48"/>
        <v>6.0288000000000004</v>
      </c>
      <c r="P642" s="13">
        <v>18.84</v>
      </c>
      <c r="Q642" s="14">
        <f t="shared" ref="Q642:Q705" si="52">J642*150</f>
        <v>450</v>
      </c>
      <c r="R642" s="14" t="str">
        <f t="shared" si="49"/>
        <v>D</v>
      </c>
      <c r="S642" s="14" t="str">
        <f>VLOOKUP(G642,Code!$C$3:$D$5,2,0)</f>
        <v>F-101</v>
      </c>
      <c r="T642" s="14"/>
    </row>
    <row r="643" spans="1:20">
      <c r="A643" s="13">
        <v>642</v>
      </c>
      <c r="B643" s="13" t="s">
        <v>68</v>
      </c>
      <c r="C643" s="13" t="s">
        <v>69</v>
      </c>
      <c r="D643" s="13" t="s">
        <v>816</v>
      </c>
      <c r="E643" s="13" t="s">
        <v>80</v>
      </c>
      <c r="F643" s="13" t="s">
        <v>81</v>
      </c>
      <c r="G643" s="13" t="s">
        <v>82</v>
      </c>
      <c r="H643" s="13" t="s">
        <v>90</v>
      </c>
      <c r="I643" s="13" t="s">
        <v>817</v>
      </c>
      <c r="J643" s="13">
        <v>2</v>
      </c>
      <c r="K643" s="13">
        <v>0</v>
      </c>
      <c r="L643" s="14">
        <v>85.903999999999996</v>
      </c>
      <c r="M643" s="14">
        <f t="shared" si="50"/>
        <v>244.49599999999998</v>
      </c>
      <c r="N643" s="14">
        <f t="shared" si="51"/>
        <v>330.4</v>
      </c>
      <c r="O643" s="14">
        <f t="shared" ref="O643:O706" si="53">N643-M643</f>
        <v>85.903999999999996</v>
      </c>
      <c r="P643" s="13">
        <v>330.4</v>
      </c>
      <c r="Q643" s="14">
        <f t="shared" si="52"/>
        <v>300</v>
      </c>
      <c r="R643" s="14" t="str">
        <f t="shared" ref="R643:R706" si="54">IF(Q643&gt;=2000,"A",IF(Q643&gt;=1000,"B",IF(Q643&gt;=500,"C",IF(Q643&gt;=100,"D",IF(Q643&lt;100,"E","error")))))</f>
        <v>D</v>
      </c>
      <c r="S643" s="14" t="str">
        <f>VLOOKUP(G643,Code!$C$3:$D$5,2,0)</f>
        <v>O-102</v>
      </c>
      <c r="T643" s="14"/>
    </row>
    <row r="644" spans="1:20">
      <c r="A644" s="13">
        <v>643</v>
      </c>
      <c r="B644" s="13" t="s">
        <v>68</v>
      </c>
      <c r="C644" s="13" t="s">
        <v>69</v>
      </c>
      <c r="D644" s="13" t="s">
        <v>816</v>
      </c>
      <c r="E644" s="13" t="s">
        <v>80</v>
      </c>
      <c r="F644" s="13" t="s">
        <v>81</v>
      </c>
      <c r="G644" s="13" t="s">
        <v>82</v>
      </c>
      <c r="H644" s="13" t="s">
        <v>83</v>
      </c>
      <c r="I644" s="13" t="s">
        <v>818</v>
      </c>
      <c r="J644" s="13">
        <v>7</v>
      </c>
      <c r="K644" s="13">
        <v>0</v>
      </c>
      <c r="L644" s="14">
        <v>12.599999999999998</v>
      </c>
      <c r="M644" s="14">
        <f t="shared" si="50"/>
        <v>13.650000000000002</v>
      </c>
      <c r="N644" s="14">
        <f t="shared" si="51"/>
        <v>26.25</v>
      </c>
      <c r="O644" s="14">
        <f t="shared" si="53"/>
        <v>12.599999999999998</v>
      </c>
      <c r="P644" s="13">
        <v>26.25</v>
      </c>
      <c r="Q644" s="14">
        <f t="shared" si="52"/>
        <v>1050</v>
      </c>
      <c r="R644" s="14" t="str">
        <f t="shared" si="54"/>
        <v>B</v>
      </c>
      <c r="S644" s="14" t="str">
        <f>VLOOKUP(G644,Code!$C$3:$D$5,2,0)</f>
        <v>O-102</v>
      </c>
      <c r="T644" s="14"/>
    </row>
    <row r="645" spans="1:20">
      <c r="A645" s="13">
        <v>644</v>
      </c>
      <c r="B645" s="13" t="s">
        <v>85</v>
      </c>
      <c r="C645" s="13" t="s">
        <v>69</v>
      </c>
      <c r="D645" s="13" t="s">
        <v>819</v>
      </c>
      <c r="E645" s="13" t="s">
        <v>169</v>
      </c>
      <c r="F645" s="13" t="s">
        <v>115</v>
      </c>
      <c r="G645" s="13" t="s">
        <v>96</v>
      </c>
      <c r="H645" s="13" t="s">
        <v>138</v>
      </c>
      <c r="I645" s="13" t="s">
        <v>721</v>
      </c>
      <c r="J645" s="13">
        <v>4</v>
      </c>
      <c r="K645" s="13">
        <v>0</v>
      </c>
      <c r="L645" s="14">
        <v>54.333200000000005</v>
      </c>
      <c r="M645" s="14">
        <f t="shared" si="50"/>
        <v>78.186800000000005</v>
      </c>
      <c r="N645" s="14">
        <f t="shared" si="51"/>
        <v>132.52000000000001</v>
      </c>
      <c r="O645" s="14">
        <f t="shared" si="53"/>
        <v>54.333200000000005</v>
      </c>
      <c r="P645" s="13">
        <v>132.52000000000001</v>
      </c>
      <c r="Q645" s="14">
        <f t="shared" si="52"/>
        <v>600</v>
      </c>
      <c r="R645" s="14" t="str">
        <f t="shared" si="54"/>
        <v>C</v>
      </c>
      <c r="S645" s="14" t="str">
        <f>VLOOKUP(G645,Code!$C$3:$D$5,2,0)</f>
        <v>T-103</v>
      </c>
      <c r="T645" s="14"/>
    </row>
    <row r="646" spans="1:20">
      <c r="A646" s="13">
        <v>645</v>
      </c>
      <c r="B646" s="13" t="s">
        <v>85</v>
      </c>
      <c r="C646" s="13" t="s">
        <v>112</v>
      </c>
      <c r="D646" s="13" t="s">
        <v>820</v>
      </c>
      <c r="E646" s="13" t="s">
        <v>371</v>
      </c>
      <c r="F646" s="13" t="s">
        <v>134</v>
      </c>
      <c r="G646" s="13" t="s">
        <v>82</v>
      </c>
      <c r="H646" s="13" t="s">
        <v>107</v>
      </c>
      <c r="I646" s="13" t="s">
        <v>821</v>
      </c>
      <c r="J646" s="13">
        <v>1</v>
      </c>
      <c r="K646" s="13">
        <v>0</v>
      </c>
      <c r="L646" s="14">
        <v>3.1752000000000002</v>
      </c>
      <c r="M646" s="14">
        <f t="shared" si="50"/>
        <v>3.3048000000000002</v>
      </c>
      <c r="N646" s="14">
        <f t="shared" si="51"/>
        <v>6.48</v>
      </c>
      <c r="O646" s="14">
        <f t="shared" si="53"/>
        <v>3.1752000000000002</v>
      </c>
      <c r="P646" s="13">
        <v>6.48</v>
      </c>
      <c r="Q646" s="14">
        <f t="shared" si="52"/>
        <v>150</v>
      </c>
      <c r="R646" s="14" t="str">
        <f t="shared" si="54"/>
        <v>D</v>
      </c>
      <c r="S646" s="14" t="str">
        <f>VLOOKUP(G646,Code!$C$3:$D$5,2,0)</f>
        <v>O-102</v>
      </c>
      <c r="T646" s="14"/>
    </row>
    <row r="647" spans="1:20">
      <c r="A647" s="13">
        <v>646</v>
      </c>
      <c r="B647" s="13" t="s">
        <v>85</v>
      </c>
      <c r="C647" s="13" t="s">
        <v>112</v>
      </c>
      <c r="D647" s="13" t="s">
        <v>267</v>
      </c>
      <c r="E647" s="13" t="s">
        <v>176</v>
      </c>
      <c r="F647" s="13" t="s">
        <v>115</v>
      </c>
      <c r="G647" s="13" t="s">
        <v>82</v>
      </c>
      <c r="H647" s="13" t="s">
        <v>101</v>
      </c>
      <c r="I647" s="13" t="s">
        <v>822</v>
      </c>
      <c r="J647" s="13">
        <v>2</v>
      </c>
      <c r="K647" s="13">
        <v>0</v>
      </c>
      <c r="L647" s="14">
        <v>56.510999999999996</v>
      </c>
      <c r="M647" s="14">
        <f t="shared" si="50"/>
        <v>152.78900000000002</v>
      </c>
      <c r="N647" s="14">
        <f t="shared" si="51"/>
        <v>209.3</v>
      </c>
      <c r="O647" s="14">
        <f t="shared" si="53"/>
        <v>56.510999999999996</v>
      </c>
      <c r="P647" s="13">
        <v>209.3</v>
      </c>
      <c r="Q647" s="14">
        <f t="shared" si="52"/>
        <v>300</v>
      </c>
      <c r="R647" s="14" t="str">
        <f t="shared" si="54"/>
        <v>D</v>
      </c>
      <c r="S647" s="14" t="str">
        <f>VLOOKUP(G647,Code!$C$3:$D$5,2,0)</f>
        <v>O-102</v>
      </c>
      <c r="T647" s="14"/>
    </row>
    <row r="648" spans="1:20">
      <c r="A648" s="13">
        <v>647</v>
      </c>
      <c r="B648" s="13" t="s">
        <v>85</v>
      </c>
      <c r="C648" s="13" t="s">
        <v>78</v>
      </c>
      <c r="D648" s="13" t="s">
        <v>823</v>
      </c>
      <c r="E648" s="13" t="s">
        <v>200</v>
      </c>
      <c r="F648" s="13" t="s">
        <v>81</v>
      </c>
      <c r="G648" s="13" t="s">
        <v>82</v>
      </c>
      <c r="H648" s="13" t="s">
        <v>183</v>
      </c>
      <c r="I648" s="13" t="s">
        <v>291</v>
      </c>
      <c r="J648" s="13">
        <v>5</v>
      </c>
      <c r="K648" s="13">
        <v>0.2</v>
      </c>
      <c r="L648" s="14">
        <v>9.8624999999999972</v>
      </c>
      <c r="M648" s="14">
        <f t="shared" si="50"/>
        <v>21.697500000000005</v>
      </c>
      <c r="N648" s="14">
        <f t="shared" si="51"/>
        <v>37.872</v>
      </c>
      <c r="O648" s="14">
        <f t="shared" si="53"/>
        <v>16.174499999999995</v>
      </c>
      <c r="P648" s="13">
        <v>31.560000000000002</v>
      </c>
      <c r="Q648" s="14">
        <f t="shared" si="52"/>
        <v>750</v>
      </c>
      <c r="R648" s="14" t="str">
        <f t="shared" si="54"/>
        <v>C</v>
      </c>
      <c r="S648" s="14" t="str">
        <f>VLOOKUP(G648,Code!$C$3:$D$5,2,0)</f>
        <v>O-102</v>
      </c>
      <c r="T648" s="14"/>
    </row>
    <row r="649" spans="1:20">
      <c r="A649" s="13">
        <v>648</v>
      </c>
      <c r="B649" s="13" t="s">
        <v>85</v>
      </c>
      <c r="C649" s="13" t="s">
        <v>78</v>
      </c>
      <c r="D649" s="13" t="s">
        <v>823</v>
      </c>
      <c r="E649" s="13" t="s">
        <v>200</v>
      </c>
      <c r="F649" s="13" t="s">
        <v>81</v>
      </c>
      <c r="G649" s="13" t="s">
        <v>82</v>
      </c>
      <c r="H649" s="13" t="s">
        <v>101</v>
      </c>
      <c r="I649" s="13" t="s">
        <v>824</v>
      </c>
      <c r="J649" s="13">
        <v>2</v>
      </c>
      <c r="K649" s="13">
        <v>0.2</v>
      </c>
      <c r="L649" s="14">
        <v>3.0143999999999993</v>
      </c>
      <c r="M649" s="14">
        <f t="shared" si="50"/>
        <v>27.129600000000003</v>
      </c>
      <c r="N649" s="14">
        <f t="shared" si="51"/>
        <v>36.172800000000002</v>
      </c>
      <c r="O649" s="14">
        <f t="shared" si="53"/>
        <v>9.0431999999999988</v>
      </c>
      <c r="P649" s="13">
        <v>30.144000000000002</v>
      </c>
      <c r="Q649" s="14">
        <f t="shared" si="52"/>
        <v>300</v>
      </c>
      <c r="R649" s="14" t="str">
        <f t="shared" si="54"/>
        <v>D</v>
      </c>
      <c r="S649" s="14" t="str">
        <f>VLOOKUP(G649,Code!$C$3:$D$5,2,0)</f>
        <v>O-102</v>
      </c>
      <c r="T649" s="14"/>
    </row>
    <row r="650" spans="1:20">
      <c r="A650" s="13">
        <v>649</v>
      </c>
      <c r="B650" s="13" t="s">
        <v>68</v>
      </c>
      <c r="C650" s="13" t="s">
        <v>78</v>
      </c>
      <c r="D650" s="13" t="s">
        <v>825</v>
      </c>
      <c r="E650" s="13" t="s">
        <v>110</v>
      </c>
      <c r="F650" s="13" t="s">
        <v>81</v>
      </c>
      <c r="G650" s="13" t="s">
        <v>73</v>
      </c>
      <c r="H650" s="13" t="s">
        <v>92</v>
      </c>
      <c r="I650" s="13" t="s">
        <v>573</v>
      </c>
      <c r="J650" s="13">
        <v>4</v>
      </c>
      <c r="K650" s="13">
        <v>0</v>
      </c>
      <c r="L650" s="14">
        <v>6.0680000000000014</v>
      </c>
      <c r="M650" s="14">
        <f t="shared" si="50"/>
        <v>8.7319999999999993</v>
      </c>
      <c r="N650" s="14">
        <f t="shared" si="51"/>
        <v>14.8</v>
      </c>
      <c r="O650" s="14">
        <f t="shared" si="53"/>
        <v>6.0680000000000014</v>
      </c>
      <c r="P650" s="13">
        <v>14.8</v>
      </c>
      <c r="Q650" s="14">
        <f t="shared" si="52"/>
        <v>600</v>
      </c>
      <c r="R650" s="14" t="str">
        <f t="shared" si="54"/>
        <v>C</v>
      </c>
      <c r="S650" s="14" t="str">
        <f>VLOOKUP(G650,Code!$C$3:$D$5,2,0)</f>
        <v>F-101</v>
      </c>
      <c r="T650" s="14"/>
    </row>
    <row r="651" spans="1:20">
      <c r="A651" s="13">
        <v>650</v>
      </c>
      <c r="B651" s="13" t="s">
        <v>68</v>
      </c>
      <c r="C651" s="13" t="s">
        <v>78</v>
      </c>
      <c r="D651" s="13" t="s">
        <v>825</v>
      </c>
      <c r="E651" s="13" t="s">
        <v>110</v>
      </c>
      <c r="F651" s="13" t="s">
        <v>81</v>
      </c>
      <c r="G651" s="13" t="s">
        <v>96</v>
      </c>
      <c r="H651" s="13" t="s">
        <v>97</v>
      </c>
      <c r="I651" s="13" t="s">
        <v>353</v>
      </c>
      <c r="J651" s="13">
        <v>3</v>
      </c>
      <c r="K651" s="13">
        <v>0.2</v>
      </c>
      <c r="L651" s="14">
        <v>22.678200000000018</v>
      </c>
      <c r="M651" s="14">
        <f t="shared" si="50"/>
        <v>279.69779999999997</v>
      </c>
      <c r="N651" s="14">
        <f t="shared" si="51"/>
        <v>362.85119999999995</v>
      </c>
      <c r="O651" s="14">
        <f t="shared" si="53"/>
        <v>83.153399999999976</v>
      </c>
      <c r="P651" s="13">
        <v>302.37599999999998</v>
      </c>
      <c r="Q651" s="14">
        <f t="shared" si="52"/>
        <v>450</v>
      </c>
      <c r="R651" s="14" t="str">
        <f t="shared" si="54"/>
        <v>D</v>
      </c>
      <c r="S651" s="14" t="str">
        <f>VLOOKUP(G651,Code!$C$3:$D$5,2,0)</f>
        <v>T-103</v>
      </c>
      <c r="T651" s="14"/>
    </row>
    <row r="652" spans="1:20">
      <c r="A652" s="13">
        <v>651</v>
      </c>
      <c r="B652" s="13" t="s">
        <v>68</v>
      </c>
      <c r="C652" s="13" t="s">
        <v>78</v>
      </c>
      <c r="D652" s="13" t="s">
        <v>825</v>
      </c>
      <c r="E652" s="13" t="s">
        <v>110</v>
      </c>
      <c r="F652" s="13" t="s">
        <v>81</v>
      </c>
      <c r="G652" s="13" t="s">
        <v>96</v>
      </c>
      <c r="H652" s="13" t="s">
        <v>138</v>
      </c>
      <c r="I652" s="13" t="s">
        <v>826</v>
      </c>
      <c r="J652" s="13">
        <v>4</v>
      </c>
      <c r="K652" s="13">
        <v>0</v>
      </c>
      <c r="L652" s="14">
        <v>31.599999999999966</v>
      </c>
      <c r="M652" s="14">
        <f t="shared" si="50"/>
        <v>284.40000000000003</v>
      </c>
      <c r="N652" s="14">
        <f t="shared" si="51"/>
        <v>316</v>
      </c>
      <c r="O652" s="14">
        <f t="shared" si="53"/>
        <v>31.599999999999966</v>
      </c>
      <c r="P652" s="13">
        <v>316</v>
      </c>
      <c r="Q652" s="14">
        <f t="shared" si="52"/>
        <v>600</v>
      </c>
      <c r="R652" s="14" t="str">
        <f t="shared" si="54"/>
        <v>C</v>
      </c>
      <c r="S652" s="14" t="str">
        <f>VLOOKUP(G652,Code!$C$3:$D$5,2,0)</f>
        <v>T-103</v>
      </c>
      <c r="T652" s="14"/>
    </row>
    <row r="653" spans="1:20">
      <c r="A653" s="13">
        <v>652</v>
      </c>
      <c r="B653" s="13" t="s">
        <v>85</v>
      </c>
      <c r="C653" s="13" t="s">
        <v>112</v>
      </c>
      <c r="D653" s="13" t="s">
        <v>181</v>
      </c>
      <c r="E653" s="13" t="s">
        <v>182</v>
      </c>
      <c r="F653" s="13" t="s">
        <v>134</v>
      </c>
      <c r="G653" s="13" t="s">
        <v>82</v>
      </c>
      <c r="H653" s="13" t="s">
        <v>107</v>
      </c>
      <c r="I653" s="13" t="s">
        <v>205</v>
      </c>
      <c r="J653" s="13">
        <v>10</v>
      </c>
      <c r="K653" s="13">
        <v>0</v>
      </c>
      <c r="L653" s="14">
        <v>178.31799999999998</v>
      </c>
      <c r="M653" s="14">
        <f t="shared" si="50"/>
        <v>201.08199999999999</v>
      </c>
      <c r="N653" s="14">
        <f t="shared" si="51"/>
        <v>379.4</v>
      </c>
      <c r="O653" s="14">
        <f t="shared" si="53"/>
        <v>178.31799999999998</v>
      </c>
      <c r="P653" s="13">
        <v>379.4</v>
      </c>
      <c r="Q653" s="14">
        <f t="shared" si="52"/>
        <v>1500</v>
      </c>
      <c r="R653" s="14" t="str">
        <f t="shared" si="54"/>
        <v>B</v>
      </c>
      <c r="S653" s="14" t="str">
        <f>VLOOKUP(G653,Code!$C$3:$D$5,2,0)</f>
        <v>O-102</v>
      </c>
      <c r="T653" s="14"/>
    </row>
    <row r="654" spans="1:20">
      <c r="A654" s="13">
        <v>653</v>
      </c>
      <c r="B654" s="13" t="s">
        <v>85</v>
      </c>
      <c r="C654" s="13" t="s">
        <v>78</v>
      </c>
      <c r="D654" s="13" t="s">
        <v>181</v>
      </c>
      <c r="E654" s="13" t="s">
        <v>182</v>
      </c>
      <c r="F654" s="13" t="s">
        <v>134</v>
      </c>
      <c r="G654" s="13" t="s">
        <v>82</v>
      </c>
      <c r="H654" s="13" t="s">
        <v>107</v>
      </c>
      <c r="I654" s="13" t="s">
        <v>195</v>
      </c>
      <c r="J654" s="13">
        <v>2</v>
      </c>
      <c r="K654" s="13">
        <v>0</v>
      </c>
      <c r="L654" s="14">
        <v>45.975399999999993</v>
      </c>
      <c r="M654" s="14">
        <f t="shared" si="50"/>
        <v>51.8446</v>
      </c>
      <c r="N654" s="14">
        <f t="shared" si="51"/>
        <v>97.82</v>
      </c>
      <c r="O654" s="14">
        <f t="shared" si="53"/>
        <v>45.975399999999993</v>
      </c>
      <c r="P654" s="13">
        <v>97.82</v>
      </c>
      <c r="Q654" s="14">
        <f t="shared" si="52"/>
        <v>300</v>
      </c>
      <c r="R654" s="14" t="str">
        <f t="shared" si="54"/>
        <v>D</v>
      </c>
      <c r="S654" s="14" t="str">
        <f>VLOOKUP(G654,Code!$C$3:$D$5,2,0)</f>
        <v>O-102</v>
      </c>
      <c r="T654" s="14"/>
    </row>
    <row r="655" spans="1:20">
      <c r="A655" s="13">
        <v>654</v>
      </c>
      <c r="B655" s="13" t="s">
        <v>85</v>
      </c>
      <c r="C655" s="13" t="s">
        <v>78</v>
      </c>
      <c r="D655" s="13" t="s">
        <v>181</v>
      </c>
      <c r="E655" s="13" t="s">
        <v>182</v>
      </c>
      <c r="F655" s="13" t="s">
        <v>134</v>
      </c>
      <c r="G655" s="13" t="s">
        <v>96</v>
      </c>
      <c r="H655" s="13" t="s">
        <v>138</v>
      </c>
      <c r="I655" s="13" t="s">
        <v>827</v>
      </c>
      <c r="J655" s="13">
        <v>8</v>
      </c>
      <c r="K655" s="13">
        <v>0</v>
      </c>
      <c r="L655" s="14">
        <v>10.311999999999998</v>
      </c>
      <c r="M655" s="14">
        <f t="shared" si="50"/>
        <v>92.808000000000007</v>
      </c>
      <c r="N655" s="14">
        <f t="shared" si="51"/>
        <v>103.12</v>
      </c>
      <c r="O655" s="14">
        <f t="shared" si="53"/>
        <v>10.311999999999998</v>
      </c>
      <c r="P655" s="13">
        <v>103.12</v>
      </c>
      <c r="Q655" s="14">
        <f t="shared" si="52"/>
        <v>1200</v>
      </c>
      <c r="R655" s="14" t="str">
        <f t="shared" si="54"/>
        <v>B</v>
      </c>
      <c r="S655" s="14" t="str">
        <f>VLOOKUP(G655,Code!$C$3:$D$5,2,0)</f>
        <v>T-103</v>
      </c>
      <c r="T655" s="14"/>
    </row>
    <row r="656" spans="1:20">
      <c r="A656" s="13">
        <v>655</v>
      </c>
      <c r="B656" s="13" t="s">
        <v>85</v>
      </c>
      <c r="C656" s="13" t="s">
        <v>69</v>
      </c>
      <c r="D656" s="13" t="s">
        <v>267</v>
      </c>
      <c r="E656" s="13" t="s">
        <v>268</v>
      </c>
      <c r="F656" s="13" t="s">
        <v>134</v>
      </c>
      <c r="G656" s="13" t="s">
        <v>82</v>
      </c>
      <c r="H656" s="13" t="s">
        <v>101</v>
      </c>
      <c r="I656" s="13" t="s">
        <v>828</v>
      </c>
      <c r="J656" s="13">
        <v>2</v>
      </c>
      <c r="K656" s="13">
        <v>0.2</v>
      </c>
      <c r="L656" s="14">
        <v>8.5163999999999938</v>
      </c>
      <c r="M656" s="14">
        <f t="shared" si="50"/>
        <v>105.03560000000002</v>
      </c>
      <c r="N656" s="14">
        <f t="shared" si="51"/>
        <v>136.26240000000001</v>
      </c>
      <c r="O656" s="14">
        <f t="shared" si="53"/>
        <v>31.226799999999997</v>
      </c>
      <c r="P656" s="13">
        <v>113.55200000000001</v>
      </c>
      <c r="Q656" s="14">
        <f t="shared" si="52"/>
        <v>300</v>
      </c>
      <c r="R656" s="14" t="str">
        <f t="shared" si="54"/>
        <v>D</v>
      </c>
      <c r="S656" s="14" t="str">
        <f>VLOOKUP(G656,Code!$C$3:$D$5,2,0)</f>
        <v>O-102</v>
      </c>
      <c r="T656" s="14"/>
    </row>
    <row r="657" spans="1:20">
      <c r="A657" s="13">
        <v>656</v>
      </c>
      <c r="B657" s="13" t="s">
        <v>85</v>
      </c>
      <c r="C657" s="13" t="s">
        <v>69</v>
      </c>
      <c r="D657" s="13" t="s">
        <v>267</v>
      </c>
      <c r="E657" s="13" t="s">
        <v>268</v>
      </c>
      <c r="F657" s="13" t="s">
        <v>134</v>
      </c>
      <c r="G657" s="13" t="s">
        <v>82</v>
      </c>
      <c r="H657" s="13" t="s">
        <v>99</v>
      </c>
      <c r="I657" s="13" t="s">
        <v>829</v>
      </c>
      <c r="J657" s="13">
        <v>2</v>
      </c>
      <c r="K657" s="13">
        <v>0.7</v>
      </c>
      <c r="L657" s="14">
        <v>-2.6543999999999999</v>
      </c>
      <c r="M657" s="14">
        <f t="shared" si="50"/>
        <v>5.9724000000000004</v>
      </c>
      <c r="N657" s="14">
        <f t="shared" si="51"/>
        <v>5.6406000000000009</v>
      </c>
      <c r="O657" s="14">
        <f t="shared" si="53"/>
        <v>-0.33179999999999943</v>
      </c>
      <c r="P657" s="13">
        <v>3.3180000000000005</v>
      </c>
      <c r="Q657" s="14">
        <f t="shared" si="52"/>
        <v>300</v>
      </c>
      <c r="R657" s="14" t="str">
        <f t="shared" si="54"/>
        <v>D</v>
      </c>
      <c r="S657" s="14" t="str">
        <f>VLOOKUP(G657,Code!$C$3:$D$5,2,0)</f>
        <v>O-102</v>
      </c>
      <c r="T657" s="14"/>
    </row>
    <row r="658" spans="1:20">
      <c r="A658" s="13">
        <v>657</v>
      </c>
      <c r="B658" s="13" t="s">
        <v>85</v>
      </c>
      <c r="C658" s="13" t="s">
        <v>69</v>
      </c>
      <c r="D658" s="13" t="s">
        <v>267</v>
      </c>
      <c r="E658" s="13" t="s">
        <v>268</v>
      </c>
      <c r="F658" s="13" t="s">
        <v>134</v>
      </c>
      <c r="G658" s="13" t="s">
        <v>82</v>
      </c>
      <c r="H658" s="13" t="s">
        <v>143</v>
      </c>
      <c r="I658" s="13" t="s">
        <v>830</v>
      </c>
      <c r="J658" s="13">
        <v>2</v>
      </c>
      <c r="K658" s="13">
        <v>0.2</v>
      </c>
      <c r="L658" s="14">
        <v>45.322199999999995</v>
      </c>
      <c r="M658" s="14">
        <f t="shared" si="50"/>
        <v>88.965800000000016</v>
      </c>
      <c r="N658" s="14">
        <f t="shared" si="51"/>
        <v>161.1456</v>
      </c>
      <c r="O658" s="14">
        <f t="shared" si="53"/>
        <v>72.179799999999986</v>
      </c>
      <c r="P658" s="13">
        <v>134.28800000000001</v>
      </c>
      <c r="Q658" s="14">
        <f t="shared" si="52"/>
        <v>300</v>
      </c>
      <c r="R658" s="14" t="str">
        <f t="shared" si="54"/>
        <v>D</v>
      </c>
      <c r="S658" s="14" t="str">
        <f>VLOOKUP(G658,Code!$C$3:$D$5,2,0)</f>
        <v>O-102</v>
      </c>
      <c r="T658" s="14"/>
    </row>
    <row r="659" spans="1:20">
      <c r="A659" s="13">
        <v>658</v>
      </c>
      <c r="B659" s="13" t="s">
        <v>548</v>
      </c>
      <c r="C659" s="13" t="s">
        <v>112</v>
      </c>
      <c r="D659" s="13" t="s">
        <v>251</v>
      </c>
      <c r="E659" s="13" t="s">
        <v>159</v>
      </c>
      <c r="F659" s="13" t="s">
        <v>115</v>
      </c>
      <c r="G659" s="13" t="s">
        <v>73</v>
      </c>
      <c r="H659" s="13" t="s">
        <v>76</v>
      </c>
      <c r="I659" s="13" t="s">
        <v>699</v>
      </c>
      <c r="J659" s="13">
        <v>2</v>
      </c>
      <c r="K659" s="13">
        <v>0.3</v>
      </c>
      <c r="L659" s="14">
        <v>-50.098000000000013</v>
      </c>
      <c r="M659" s="14">
        <f t="shared" si="50"/>
        <v>751.47</v>
      </c>
      <c r="N659" s="14">
        <f t="shared" si="51"/>
        <v>911.78359999999998</v>
      </c>
      <c r="O659" s="14">
        <f t="shared" si="53"/>
        <v>160.31359999999995</v>
      </c>
      <c r="P659" s="13">
        <v>701.37199999999996</v>
      </c>
      <c r="Q659" s="14">
        <f t="shared" si="52"/>
        <v>300</v>
      </c>
      <c r="R659" s="14" t="str">
        <f t="shared" si="54"/>
        <v>D</v>
      </c>
      <c r="S659" s="14" t="str">
        <f>VLOOKUP(G659,Code!$C$3:$D$5,2,0)</f>
        <v>F-101</v>
      </c>
      <c r="T659" s="14"/>
    </row>
    <row r="660" spans="1:20">
      <c r="A660" s="13">
        <v>659</v>
      </c>
      <c r="B660" s="13" t="s">
        <v>548</v>
      </c>
      <c r="C660" s="13" t="s">
        <v>112</v>
      </c>
      <c r="D660" s="13" t="s">
        <v>251</v>
      </c>
      <c r="E660" s="13" t="s">
        <v>159</v>
      </c>
      <c r="F660" s="13" t="s">
        <v>115</v>
      </c>
      <c r="G660" s="13" t="s">
        <v>82</v>
      </c>
      <c r="H660" s="13" t="s">
        <v>99</v>
      </c>
      <c r="I660" s="13" t="s">
        <v>206</v>
      </c>
      <c r="J660" s="13">
        <v>2</v>
      </c>
      <c r="K660" s="13">
        <v>0.8</v>
      </c>
      <c r="L660" s="14">
        <v>-3.4619999999999997</v>
      </c>
      <c r="M660" s="14">
        <f t="shared" si="50"/>
        <v>5.77</v>
      </c>
      <c r="N660" s="14">
        <f t="shared" si="51"/>
        <v>4.154399999999999</v>
      </c>
      <c r="O660" s="14">
        <f t="shared" si="53"/>
        <v>-1.6156000000000006</v>
      </c>
      <c r="P660" s="13">
        <v>2.3079999999999994</v>
      </c>
      <c r="Q660" s="14">
        <f t="shared" si="52"/>
        <v>300</v>
      </c>
      <c r="R660" s="14" t="str">
        <f t="shared" si="54"/>
        <v>D</v>
      </c>
      <c r="S660" s="14" t="str">
        <f>VLOOKUP(G660,Code!$C$3:$D$5,2,0)</f>
        <v>O-102</v>
      </c>
      <c r="T660" s="14"/>
    </row>
    <row r="661" spans="1:20">
      <c r="A661" s="13">
        <v>660</v>
      </c>
      <c r="B661" s="13" t="s">
        <v>85</v>
      </c>
      <c r="C661" s="13" t="s">
        <v>69</v>
      </c>
      <c r="D661" s="13" t="s">
        <v>491</v>
      </c>
      <c r="E661" s="13" t="s">
        <v>114</v>
      </c>
      <c r="F661" s="13" t="s">
        <v>115</v>
      </c>
      <c r="G661" s="13" t="s">
        <v>82</v>
      </c>
      <c r="H661" s="13" t="s">
        <v>90</v>
      </c>
      <c r="I661" s="13" t="s">
        <v>784</v>
      </c>
      <c r="J661" s="13">
        <v>7</v>
      </c>
      <c r="K661" s="13">
        <v>0.2</v>
      </c>
      <c r="L661" s="14">
        <v>124.92899999999986</v>
      </c>
      <c r="M661" s="14">
        <f t="shared" si="50"/>
        <v>874.50300000000016</v>
      </c>
      <c r="N661" s="14">
        <f t="shared" si="51"/>
        <v>1199.3184000000001</v>
      </c>
      <c r="O661" s="14">
        <f t="shared" si="53"/>
        <v>324.81539999999995</v>
      </c>
      <c r="P661" s="13">
        <v>999.43200000000002</v>
      </c>
      <c r="Q661" s="14">
        <f t="shared" si="52"/>
        <v>1050</v>
      </c>
      <c r="R661" s="14" t="str">
        <f t="shared" si="54"/>
        <v>B</v>
      </c>
      <c r="S661" s="14" t="str">
        <f>VLOOKUP(G661,Code!$C$3:$D$5,2,0)</f>
        <v>O-102</v>
      </c>
      <c r="T661" s="14"/>
    </row>
    <row r="662" spans="1:20">
      <c r="A662" s="13">
        <v>661</v>
      </c>
      <c r="B662" s="13" t="s">
        <v>85</v>
      </c>
      <c r="C662" s="13" t="s">
        <v>69</v>
      </c>
      <c r="D662" s="13" t="s">
        <v>491</v>
      </c>
      <c r="E662" s="13" t="s">
        <v>114</v>
      </c>
      <c r="F662" s="13" t="s">
        <v>115</v>
      </c>
      <c r="G662" s="13" t="s">
        <v>82</v>
      </c>
      <c r="H662" s="13" t="s">
        <v>90</v>
      </c>
      <c r="I662" s="13" t="s">
        <v>831</v>
      </c>
      <c r="J662" s="13">
        <v>14</v>
      </c>
      <c r="K662" s="13">
        <v>0.2</v>
      </c>
      <c r="L662" s="14">
        <v>-135.7650000000001</v>
      </c>
      <c r="M662" s="14">
        <f t="shared" si="50"/>
        <v>859.84500000000014</v>
      </c>
      <c r="N662" s="14">
        <f t="shared" si="51"/>
        <v>868.89600000000007</v>
      </c>
      <c r="O662" s="14">
        <f t="shared" si="53"/>
        <v>9.0509999999999309</v>
      </c>
      <c r="P662" s="13">
        <v>724.08</v>
      </c>
      <c r="Q662" s="14">
        <f t="shared" si="52"/>
        <v>2100</v>
      </c>
      <c r="R662" s="14" t="str">
        <f t="shared" si="54"/>
        <v>A</v>
      </c>
      <c r="S662" s="14" t="str">
        <f>VLOOKUP(G662,Code!$C$3:$D$5,2,0)</f>
        <v>O-102</v>
      </c>
      <c r="T662" s="14"/>
    </row>
    <row r="663" spans="1:20">
      <c r="A663" s="13">
        <v>662</v>
      </c>
      <c r="B663" s="13" t="s">
        <v>85</v>
      </c>
      <c r="C663" s="13" t="s">
        <v>69</v>
      </c>
      <c r="D663" s="13" t="s">
        <v>491</v>
      </c>
      <c r="E663" s="13" t="s">
        <v>114</v>
      </c>
      <c r="F663" s="13" t="s">
        <v>115</v>
      </c>
      <c r="G663" s="13" t="s">
        <v>73</v>
      </c>
      <c r="H663" s="13" t="s">
        <v>88</v>
      </c>
      <c r="I663" s="13" t="s">
        <v>273</v>
      </c>
      <c r="J663" s="13">
        <v>5</v>
      </c>
      <c r="K663" s="13">
        <v>0.3</v>
      </c>
      <c r="L663" s="14">
        <v>-118.12950000000006</v>
      </c>
      <c r="M663" s="14">
        <f t="shared" si="50"/>
        <v>1036.9144999999999</v>
      </c>
      <c r="N663" s="14">
        <f t="shared" si="51"/>
        <v>1194.4204999999997</v>
      </c>
      <c r="O663" s="14">
        <f t="shared" si="53"/>
        <v>157.50599999999986</v>
      </c>
      <c r="P663" s="13">
        <v>918.78499999999985</v>
      </c>
      <c r="Q663" s="14">
        <f t="shared" si="52"/>
        <v>750</v>
      </c>
      <c r="R663" s="14" t="str">
        <f t="shared" si="54"/>
        <v>C</v>
      </c>
      <c r="S663" s="14" t="str">
        <f>VLOOKUP(G663,Code!$C$3:$D$5,2,0)</f>
        <v>F-101</v>
      </c>
      <c r="T663" s="14"/>
    </row>
    <row r="664" spans="1:20">
      <c r="A664" s="13">
        <v>663</v>
      </c>
      <c r="B664" s="13" t="s">
        <v>85</v>
      </c>
      <c r="C664" s="13" t="s">
        <v>69</v>
      </c>
      <c r="D664" s="13" t="s">
        <v>491</v>
      </c>
      <c r="E664" s="13" t="s">
        <v>114</v>
      </c>
      <c r="F664" s="13" t="s">
        <v>115</v>
      </c>
      <c r="G664" s="13" t="s">
        <v>82</v>
      </c>
      <c r="H664" s="13" t="s">
        <v>99</v>
      </c>
      <c r="I664" s="13" t="s">
        <v>266</v>
      </c>
      <c r="J664" s="13">
        <v>3</v>
      </c>
      <c r="K664" s="13">
        <v>0.8</v>
      </c>
      <c r="L664" s="14">
        <v>-4.2222000000000008</v>
      </c>
      <c r="M664" s="14">
        <f t="shared" si="50"/>
        <v>6.9462000000000002</v>
      </c>
      <c r="N664" s="14">
        <f t="shared" si="51"/>
        <v>4.9031999999999982</v>
      </c>
      <c r="O664" s="14">
        <f t="shared" si="53"/>
        <v>-2.0430000000000019</v>
      </c>
      <c r="P664" s="13">
        <v>2.7239999999999993</v>
      </c>
      <c r="Q664" s="14">
        <f t="shared" si="52"/>
        <v>450</v>
      </c>
      <c r="R664" s="14" t="str">
        <f t="shared" si="54"/>
        <v>D</v>
      </c>
      <c r="S664" s="14" t="str">
        <f>VLOOKUP(G664,Code!$C$3:$D$5,2,0)</f>
        <v>O-102</v>
      </c>
      <c r="T664" s="14"/>
    </row>
    <row r="665" spans="1:20">
      <c r="A665" s="13">
        <v>664</v>
      </c>
      <c r="B665" s="13" t="s">
        <v>85</v>
      </c>
      <c r="C665" s="13" t="s">
        <v>78</v>
      </c>
      <c r="D665" s="13" t="s">
        <v>181</v>
      </c>
      <c r="E665" s="13" t="s">
        <v>182</v>
      </c>
      <c r="F665" s="13" t="s">
        <v>134</v>
      </c>
      <c r="G665" s="13" t="s">
        <v>82</v>
      </c>
      <c r="H665" s="13" t="s">
        <v>90</v>
      </c>
      <c r="I665" s="13" t="s">
        <v>389</v>
      </c>
      <c r="J665" s="13">
        <v>5</v>
      </c>
      <c r="K665" s="13">
        <v>0</v>
      </c>
      <c r="L665" s="14">
        <v>18.397999999999968</v>
      </c>
      <c r="M665" s="14">
        <f t="shared" si="50"/>
        <v>441.55200000000002</v>
      </c>
      <c r="N665" s="14">
        <f t="shared" si="51"/>
        <v>459.95</v>
      </c>
      <c r="O665" s="14">
        <f t="shared" si="53"/>
        <v>18.397999999999968</v>
      </c>
      <c r="P665" s="13">
        <v>459.95</v>
      </c>
      <c r="Q665" s="14">
        <f t="shared" si="52"/>
        <v>750</v>
      </c>
      <c r="R665" s="14" t="str">
        <f t="shared" si="54"/>
        <v>C</v>
      </c>
      <c r="S665" s="14" t="str">
        <f>VLOOKUP(G665,Code!$C$3:$D$5,2,0)</f>
        <v>O-102</v>
      </c>
      <c r="T665" s="14"/>
    </row>
    <row r="666" spans="1:20">
      <c r="A666" s="13">
        <v>665</v>
      </c>
      <c r="B666" s="13" t="s">
        <v>548</v>
      </c>
      <c r="C666" s="13" t="s">
        <v>69</v>
      </c>
      <c r="D666" s="13" t="s">
        <v>612</v>
      </c>
      <c r="E666" s="13" t="s">
        <v>71</v>
      </c>
      <c r="F666" s="13" t="s">
        <v>72</v>
      </c>
      <c r="G666" s="13" t="s">
        <v>82</v>
      </c>
      <c r="H666" s="13" t="s">
        <v>183</v>
      </c>
      <c r="I666" s="13" t="s">
        <v>269</v>
      </c>
      <c r="J666" s="13">
        <v>3</v>
      </c>
      <c r="K666" s="13">
        <v>0</v>
      </c>
      <c r="L666" s="14">
        <v>5.2625999999999999</v>
      </c>
      <c r="M666" s="14">
        <f t="shared" si="50"/>
        <v>5.4774000000000003</v>
      </c>
      <c r="N666" s="14">
        <f t="shared" si="51"/>
        <v>10.74</v>
      </c>
      <c r="O666" s="14">
        <f t="shared" si="53"/>
        <v>5.2625999999999999</v>
      </c>
      <c r="P666" s="13">
        <v>10.74</v>
      </c>
      <c r="Q666" s="14">
        <f t="shared" si="52"/>
        <v>450</v>
      </c>
      <c r="R666" s="14" t="str">
        <f t="shared" si="54"/>
        <v>D</v>
      </c>
      <c r="S666" s="14" t="str">
        <f>VLOOKUP(G666,Code!$C$3:$D$5,2,0)</f>
        <v>O-102</v>
      </c>
      <c r="T666" s="14"/>
    </row>
    <row r="667" spans="1:20">
      <c r="A667" s="13">
        <v>666</v>
      </c>
      <c r="B667" s="13" t="s">
        <v>68</v>
      </c>
      <c r="C667" s="13" t="s">
        <v>78</v>
      </c>
      <c r="D667" s="13" t="s">
        <v>380</v>
      </c>
      <c r="E667" s="13" t="s">
        <v>114</v>
      </c>
      <c r="F667" s="13" t="s">
        <v>115</v>
      </c>
      <c r="G667" s="13" t="s">
        <v>82</v>
      </c>
      <c r="H667" s="13" t="s">
        <v>298</v>
      </c>
      <c r="I667" s="13" t="s">
        <v>832</v>
      </c>
      <c r="J667" s="13">
        <v>3</v>
      </c>
      <c r="K667" s="13">
        <v>0.2</v>
      </c>
      <c r="L667" s="14">
        <v>2.0789999999999997</v>
      </c>
      <c r="M667" s="14">
        <f t="shared" si="50"/>
        <v>21.681000000000001</v>
      </c>
      <c r="N667" s="14">
        <f t="shared" si="51"/>
        <v>28.512</v>
      </c>
      <c r="O667" s="14">
        <f t="shared" si="53"/>
        <v>6.8309999999999995</v>
      </c>
      <c r="P667" s="13">
        <v>23.76</v>
      </c>
      <c r="Q667" s="14">
        <f t="shared" si="52"/>
        <v>450</v>
      </c>
      <c r="R667" s="14" t="str">
        <f t="shared" si="54"/>
        <v>D</v>
      </c>
      <c r="S667" s="14" t="str">
        <f>VLOOKUP(G667,Code!$C$3:$D$5,2,0)</f>
        <v>O-102</v>
      </c>
      <c r="T667" s="14"/>
    </row>
    <row r="668" spans="1:20">
      <c r="A668" s="13">
        <v>667</v>
      </c>
      <c r="B668" s="13" t="s">
        <v>68</v>
      </c>
      <c r="C668" s="13" t="s">
        <v>78</v>
      </c>
      <c r="D668" s="13" t="s">
        <v>380</v>
      </c>
      <c r="E668" s="13" t="s">
        <v>114</v>
      </c>
      <c r="F668" s="13" t="s">
        <v>115</v>
      </c>
      <c r="G668" s="13" t="s">
        <v>82</v>
      </c>
      <c r="H668" s="13" t="s">
        <v>107</v>
      </c>
      <c r="I668" s="13" t="s">
        <v>149</v>
      </c>
      <c r="J668" s="13">
        <v>3</v>
      </c>
      <c r="K668" s="13">
        <v>0.2</v>
      </c>
      <c r="L668" s="14">
        <v>28.706399999999991</v>
      </c>
      <c r="M668" s="14">
        <f t="shared" si="50"/>
        <v>56.349600000000009</v>
      </c>
      <c r="N668" s="14">
        <f t="shared" si="51"/>
        <v>102.0672</v>
      </c>
      <c r="O668" s="14">
        <f t="shared" si="53"/>
        <v>45.71759999999999</v>
      </c>
      <c r="P668" s="13">
        <v>85.055999999999997</v>
      </c>
      <c r="Q668" s="14">
        <f t="shared" si="52"/>
        <v>450</v>
      </c>
      <c r="R668" s="14" t="str">
        <f t="shared" si="54"/>
        <v>D</v>
      </c>
      <c r="S668" s="14" t="str">
        <f>VLOOKUP(G668,Code!$C$3:$D$5,2,0)</f>
        <v>O-102</v>
      </c>
      <c r="T668" s="14"/>
    </row>
    <row r="669" spans="1:20">
      <c r="A669" s="13">
        <v>668</v>
      </c>
      <c r="B669" s="13" t="s">
        <v>68</v>
      </c>
      <c r="C669" s="13" t="s">
        <v>78</v>
      </c>
      <c r="D669" s="13" t="s">
        <v>380</v>
      </c>
      <c r="E669" s="13" t="s">
        <v>114</v>
      </c>
      <c r="F669" s="13" t="s">
        <v>115</v>
      </c>
      <c r="G669" s="13" t="s">
        <v>96</v>
      </c>
      <c r="H669" s="13" t="s">
        <v>97</v>
      </c>
      <c r="I669" s="13" t="s">
        <v>833</v>
      </c>
      <c r="J669" s="13">
        <v>3</v>
      </c>
      <c r="K669" s="13">
        <v>0.2</v>
      </c>
      <c r="L669" s="14">
        <v>28.618200000000002</v>
      </c>
      <c r="M669" s="14">
        <f t="shared" si="50"/>
        <v>352.95780000000002</v>
      </c>
      <c r="N669" s="14">
        <f t="shared" si="51"/>
        <v>457.89120000000003</v>
      </c>
      <c r="O669" s="14">
        <f t="shared" si="53"/>
        <v>104.93340000000001</v>
      </c>
      <c r="P669" s="13">
        <v>381.57600000000002</v>
      </c>
      <c r="Q669" s="14">
        <f t="shared" si="52"/>
        <v>450</v>
      </c>
      <c r="R669" s="14" t="str">
        <f t="shared" si="54"/>
        <v>D</v>
      </c>
      <c r="S669" s="14" t="str">
        <f>VLOOKUP(G669,Code!$C$3:$D$5,2,0)</f>
        <v>T-103</v>
      </c>
      <c r="T669" s="14"/>
    </row>
    <row r="670" spans="1:20">
      <c r="A670" s="13">
        <v>669</v>
      </c>
      <c r="B670" s="13" t="s">
        <v>150</v>
      </c>
      <c r="C670" s="13" t="s">
        <v>69</v>
      </c>
      <c r="D670" s="13" t="s">
        <v>834</v>
      </c>
      <c r="E670" s="13" t="s">
        <v>268</v>
      </c>
      <c r="F670" s="13" t="s">
        <v>134</v>
      </c>
      <c r="G670" s="13" t="s">
        <v>73</v>
      </c>
      <c r="H670" s="13" t="s">
        <v>92</v>
      </c>
      <c r="I670" s="13" t="s">
        <v>835</v>
      </c>
      <c r="J670" s="13">
        <v>5</v>
      </c>
      <c r="K670" s="13">
        <v>0.2</v>
      </c>
      <c r="L670" s="14">
        <v>8.7285000000000004</v>
      </c>
      <c r="M670" s="14">
        <f t="shared" si="50"/>
        <v>21.631499999999999</v>
      </c>
      <c r="N670" s="14">
        <f t="shared" si="51"/>
        <v>36.432000000000002</v>
      </c>
      <c r="O670" s="14">
        <f t="shared" si="53"/>
        <v>14.800500000000003</v>
      </c>
      <c r="P670" s="13">
        <v>30.36</v>
      </c>
      <c r="Q670" s="14">
        <f t="shared" si="52"/>
        <v>750</v>
      </c>
      <c r="R670" s="14" t="str">
        <f t="shared" si="54"/>
        <v>C</v>
      </c>
      <c r="S670" s="14" t="str">
        <f>VLOOKUP(G670,Code!$C$3:$D$5,2,0)</f>
        <v>F-101</v>
      </c>
      <c r="T670" s="14"/>
    </row>
    <row r="671" spans="1:20">
      <c r="A671" s="13">
        <v>670</v>
      </c>
      <c r="B671" s="13" t="s">
        <v>85</v>
      </c>
      <c r="C671" s="13" t="s">
        <v>112</v>
      </c>
      <c r="D671" s="13" t="s">
        <v>197</v>
      </c>
      <c r="E671" s="13" t="s">
        <v>159</v>
      </c>
      <c r="F671" s="13" t="s">
        <v>115</v>
      </c>
      <c r="G671" s="13" t="s">
        <v>73</v>
      </c>
      <c r="H671" s="13" t="s">
        <v>92</v>
      </c>
      <c r="I671" s="13" t="s">
        <v>836</v>
      </c>
      <c r="J671" s="13">
        <v>3</v>
      </c>
      <c r="K671" s="13">
        <v>0.6</v>
      </c>
      <c r="L671" s="14">
        <v>-14.385599999999997</v>
      </c>
      <c r="M671" s="14">
        <f t="shared" si="50"/>
        <v>38.361599999999996</v>
      </c>
      <c r="N671" s="14">
        <f t="shared" si="51"/>
        <v>38.361600000000003</v>
      </c>
      <c r="O671" s="14">
        <f t="shared" si="53"/>
        <v>0</v>
      </c>
      <c r="P671" s="13">
        <v>23.976000000000003</v>
      </c>
      <c r="Q671" s="14">
        <f t="shared" si="52"/>
        <v>450</v>
      </c>
      <c r="R671" s="14" t="str">
        <f t="shared" si="54"/>
        <v>D</v>
      </c>
      <c r="S671" s="14" t="str">
        <f>VLOOKUP(G671,Code!$C$3:$D$5,2,0)</f>
        <v>F-101</v>
      </c>
      <c r="T671" s="14"/>
    </row>
    <row r="672" spans="1:20">
      <c r="A672" s="13">
        <v>671</v>
      </c>
      <c r="B672" s="13" t="s">
        <v>85</v>
      </c>
      <c r="C672" s="13" t="s">
        <v>112</v>
      </c>
      <c r="D672" s="13" t="s">
        <v>197</v>
      </c>
      <c r="E672" s="13" t="s">
        <v>159</v>
      </c>
      <c r="F672" s="13" t="s">
        <v>115</v>
      </c>
      <c r="G672" s="13" t="s">
        <v>73</v>
      </c>
      <c r="H672" s="13" t="s">
        <v>88</v>
      </c>
      <c r="I672" s="13" t="s">
        <v>837</v>
      </c>
      <c r="J672" s="13">
        <v>1</v>
      </c>
      <c r="K672" s="13">
        <v>0.5</v>
      </c>
      <c r="L672" s="14">
        <v>-71.890500000000017</v>
      </c>
      <c r="M672" s="14">
        <f t="shared" si="50"/>
        <v>180.81550000000001</v>
      </c>
      <c r="N672" s="14">
        <f t="shared" si="51"/>
        <v>163.38749999999999</v>
      </c>
      <c r="O672" s="14">
        <f t="shared" si="53"/>
        <v>-17.428000000000026</v>
      </c>
      <c r="P672" s="13">
        <v>108.925</v>
      </c>
      <c r="Q672" s="14">
        <f t="shared" si="52"/>
        <v>150</v>
      </c>
      <c r="R672" s="14" t="str">
        <f t="shared" si="54"/>
        <v>D</v>
      </c>
      <c r="S672" s="14" t="str">
        <f>VLOOKUP(G672,Code!$C$3:$D$5,2,0)</f>
        <v>F-101</v>
      </c>
      <c r="T672" s="14"/>
    </row>
    <row r="673" spans="1:20">
      <c r="A673" s="13">
        <v>672</v>
      </c>
      <c r="B673" s="13" t="s">
        <v>85</v>
      </c>
      <c r="C673" s="13" t="s">
        <v>112</v>
      </c>
      <c r="D673" s="13" t="s">
        <v>197</v>
      </c>
      <c r="E673" s="13" t="s">
        <v>159</v>
      </c>
      <c r="F673" s="13" t="s">
        <v>115</v>
      </c>
      <c r="G673" s="13" t="s">
        <v>82</v>
      </c>
      <c r="H673" s="13" t="s">
        <v>107</v>
      </c>
      <c r="I673" s="13" t="s">
        <v>838</v>
      </c>
      <c r="J673" s="13">
        <v>8</v>
      </c>
      <c r="K673" s="13">
        <v>0.2</v>
      </c>
      <c r="L673" s="14">
        <v>11.359999999999998</v>
      </c>
      <c r="M673" s="14">
        <f t="shared" si="50"/>
        <v>24.991999999999997</v>
      </c>
      <c r="N673" s="14">
        <f t="shared" si="51"/>
        <v>43.622399999999999</v>
      </c>
      <c r="O673" s="14">
        <f t="shared" si="53"/>
        <v>18.630400000000002</v>
      </c>
      <c r="P673" s="13">
        <v>36.351999999999997</v>
      </c>
      <c r="Q673" s="14">
        <f t="shared" si="52"/>
        <v>1200</v>
      </c>
      <c r="R673" s="14" t="str">
        <f t="shared" si="54"/>
        <v>B</v>
      </c>
      <c r="S673" s="14" t="str">
        <f>VLOOKUP(G673,Code!$C$3:$D$5,2,0)</f>
        <v>O-102</v>
      </c>
      <c r="T673" s="14"/>
    </row>
    <row r="674" spans="1:20">
      <c r="A674" s="13">
        <v>673</v>
      </c>
      <c r="B674" s="13" t="s">
        <v>85</v>
      </c>
      <c r="C674" s="13" t="s">
        <v>69</v>
      </c>
      <c r="D674" s="13" t="s">
        <v>560</v>
      </c>
      <c r="E674" s="13" t="s">
        <v>159</v>
      </c>
      <c r="F674" s="13" t="s">
        <v>115</v>
      </c>
      <c r="G674" s="13" t="s">
        <v>82</v>
      </c>
      <c r="H674" s="13" t="s">
        <v>94</v>
      </c>
      <c r="I674" s="13" t="s">
        <v>839</v>
      </c>
      <c r="J674" s="13">
        <v>5</v>
      </c>
      <c r="K674" s="13">
        <v>0.2</v>
      </c>
      <c r="L674" s="14">
        <v>1.7115</v>
      </c>
      <c r="M674" s="14">
        <f t="shared" si="50"/>
        <v>17.848499999999998</v>
      </c>
      <c r="N674" s="14">
        <f t="shared" si="51"/>
        <v>23.471999999999998</v>
      </c>
      <c r="O674" s="14">
        <f t="shared" si="53"/>
        <v>5.6234999999999999</v>
      </c>
      <c r="P674" s="13">
        <v>19.559999999999999</v>
      </c>
      <c r="Q674" s="14">
        <f t="shared" si="52"/>
        <v>750</v>
      </c>
      <c r="R674" s="14" t="str">
        <f t="shared" si="54"/>
        <v>C</v>
      </c>
      <c r="S674" s="14" t="str">
        <f>VLOOKUP(G674,Code!$C$3:$D$5,2,0)</f>
        <v>O-102</v>
      </c>
      <c r="T674" s="14"/>
    </row>
    <row r="675" spans="1:20">
      <c r="A675" s="13">
        <v>674</v>
      </c>
      <c r="B675" s="13" t="s">
        <v>150</v>
      </c>
      <c r="C675" s="13" t="s">
        <v>69</v>
      </c>
      <c r="D675" s="13" t="s">
        <v>267</v>
      </c>
      <c r="E675" s="13" t="s">
        <v>176</v>
      </c>
      <c r="F675" s="13" t="s">
        <v>115</v>
      </c>
      <c r="G675" s="13" t="s">
        <v>82</v>
      </c>
      <c r="H675" s="13" t="s">
        <v>101</v>
      </c>
      <c r="I675" s="13" t="s">
        <v>840</v>
      </c>
      <c r="J675" s="13">
        <v>3</v>
      </c>
      <c r="K675" s="13">
        <v>0</v>
      </c>
      <c r="L675" s="14">
        <v>16.588799999999999</v>
      </c>
      <c r="M675" s="14">
        <f t="shared" si="50"/>
        <v>44.851199999999999</v>
      </c>
      <c r="N675" s="14">
        <f t="shared" si="51"/>
        <v>61.44</v>
      </c>
      <c r="O675" s="14">
        <f t="shared" si="53"/>
        <v>16.588799999999999</v>
      </c>
      <c r="P675" s="13">
        <v>61.44</v>
      </c>
      <c r="Q675" s="14">
        <f t="shared" si="52"/>
        <v>450</v>
      </c>
      <c r="R675" s="14" t="str">
        <f t="shared" si="54"/>
        <v>D</v>
      </c>
      <c r="S675" s="14" t="str">
        <f>VLOOKUP(G675,Code!$C$3:$D$5,2,0)</f>
        <v>O-102</v>
      </c>
      <c r="T675" s="14"/>
    </row>
    <row r="676" spans="1:20">
      <c r="A676" s="13">
        <v>675</v>
      </c>
      <c r="B676" s="13" t="s">
        <v>150</v>
      </c>
      <c r="C676" s="13" t="s">
        <v>69</v>
      </c>
      <c r="D676" s="13" t="s">
        <v>267</v>
      </c>
      <c r="E676" s="13" t="s">
        <v>176</v>
      </c>
      <c r="F676" s="13" t="s">
        <v>115</v>
      </c>
      <c r="G676" s="13" t="s">
        <v>82</v>
      </c>
      <c r="H676" s="13" t="s">
        <v>107</v>
      </c>
      <c r="I676" s="13" t="s">
        <v>841</v>
      </c>
      <c r="J676" s="13">
        <v>5</v>
      </c>
      <c r="K676" s="13">
        <v>0</v>
      </c>
      <c r="L676" s="14">
        <v>17.504999999999995</v>
      </c>
      <c r="M676" s="14">
        <f t="shared" si="50"/>
        <v>21.395000000000003</v>
      </c>
      <c r="N676" s="14">
        <f t="shared" si="51"/>
        <v>38.9</v>
      </c>
      <c r="O676" s="14">
        <f t="shared" si="53"/>
        <v>17.504999999999995</v>
      </c>
      <c r="P676" s="13">
        <v>38.9</v>
      </c>
      <c r="Q676" s="14">
        <f t="shared" si="52"/>
        <v>750</v>
      </c>
      <c r="R676" s="14" t="str">
        <f t="shared" si="54"/>
        <v>C</v>
      </c>
      <c r="S676" s="14" t="str">
        <f>VLOOKUP(G676,Code!$C$3:$D$5,2,0)</f>
        <v>O-102</v>
      </c>
      <c r="T676" s="14"/>
    </row>
    <row r="677" spans="1:20">
      <c r="A677" s="13">
        <v>676</v>
      </c>
      <c r="B677" s="13" t="s">
        <v>150</v>
      </c>
      <c r="C677" s="13" t="s">
        <v>69</v>
      </c>
      <c r="D677" s="13" t="s">
        <v>267</v>
      </c>
      <c r="E677" s="13" t="s">
        <v>176</v>
      </c>
      <c r="F677" s="13" t="s">
        <v>115</v>
      </c>
      <c r="G677" s="13" t="s">
        <v>96</v>
      </c>
      <c r="H677" s="13" t="s">
        <v>138</v>
      </c>
      <c r="I677" s="13" t="s">
        <v>721</v>
      </c>
      <c r="J677" s="13">
        <v>3</v>
      </c>
      <c r="K677" s="13">
        <v>0</v>
      </c>
      <c r="L677" s="14">
        <v>40.749900000000004</v>
      </c>
      <c r="M677" s="14">
        <f t="shared" si="50"/>
        <v>58.640100000000011</v>
      </c>
      <c r="N677" s="14">
        <f t="shared" si="51"/>
        <v>99.390000000000015</v>
      </c>
      <c r="O677" s="14">
        <f t="shared" si="53"/>
        <v>40.749900000000004</v>
      </c>
      <c r="P677" s="13">
        <v>99.390000000000015</v>
      </c>
      <c r="Q677" s="14">
        <f t="shared" si="52"/>
        <v>450</v>
      </c>
      <c r="R677" s="14" t="str">
        <f t="shared" si="54"/>
        <v>D</v>
      </c>
      <c r="S677" s="14" t="str">
        <f>VLOOKUP(G677,Code!$C$3:$D$5,2,0)</f>
        <v>T-103</v>
      </c>
      <c r="T677" s="14"/>
    </row>
    <row r="678" spans="1:20">
      <c r="A678" s="13">
        <v>677</v>
      </c>
      <c r="B678" s="13" t="s">
        <v>85</v>
      </c>
      <c r="C678" s="13" t="s">
        <v>69</v>
      </c>
      <c r="D678" s="13" t="s">
        <v>842</v>
      </c>
      <c r="E678" s="13" t="s">
        <v>114</v>
      </c>
      <c r="F678" s="13" t="s">
        <v>115</v>
      </c>
      <c r="G678" s="13" t="s">
        <v>82</v>
      </c>
      <c r="H678" s="13" t="s">
        <v>101</v>
      </c>
      <c r="I678" s="13" t="s">
        <v>843</v>
      </c>
      <c r="J678" s="13">
        <v>3</v>
      </c>
      <c r="K678" s="13">
        <v>0.8</v>
      </c>
      <c r="L678" s="14">
        <v>-7.3920000000000021</v>
      </c>
      <c r="M678" s="14">
        <f t="shared" si="50"/>
        <v>10.080000000000002</v>
      </c>
      <c r="N678" s="14">
        <f t="shared" si="51"/>
        <v>4.8384</v>
      </c>
      <c r="O678" s="14">
        <f t="shared" si="53"/>
        <v>-5.2416000000000018</v>
      </c>
      <c r="P678" s="13">
        <v>2.6879999999999997</v>
      </c>
      <c r="Q678" s="14">
        <f t="shared" si="52"/>
        <v>450</v>
      </c>
      <c r="R678" s="14" t="str">
        <f t="shared" si="54"/>
        <v>D</v>
      </c>
      <c r="S678" s="14" t="str">
        <f>VLOOKUP(G678,Code!$C$3:$D$5,2,0)</f>
        <v>O-102</v>
      </c>
      <c r="T678" s="14"/>
    </row>
    <row r="679" spans="1:20">
      <c r="A679" s="13">
        <v>678</v>
      </c>
      <c r="B679" s="13" t="s">
        <v>85</v>
      </c>
      <c r="C679" s="13" t="s">
        <v>69</v>
      </c>
      <c r="D679" s="13" t="s">
        <v>842</v>
      </c>
      <c r="E679" s="13" t="s">
        <v>114</v>
      </c>
      <c r="F679" s="13" t="s">
        <v>115</v>
      </c>
      <c r="G679" s="13" t="s">
        <v>96</v>
      </c>
      <c r="H679" s="13" t="s">
        <v>138</v>
      </c>
      <c r="I679" s="13" t="s">
        <v>844</v>
      </c>
      <c r="J679" s="13">
        <v>3</v>
      </c>
      <c r="K679" s="13">
        <v>0.2</v>
      </c>
      <c r="L679" s="14">
        <v>4.5200999999999958</v>
      </c>
      <c r="M679" s="14">
        <f t="shared" si="50"/>
        <v>23.295900000000007</v>
      </c>
      <c r="N679" s="14">
        <f t="shared" si="51"/>
        <v>33.379200000000004</v>
      </c>
      <c r="O679" s="14">
        <f t="shared" si="53"/>
        <v>10.083299999999998</v>
      </c>
      <c r="P679" s="13">
        <v>27.816000000000003</v>
      </c>
      <c r="Q679" s="14">
        <f t="shared" si="52"/>
        <v>450</v>
      </c>
      <c r="R679" s="14" t="str">
        <f t="shared" si="54"/>
        <v>D</v>
      </c>
      <c r="S679" s="14" t="str">
        <f>VLOOKUP(G679,Code!$C$3:$D$5,2,0)</f>
        <v>T-103</v>
      </c>
      <c r="T679" s="14"/>
    </row>
    <row r="680" spans="1:20">
      <c r="A680" s="13">
        <v>679</v>
      </c>
      <c r="B680" s="13" t="s">
        <v>85</v>
      </c>
      <c r="C680" s="13" t="s">
        <v>69</v>
      </c>
      <c r="D680" s="13" t="s">
        <v>842</v>
      </c>
      <c r="E680" s="13" t="s">
        <v>114</v>
      </c>
      <c r="F680" s="13" t="s">
        <v>115</v>
      </c>
      <c r="G680" s="13" t="s">
        <v>73</v>
      </c>
      <c r="H680" s="13" t="s">
        <v>92</v>
      </c>
      <c r="I680" s="13" t="s">
        <v>845</v>
      </c>
      <c r="J680" s="13">
        <v>3</v>
      </c>
      <c r="K680" s="13">
        <v>0.6</v>
      </c>
      <c r="L680" s="14">
        <v>-41.261999999999972</v>
      </c>
      <c r="M680" s="14">
        <f t="shared" si="50"/>
        <v>123.78599999999997</v>
      </c>
      <c r="N680" s="14">
        <f t="shared" si="51"/>
        <v>132.0384</v>
      </c>
      <c r="O680" s="14">
        <f t="shared" si="53"/>
        <v>8.2524000000000228</v>
      </c>
      <c r="P680" s="13">
        <v>82.524000000000001</v>
      </c>
      <c r="Q680" s="14">
        <f t="shared" si="52"/>
        <v>450</v>
      </c>
      <c r="R680" s="14" t="str">
        <f t="shared" si="54"/>
        <v>D</v>
      </c>
      <c r="S680" s="14" t="str">
        <f>VLOOKUP(G680,Code!$C$3:$D$5,2,0)</f>
        <v>F-101</v>
      </c>
      <c r="T680" s="14"/>
    </row>
    <row r="681" spans="1:20">
      <c r="A681" s="13">
        <v>680</v>
      </c>
      <c r="B681" s="13" t="s">
        <v>85</v>
      </c>
      <c r="C681" s="13" t="s">
        <v>69</v>
      </c>
      <c r="D681" s="13" t="s">
        <v>842</v>
      </c>
      <c r="E681" s="13" t="s">
        <v>114</v>
      </c>
      <c r="F681" s="13" t="s">
        <v>115</v>
      </c>
      <c r="G681" s="13" t="s">
        <v>82</v>
      </c>
      <c r="H681" s="13" t="s">
        <v>99</v>
      </c>
      <c r="I681" s="13" t="s">
        <v>846</v>
      </c>
      <c r="J681" s="13">
        <v>3</v>
      </c>
      <c r="K681" s="13">
        <v>0.8</v>
      </c>
      <c r="L681" s="14">
        <v>-320.23950000000013</v>
      </c>
      <c r="M681" s="14">
        <f t="shared" si="50"/>
        <v>503.23350000000011</v>
      </c>
      <c r="N681" s="14">
        <f t="shared" si="51"/>
        <v>329.38919999999996</v>
      </c>
      <c r="O681" s="14">
        <f t="shared" si="53"/>
        <v>-173.84430000000015</v>
      </c>
      <c r="P681" s="13">
        <v>182.99399999999997</v>
      </c>
      <c r="Q681" s="14">
        <f t="shared" si="52"/>
        <v>450</v>
      </c>
      <c r="R681" s="14" t="str">
        <f t="shared" si="54"/>
        <v>D</v>
      </c>
      <c r="S681" s="14" t="str">
        <f>VLOOKUP(G681,Code!$C$3:$D$5,2,0)</f>
        <v>O-102</v>
      </c>
      <c r="T681" s="14"/>
    </row>
    <row r="682" spans="1:20">
      <c r="A682" s="13">
        <v>681</v>
      </c>
      <c r="B682" s="13" t="s">
        <v>85</v>
      </c>
      <c r="C682" s="13" t="s">
        <v>69</v>
      </c>
      <c r="D682" s="13" t="s">
        <v>181</v>
      </c>
      <c r="E682" s="13" t="s">
        <v>182</v>
      </c>
      <c r="F682" s="13" t="s">
        <v>134</v>
      </c>
      <c r="G682" s="13" t="s">
        <v>82</v>
      </c>
      <c r="H682" s="13" t="s">
        <v>99</v>
      </c>
      <c r="I682" s="13" t="s">
        <v>847</v>
      </c>
      <c r="J682" s="13">
        <v>3</v>
      </c>
      <c r="K682" s="13">
        <v>0.2</v>
      </c>
      <c r="L682" s="14">
        <v>4.6643999999999988</v>
      </c>
      <c r="M682" s="14">
        <f t="shared" si="50"/>
        <v>9.6876000000000033</v>
      </c>
      <c r="N682" s="14">
        <f t="shared" si="51"/>
        <v>17.222400000000004</v>
      </c>
      <c r="O682" s="14">
        <f t="shared" si="53"/>
        <v>7.5348000000000006</v>
      </c>
      <c r="P682" s="13">
        <v>14.352000000000002</v>
      </c>
      <c r="Q682" s="14">
        <f t="shared" si="52"/>
        <v>450</v>
      </c>
      <c r="R682" s="14" t="str">
        <f t="shared" si="54"/>
        <v>D</v>
      </c>
      <c r="S682" s="14" t="str">
        <f>VLOOKUP(G682,Code!$C$3:$D$5,2,0)</f>
        <v>O-102</v>
      </c>
      <c r="T682" s="14"/>
    </row>
    <row r="683" spans="1:20">
      <c r="A683" s="13">
        <v>682</v>
      </c>
      <c r="B683" s="13" t="s">
        <v>85</v>
      </c>
      <c r="C683" s="13" t="s">
        <v>69</v>
      </c>
      <c r="D683" s="13" t="s">
        <v>181</v>
      </c>
      <c r="E683" s="13" t="s">
        <v>182</v>
      </c>
      <c r="F683" s="13" t="s">
        <v>134</v>
      </c>
      <c r="G683" s="13" t="s">
        <v>82</v>
      </c>
      <c r="H683" s="13" t="s">
        <v>90</v>
      </c>
      <c r="I683" s="13" t="s">
        <v>848</v>
      </c>
      <c r="J683" s="13">
        <v>2</v>
      </c>
      <c r="K683" s="13">
        <v>0</v>
      </c>
      <c r="L683" s="14">
        <v>2.598399999999998</v>
      </c>
      <c r="M683" s="14">
        <f t="shared" si="50"/>
        <v>62.361599999999996</v>
      </c>
      <c r="N683" s="14">
        <f t="shared" si="51"/>
        <v>64.959999999999994</v>
      </c>
      <c r="O683" s="14">
        <f t="shared" si="53"/>
        <v>2.598399999999998</v>
      </c>
      <c r="P683" s="13">
        <v>64.959999999999994</v>
      </c>
      <c r="Q683" s="14">
        <f t="shared" si="52"/>
        <v>300</v>
      </c>
      <c r="R683" s="14" t="str">
        <f t="shared" si="54"/>
        <v>D</v>
      </c>
      <c r="S683" s="14" t="str">
        <f>VLOOKUP(G683,Code!$C$3:$D$5,2,0)</f>
        <v>O-102</v>
      </c>
      <c r="T683" s="14"/>
    </row>
    <row r="684" spans="1:20">
      <c r="A684" s="13">
        <v>683</v>
      </c>
      <c r="B684" s="13" t="s">
        <v>85</v>
      </c>
      <c r="C684" s="13" t="s">
        <v>69</v>
      </c>
      <c r="D684" s="13" t="s">
        <v>181</v>
      </c>
      <c r="E684" s="13" t="s">
        <v>182</v>
      </c>
      <c r="F684" s="13" t="s">
        <v>134</v>
      </c>
      <c r="G684" s="13" t="s">
        <v>82</v>
      </c>
      <c r="H684" s="13" t="s">
        <v>90</v>
      </c>
      <c r="I684" s="13" t="s">
        <v>715</v>
      </c>
      <c r="J684" s="13">
        <v>4</v>
      </c>
      <c r="K684" s="13">
        <v>0</v>
      </c>
      <c r="L684" s="14">
        <v>18.521999999999998</v>
      </c>
      <c r="M684" s="14">
        <f t="shared" si="50"/>
        <v>50.077999999999996</v>
      </c>
      <c r="N684" s="14">
        <f t="shared" si="51"/>
        <v>68.599999999999994</v>
      </c>
      <c r="O684" s="14">
        <f t="shared" si="53"/>
        <v>18.521999999999998</v>
      </c>
      <c r="P684" s="13">
        <v>68.599999999999994</v>
      </c>
      <c r="Q684" s="14">
        <f t="shared" si="52"/>
        <v>600</v>
      </c>
      <c r="R684" s="14" t="str">
        <f t="shared" si="54"/>
        <v>C</v>
      </c>
      <c r="S684" s="14" t="str">
        <f>VLOOKUP(G684,Code!$C$3:$D$5,2,0)</f>
        <v>O-102</v>
      </c>
      <c r="T684" s="14"/>
    </row>
    <row r="685" spans="1:20">
      <c r="A685" s="13">
        <v>684</v>
      </c>
      <c r="B685" s="13" t="s">
        <v>548</v>
      </c>
      <c r="C685" s="13" t="s">
        <v>78</v>
      </c>
      <c r="D685" s="13" t="s">
        <v>849</v>
      </c>
      <c r="E685" s="13" t="s">
        <v>106</v>
      </c>
      <c r="F685" s="13" t="s">
        <v>72</v>
      </c>
      <c r="G685" s="13" t="s">
        <v>96</v>
      </c>
      <c r="H685" s="13" t="s">
        <v>333</v>
      </c>
      <c r="I685" s="13" t="s">
        <v>850</v>
      </c>
      <c r="J685" s="13">
        <v>4</v>
      </c>
      <c r="K685" s="13">
        <v>0.5</v>
      </c>
      <c r="L685" s="14">
        <v>-3839.9903999999988</v>
      </c>
      <c r="M685" s="14">
        <f t="shared" si="50"/>
        <v>11839.970399999998</v>
      </c>
      <c r="N685" s="14">
        <f t="shared" si="51"/>
        <v>11999.97</v>
      </c>
      <c r="O685" s="14">
        <f t="shared" si="53"/>
        <v>159.99960000000101</v>
      </c>
      <c r="P685" s="13">
        <v>7999.98</v>
      </c>
      <c r="Q685" s="14">
        <f t="shared" si="52"/>
        <v>600</v>
      </c>
      <c r="R685" s="14" t="str">
        <f t="shared" si="54"/>
        <v>C</v>
      </c>
      <c r="S685" s="14" t="str">
        <f>VLOOKUP(G685,Code!$C$3:$D$5,2,0)</f>
        <v>T-103</v>
      </c>
      <c r="T685" s="14"/>
    </row>
    <row r="686" spans="1:20">
      <c r="A686" s="13">
        <v>685</v>
      </c>
      <c r="B686" s="13" t="s">
        <v>548</v>
      </c>
      <c r="C686" s="13" t="s">
        <v>78</v>
      </c>
      <c r="D686" s="13" t="s">
        <v>849</v>
      </c>
      <c r="E686" s="13" t="s">
        <v>106</v>
      </c>
      <c r="F686" s="13" t="s">
        <v>72</v>
      </c>
      <c r="G686" s="13" t="s">
        <v>82</v>
      </c>
      <c r="H686" s="13" t="s">
        <v>101</v>
      </c>
      <c r="I686" s="13" t="s">
        <v>822</v>
      </c>
      <c r="J686" s="13">
        <v>2</v>
      </c>
      <c r="K686" s="13">
        <v>0.2</v>
      </c>
      <c r="L686" s="14">
        <v>14.650999999999989</v>
      </c>
      <c r="M686" s="14">
        <f t="shared" si="50"/>
        <v>152.78900000000004</v>
      </c>
      <c r="N686" s="14">
        <f t="shared" si="51"/>
        <v>200.92800000000003</v>
      </c>
      <c r="O686" s="14">
        <f t="shared" si="53"/>
        <v>48.138999999999982</v>
      </c>
      <c r="P686" s="13">
        <v>167.44000000000003</v>
      </c>
      <c r="Q686" s="14">
        <f t="shared" si="52"/>
        <v>300</v>
      </c>
      <c r="R686" s="14" t="str">
        <f t="shared" si="54"/>
        <v>D</v>
      </c>
      <c r="S686" s="14" t="str">
        <f>VLOOKUP(G686,Code!$C$3:$D$5,2,0)</f>
        <v>O-102</v>
      </c>
      <c r="T686" s="14"/>
    </row>
    <row r="687" spans="1:20">
      <c r="A687" s="13">
        <v>686</v>
      </c>
      <c r="B687" s="13" t="s">
        <v>150</v>
      </c>
      <c r="C687" s="13" t="s">
        <v>69</v>
      </c>
      <c r="D687" s="13" t="s">
        <v>207</v>
      </c>
      <c r="E687" s="13" t="s">
        <v>617</v>
      </c>
      <c r="F687" s="13" t="s">
        <v>72</v>
      </c>
      <c r="G687" s="13" t="s">
        <v>96</v>
      </c>
      <c r="H687" s="13" t="s">
        <v>138</v>
      </c>
      <c r="I687" s="13" t="s">
        <v>557</v>
      </c>
      <c r="J687" s="13">
        <v>3</v>
      </c>
      <c r="K687" s="13">
        <v>0</v>
      </c>
      <c r="L687" s="14">
        <v>163.18979999999999</v>
      </c>
      <c r="M687" s="14">
        <f t="shared" si="50"/>
        <v>316.78020000000004</v>
      </c>
      <c r="N687" s="14">
        <f t="shared" si="51"/>
        <v>479.97</v>
      </c>
      <c r="O687" s="14">
        <f t="shared" si="53"/>
        <v>163.18979999999999</v>
      </c>
      <c r="P687" s="13">
        <v>479.97</v>
      </c>
      <c r="Q687" s="14">
        <f t="shared" si="52"/>
        <v>450</v>
      </c>
      <c r="R687" s="14" t="str">
        <f t="shared" si="54"/>
        <v>D</v>
      </c>
      <c r="S687" s="14" t="str">
        <f>VLOOKUP(G687,Code!$C$3:$D$5,2,0)</f>
        <v>T-103</v>
      </c>
      <c r="T687" s="14"/>
    </row>
    <row r="688" spans="1:20">
      <c r="A688" s="13">
        <v>687</v>
      </c>
      <c r="B688" s="13" t="s">
        <v>150</v>
      </c>
      <c r="C688" s="13" t="s">
        <v>69</v>
      </c>
      <c r="D688" s="13" t="s">
        <v>207</v>
      </c>
      <c r="E688" s="13" t="s">
        <v>617</v>
      </c>
      <c r="F688" s="13" t="s">
        <v>72</v>
      </c>
      <c r="G688" s="13" t="s">
        <v>82</v>
      </c>
      <c r="H688" s="13" t="s">
        <v>83</v>
      </c>
      <c r="I688" s="13" t="s">
        <v>851</v>
      </c>
      <c r="J688" s="13">
        <v>2</v>
      </c>
      <c r="K688" s="13">
        <v>0</v>
      </c>
      <c r="L688" s="14">
        <v>6.8713999999999995</v>
      </c>
      <c r="M688" s="14">
        <f t="shared" si="50"/>
        <v>7.7485999999999997</v>
      </c>
      <c r="N688" s="14">
        <f t="shared" si="51"/>
        <v>14.62</v>
      </c>
      <c r="O688" s="14">
        <f t="shared" si="53"/>
        <v>6.8713999999999995</v>
      </c>
      <c r="P688" s="13">
        <v>14.62</v>
      </c>
      <c r="Q688" s="14">
        <f t="shared" si="52"/>
        <v>300</v>
      </c>
      <c r="R688" s="14" t="str">
        <f t="shared" si="54"/>
        <v>D</v>
      </c>
      <c r="S688" s="14" t="str">
        <f>VLOOKUP(G688,Code!$C$3:$D$5,2,0)</f>
        <v>O-102</v>
      </c>
      <c r="T688" s="14"/>
    </row>
    <row r="689" spans="1:20">
      <c r="A689" s="13">
        <v>688</v>
      </c>
      <c r="B689" s="13" t="s">
        <v>150</v>
      </c>
      <c r="C689" s="13" t="s">
        <v>69</v>
      </c>
      <c r="D689" s="13" t="s">
        <v>207</v>
      </c>
      <c r="E689" s="13" t="s">
        <v>617</v>
      </c>
      <c r="F689" s="13" t="s">
        <v>72</v>
      </c>
      <c r="G689" s="13" t="s">
        <v>82</v>
      </c>
      <c r="H689" s="13" t="s">
        <v>107</v>
      </c>
      <c r="I689" s="13" t="s">
        <v>235</v>
      </c>
      <c r="J689" s="13">
        <v>3</v>
      </c>
      <c r="K689" s="13">
        <v>0</v>
      </c>
      <c r="L689" s="14">
        <v>9.3312000000000008</v>
      </c>
      <c r="M689" s="14">
        <f t="shared" si="50"/>
        <v>10.1088</v>
      </c>
      <c r="N689" s="14">
        <f t="shared" si="51"/>
        <v>19.440000000000001</v>
      </c>
      <c r="O689" s="14">
        <f t="shared" si="53"/>
        <v>9.3312000000000008</v>
      </c>
      <c r="P689" s="13">
        <v>19.440000000000001</v>
      </c>
      <c r="Q689" s="14">
        <f t="shared" si="52"/>
        <v>450</v>
      </c>
      <c r="R689" s="14" t="str">
        <f t="shared" si="54"/>
        <v>D</v>
      </c>
      <c r="S689" s="14" t="str">
        <f>VLOOKUP(G689,Code!$C$3:$D$5,2,0)</f>
        <v>O-102</v>
      </c>
      <c r="T689" s="14"/>
    </row>
    <row r="690" spans="1:20">
      <c r="A690" s="13">
        <v>689</v>
      </c>
      <c r="B690" s="13" t="s">
        <v>85</v>
      </c>
      <c r="C690" s="13" t="s">
        <v>69</v>
      </c>
      <c r="D690" s="13" t="s">
        <v>181</v>
      </c>
      <c r="E690" s="13" t="s">
        <v>182</v>
      </c>
      <c r="F690" s="13" t="s">
        <v>134</v>
      </c>
      <c r="G690" s="13" t="s">
        <v>73</v>
      </c>
      <c r="H690" s="13" t="s">
        <v>74</v>
      </c>
      <c r="I690" s="13" t="s">
        <v>852</v>
      </c>
      <c r="J690" s="13">
        <v>2</v>
      </c>
      <c r="K690" s="13">
        <v>0.2</v>
      </c>
      <c r="L690" s="14">
        <v>4.7995999999999768</v>
      </c>
      <c r="M690" s="14">
        <f t="shared" si="50"/>
        <v>187.18440000000004</v>
      </c>
      <c r="N690" s="14">
        <f t="shared" si="51"/>
        <v>230.38080000000002</v>
      </c>
      <c r="O690" s="14">
        <f t="shared" si="53"/>
        <v>43.196399999999983</v>
      </c>
      <c r="P690" s="13">
        <v>191.98400000000001</v>
      </c>
      <c r="Q690" s="14">
        <f t="shared" si="52"/>
        <v>300</v>
      </c>
      <c r="R690" s="14" t="str">
        <f t="shared" si="54"/>
        <v>D</v>
      </c>
      <c r="S690" s="14" t="str">
        <f>VLOOKUP(G690,Code!$C$3:$D$5,2,0)</f>
        <v>F-101</v>
      </c>
      <c r="T690" s="14"/>
    </row>
    <row r="691" spans="1:20">
      <c r="A691" s="13">
        <v>690</v>
      </c>
      <c r="B691" s="13" t="s">
        <v>68</v>
      </c>
      <c r="C691" s="13" t="s">
        <v>69</v>
      </c>
      <c r="D691" s="13" t="s">
        <v>853</v>
      </c>
      <c r="E691" s="13" t="s">
        <v>204</v>
      </c>
      <c r="F691" s="13" t="s">
        <v>72</v>
      </c>
      <c r="G691" s="13" t="s">
        <v>73</v>
      </c>
      <c r="H691" s="13" t="s">
        <v>92</v>
      </c>
      <c r="I691" s="13" t="s">
        <v>854</v>
      </c>
      <c r="J691" s="13">
        <v>1</v>
      </c>
      <c r="K691" s="13">
        <v>0</v>
      </c>
      <c r="L691" s="14">
        <v>14.561400000000006</v>
      </c>
      <c r="M691" s="14">
        <f t="shared" si="50"/>
        <v>89.448599999999999</v>
      </c>
      <c r="N691" s="14">
        <f t="shared" si="51"/>
        <v>104.01</v>
      </c>
      <c r="O691" s="14">
        <f t="shared" si="53"/>
        <v>14.561400000000006</v>
      </c>
      <c r="P691" s="13">
        <v>104.01</v>
      </c>
      <c r="Q691" s="14">
        <f t="shared" si="52"/>
        <v>150</v>
      </c>
      <c r="R691" s="14" t="str">
        <f t="shared" si="54"/>
        <v>D</v>
      </c>
      <c r="S691" s="14" t="str">
        <f>VLOOKUP(G691,Code!$C$3:$D$5,2,0)</f>
        <v>F-101</v>
      </c>
      <c r="T691" s="14"/>
    </row>
    <row r="692" spans="1:20">
      <c r="A692" s="13">
        <v>691</v>
      </c>
      <c r="B692" s="13" t="s">
        <v>68</v>
      </c>
      <c r="C692" s="13" t="s">
        <v>69</v>
      </c>
      <c r="D692" s="13" t="s">
        <v>853</v>
      </c>
      <c r="E692" s="13" t="s">
        <v>204</v>
      </c>
      <c r="F692" s="13" t="s">
        <v>72</v>
      </c>
      <c r="G692" s="13" t="s">
        <v>96</v>
      </c>
      <c r="H692" s="13" t="s">
        <v>97</v>
      </c>
      <c r="I692" s="13" t="s">
        <v>104</v>
      </c>
      <c r="J692" s="13">
        <v>1</v>
      </c>
      <c r="K692" s="13">
        <v>0</v>
      </c>
      <c r="L692" s="14">
        <v>74.053200000000004</v>
      </c>
      <c r="M692" s="14">
        <f t="shared" si="50"/>
        <v>210.76679999999999</v>
      </c>
      <c r="N692" s="14">
        <f t="shared" si="51"/>
        <v>284.82</v>
      </c>
      <c r="O692" s="14">
        <f t="shared" si="53"/>
        <v>74.053200000000004</v>
      </c>
      <c r="P692" s="13">
        <v>284.82</v>
      </c>
      <c r="Q692" s="14">
        <f t="shared" si="52"/>
        <v>150</v>
      </c>
      <c r="R692" s="14" t="str">
        <f t="shared" si="54"/>
        <v>D</v>
      </c>
      <c r="S692" s="14" t="str">
        <f>VLOOKUP(G692,Code!$C$3:$D$5,2,0)</f>
        <v>T-103</v>
      </c>
      <c r="T692" s="14"/>
    </row>
    <row r="693" spans="1:20">
      <c r="A693" s="13">
        <v>692</v>
      </c>
      <c r="B693" s="13" t="s">
        <v>68</v>
      </c>
      <c r="C693" s="13" t="s">
        <v>69</v>
      </c>
      <c r="D693" s="13" t="s">
        <v>853</v>
      </c>
      <c r="E693" s="13" t="s">
        <v>204</v>
      </c>
      <c r="F693" s="13" t="s">
        <v>72</v>
      </c>
      <c r="G693" s="13" t="s">
        <v>82</v>
      </c>
      <c r="H693" s="13" t="s">
        <v>90</v>
      </c>
      <c r="I693" s="13" t="s">
        <v>855</v>
      </c>
      <c r="J693" s="13">
        <v>3</v>
      </c>
      <c r="K693" s="13">
        <v>0</v>
      </c>
      <c r="L693" s="14">
        <v>10.315199999999999</v>
      </c>
      <c r="M693" s="14">
        <f t="shared" si="50"/>
        <v>26.524799999999999</v>
      </c>
      <c r="N693" s="14">
        <f t="shared" si="51"/>
        <v>36.839999999999996</v>
      </c>
      <c r="O693" s="14">
        <f t="shared" si="53"/>
        <v>10.315199999999997</v>
      </c>
      <c r="P693" s="13">
        <v>36.839999999999996</v>
      </c>
      <c r="Q693" s="14">
        <f t="shared" si="52"/>
        <v>450</v>
      </c>
      <c r="R693" s="14" t="str">
        <f t="shared" si="54"/>
        <v>D</v>
      </c>
      <c r="S693" s="14" t="str">
        <f>VLOOKUP(G693,Code!$C$3:$D$5,2,0)</f>
        <v>O-102</v>
      </c>
      <c r="T693" s="14"/>
    </row>
    <row r="694" spans="1:20">
      <c r="A694" s="13">
        <v>693</v>
      </c>
      <c r="B694" s="13" t="s">
        <v>85</v>
      </c>
      <c r="C694" s="13" t="s">
        <v>69</v>
      </c>
      <c r="D694" s="13" t="s">
        <v>79</v>
      </c>
      <c r="E694" s="13" t="s">
        <v>80</v>
      </c>
      <c r="F694" s="13" t="s">
        <v>81</v>
      </c>
      <c r="G694" s="13" t="s">
        <v>96</v>
      </c>
      <c r="H694" s="13" t="s">
        <v>138</v>
      </c>
      <c r="I694" s="13" t="s">
        <v>856</v>
      </c>
      <c r="J694" s="13">
        <v>1</v>
      </c>
      <c r="K694" s="13">
        <v>0</v>
      </c>
      <c r="L694" s="14">
        <v>24.936000000000007</v>
      </c>
      <c r="M694" s="14">
        <f t="shared" si="50"/>
        <v>141.304</v>
      </c>
      <c r="N694" s="14">
        <f t="shared" si="51"/>
        <v>166.24</v>
      </c>
      <c r="O694" s="14">
        <f t="shared" si="53"/>
        <v>24.936000000000007</v>
      </c>
      <c r="P694" s="13">
        <v>166.24</v>
      </c>
      <c r="Q694" s="14">
        <f t="shared" si="52"/>
        <v>150</v>
      </c>
      <c r="R694" s="14" t="str">
        <f t="shared" si="54"/>
        <v>D</v>
      </c>
      <c r="S694" s="14" t="str">
        <f>VLOOKUP(G694,Code!$C$3:$D$5,2,0)</f>
        <v>T-103</v>
      </c>
      <c r="T694" s="14"/>
    </row>
    <row r="695" spans="1:20">
      <c r="A695" s="13">
        <v>694</v>
      </c>
      <c r="B695" s="13" t="s">
        <v>85</v>
      </c>
      <c r="C695" s="13" t="s">
        <v>69</v>
      </c>
      <c r="D695" s="13" t="s">
        <v>79</v>
      </c>
      <c r="E695" s="13" t="s">
        <v>80</v>
      </c>
      <c r="F695" s="13" t="s">
        <v>81</v>
      </c>
      <c r="G695" s="13" t="s">
        <v>82</v>
      </c>
      <c r="H695" s="13" t="s">
        <v>107</v>
      </c>
      <c r="I695" s="13" t="s">
        <v>857</v>
      </c>
      <c r="J695" s="13">
        <v>5</v>
      </c>
      <c r="K695" s="13">
        <v>0</v>
      </c>
      <c r="L695" s="14">
        <v>16.032</v>
      </c>
      <c r="M695" s="14">
        <f t="shared" si="50"/>
        <v>17.367999999999999</v>
      </c>
      <c r="N695" s="14">
        <f t="shared" si="51"/>
        <v>33.4</v>
      </c>
      <c r="O695" s="14">
        <f t="shared" si="53"/>
        <v>16.032</v>
      </c>
      <c r="P695" s="13">
        <v>33.4</v>
      </c>
      <c r="Q695" s="14">
        <f t="shared" si="52"/>
        <v>750</v>
      </c>
      <c r="R695" s="14" t="str">
        <f t="shared" si="54"/>
        <v>C</v>
      </c>
      <c r="S695" s="14" t="str">
        <f>VLOOKUP(G695,Code!$C$3:$D$5,2,0)</f>
        <v>O-102</v>
      </c>
      <c r="T695" s="14"/>
    </row>
    <row r="696" spans="1:20">
      <c r="A696" s="13">
        <v>695</v>
      </c>
      <c r="B696" s="13" t="s">
        <v>150</v>
      </c>
      <c r="C696" s="13" t="s">
        <v>112</v>
      </c>
      <c r="D696" s="13" t="s">
        <v>858</v>
      </c>
      <c r="E696" s="13" t="s">
        <v>133</v>
      </c>
      <c r="F696" s="13" t="s">
        <v>134</v>
      </c>
      <c r="G696" s="13" t="s">
        <v>82</v>
      </c>
      <c r="H696" s="13" t="s">
        <v>94</v>
      </c>
      <c r="I696" s="13" t="s">
        <v>503</v>
      </c>
      <c r="J696" s="13">
        <v>8</v>
      </c>
      <c r="K696" s="13">
        <v>0.2</v>
      </c>
      <c r="L696" s="14">
        <v>17.34879999999999</v>
      </c>
      <c r="M696" s="14">
        <f t="shared" si="50"/>
        <v>180.92320000000004</v>
      </c>
      <c r="N696" s="14">
        <f t="shared" si="51"/>
        <v>237.92640000000003</v>
      </c>
      <c r="O696" s="14">
        <f t="shared" si="53"/>
        <v>57.003199999999993</v>
      </c>
      <c r="P696" s="13">
        <v>198.27200000000002</v>
      </c>
      <c r="Q696" s="14">
        <f t="shared" si="52"/>
        <v>1200</v>
      </c>
      <c r="R696" s="14" t="str">
        <f t="shared" si="54"/>
        <v>B</v>
      </c>
      <c r="S696" s="14" t="str">
        <f>VLOOKUP(G696,Code!$C$3:$D$5,2,0)</f>
        <v>O-102</v>
      </c>
      <c r="T696" s="14"/>
    </row>
    <row r="697" spans="1:20">
      <c r="A697" s="13">
        <v>696</v>
      </c>
      <c r="B697" s="13" t="s">
        <v>150</v>
      </c>
      <c r="C697" s="13" t="s">
        <v>112</v>
      </c>
      <c r="D697" s="13" t="s">
        <v>858</v>
      </c>
      <c r="E697" s="13" t="s">
        <v>133</v>
      </c>
      <c r="F697" s="13" t="s">
        <v>134</v>
      </c>
      <c r="G697" s="13" t="s">
        <v>82</v>
      </c>
      <c r="H697" s="13" t="s">
        <v>83</v>
      </c>
      <c r="I697" s="13" t="s">
        <v>859</v>
      </c>
      <c r="J697" s="13">
        <v>4</v>
      </c>
      <c r="K697" s="13">
        <v>0.2</v>
      </c>
      <c r="L697" s="14">
        <v>17.759999999999998</v>
      </c>
      <c r="M697" s="14">
        <f t="shared" si="50"/>
        <v>29.600000000000009</v>
      </c>
      <c r="N697" s="14">
        <f t="shared" si="51"/>
        <v>56.832000000000008</v>
      </c>
      <c r="O697" s="14">
        <f t="shared" si="53"/>
        <v>27.231999999999999</v>
      </c>
      <c r="P697" s="13">
        <v>47.360000000000007</v>
      </c>
      <c r="Q697" s="14">
        <f t="shared" si="52"/>
        <v>600</v>
      </c>
      <c r="R697" s="14" t="str">
        <f t="shared" si="54"/>
        <v>C</v>
      </c>
      <c r="S697" s="14" t="str">
        <f>VLOOKUP(G697,Code!$C$3:$D$5,2,0)</f>
        <v>O-102</v>
      </c>
      <c r="T697" s="14"/>
    </row>
    <row r="698" spans="1:20">
      <c r="A698" s="13">
        <v>697</v>
      </c>
      <c r="B698" s="13" t="s">
        <v>150</v>
      </c>
      <c r="C698" s="13" t="s">
        <v>112</v>
      </c>
      <c r="D698" s="13" t="s">
        <v>858</v>
      </c>
      <c r="E698" s="13" t="s">
        <v>133</v>
      </c>
      <c r="F698" s="13" t="s">
        <v>134</v>
      </c>
      <c r="G698" s="13" t="s">
        <v>82</v>
      </c>
      <c r="H698" s="13" t="s">
        <v>143</v>
      </c>
      <c r="I698" s="13" t="s">
        <v>225</v>
      </c>
      <c r="J698" s="13">
        <v>7</v>
      </c>
      <c r="K698" s="13">
        <v>0.2</v>
      </c>
      <c r="L698" s="14">
        <v>62.807499999999976</v>
      </c>
      <c r="M698" s="14">
        <f t="shared" si="50"/>
        <v>138.17650000000006</v>
      </c>
      <c r="N698" s="14">
        <f t="shared" si="51"/>
        <v>241.18080000000003</v>
      </c>
      <c r="O698" s="14">
        <f t="shared" si="53"/>
        <v>103.00429999999997</v>
      </c>
      <c r="P698" s="13">
        <v>200.98400000000004</v>
      </c>
      <c r="Q698" s="14">
        <f t="shared" si="52"/>
        <v>1050</v>
      </c>
      <c r="R698" s="14" t="str">
        <f t="shared" si="54"/>
        <v>B</v>
      </c>
      <c r="S698" s="14" t="str">
        <f>VLOOKUP(G698,Code!$C$3:$D$5,2,0)</f>
        <v>O-102</v>
      </c>
      <c r="T698" s="14"/>
    </row>
    <row r="699" spans="1:20">
      <c r="A699" s="13">
        <v>698</v>
      </c>
      <c r="B699" s="13" t="s">
        <v>150</v>
      </c>
      <c r="C699" s="13" t="s">
        <v>112</v>
      </c>
      <c r="D699" s="13" t="s">
        <v>858</v>
      </c>
      <c r="E699" s="13" t="s">
        <v>133</v>
      </c>
      <c r="F699" s="13" t="s">
        <v>134</v>
      </c>
      <c r="G699" s="13" t="s">
        <v>82</v>
      </c>
      <c r="H699" s="13" t="s">
        <v>83</v>
      </c>
      <c r="I699" s="13" t="s">
        <v>860</v>
      </c>
      <c r="J699" s="13">
        <v>4</v>
      </c>
      <c r="K699" s="13">
        <v>0.2</v>
      </c>
      <c r="L699" s="14">
        <v>31.751200000000001</v>
      </c>
      <c r="M699" s="14">
        <f t="shared" si="50"/>
        <v>65.944800000000015</v>
      </c>
      <c r="N699" s="14">
        <f t="shared" si="51"/>
        <v>117.23520000000002</v>
      </c>
      <c r="O699" s="14">
        <f t="shared" si="53"/>
        <v>51.290400000000005</v>
      </c>
      <c r="P699" s="13">
        <v>97.696000000000012</v>
      </c>
      <c r="Q699" s="14">
        <f t="shared" si="52"/>
        <v>600</v>
      </c>
      <c r="R699" s="14" t="str">
        <f t="shared" si="54"/>
        <v>C</v>
      </c>
      <c r="S699" s="14" t="str">
        <f>VLOOKUP(G699,Code!$C$3:$D$5,2,0)</f>
        <v>O-102</v>
      </c>
      <c r="T699" s="14"/>
    </row>
    <row r="700" spans="1:20">
      <c r="A700" s="13">
        <v>699</v>
      </c>
      <c r="B700" s="13" t="s">
        <v>150</v>
      </c>
      <c r="C700" s="13" t="s">
        <v>112</v>
      </c>
      <c r="D700" s="13" t="s">
        <v>858</v>
      </c>
      <c r="E700" s="13" t="s">
        <v>133</v>
      </c>
      <c r="F700" s="13" t="s">
        <v>134</v>
      </c>
      <c r="G700" s="13" t="s">
        <v>82</v>
      </c>
      <c r="H700" s="13" t="s">
        <v>94</v>
      </c>
      <c r="I700" s="13" t="s">
        <v>861</v>
      </c>
      <c r="J700" s="13">
        <v>1</v>
      </c>
      <c r="K700" s="13">
        <v>0.2</v>
      </c>
      <c r="L700" s="14">
        <v>0.8088000000000003</v>
      </c>
      <c r="M700" s="14">
        <f t="shared" si="50"/>
        <v>1.8872</v>
      </c>
      <c r="N700" s="14">
        <f t="shared" si="51"/>
        <v>3.2352000000000003</v>
      </c>
      <c r="O700" s="14">
        <f t="shared" si="53"/>
        <v>1.3480000000000003</v>
      </c>
      <c r="P700" s="13">
        <v>2.6960000000000002</v>
      </c>
      <c r="Q700" s="14">
        <f t="shared" si="52"/>
        <v>150</v>
      </c>
      <c r="R700" s="14" t="str">
        <f t="shared" si="54"/>
        <v>D</v>
      </c>
      <c r="S700" s="14" t="str">
        <f>VLOOKUP(G700,Code!$C$3:$D$5,2,0)</f>
        <v>O-102</v>
      </c>
      <c r="T700" s="14"/>
    </row>
    <row r="701" spans="1:20">
      <c r="A701" s="13">
        <v>700</v>
      </c>
      <c r="B701" s="13" t="s">
        <v>150</v>
      </c>
      <c r="C701" s="13" t="s">
        <v>112</v>
      </c>
      <c r="D701" s="13" t="s">
        <v>858</v>
      </c>
      <c r="E701" s="13" t="s">
        <v>133</v>
      </c>
      <c r="F701" s="13" t="s">
        <v>134</v>
      </c>
      <c r="G701" s="13" t="s">
        <v>82</v>
      </c>
      <c r="H701" s="13" t="s">
        <v>99</v>
      </c>
      <c r="I701" s="13" t="s">
        <v>862</v>
      </c>
      <c r="J701" s="13">
        <v>2</v>
      </c>
      <c r="K701" s="13">
        <v>0.7</v>
      </c>
      <c r="L701" s="14">
        <v>-13.6312</v>
      </c>
      <c r="M701" s="14">
        <f t="shared" si="50"/>
        <v>32.219200000000001</v>
      </c>
      <c r="N701" s="14">
        <f t="shared" si="51"/>
        <v>31.599600000000009</v>
      </c>
      <c r="O701" s="14">
        <f t="shared" si="53"/>
        <v>-0.61959999999999127</v>
      </c>
      <c r="P701" s="13">
        <v>18.588000000000005</v>
      </c>
      <c r="Q701" s="14">
        <f t="shared" si="52"/>
        <v>300</v>
      </c>
      <c r="R701" s="14" t="str">
        <f t="shared" si="54"/>
        <v>D</v>
      </c>
      <c r="S701" s="14" t="str">
        <f>VLOOKUP(G701,Code!$C$3:$D$5,2,0)</f>
        <v>O-102</v>
      </c>
      <c r="T701" s="14"/>
    </row>
    <row r="702" spans="1:20">
      <c r="A702" s="13">
        <v>701</v>
      </c>
      <c r="B702" s="13" t="s">
        <v>150</v>
      </c>
      <c r="C702" s="13" t="s">
        <v>112</v>
      </c>
      <c r="D702" s="13" t="s">
        <v>858</v>
      </c>
      <c r="E702" s="13" t="s">
        <v>133</v>
      </c>
      <c r="F702" s="13" t="s">
        <v>134</v>
      </c>
      <c r="G702" s="13" t="s">
        <v>82</v>
      </c>
      <c r="H702" s="13" t="s">
        <v>99</v>
      </c>
      <c r="I702" s="13" t="s">
        <v>520</v>
      </c>
      <c r="J702" s="13">
        <v>3</v>
      </c>
      <c r="K702" s="13">
        <v>0.7</v>
      </c>
      <c r="L702" s="14">
        <v>-3.4271999999999991</v>
      </c>
      <c r="M702" s="14">
        <f t="shared" si="50"/>
        <v>8.3231999999999999</v>
      </c>
      <c r="N702" s="14">
        <f t="shared" si="51"/>
        <v>8.3232000000000017</v>
      </c>
      <c r="O702" s="14">
        <f t="shared" si="53"/>
        <v>0</v>
      </c>
      <c r="P702" s="13">
        <v>4.8960000000000008</v>
      </c>
      <c r="Q702" s="14">
        <f t="shared" si="52"/>
        <v>450</v>
      </c>
      <c r="R702" s="14" t="str">
        <f t="shared" si="54"/>
        <v>D</v>
      </c>
      <c r="S702" s="14" t="str">
        <f>VLOOKUP(G702,Code!$C$3:$D$5,2,0)</f>
        <v>O-102</v>
      </c>
      <c r="T702" s="14"/>
    </row>
    <row r="703" spans="1:20">
      <c r="A703" s="13">
        <v>702</v>
      </c>
      <c r="B703" s="13" t="s">
        <v>85</v>
      </c>
      <c r="C703" s="13" t="s">
        <v>78</v>
      </c>
      <c r="D703" s="13" t="s">
        <v>834</v>
      </c>
      <c r="E703" s="13" t="s">
        <v>268</v>
      </c>
      <c r="F703" s="13" t="s">
        <v>134</v>
      </c>
      <c r="G703" s="13" t="s">
        <v>73</v>
      </c>
      <c r="H703" s="13" t="s">
        <v>92</v>
      </c>
      <c r="I703" s="13" t="s">
        <v>382</v>
      </c>
      <c r="J703" s="13">
        <v>3</v>
      </c>
      <c r="K703" s="13">
        <v>0.2</v>
      </c>
      <c r="L703" s="14">
        <v>4.1448</v>
      </c>
      <c r="M703" s="14">
        <f t="shared" si="50"/>
        <v>10.927200000000003</v>
      </c>
      <c r="N703" s="14">
        <f t="shared" si="51"/>
        <v>18.086400000000005</v>
      </c>
      <c r="O703" s="14">
        <f t="shared" si="53"/>
        <v>7.159200000000002</v>
      </c>
      <c r="P703" s="13">
        <v>15.072000000000003</v>
      </c>
      <c r="Q703" s="14">
        <f t="shared" si="52"/>
        <v>450</v>
      </c>
      <c r="R703" s="14" t="str">
        <f t="shared" si="54"/>
        <v>D</v>
      </c>
      <c r="S703" s="14" t="str">
        <f>VLOOKUP(G703,Code!$C$3:$D$5,2,0)</f>
        <v>F-101</v>
      </c>
      <c r="T703" s="14"/>
    </row>
    <row r="704" spans="1:20">
      <c r="A704" s="13">
        <v>703</v>
      </c>
      <c r="B704" s="13" t="s">
        <v>68</v>
      </c>
      <c r="C704" s="13" t="s">
        <v>78</v>
      </c>
      <c r="D704" s="13" t="s">
        <v>109</v>
      </c>
      <c r="E704" s="13" t="s">
        <v>110</v>
      </c>
      <c r="F704" s="13" t="s">
        <v>81</v>
      </c>
      <c r="G704" s="13" t="s">
        <v>73</v>
      </c>
      <c r="H704" s="13" t="s">
        <v>92</v>
      </c>
      <c r="I704" s="13" t="s">
        <v>863</v>
      </c>
      <c r="J704" s="13">
        <v>3</v>
      </c>
      <c r="K704" s="13">
        <v>0</v>
      </c>
      <c r="L704" s="14">
        <v>35.679599999999979</v>
      </c>
      <c r="M704" s="14">
        <f t="shared" si="50"/>
        <v>174.2004</v>
      </c>
      <c r="N704" s="14">
        <f t="shared" si="51"/>
        <v>209.88</v>
      </c>
      <c r="O704" s="14">
        <f t="shared" si="53"/>
        <v>35.679599999999994</v>
      </c>
      <c r="P704" s="13">
        <v>209.88</v>
      </c>
      <c r="Q704" s="14">
        <f t="shared" si="52"/>
        <v>450</v>
      </c>
      <c r="R704" s="14" t="str">
        <f t="shared" si="54"/>
        <v>D</v>
      </c>
      <c r="S704" s="14" t="str">
        <f>VLOOKUP(G704,Code!$C$3:$D$5,2,0)</f>
        <v>F-101</v>
      </c>
      <c r="T704" s="14"/>
    </row>
    <row r="705" spans="1:20">
      <c r="A705" s="13">
        <v>704</v>
      </c>
      <c r="B705" s="13" t="s">
        <v>85</v>
      </c>
      <c r="C705" s="13" t="s">
        <v>69</v>
      </c>
      <c r="D705" s="13" t="s">
        <v>507</v>
      </c>
      <c r="E705" s="13" t="s">
        <v>80</v>
      </c>
      <c r="F705" s="13" t="s">
        <v>81</v>
      </c>
      <c r="G705" s="13" t="s">
        <v>73</v>
      </c>
      <c r="H705" s="13" t="s">
        <v>88</v>
      </c>
      <c r="I705" s="13" t="s">
        <v>864</v>
      </c>
      <c r="J705" s="13">
        <v>3</v>
      </c>
      <c r="K705" s="13">
        <v>0.2</v>
      </c>
      <c r="L705" s="14">
        <v>-13.871700000000047</v>
      </c>
      <c r="M705" s="14">
        <f t="shared" si="50"/>
        <v>383.78370000000007</v>
      </c>
      <c r="N705" s="14">
        <f t="shared" si="51"/>
        <v>443.89440000000002</v>
      </c>
      <c r="O705" s="14">
        <f t="shared" si="53"/>
        <v>60.110699999999952</v>
      </c>
      <c r="P705" s="13">
        <v>369.91200000000003</v>
      </c>
      <c r="Q705" s="14">
        <f t="shared" si="52"/>
        <v>450</v>
      </c>
      <c r="R705" s="14" t="str">
        <f t="shared" si="54"/>
        <v>D</v>
      </c>
      <c r="S705" s="14" t="str">
        <f>VLOOKUP(G705,Code!$C$3:$D$5,2,0)</f>
        <v>F-101</v>
      </c>
      <c r="T705" s="14"/>
    </row>
    <row r="706" spans="1:20">
      <c r="A706" s="13">
        <v>705</v>
      </c>
      <c r="B706" s="13" t="s">
        <v>85</v>
      </c>
      <c r="C706" s="13" t="s">
        <v>78</v>
      </c>
      <c r="D706" s="13" t="s">
        <v>865</v>
      </c>
      <c r="E706" s="13" t="s">
        <v>106</v>
      </c>
      <c r="F706" s="13" t="s">
        <v>72</v>
      </c>
      <c r="G706" s="13" t="s">
        <v>82</v>
      </c>
      <c r="H706" s="13" t="s">
        <v>107</v>
      </c>
      <c r="I706" s="13" t="s">
        <v>866</v>
      </c>
      <c r="J706" s="13">
        <v>2</v>
      </c>
      <c r="K706" s="13">
        <v>0.2</v>
      </c>
      <c r="L706" s="14">
        <v>3.6288</v>
      </c>
      <c r="M706" s="14">
        <f t="shared" ref="M706:M769" si="55">P706-L706</f>
        <v>6.7392000000000021</v>
      </c>
      <c r="N706" s="14">
        <f t="shared" ref="N706:N769" si="56">P706+(P706*K706)</f>
        <v>12.441600000000003</v>
      </c>
      <c r="O706" s="14">
        <f t="shared" si="53"/>
        <v>5.7024000000000008</v>
      </c>
      <c r="P706" s="13">
        <v>10.368000000000002</v>
      </c>
      <c r="Q706" s="14">
        <f t="shared" ref="Q706:Q769" si="57">J706*150</f>
        <v>300</v>
      </c>
      <c r="R706" s="14" t="str">
        <f t="shared" si="54"/>
        <v>D</v>
      </c>
      <c r="S706" s="14" t="str">
        <f>VLOOKUP(G706,Code!$C$3:$D$5,2,0)</f>
        <v>O-102</v>
      </c>
      <c r="T706" s="14"/>
    </row>
    <row r="707" spans="1:20">
      <c r="A707" s="13">
        <v>706</v>
      </c>
      <c r="B707" s="13" t="s">
        <v>85</v>
      </c>
      <c r="C707" s="13" t="s">
        <v>78</v>
      </c>
      <c r="D707" s="13" t="s">
        <v>865</v>
      </c>
      <c r="E707" s="13" t="s">
        <v>106</v>
      </c>
      <c r="F707" s="13" t="s">
        <v>72</v>
      </c>
      <c r="G707" s="13" t="s">
        <v>82</v>
      </c>
      <c r="H707" s="13" t="s">
        <v>101</v>
      </c>
      <c r="I707" s="13" t="s">
        <v>867</v>
      </c>
      <c r="J707" s="13">
        <v>5</v>
      </c>
      <c r="K707" s="13">
        <v>0.2</v>
      </c>
      <c r="L707" s="14">
        <v>18.769499999999987</v>
      </c>
      <c r="M707" s="14">
        <f t="shared" si="55"/>
        <v>148.07050000000001</v>
      </c>
      <c r="N707" s="14">
        <f t="shared" si="56"/>
        <v>200.208</v>
      </c>
      <c r="O707" s="14">
        <f t="shared" ref="O707:O770" si="58">N707-M707</f>
        <v>52.137499999999989</v>
      </c>
      <c r="P707" s="13">
        <v>166.84</v>
      </c>
      <c r="Q707" s="14">
        <f t="shared" si="57"/>
        <v>750</v>
      </c>
      <c r="R707" s="14" t="str">
        <f t="shared" ref="R707:R770" si="59">IF(Q707&gt;=2000,"A",IF(Q707&gt;=1000,"B",IF(Q707&gt;=500,"C",IF(Q707&gt;=100,"D",IF(Q707&lt;100,"E","error")))))</f>
        <v>C</v>
      </c>
      <c r="S707" s="14" t="str">
        <f>VLOOKUP(G707,Code!$C$3:$D$5,2,0)</f>
        <v>O-102</v>
      </c>
      <c r="T707" s="14"/>
    </row>
    <row r="708" spans="1:20">
      <c r="A708" s="13">
        <v>707</v>
      </c>
      <c r="B708" s="13" t="s">
        <v>85</v>
      </c>
      <c r="C708" s="13" t="s">
        <v>78</v>
      </c>
      <c r="D708" s="13" t="s">
        <v>865</v>
      </c>
      <c r="E708" s="13" t="s">
        <v>106</v>
      </c>
      <c r="F708" s="13" t="s">
        <v>72</v>
      </c>
      <c r="G708" s="13" t="s">
        <v>96</v>
      </c>
      <c r="H708" s="13" t="s">
        <v>138</v>
      </c>
      <c r="I708" s="13" t="s">
        <v>709</v>
      </c>
      <c r="J708" s="13">
        <v>1</v>
      </c>
      <c r="K708" s="13">
        <v>0.2</v>
      </c>
      <c r="L708" s="14">
        <v>2.2823999999999991</v>
      </c>
      <c r="M708" s="14">
        <f t="shared" si="55"/>
        <v>12.933600000000002</v>
      </c>
      <c r="N708" s="14">
        <f t="shared" si="56"/>
        <v>18.2592</v>
      </c>
      <c r="O708" s="14">
        <f t="shared" si="58"/>
        <v>5.3255999999999979</v>
      </c>
      <c r="P708" s="13">
        <v>15.216000000000001</v>
      </c>
      <c r="Q708" s="14">
        <f t="shared" si="57"/>
        <v>150</v>
      </c>
      <c r="R708" s="14" t="str">
        <f t="shared" si="59"/>
        <v>D</v>
      </c>
      <c r="S708" s="14" t="str">
        <f>VLOOKUP(G708,Code!$C$3:$D$5,2,0)</f>
        <v>T-103</v>
      </c>
      <c r="T708" s="14"/>
    </row>
    <row r="709" spans="1:20">
      <c r="A709" s="13">
        <v>708</v>
      </c>
      <c r="B709" s="13" t="s">
        <v>150</v>
      </c>
      <c r="C709" s="13" t="s">
        <v>69</v>
      </c>
      <c r="D709" s="13" t="s">
        <v>181</v>
      </c>
      <c r="E709" s="13" t="s">
        <v>182</v>
      </c>
      <c r="F709" s="13" t="s">
        <v>134</v>
      </c>
      <c r="G709" s="13" t="s">
        <v>96</v>
      </c>
      <c r="H709" s="13" t="s">
        <v>138</v>
      </c>
      <c r="I709" s="13" t="s">
        <v>450</v>
      </c>
      <c r="J709" s="13">
        <v>4</v>
      </c>
      <c r="K709" s="13">
        <v>0</v>
      </c>
      <c r="L709" s="14">
        <v>52.78240000000001</v>
      </c>
      <c r="M709" s="14">
        <f t="shared" si="55"/>
        <v>67.177599999999984</v>
      </c>
      <c r="N709" s="14">
        <f t="shared" si="56"/>
        <v>119.96</v>
      </c>
      <c r="O709" s="14">
        <f t="shared" si="58"/>
        <v>52.78240000000001</v>
      </c>
      <c r="P709" s="13">
        <v>119.96</v>
      </c>
      <c r="Q709" s="14">
        <f t="shared" si="57"/>
        <v>600</v>
      </c>
      <c r="R709" s="14" t="str">
        <f t="shared" si="59"/>
        <v>C</v>
      </c>
      <c r="S709" s="14" t="str">
        <f>VLOOKUP(G709,Code!$C$3:$D$5,2,0)</f>
        <v>T-103</v>
      </c>
      <c r="T709" s="14"/>
    </row>
    <row r="710" spans="1:20">
      <c r="A710" s="13">
        <v>709</v>
      </c>
      <c r="B710" s="13" t="s">
        <v>150</v>
      </c>
      <c r="C710" s="13" t="s">
        <v>69</v>
      </c>
      <c r="D710" s="13" t="s">
        <v>181</v>
      </c>
      <c r="E710" s="13" t="s">
        <v>182</v>
      </c>
      <c r="F710" s="13" t="s">
        <v>134</v>
      </c>
      <c r="G710" s="13" t="s">
        <v>73</v>
      </c>
      <c r="H710" s="13" t="s">
        <v>74</v>
      </c>
      <c r="I710" s="13" t="s">
        <v>868</v>
      </c>
      <c r="J710" s="13">
        <v>5</v>
      </c>
      <c r="K710" s="13">
        <v>0.2</v>
      </c>
      <c r="L710" s="14">
        <v>-110.49000000000007</v>
      </c>
      <c r="M710" s="14">
        <f t="shared" si="55"/>
        <v>994.41000000000008</v>
      </c>
      <c r="N710" s="14">
        <f t="shared" si="56"/>
        <v>1060.704</v>
      </c>
      <c r="O710" s="14">
        <f t="shared" si="58"/>
        <v>66.293999999999869</v>
      </c>
      <c r="P710" s="13">
        <v>883.92</v>
      </c>
      <c r="Q710" s="14">
        <f t="shared" si="57"/>
        <v>750</v>
      </c>
      <c r="R710" s="14" t="str">
        <f t="shared" si="59"/>
        <v>C</v>
      </c>
      <c r="S710" s="14" t="str">
        <f>VLOOKUP(G710,Code!$C$3:$D$5,2,0)</f>
        <v>F-101</v>
      </c>
      <c r="T710" s="14"/>
    </row>
    <row r="711" spans="1:20">
      <c r="A711" s="13">
        <v>710</v>
      </c>
      <c r="B711" s="13" t="s">
        <v>150</v>
      </c>
      <c r="C711" s="13" t="s">
        <v>69</v>
      </c>
      <c r="D711" s="13" t="s">
        <v>181</v>
      </c>
      <c r="E711" s="13" t="s">
        <v>182</v>
      </c>
      <c r="F711" s="13" t="s">
        <v>134</v>
      </c>
      <c r="G711" s="13" t="s">
        <v>82</v>
      </c>
      <c r="H711" s="13" t="s">
        <v>99</v>
      </c>
      <c r="I711" s="13" t="s">
        <v>575</v>
      </c>
      <c r="J711" s="13">
        <v>8</v>
      </c>
      <c r="K711" s="13">
        <v>0.2</v>
      </c>
      <c r="L711" s="14">
        <v>15.767999999999997</v>
      </c>
      <c r="M711" s="14">
        <f t="shared" si="55"/>
        <v>30.952000000000002</v>
      </c>
      <c r="N711" s="14">
        <f t="shared" si="56"/>
        <v>56.064</v>
      </c>
      <c r="O711" s="14">
        <f t="shared" si="58"/>
        <v>25.111999999999998</v>
      </c>
      <c r="P711" s="13">
        <v>46.72</v>
      </c>
      <c r="Q711" s="14">
        <f t="shared" si="57"/>
        <v>1200</v>
      </c>
      <c r="R711" s="14" t="str">
        <f t="shared" si="59"/>
        <v>B</v>
      </c>
      <c r="S711" s="14" t="str">
        <f>VLOOKUP(G711,Code!$C$3:$D$5,2,0)</f>
        <v>O-102</v>
      </c>
      <c r="T711" s="14"/>
    </row>
    <row r="712" spans="1:20">
      <c r="A712" s="13">
        <v>711</v>
      </c>
      <c r="B712" s="13" t="s">
        <v>150</v>
      </c>
      <c r="C712" s="13" t="s">
        <v>112</v>
      </c>
      <c r="D712" s="13" t="s">
        <v>181</v>
      </c>
      <c r="E712" s="13" t="s">
        <v>182</v>
      </c>
      <c r="F712" s="13" t="s">
        <v>134</v>
      </c>
      <c r="G712" s="13" t="s">
        <v>82</v>
      </c>
      <c r="H712" s="13" t="s">
        <v>107</v>
      </c>
      <c r="I712" s="13" t="s">
        <v>666</v>
      </c>
      <c r="J712" s="13">
        <v>1</v>
      </c>
      <c r="K712" s="13">
        <v>0</v>
      </c>
      <c r="L712" s="14">
        <v>26.630399999999998</v>
      </c>
      <c r="M712" s="14">
        <f t="shared" si="55"/>
        <v>28.849599999999999</v>
      </c>
      <c r="N712" s="14">
        <f t="shared" si="56"/>
        <v>55.48</v>
      </c>
      <c r="O712" s="14">
        <f t="shared" si="58"/>
        <v>26.630399999999998</v>
      </c>
      <c r="P712" s="13">
        <v>55.48</v>
      </c>
      <c r="Q712" s="14">
        <f t="shared" si="57"/>
        <v>150</v>
      </c>
      <c r="R712" s="14" t="str">
        <f t="shared" si="59"/>
        <v>D</v>
      </c>
      <c r="S712" s="14" t="str">
        <f>VLOOKUP(G712,Code!$C$3:$D$5,2,0)</f>
        <v>O-102</v>
      </c>
      <c r="T712" s="14"/>
    </row>
    <row r="713" spans="1:20">
      <c r="A713" s="13">
        <v>712</v>
      </c>
      <c r="B713" s="13" t="s">
        <v>85</v>
      </c>
      <c r="C713" s="13" t="s">
        <v>69</v>
      </c>
      <c r="D713" s="13" t="s">
        <v>869</v>
      </c>
      <c r="E713" s="13" t="s">
        <v>87</v>
      </c>
      <c r="F713" s="13" t="s">
        <v>72</v>
      </c>
      <c r="G713" s="13" t="s">
        <v>82</v>
      </c>
      <c r="H713" s="13" t="s">
        <v>143</v>
      </c>
      <c r="I713" s="13" t="s">
        <v>870</v>
      </c>
      <c r="J713" s="13">
        <v>4</v>
      </c>
      <c r="K713" s="13">
        <v>0.2</v>
      </c>
      <c r="L713" s="14">
        <v>8.8623999999999992</v>
      </c>
      <c r="M713" s="14">
        <f t="shared" si="55"/>
        <v>15.585600000000001</v>
      </c>
      <c r="N713" s="14">
        <f t="shared" si="56"/>
        <v>29.337600000000002</v>
      </c>
      <c r="O713" s="14">
        <f t="shared" si="58"/>
        <v>13.752000000000001</v>
      </c>
      <c r="P713" s="13">
        <v>24.448</v>
      </c>
      <c r="Q713" s="14">
        <f t="shared" si="57"/>
        <v>600</v>
      </c>
      <c r="R713" s="14" t="str">
        <f t="shared" si="59"/>
        <v>C</v>
      </c>
      <c r="S713" s="14" t="str">
        <f>VLOOKUP(G713,Code!$C$3:$D$5,2,0)</f>
        <v>O-102</v>
      </c>
      <c r="T713" s="14"/>
    </row>
    <row r="714" spans="1:20">
      <c r="A714" s="13">
        <v>713</v>
      </c>
      <c r="B714" s="13" t="s">
        <v>85</v>
      </c>
      <c r="C714" s="13" t="s">
        <v>78</v>
      </c>
      <c r="D714" s="13" t="s">
        <v>871</v>
      </c>
      <c r="E714" s="13" t="s">
        <v>182</v>
      </c>
      <c r="F714" s="13" t="s">
        <v>134</v>
      </c>
      <c r="G714" s="13" t="s">
        <v>82</v>
      </c>
      <c r="H714" s="13" t="s">
        <v>101</v>
      </c>
      <c r="I714" s="13" t="s">
        <v>872</v>
      </c>
      <c r="J714" s="13">
        <v>6</v>
      </c>
      <c r="K714" s="13">
        <v>0</v>
      </c>
      <c r="L714" s="14">
        <v>109.72260000000001</v>
      </c>
      <c r="M714" s="14">
        <f t="shared" si="55"/>
        <v>171.61740000000003</v>
      </c>
      <c r="N714" s="14">
        <f t="shared" si="56"/>
        <v>281.34000000000003</v>
      </c>
      <c r="O714" s="14">
        <f t="shared" si="58"/>
        <v>109.7226</v>
      </c>
      <c r="P714" s="13">
        <v>281.34000000000003</v>
      </c>
      <c r="Q714" s="14">
        <f t="shared" si="57"/>
        <v>900</v>
      </c>
      <c r="R714" s="14" t="str">
        <f t="shared" si="59"/>
        <v>C</v>
      </c>
      <c r="S714" s="14" t="str">
        <f>VLOOKUP(G714,Code!$C$3:$D$5,2,0)</f>
        <v>O-102</v>
      </c>
      <c r="T714" s="14"/>
    </row>
    <row r="715" spans="1:20">
      <c r="A715" s="13">
        <v>714</v>
      </c>
      <c r="B715" s="13" t="s">
        <v>85</v>
      </c>
      <c r="C715" s="13" t="s">
        <v>78</v>
      </c>
      <c r="D715" s="13" t="s">
        <v>871</v>
      </c>
      <c r="E715" s="13" t="s">
        <v>182</v>
      </c>
      <c r="F715" s="13" t="s">
        <v>134</v>
      </c>
      <c r="G715" s="13" t="s">
        <v>96</v>
      </c>
      <c r="H715" s="13" t="s">
        <v>97</v>
      </c>
      <c r="I715" s="13" t="s">
        <v>577</v>
      </c>
      <c r="J715" s="13">
        <v>2</v>
      </c>
      <c r="K715" s="13">
        <v>0</v>
      </c>
      <c r="L715" s="14">
        <v>89.314199999999971</v>
      </c>
      <c r="M715" s="14">
        <f t="shared" si="55"/>
        <v>218.66580000000005</v>
      </c>
      <c r="N715" s="14">
        <f t="shared" si="56"/>
        <v>307.98</v>
      </c>
      <c r="O715" s="14">
        <f t="shared" si="58"/>
        <v>89.314199999999971</v>
      </c>
      <c r="P715" s="13">
        <v>307.98</v>
      </c>
      <c r="Q715" s="14">
        <f t="shared" si="57"/>
        <v>300</v>
      </c>
      <c r="R715" s="14" t="str">
        <f t="shared" si="59"/>
        <v>D</v>
      </c>
      <c r="S715" s="14" t="str">
        <f>VLOOKUP(G715,Code!$C$3:$D$5,2,0)</f>
        <v>T-103</v>
      </c>
      <c r="T715" s="14"/>
    </row>
    <row r="716" spans="1:20">
      <c r="A716" s="13">
        <v>715</v>
      </c>
      <c r="B716" s="13" t="s">
        <v>85</v>
      </c>
      <c r="C716" s="13" t="s">
        <v>78</v>
      </c>
      <c r="D716" s="13" t="s">
        <v>871</v>
      </c>
      <c r="E716" s="13" t="s">
        <v>182</v>
      </c>
      <c r="F716" s="13" t="s">
        <v>134</v>
      </c>
      <c r="G716" s="13" t="s">
        <v>96</v>
      </c>
      <c r="H716" s="13" t="s">
        <v>138</v>
      </c>
      <c r="I716" s="13" t="s">
        <v>873</v>
      </c>
      <c r="J716" s="13">
        <v>3</v>
      </c>
      <c r="K716" s="13">
        <v>0</v>
      </c>
      <c r="L716" s="14">
        <v>113.98860000000001</v>
      </c>
      <c r="M716" s="14">
        <f t="shared" si="55"/>
        <v>185.98139999999995</v>
      </c>
      <c r="N716" s="14">
        <f t="shared" si="56"/>
        <v>299.96999999999997</v>
      </c>
      <c r="O716" s="14">
        <f t="shared" si="58"/>
        <v>113.98860000000002</v>
      </c>
      <c r="P716" s="13">
        <v>299.96999999999997</v>
      </c>
      <c r="Q716" s="14">
        <f t="shared" si="57"/>
        <v>450</v>
      </c>
      <c r="R716" s="14" t="str">
        <f t="shared" si="59"/>
        <v>D</v>
      </c>
      <c r="S716" s="14" t="str">
        <f>VLOOKUP(G716,Code!$C$3:$D$5,2,0)</f>
        <v>T-103</v>
      </c>
      <c r="T716" s="14"/>
    </row>
    <row r="717" spans="1:20">
      <c r="A717" s="13">
        <v>716</v>
      </c>
      <c r="B717" s="13" t="s">
        <v>68</v>
      </c>
      <c r="C717" s="13" t="s">
        <v>78</v>
      </c>
      <c r="D717" s="13" t="s">
        <v>109</v>
      </c>
      <c r="E717" s="13" t="s">
        <v>110</v>
      </c>
      <c r="F717" s="13" t="s">
        <v>81</v>
      </c>
      <c r="G717" s="13" t="s">
        <v>82</v>
      </c>
      <c r="H717" s="13" t="s">
        <v>99</v>
      </c>
      <c r="I717" s="13" t="s">
        <v>874</v>
      </c>
      <c r="J717" s="13">
        <v>5</v>
      </c>
      <c r="K717" s="13">
        <v>0.2</v>
      </c>
      <c r="L717" s="14">
        <v>6.9719999999999995</v>
      </c>
      <c r="M717" s="14">
        <f t="shared" si="55"/>
        <v>12.948000000000002</v>
      </c>
      <c r="N717" s="14">
        <f t="shared" si="56"/>
        <v>23.904000000000003</v>
      </c>
      <c r="O717" s="14">
        <f t="shared" si="58"/>
        <v>10.956000000000001</v>
      </c>
      <c r="P717" s="13">
        <v>19.920000000000002</v>
      </c>
      <c r="Q717" s="14">
        <f t="shared" si="57"/>
        <v>750</v>
      </c>
      <c r="R717" s="14" t="str">
        <f t="shared" si="59"/>
        <v>C</v>
      </c>
      <c r="S717" s="14" t="str">
        <f>VLOOKUP(G717,Code!$C$3:$D$5,2,0)</f>
        <v>O-102</v>
      </c>
      <c r="T717" s="14"/>
    </row>
    <row r="718" spans="1:20">
      <c r="A718" s="13">
        <v>717</v>
      </c>
      <c r="B718" s="13" t="s">
        <v>150</v>
      </c>
      <c r="C718" s="13" t="s">
        <v>69</v>
      </c>
      <c r="D718" s="13" t="s">
        <v>171</v>
      </c>
      <c r="E718" s="13" t="s">
        <v>172</v>
      </c>
      <c r="F718" s="13" t="s">
        <v>134</v>
      </c>
      <c r="G718" s="13" t="s">
        <v>73</v>
      </c>
      <c r="H718" s="13" t="s">
        <v>92</v>
      </c>
      <c r="I718" s="13" t="s">
        <v>794</v>
      </c>
      <c r="J718" s="13">
        <v>2</v>
      </c>
      <c r="K718" s="13">
        <v>0</v>
      </c>
      <c r="L718" s="14">
        <v>3.0813999999999995</v>
      </c>
      <c r="M718" s="14">
        <f t="shared" si="55"/>
        <v>6.8586</v>
      </c>
      <c r="N718" s="14">
        <f t="shared" si="56"/>
        <v>9.94</v>
      </c>
      <c r="O718" s="14">
        <f t="shared" si="58"/>
        <v>3.0813999999999995</v>
      </c>
      <c r="P718" s="13">
        <v>9.94</v>
      </c>
      <c r="Q718" s="14">
        <f t="shared" si="57"/>
        <v>300</v>
      </c>
      <c r="R718" s="14" t="str">
        <f t="shared" si="59"/>
        <v>D</v>
      </c>
      <c r="S718" s="14" t="str">
        <f>VLOOKUP(G718,Code!$C$3:$D$5,2,0)</f>
        <v>F-101</v>
      </c>
      <c r="T718" s="14"/>
    </row>
    <row r="719" spans="1:20">
      <c r="A719" s="13">
        <v>718</v>
      </c>
      <c r="B719" s="13" t="s">
        <v>85</v>
      </c>
      <c r="C719" s="13" t="s">
        <v>69</v>
      </c>
      <c r="D719" s="13" t="s">
        <v>307</v>
      </c>
      <c r="E719" s="13" t="s">
        <v>268</v>
      </c>
      <c r="F719" s="13" t="s">
        <v>134</v>
      </c>
      <c r="G719" s="13" t="s">
        <v>73</v>
      </c>
      <c r="H719" s="13" t="s">
        <v>92</v>
      </c>
      <c r="I719" s="13" t="s">
        <v>875</v>
      </c>
      <c r="J719" s="13">
        <v>3</v>
      </c>
      <c r="K719" s="13">
        <v>0.2</v>
      </c>
      <c r="L719" s="14">
        <v>24.475800000000007</v>
      </c>
      <c r="M719" s="14">
        <f t="shared" si="55"/>
        <v>78.580199999999977</v>
      </c>
      <c r="N719" s="14">
        <f t="shared" si="56"/>
        <v>123.66719999999998</v>
      </c>
      <c r="O719" s="14">
        <f t="shared" si="58"/>
        <v>45.087000000000003</v>
      </c>
      <c r="P719" s="13">
        <v>103.05599999999998</v>
      </c>
      <c r="Q719" s="14">
        <f t="shared" si="57"/>
        <v>450</v>
      </c>
      <c r="R719" s="14" t="str">
        <f t="shared" si="59"/>
        <v>D</v>
      </c>
      <c r="S719" s="14" t="str">
        <f>VLOOKUP(G719,Code!$C$3:$D$5,2,0)</f>
        <v>F-101</v>
      </c>
      <c r="T719" s="14"/>
    </row>
    <row r="720" spans="1:20">
      <c r="A720" s="13">
        <v>719</v>
      </c>
      <c r="B720" s="13" t="s">
        <v>85</v>
      </c>
      <c r="C720" s="13" t="s">
        <v>112</v>
      </c>
      <c r="D720" s="13" t="s">
        <v>136</v>
      </c>
      <c r="E720" s="13" t="s">
        <v>122</v>
      </c>
      <c r="F720" s="13" t="s">
        <v>81</v>
      </c>
      <c r="G720" s="13" t="s">
        <v>82</v>
      </c>
      <c r="H720" s="13" t="s">
        <v>99</v>
      </c>
      <c r="I720" s="13" t="s">
        <v>698</v>
      </c>
      <c r="J720" s="13">
        <v>3</v>
      </c>
      <c r="K720" s="13">
        <v>0.2</v>
      </c>
      <c r="L720" s="14">
        <v>19.4376</v>
      </c>
      <c r="M720" s="14">
        <f t="shared" si="55"/>
        <v>40.370400000000004</v>
      </c>
      <c r="N720" s="14">
        <f t="shared" si="56"/>
        <v>71.769600000000011</v>
      </c>
      <c r="O720" s="14">
        <f t="shared" si="58"/>
        <v>31.399200000000008</v>
      </c>
      <c r="P720" s="13">
        <v>59.808000000000007</v>
      </c>
      <c r="Q720" s="14">
        <f t="shared" si="57"/>
        <v>450</v>
      </c>
      <c r="R720" s="14" t="str">
        <f t="shared" si="59"/>
        <v>D</v>
      </c>
      <c r="S720" s="14" t="str">
        <f>VLOOKUP(G720,Code!$C$3:$D$5,2,0)</f>
        <v>O-102</v>
      </c>
      <c r="T720" s="14"/>
    </row>
    <row r="721" spans="1:20">
      <c r="A721" s="13">
        <v>720</v>
      </c>
      <c r="B721" s="13" t="s">
        <v>85</v>
      </c>
      <c r="C721" s="13" t="s">
        <v>112</v>
      </c>
      <c r="D721" s="13" t="s">
        <v>136</v>
      </c>
      <c r="E721" s="13" t="s">
        <v>122</v>
      </c>
      <c r="F721" s="13" t="s">
        <v>81</v>
      </c>
      <c r="G721" s="13" t="s">
        <v>73</v>
      </c>
      <c r="H721" s="13" t="s">
        <v>92</v>
      </c>
      <c r="I721" s="13" t="s">
        <v>635</v>
      </c>
      <c r="J721" s="13">
        <v>6</v>
      </c>
      <c r="K721" s="13">
        <v>0</v>
      </c>
      <c r="L721" s="14">
        <v>21.995999999999992</v>
      </c>
      <c r="M721" s="14">
        <f t="shared" si="55"/>
        <v>51.324000000000012</v>
      </c>
      <c r="N721" s="14">
        <f t="shared" si="56"/>
        <v>73.320000000000007</v>
      </c>
      <c r="O721" s="14">
        <f t="shared" si="58"/>
        <v>21.995999999999995</v>
      </c>
      <c r="P721" s="13">
        <v>73.320000000000007</v>
      </c>
      <c r="Q721" s="14">
        <f t="shared" si="57"/>
        <v>900</v>
      </c>
      <c r="R721" s="14" t="str">
        <f t="shared" si="59"/>
        <v>C</v>
      </c>
      <c r="S721" s="14" t="str">
        <f>VLOOKUP(G721,Code!$C$3:$D$5,2,0)</f>
        <v>F-101</v>
      </c>
      <c r="T721" s="14"/>
    </row>
    <row r="722" spans="1:20">
      <c r="A722" s="13">
        <v>721</v>
      </c>
      <c r="B722" s="13" t="s">
        <v>85</v>
      </c>
      <c r="C722" s="13" t="s">
        <v>112</v>
      </c>
      <c r="D722" s="13" t="s">
        <v>79</v>
      </c>
      <c r="E722" s="13" t="s">
        <v>80</v>
      </c>
      <c r="F722" s="13" t="s">
        <v>81</v>
      </c>
      <c r="G722" s="13" t="s">
        <v>82</v>
      </c>
      <c r="H722" s="13" t="s">
        <v>107</v>
      </c>
      <c r="I722" s="13" t="s">
        <v>876</v>
      </c>
      <c r="J722" s="13">
        <v>3</v>
      </c>
      <c r="K722" s="13">
        <v>0</v>
      </c>
      <c r="L722" s="14">
        <v>73.41</v>
      </c>
      <c r="M722" s="14">
        <f t="shared" si="55"/>
        <v>73.41</v>
      </c>
      <c r="N722" s="14">
        <f t="shared" si="56"/>
        <v>146.82</v>
      </c>
      <c r="O722" s="14">
        <f t="shared" si="58"/>
        <v>73.41</v>
      </c>
      <c r="P722" s="13">
        <v>146.82</v>
      </c>
      <c r="Q722" s="14">
        <f t="shared" si="57"/>
        <v>450</v>
      </c>
      <c r="R722" s="14" t="str">
        <f t="shared" si="59"/>
        <v>D</v>
      </c>
      <c r="S722" s="14" t="str">
        <f>VLOOKUP(G722,Code!$C$3:$D$5,2,0)</f>
        <v>O-102</v>
      </c>
      <c r="T722" s="14"/>
    </row>
    <row r="723" spans="1:20">
      <c r="A723" s="13">
        <v>722</v>
      </c>
      <c r="B723" s="13" t="s">
        <v>85</v>
      </c>
      <c r="C723" s="13" t="s">
        <v>78</v>
      </c>
      <c r="D723" s="13" t="s">
        <v>403</v>
      </c>
      <c r="E723" s="13" t="s">
        <v>169</v>
      </c>
      <c r="F723" s="13" t="s">
        <v>115</v>
      </c>
      <c r="G723" s="13" t="s">
        <v>73</v>
      </c>
      <c r="H723" s="13" t="s">
        <v>88</v>
      </c>
      <c r="I723" s="13" t="s">
        <v>877</v>
      </c>
      <c r="J723" s="13">
        <v>3</v>
      </c>
      <c r="K723" s="13">
        <v>0</v>
      </c>
      <c r="L723" s="14">
        <v>231.41160000000002</v>
      </c>
      <c r="M723" s="14">
        <f t="shared" si="55"/>
        <v>1421.5284000000001</v>
      </c>
      <c r="N723" s="14">
        <f t="shared" si="56"/>
        <v>1652.94</v>
      </c>
      <c r="O723" s="14">
        <f t="shared" si="58"/>
        <v>231.41159999999991</v>
      </c>
      <c r="P723" s="13">
        <v>1652.94</v>
      </c>
      <c r="Q723" s="14">
        <f t="shared" si="57"/>
        <v>450</v>
      </c>
      <c r="R723" s="14" t="str">
        <f t="shared" si="59"/>
        <v>D</v>
      </c>
      <c r="S723" s="14" t="str">
        <f>VLOOKUP(G723,Code!$C$3:$D$5,2,0)</f>
        <v>F-101</v>
      </c>
      <c r="T723" s="14"/>
    </row>
    <row r="724" spans="1:20">
      <c r="A724" s="13">
        <v>723</v>
      </c>
      <c r="B724" s="13" t="s">
        <v>85</v>
      </c>
      <c r="C724" s="13" t="s">
        <v>78</v>
      </c>
      <c r="D724" s="13" t="s">
        <v>403</v>
      </c>
      <c r="E724" s="13" t="s">
        <v>169</v>
      </c>
      <c r="F724" s="13" t="s">
        <v>115</v>
      </c>
      <c r="G724" s="13" t="s">
        <v>82</v>
      </c>
      <c r="H724" s="13" t="s">
        <v>90</v>
      </c>
      <c r="I724" s="13" t="s">
        <v>878</v>
      </c>
      <c r="J724" s="13">
        <v>3</v>
      </c>
      <c r="K724" s="13">
        <v>0</v>
      </c>
      <c r="L724" s="14">
        <v>80.019899999999993</v>
      </c>
      <c r="M724" s="14">
        <f t="shared" si="55"/>
        <v>216.3501</v>
      </c>
      <c r="N724" s="14">
        <f t="shared" si="56"/>
        <v>296.37</v>
      </c>
      <c r="O724" s="14">
        <f t="shared" si="58"/>
        <v>80.019900000000007</v>
      </c>
      <c r="P724" s="13">
        <v>296.37</v>
      </c>
      <c r="Q724" s="14">
        <f t="shared" si="57"/>
        <v>450</v>
      </c>
      <c r="R724" s="14" t="str">
        <f t="shared" si="59"/>
        <v>D</v>
      </c>
      <c r="S724" s="14" t="str">
        <f>VLOOKUP(G724,Code!$C$3:$D$5,2,0)</f>
        <v>O-102</v>
      </c>
      <c r="T724" s="14"/>
    </row>
    <row r="725" spans="1:20">
      <c r="A725" s="13">
        <v>724</v>
      </c>
      <c r="B725" s="13" t="s">
        <v>85</v>
      </c>
      <c r="C725" s="13" t="s">
        <v>112</v>
      </c>
      <c r="D725" s="13" t="s">
        <v>132</v>
      </c>
      <c r="E725" s="13" t="s">
        <v>133</v>
      </c>
      <c r="F725" s="13" t="s">
        <v>134</v>
      </c>
      <c r="G725" s="13" t="s">
        <v>73</v>
      </c>
      <c r="H725" s="13" t="s">
        <v>92</v>
      </c>
      <c r="I725" s="13" t="s">
        <v>879</v>
      </c>
      <c r="J725" s="13">
        <v>5</v>
      </c>
      <c r="K725" s="13">
        <v>0.2</v>
      </c>
      <c r="L725" s="14">
        <v>21.112000000000002</v>
      </c>
      <c r="M725" s="14">
        <f t="shared" si="55"/>
        <v>108.80799999999999</v>
      </c>
      <c r="N725" s="14">
        <f t="shared" si="56"/>
        <v>155.904</v>
      </c>
      <c r="O725" s="14">
        <f t="shared" si="58"/>
        <v>47.096000000000004</v>
      </c>
      <c r="P725" s="13">
        <v>129.91999999999999</v>
      </c>
      <c r="Q725" s="14">
        <f t="shared" si="57"/>
        <v>750</v>
      </c>
      <c r="R725" s="14" t="str">
        <f t="shared" si="59"/>
        <v>C</v>
      </c>
      <c r="S725" s="14" t="str">
        <f>VLOOKUP(G725,Code!$C$3:$D$5,2,0)</f>
        <v>F-101</v>
      </c>
      <c r="T725" s="14"/>
    </row>
    <row r="726" spans="1:20">
      <c r="A726" s="13">
        <v>725</v>
      </c>
      <c r="B726" s="13" t="s">
        <v>85</v>
      </c>
      <c r="C726" s="13" t="s">
        <v>78</v>
      </c>
      <c r="D726" s="13" t="s">
        <v>880</v>
      </c>
      <c r="E726" s="13" t="s">
        <v>87</v>
      </c>
      <c r="F726" s="13" t="s">
        <v>72</v>
      </c>
      <c r="G726" s="13" t="s">
        <v>82</v>
      </c>
      <c r="H726" s="13" t="s">
        <v>298</v>
      </c>
      <c r="I726" s="13" t="s">
        <v>881</v>
      </c>
      <c r="J726" s="13">
        <v>7</v>
      </c>
      <c r="K726" s="13">
        <v>0.2</v>
      </c>
      <c r="L726" s="14">
        <v>5.1281999999999996</v>
      </c>
      <c r="M726" s="14">
        <f t="shared" si="55"/>
        <v>40.455800000000004</v>
      </c>
      <c r="N726" s="14">
        <f t="shared" si="56"/>
        <v>54.700800000000001</v>
      </c>
      <c r="O726" s="14">
        <f t="shared" si="58"/>
        <v>14.244999999999997</v>
      </c>
      <c r="P726" s="13">
        <v>45.584000000000003</v>
      </c>
      <c r="Q726" s="14">
        <f t="shared" si="57"/>
        <v>1050</v>
      </c>
      <c r="R726" s="14" t="str">
        <f t="shared" si="59"/>
        <v>B</v>
      </c>
      <c r="S726" s="14" t="str">
        <f>VLOOKUP(G726,Code!$C$3:$D$5,2,0)</f>
        <v>O-102</v>
      </c>
      <c r="T726" s="14"/>
    </row>
    <row r="727" spans="1:20">
      <c r="A727" s="13">
        <v>726</v>
      </c>
      <c r="B727" s="13" t="s">
        <v>85</v>
      </c>
      <c r="C727" s="13" t="s">
        <v>69</v>
      </c>
      <c r="D727" s="13" t="s">
        <v>531</v>
      </c>
      <c r="E727" s="13" t="s">
        <v>114</v>
      </c>
      <c r="F727" s="13" t="s">
        <v>115</v>
      </c>
      <c r="G727" s="13" t="s">
        <v>82</v>
      </c>
      <c r="H727" s="13" t="s">
        <v>143</v>
      </c>
      <c r="I727" s="13" t="s">
        <v>882</v>
      </c>
      <c r="J727" s="13">
        <v>2</v>
      </c>
      <c r="K727" s="13">
        <v>0.2</v>
      </c>
      <c r="L727" s="14">
        <v>6.3684000000000003</v>
      </c>
      <c r="M727" s="14">
        <f t="shared" si="55"/>
        <v>11.1996</v>
      </c>
      <c r="N727" s="14">
        <f t="shared" si="56"/>
        <v>21.081600000000002</v>
      </c>
      <c r="O727" s="14">
        <f t="shared" si="58"/>
        <v>9.8820000000000014</v>
      </c>
      <c r="P727" s="13">
        <v>17.568000000000001</v>
      </c>
      <c r="Q727" s="14">
        <f t="shared" si="57"/>
        <v>300</v>
      </c>
      <c r="R727" s="14" t="str">
        <f t="shared" si="59"/>
        <v>D</v>
      </c>
      <c r="S727" s="14" t="str">
        <f>VLOOKUP(G727,Code!$C$3:$D$5,2,0)</f>
        <v>O-102</v>
      </c>
      <c r="T727" s="14"/>
    </row>
    <row r="728" spans="1:20">
      <c r="A728" s="13">
        <v>727</v>
      </c>
      <c r="B728" s="13" t="s">
        <v>85</v>
      </c>
      <c r="C728" s="13" t="s">
        <v>69</v>
      </c>
      <c r="D728" s="13" t="s">
        <v>531</v>
      </c>
      <c r="E728" s="13" t="s">
        <v>114</v>
      </c>
      <c r="F728" s="13" t="s">
        <v>115</v>
      </c>
      <c r="G728" s="13" t="s">
        <v>96</v>
      </c>
      <c r="H728" s="13" t="s">
        <v>97</v>
      </c>
      <c r="I728" s="13" t="s">
        <v>883</v>
      </c>
      <c r="J728" s="13">
        <v>1</v>
      </c>
      <c r="K728" s="13">
        <v>0.2</v>
      </c>
      <c r="L728" s="14">
        <v>5.5992000000000015</v>
      </c>
      <c r="M728" s="14">
        <f t="shared" si="55"/>
        <v>50.392799999999994</v>
      </c>
      <c r="N728" s="14">
        <f t="shared" si="56"/>
        <v>67.190399999999997</v>
      </c>
      <c r="O728" s="14">
        <f t="shared" si="58"/>
        <v>16.797600000000003</v>
      </c>
      <c r="P728" s="13">
        <v>55.991999999999997</v>
      </c>
      <c r="Q728" s="14">
        <f t="shared" si="57"/>
        <v>150</v>
      </c>
      <c r="R728" s="14" t="str">
        <f t="shared" si="59"/>
        <v>D</v>
      </c>
      <c r="S728" s="14" t="str">
        <f>VLOOKUP(G728,Code!$C$3:$D$5,2,0)</f>
        <v>T-103</v>
      </c>
      <c r="T728" s="14"/>
    </row>
    <row r="729" spans="1:20">
      <c r="A729" s="13">
        <v>728</v>
      </c>
      <c r="B729" s="13" t="s">
        <v>150</v>
      </c>
      <c r="C729" s="13" t="s">
        <v>69</v>
      </c>
      <c r="D729" s="13" t="s">
        <v>884</v>
      </c>
      <c r="E729" s="13" t="s">
        <v>182</v>
      </c>
      <c r="F729" s="13" t="s">
        <v>134</v>
      </c>
      <c r="G729" s="13" t="s">
        <v>82</v>
      </c>
      <c r="H729" s="13" t="s">
        <v>107</v>
      </c>
      <c r="I729" s="13" t="s">
        <v>885</v>
      </c>
      <c r="J729" s="13">
        <v>8</v>
      </c>
      <c r="K729" s="13">
        <v>0</v>
      </c>
      <c r="L729" s="14">
        <v>84.051199999999994</v>
      </c>
      <c r="M729" s="14">
        <f t="shared" si="55"/>
        <v>98.668800000000005</v>
      </c>
      <c r="N729" s="14">
        <f t="shared" si="56"/>
        <v>182.72</v>
      </c>
      <c r="O729" s="14">
        <f t="shared" si="58"/>
        <v>84.051199999999994</v>
      </c>
      <c r="P729" s="13">
        <v>182.72</v>
      </c>
      <c r="Q729" s="14">
        <f t="shared" si="57"/>
        <v>1200</v>
      </c>
      <c r="R729" s="14" t="str">
        <f t="shared" si="59"/>
        <v>B</v>
      </c>
      <c r="S729" s="14" t="str">
        <f>VLOOKUP(G729,Code!$C$3:$D$5,2,0)</f>
        <v>O-102</v>
      </c>
      <c r="T729" s="14"/>
    </row>
    <row r="730" spans="1:20">
      <c r="A730" s="13">
        <v>729</v>
      </c>
      <c r="B730" s="13" t="s">
        <v>150</v>
      </c>
      <c r="C730" s="13" t="s">
        <v>69</v>
      </c>
      <c r="D730" s="13" t="s">
        <v>884</v>
      </c>
      <c r="E730" s="13" t="s">
        <v>182</v>
      </c>
      <c r="F730" s="13" t="s">
        <v>134</v>
      </c>
      <c r="G730" s="13" t="s">
        <v>73</v>
      </c>
      <c r="H730" s="13" t="s">
        <v>88</v>
      </c>
      <c r="I730" s="13" t="s">
        <v>886</v>
      </c>
      <c r="J730" s="13">
        <v>2</v>
      </c>
      <c r="K730" s="13">
        <v>0.4</v>
      </c>
      <c r="L730" s="14">
        <v>-153.34560000000005</v>
      </c>
      <c r="M730" s="14">
        <f t="shared" si="55"/>
        <v>553.37760000000003</v>
      </c>
      <c r="N730" s="14">
        <f t="shared" si="56"/>
        <v>560.04480000000001</v>
      </c>
      <c r="O730" s="14">
        <f t="shared" si="58"/>
        <v>6.6671999999999798</v>
      </c>
      <c r="P730" s="13">
        <v>400.03199999999998</v>
      </c>
      <c r="Q730" s="14">
        <f t="shared" si="57"/>
        <v>300</v>
      </c>
      <c r="R730" s="14" t="str">
        <f t="shared" si="59"/>
        <v>D</v>
      </c>
      <c r="S730" s="14" t="str">
        <f>VLOOKUP(G730,Code!$C$3:$D$5,2,0)</f>
        <v>F-101</v>
      </c>
      <c r="T730" s="14"/>
    </row>
    <row r="731" spans="1:20">
      <c r="A731" s="13">
        <v>730</v>
      </c>
      <c r="B731" s="13" t="s">
        <v>150</v>
      </c>
      <c r="C731" s="13" t="s">
        <v>69</v>
      </c>
      <c r="D731" s="13" t="s">
        <v>884</v>
      </c>
      <c r="E731" s="13" t="s">
        <v>182</v>
      </c>
      <c r="F731" s="13" t="s">
        <v>134</v>
      </c>
      <c r="G731" s="13" t="s">
        <v>82</v>
      </c>
      <c r="H731" s="13" t="s">
        <v>90</v>
      </c>
      <c r="I731" s="13" t="s">
        <v>887</v>
      </c>
      <c r="J731" s="13">
        <v>3</v>
      </c>
      <c r="K731" s="13">
        <v>0</v>
      </c>
      <c r="L731" s="14">
        <v>10.088999999999999</v>
      </c>
      <c r="M731" s="14">
        <f t="shared" si="55"/>
        <v>23.541000000000004</v>
      </c>
      <c r="N731" s="14">
        <f t="shared" si="56"/>
        <v>33.630000000000003</v>
      </c>
      <c r="O731" s="14">
        <f t="shared" si="58"/>
        <v>10.088999999999999</v>
      </c>
      <c r="P731" s="13">
        <v>33.630000000000003</v>
      </c>
      <c r="Q731" s="14">
        <f t="shared" si="57"/>
        <v>450</v>
      </c>
      <c r="R731" s="14" t="str">
        <f t="shared" si="59"/>
        <v>D</v>
      </c>
      <c r="S731" s="14" t="str">
        <f>VLOOKUP(G731,Code!$C$3:$D$5,2,0)</f>
        <v>O-102</v>
      </c>
      <c r="T731" s="14"/>
    </row>
    <row r="732" spans="1:20">
      <c r="A732" s="13">
        <v>731</v>
      </c>
      <c r="B732" s="13" t="s">
        <v>150</v>
      </c>
      <c r="C732" s="13" t="s">
        <v>69</v>
      </c>
      <c r="D732" s="13" t="s">
        <v>884</v>
      </c>
      <c r="E732" s="13" t="s">
        <v>182</v>
      </c>
      <c r="F732" s="13" t="s">
        <v>134</v>
      </c>
      <c r="G732" s="13" t="s">
        <v>73</v>
      </c>
      <c r="H732" s="13" t="s">
        <v>76</v>
      </c>
      <c r="I732" s="13" t="s">
        <v>427</v>
      </c>
      <c r="J732" s="13">
        <v>3</v>
      </c>
      <c r="K732" s="13">
        <v>0.1</v>
      </c>
      <c r="L732" s="14">
        <v>102.49980000000001</v>
      </c>
      <c r="M732" s="14">
        <f t="shared" si="55"/>
        <v>440.14619999999996</v>
      </c>
      <c r="N732" s="14">
        <f t="shared" si="56"/>
        <v>596.91059999999993</v>
      </c>
      <c r="O732" s="14">
        <f t="shared" si="58"/>
        <v>156.76439999999997</v>
      </c>
      <c r="P732" s="13">
        <v>542.64599999999996</v>
      </c>
      <c r="Q732" s="14">
        <f t="shared" si="57"/>
        <v>450</v>
      </c>
      <c r="R732" s="14" t="str">
        <f t="shared" si="59"/>
        <v>D</v>
      </c>
      <c r="S732" s="14" t="str">
        <f>VLOOKUP(G732,Code!$C$3:$D$5,2,0)</f>
        <v>F-101</v>
      </c>
      <c r="T732" s="14"/>
    </row>
    <row r="733" spans="1:20">
      <c r="A733" s="13">
        <v>732</v>
      </c>
      <c r="B733" s="13" t="s">
        <v>150</v>
      </c>
      <c r="C733" s="13" t="s">
        <v>69</v>
      </c>
      <c r="D733" s="13" t="s">
        <v>884</v>
      </c>
      <c r="E733" s="13" t="s">
        <v>182</v>
      </c>
      <c r="F733" s="13" t="s">
        <v>134</v>
      </c>
      <c r="G733" s="13" t="s">
        <v>82</v>
      </c>
      <c r="H733" s="13" t="s">
        <v>83</v>
      </c>
      <c r="I733" s="13" t="s">
        <v>640</v>
      </c>
      <c r="J733" s="13">
        <v>2</v>
      </c>
      <c r="K733" s="13">
        <v>0</v>
      </c>
      <c r="L733" s="14">
        <v>3.024</v>
      </c>
      <c r="M733" s="14">
        <f t="shared" si="55"/>
        <v>3.2759999999999998</v>
      </c>
      <c r="N733" s="14">
        <f t="shared" si="56"/>
        <v>6.3</v>
      </c>
      <c r="O733" s="14">
        <f t="shared" si="58"/>
        <v>3.024</v>
      </c>
      <c r="P733" s="13">
        <v>6.3</v>
      </c>
      <c r="Q733" s="14">
        <f t="shared" si="57"/>
        <v>300</v>
      </c>
      <c r="R733" s="14" t="str">
        <f t="shared" si="59"/>
        <v>D</v>
      </c>
      <c r="S733" s="14" t="str">
        <f>VLOOKUP(G733,Code!$C$3:$D$5,2,0)</f>
        <v>O-102</v>
      </c>
      <c r="T733" s="14"/>
    </row>
    <row r="734" spans="1:20">
      <c r="A734" s="13">
        <v>733</v>
      </c>
      <c r="B734" s="13" t="s">
        <v>85</v>
      </c>
      <c r="C734" s="13" t="s">
        <v>112</v>
      </c>
      <c r="D734" s="13" t="s">
        <v>109</v>
      </c>
      <c r="E734" s="13" t="s">
        <v>110</v>
      </c>
      <c r="F734" s="13" t="s">
        <v>81</v>
      </c>
      <c r="G734" s="13" t="s">
        <v>82</v>
      </c>
      <c r="H734" s="13" t="s">
        <v>90</v>
      </c>
      <c r="I734" s="13" t="s">
        <v>718</v>
      </c>
      <c r="J734" s="13">
        <v>3</v>
      </c>
      <c r="K734" s="13">
        <v>0</v>
      </c>
      <c r="L734" s="14">
        <v>9.7175999999999902</v>
      </c>
      <c r="M734" s="14">
        <f t="shared" si="55"/>
        <v>233.22239999999999</v>
      </c>
      <c r="N734" s="14">
        <f t="shared" si="56"/>
        <v>242.94</v>
      </c>
      <c r="O734" s="14">
        <f t="shared" si="58"/>
        <v>9.7176000000000045</v>
      </c>
      <c r="P734" s="13">
        <v>242.94</v>
      </c>
      <c r="Q734" s="14">
        <f t="shared" si="57"/>
        <v>450</v>
      </c>
      <c r="R734" s="14" t="str">
        <f t="shared" si="59"/>
        <v>D</v>
      </c>
      <c r="S734" s="14" t="str">
        <f>VLOOKUP(G734,Code!$C$3:$D$5,2,0)</f>
        <v>O-102</v>
      </c>
      <c r="T734" s="14"/>
    </row>
    <row r="735" spans="1:20">
      <c r="A735" s="13">
        <v>734</v>
      </c>
      <c r="B735" s="13" t="s">
        <v>85</v>
      </c>
      <c r="C735" s="13" t="s">
        <v>112</v>
      </c>
      <c r="D735" s="13" t="s">
        <v>109</v>
      </c>
      <c r="E735" s="13" t="s">
        <v>110</v>
      </c>
      <c r="F735" s="13" t="s">
        <v>81</v>
      </c>
      <c r="G735" s="13" t="s">
        <v>96</v>
      </c>
      <c r="H735" s="13" t="s">
        <v>138</v>
      </c>
      <c r="I735" s="13" t="s">
        <v>888</v>
      </c>
      <c r="J735" s="13">
        <v>3</v>
      </c>
      <c r="K735" s="13">
        <v>0</v>
      </c>
      <c r="L735" s="14">
        <v>86.385600000000011</v>
      </c>
      <c r="M735" s="14">
        <f t="shared" si="55"/>
        <v>93.584399999999988</v>
      </c>
      <c r="N735" s="14">
        <f t="shared" si="56"/>
        <v>179.97</v>
      </c>
      <c r="O735" s="14">
        <f t="shared" si="58"/>
        <v>86.385600000000011</v>
      </c>
      <c r="P735" s="13">
        <v>179.97</v>
      </c>
      <c r="Q735" s="14">
        <f t="shared" si="57"/>
        <v>450</v>
      </c>
      <c r="R735" s="14" t="str">
        <f t="shared" si="59"/>
        <v>D</v>
      </c>
      <c r="S735" s="14" t="str">
        <f>VLOOKUP(G735,Code!$C$3:$D$5,2,0)</f>
        <v>T-103</v>
      </c>
      <c r="T735" s="14"/>
    </row>
    <row r="736" spans="1:20">
      <c r="A736" s="13">
        <v>735</v>
      </c>
      <c r="B736" s="13" t="s">
        <v>85</v>
      </c>
      <c r="C736" s="13" t="s">
        <v>112</v>
      </c>
      <c r="D736" s="13" t="s">
        <v>109</v>
      </c>
      <c r="E736" s="13" t="s">
        <v>110</v>
      </c>
      <c r="F736" s="13" t="s">
        <v>81</v>
      </c>
      <c r="G736" s="13" t="s">
        <v>82</v>
      </c>
      <c r="H736" s="13" t="s">
        <v>99</v>
      </c>
      <c r="I736" s="13" t="s">
        <v>580</v>
      </c>
      <c r="J736" s="13">
        <v>6</v>
      </c>
      <c r="K736" s="13">
        <v>0.2</v>
      </c>
      <c r="L736" s="14">
        <v>33.647399999999998</v>
      </c>
      <c r="M736" s="14">
        <f t="shared" si="55"/>
        <v>66.048599999999993</v>
      </c>
      <c r="N736" s="14">
        <f t="shared" si="56"/>
        <v>119.6352</v>
      </c>
      <c r="O736" s="14">
        <f t="shared" si="58"/>
        <v>53.586600000000004</v>
      </c>
      <c r="P736" s="13">
        <v>99.695999999999998</v>
      </c>
      <c r="Q736" s="14">
        <f t="shared" si="57"/>
        <v>900</v>
      </c>
      <c r="R736" s="14" t="str">
        <f t="shared" si="59"/>
        <v>C</v>
      </c>
      <c r="S736" s="14" t="str">
        <f>VLOOKUP(G736,Code!$C$3:$D$5,2,0)</f>
        <v>O-102</v>
      </c>
      <c r="T736" s="14"/>
    </row>
    <row r="737" spans="1:20">
      <c r="A737" s="13">
        <v>736</v>
      </c>
      <c r="B737" s="13" t="s">
        <v>85</v>
      </c>
      <c r="C737" s="13" t="s">
        <v>112</v>
      </c>
      <c r="D737" s="13" t="s">
        <v>109</v>
      </c>
      <c r="E737" s="13" t="s">
        <v>110</v>
      </c>
      <c r="F737" s="13" t="s">
        <v>81</v>
      </c>
      <c r="G737" s="13" t="s">
        <v>82</v>
      </c>
      <c r="H737" s="13" t="s">
        <v>99</v>
      </c>
      <c r="I737" s="13" t="s">
        <v>167</v>
      </c>
      <c r="J737" s="13">
        <v>4</v>
      </c>
      <c r="K737" s="13">
        <v>0.2</v>
      </c>
      <c r="L737" s="14">
        <v>9.4283999999999963</v>
      </c>
      <c r="M737" s="14">
        <f t="shared" si="55"/>
        <v>18.507600000000007</v>
      </c>
      <c r="N737" s="14">
        <f t="shared" si="56"/>
        <v>33.523200000000003</v>
      </c>
      <c r="O737" s="14">
        <f t="shared" si="58"/>
        <v>15.015599999999996</v>
      </c>
      <c r="P737" s="13">
        <v>27.936000000000003</v>
      </c>
      <c r="Q737" s="14">
        <f t="shared" si="57"/>
        <v>600</v>
      </c>
      <c r="R737" s="14" t="str">
        <f t="shared" si="59"/>
        <v>C</v>
      </c>
      <c r="S737" s="14" t="str">
        <f>VLOOKUP(G737,Code!$C$3:$D$5,2,0)</f>
        <v>O-102</v>
      </c>
      <c r="T737" s="14"/>
    </row>
    <row r="738" spans="1:20">
      <c r="A738" s="13">
        <v>737</v>
      </c>
      <c r="B738" s="13" t="s">
        <v>85</v>
      </c>
      <c r="C738" s="13" t="s">
        <v>112</v>
      </c>
      <c r="D738" s="13" t="s">
        <v>109</v>
      </c>
      <c r="E738" s="13" t="s">
        <v>110</v>
      </c>
      <c r="F738" s="13" t="s">
        <v>81</v>
      </c>
      <c r="G738" s="13" t="s">
        <v>73</v>
      </c>
      <c r="H738" s="13" t="s">
        <v>74</v>
      </c>
      <c r="I738" s="13" t="s">
        <v>889</v>
      </c>
      <c r="J738" s="13">
        <v>1</v>
      </c>
      <c r="K738" s="13">
        <v>0</v>
      </c>
      <c r="L738" s="14">
        <v>18.695599999999999</v>
      </c>
      <c r="M738" s="14">
        <f t="shared" si="55"/>
        <v>66.284400000000005</v>
      </c>
      <c r="N738" s="14">
        <f t="shared" si="56"/>
        <v>84.98</v>
      </c>
      <c r="O738" s="14">
        <f t="shared" si="58"/>
        <v>18.695599999999999</v>
      </c>
      <c r="P738" s="13">
        <v>84.98</v>
      </c>
      <c r="Q738" s="14">
        <f t="shared" si="57"/>
        <v>150</v>
      </c>
      <c r="R738" s="14" t="str">
        <f t="shared" si="59"/>
        <v>D</v>
      </c>
      <c r="S738" s="14" t="str">
        <f>VLOOKUP(G738,Code!$C$3:$D$5,2,0)</f>
        <v>F-101</v>
      </c>
      <c r="T738" s="14"/>
    </row>
    <row r="739" spans="1:20">
      <c r="A739" s="13">
        <v>738</v>
      </c>
      <c r="B739" s="13" t="s">
        <v>85</v>
      </c>
      <c r="C739" s="13" t="s">
        <v>112</v>
      </c>
      <c r="D739" s="13" t="s">
        <v>109</v>
      </c>
      <c r="E739" s="13" t="s">
        <v>110</v>
      </c>
      <c r="F739" s="13" t="s">
        <v>81</v>
      </c>
      <c r="G739" s="13" t="s">
        <v>82</v>
      </c>
      <c r="H739" s="13" t="s">
        <v>99</v>
      </c>
      <c r="I739" s="13" t="s">
        <v>890</v>
      </c>
      <c r="J739" s="13">
        <v>5</v>
      </c>
      <c r="K739" s="13">
        <v>0.2</v>
      </c>
      <c r="L739" s="14">
        <v>6.5519999999999996</v>
      </c>
      <c r="M739" s="14">
        <f t="shared" si="55"/>
        <v>12.167999999999999</v>
      </c>
      <c r="N739" s="14">
        <f t="shared" si="56"/>
        <v>22.463999999999999</v>
      </c>
      <c r="O739" s="14">
        <f t="shared" si="58"/>
        <v>10.295999999999999</v>
      </c>
      <c r="P739" s="13">
        <v>18.72</v>
      </c>
      <c r="Q739" s="14">
        <f t="shared" si="57"/>
        <v>750</v>
      </c>
      <c r="R739" s="14" t="str">
        <f t="shared" si="59"/>
        <v>C</v>
      </c>
      <c r="S739" s="14" t="str">
        <f>VLOOKUP(G739,Code!$C$3:$D$5,2,0)</f>
        <v>O-102</v>
      </c>
      <c r="T739" s="14"/>
    </row>
    <row r="740" spans="1:20">
      <c r="A740" s="13">
        <v>739</v>
      </c>
      <c r="B740" s="13" t="s">
        <v>85</v>
      </c>
      <c r="C740" s="13" t="s">
        <v>69</v>
      </c>
      <c r="D740" s="13" t="s">
        <v>124</v>
      </c>
      <c r="E740" s="13" t="s">
        <v>80</v>
      </c>
      <c r="F740" s="13" t="s">
        <v>81</v>
      </c>
      <c r="G740" s="13" t="s">
        <v>96</v>
      </c>
      <c r="H740" s="13" t="s">
        <v>138</v>
      </c>
      <c r="I740" s="13" t="s">
        <v>891</v>
      </c>
      <c r="J740" s="13">
        <v>2</v>
      </c>
      <c r="K740" s="13">
        <v>0</v>
      </c>
      <c r="L740" s="14">
        <v>8.4965999999999937</v>
      </c>
      <c r="M740" s="14">
        <f t="shared" si="55"/>
        <v>41.483400000000003</v>
      </c>
      <c r="N740" s="14">
        <f t="shared" si="56"/>
        <v>49.98</v>
      </c>
      <c r="O740" s="14">
        <f t="shared" si="58"/>
        <v>8.4965999999999937</v>
      </c>
      <c r="P740" s="13">
        <v>49.98</v>
      </c>
      <c r="Q740" s="14">
        <f t="shared" si="57"/>
        <v>300</v>
      </c>
      <c r="R740" s="14" t="str">
        <f t="shared" si="59"/>
        <v>D</v>
      </c>
      <c r="S740" s="14" t="str">
        <f>VLOOKUP(G740,Code!$C$3:$D$5,2,0)</f>
        <v>T-103</v>
      </c>
      <c r="T740" s="14"/>
    </row>
    <row r="741" spans="1:20">
      <c r="A741" s="13">
        <v>740</v>
      </c>
      <c r="B741" s="13" t="s">
        <v>85</v>
      </c>
      <c r="C741" s="13" t="s">
        <v>112</v>
      </c>
      <c r="D741" s="13" t="s">
        <v>158</v>
      </c>
      <c r="E741" s="13" t="s">
        <v>159</v>
      </c>
      <c r="F741" s="13" t="s">
        <v>115</v>
      </c>
      <c r="G741" s="13" t="s">
        <v>82</v>
      </c>
      <c r="H741" s="13" t="s">
        <v>83</v>
      </c>
      <c r="I741" s="13" t="s">
        <v>892</v>
      </c>
      <c r="J741" s="13">
        <v>3</v>
      </c>
      <c r="K741" s="13">
        <v>0.2</v>
      </c>
      <c r="L741" s="14">
        <v>4.2716999999999992</v>
      </c>
      <c r="M741" s="14">
        <f t="shared" si="55"/>
        <v>7.5123000000000015</v>
      </c>
      <c r="N741" s="14">
        <f t="shared" si="56"/>
        <v>14.1408</v>
      </c>
      <c r="O741" s="14">
        <f t="shared" si="58"/>
        <v>6.6284999999999989</v>
      </c>
      <c r="P741" s="13">
        <v>11.784000000000001</v>
      </c>
      <c r="Q741" s="14">
        <f t="shared" si="57"/>
        <v>450</v>
      </c>
      <c r="R741" s="14" t="str">
        <f t="shared" si="59"/>
        <v>D</v>
      </c>
      <c r="S741" s="14" t="str">
        <f>VLOOKUP(G741,Code!$C$3:$D$5,2,0)</f>
        <v>O-102</v>
      </c>
      <c r="T741" s="14"/>
    </row>
    <row r="742" spans="1:20">
      <c r="A742" s="13">
        <v>741</v>
      </c>
      <c r="B742" s="13" t="s">
        <v>85</v>
      </c>
      <c r="C742" s="13" t="s">
        <v>112</v>
      </c>
      <c r="D742" s="13" t="s">
        <v>158</v>
      </c>
      <c r="E742" s="13" t="s">
        <v>159</v>
      </c>
      <c r="F742" s="13" t="s">
        <v>115</v>
      </c>
      <c r="G742" s="13" t="s">
        <v>82</v>
      </c>
      <c r="H742" s="13" t="s">
        <v>90</v>
      </c>
      <c r="I742" s="13" t="s">
        <v>667</v>
      </c>
      <c r="J742" s="13">
        <v>3</v>
      </c>
      <c r="K742" s="13">
        <v>0.2</v>
      </c>
      <c r="L742" s="14">
        <v>-64.774800000000013</v>
      </c>
      <c r="M742" s="14">
        <f t="shared" si="55"/>
        <v>337.51080000000002</v>
      </c>
      <c r="N742" s="14">
        <f t="shared" si="56"/>
        <v>327.28319999999997</v>
      </c>
      <c r="O742" s="14">
        <f t="shared" si="58"/>
        <v>-10.227600000000052</v>
      </c>
      <c r="P742" s="13">
        <v>272.73599999999999</v>
      </c>
      <c r="Q742" s="14">
        <f t="shared" si="57"/>
        <v>450</v>
      </c>
      <c r="R742" s="14" t="str">
        <f t="shared" si="59"/>
        <v>D</v>
      </c>
      <c r="S742" s="14" t="str">
        <f>VLOOKUP(G742,Code!$C$3:$D$5,2,0)</f>
        <v>O-102</v>
      </c>
      <c r="T742" s="14"/>
    </row>
    <row r="743" spans="1:20">
      <c r="A743" s="13">
        <v>742</v>
      </c>
      <c r="B743" s="13" t="s">
        <v>85</v>
      </c>
      <c r="C743" s="13" t="s">
        <v>112</v>
      </c>
      <c r="D743" s="13" t="s">
        <v>158</v>
      </c>
      <c r="E743" s="13" t="s">
        <v>159</v>
      </c>
      <c r="F743" s="13" t="s">
        <v>115</v>
      </c>
      <c r="G743" s="13" t="s">
        <v>82</v>
      </c>
      <c r="H743" s="13" t="s">
        <v>99</v>
      </c>
      <c r="I743" s="13" t="s">
        <v>893</v>
      </c>
      <c r="J743" s="13">
        <v>2</v>
      </c>
      <c r="K743" s="13">
        <v>0.8</v>
      </c>
      <c r="L743" s="14">
        <v>-5.4870000000000001</v>
      </c>
      <c r="M743" s="14">
        <f t="shared" si="55"/>
        <v>9.0269999999999992</v>
      </c>
      <c r="N743" s="14">
        <f t="shared" si="56"/>
        <v>6.3719999999999981</v>
      </c>
      <c r="O743" s="14">
        <f t="shared" si="58"/>
        <v>-2.6550000000000011</v>
      </c>
      <c r="P743" s="13">
        <v>3.5399999999999991</v>
      </c>
      <c r="Q743" s="14">
        <f t="shared" si="57"/>
        <v>300</v>
      </c>
      <c r="R743" s="14" t="str">
        <f t="shared" si="59"/>
        <v>D</v>
      </c>
      <c r="S743" s="14" t="str">
        <f>VLOOKUP(G743,Code!$C$3:$D$5,2,0)</f>
        <v>O-102</v>
      </c>
      <c r="T743" s="14"/>
    </row>
    <row r="744" spans="1:20">
      <c r="A744" s="13">
        <v>743</v>
      </c>
      <c r="B744" s="13" t="s">
        <v>85</v>
      </c>
      <c r="C744" s="13" t="s">
        <v>69</v>
      </c>
      <c r="D744" s="13" t="s">
        <v>380</v>
      </c>
      <c r="E744" s="13" t="s">
        <v>114</v>
      </c>
      <c r="F744" s="13" t="s">
        <v>115</v>
      </c>
      <c r="G744" s="13" t="s">
        <v>82</v>
      </c>
      <c r="H744" s="13" t="s">
        <v>298</v>
      </c>
      <c r="I744" s="13" t="s">
        <v>769</v>
      </c>
      <c r="J744" s="13">
        <v>5</v>
      </c>
      <c r="K744" s="13">
        <v>0.2</v>
      </c>
      <c r="L744" s="14">
        <v>-10.948000000000002</v>
      </c>
      <c r="M744" s="14">
        <f t="shared" si="55"/>
        <v>62.468000000000011</v>
      </c>
      <c r="N744" s="14">
        <f t="shared" si="56"/>
        <v>61.824000000000012</v>
      </c>
      <c r="O744" s="14">
        <f t="shared" si="58"/>
        <v>-0.64399999999999835</v>
      </c>
      <c r="P744" s="13">
        <v>51.52000000000001</v>
      </c>
      <c r="Q744" s="14">
        <f t="shared" si="57"/>
        <v>750</v>
      </c>
      <c r="R744" s="14" t="str">
        <f t="shared" si="59"/>
        <v>C</v>
      </c>
      <c r="S744" s="14" t="str">
        <f>VLOOKUP(G744,Code!$C$3:$D$5,2,0)</f>
        <v>O-102</v>
      </c>
      <c r="T744" s="14"/>
    </row>
    <row r="745" spans="1:20">
      <c r="A745" s="13">
        <v>744</v>
      </c>
      <c r="B745" s="13" t="s">
        <v>85</v>
      </c>
      <c r="C745" s="13" t="s">
        <v>69</v>
      </c>
      <c r="D745" s="13" t="s">
        <v>380</v>
      </c>
      <c r="E745" s="13" t="s">
        <v>114</v>
      </c>
      <c r="F745" s="13" t="s">
        <v>115</v>
      </c>
      <c r="G745" s="13" t="s">
        <v>82</v>
      </c>
      <c r="H745" s="13" t="s">
        <v>107</v>
      </c>
      <c r="I745" s="13" t="s">
        <v>454</v>
      </c>
      <c r="J745" s="13">
        <v>1</v>
      </c>
      <c r="K745" s="13">
        <v>0.2</v>
      </c>
      <c r="L745" s="14">
        <v>1.1465999999999998</v>
      </c>
      <c r="M745" s="14">
        <f t="shared" si="55"/>
        <v>2.3814000000000006</v>
      </c>
      <c r="N745" s="14">
        <f t="shared" si="56"/>
        <v>4.2336000000000009</v>
      </c>
      <c r="O745" s="14">
        <f t="shared" si="58"/>
        <v>1.8522000000000003</v>
      </c>
      <c r="P745" s="13">
        <v>3.5280000000000005</v>
      </c>
      <c r="Q745" s="14">
        <f t="shared" si="57"/>
        <v>150</v>
      </c>
      <c r="R745" s="14" t="str">
        <f t="shared" si="59"/>
        <v>D</v>
      </c>
      <c r="S745" s="14" t="str">
        <f>VLOOKUP(G745,Code!$C$3:$D$5,2,0)</f>
        <v>O-102</v>
      </c>
      <c r="T745" s="14"/>
    </row>
    <row r="746" spans="1:20">
      <c r="A746" s="13">
        <v>745</v>
      </c>
      <c r="B746" s="13" t="s">
        <v>85</v>
      </c>
      <c r="C746" s="13" t="s">
        <v>69</v>
      </c>
      <c r="D746" s="13" t="s">
        <v>380</v>
      </c>
      <c r="E746" s="13" t="s">
        <v>114</v>
      </c>
      <c r="F746" s="13" t="s">
        <v>115</v>
      </c>
      <c r="G746" s="13" t="s">
        <v>82</v>
      </c>
      <c r="H746" s="13" t="s">
        <v>107</v>
      </c>
      <c r="I746" s="13" t="s">
        <v>894</v>
      </c>
      <c r="J746" s="13">
        <v>1</v>
      </c>
      <c r="K746" s="13">
        <v>0.2</v>
      </c>
      <c r="L746" s="14">
        <v>1.6762000000000001</v>
      </c>
      <c r="M746" s="14">
        <f t="shared" si="55"/>
        <v>2.9478000000000004</v>
      </c>
      <c r="N746" s="14">
        <f t="shared" si="56"/>
        <v>5.5488000000000008</v>
      </c>
      <c r="O746" s="14">
        <f t="shared" si="58"/>
        <v>2.6010000000000004</v>
      </c>
      <c r="P746" s="13">
        <v>4.6240000000000006</v>
      </c>
      <c r="Q746" s="14">
        <f t="shared" si="57"/>
        <v>150</v>
      </c>
      <c r="R746" s="14" t="str">
        <f t="shared" si="59"/>
        <v>D</v>
      </c>
      <c r="S746" s="14" t="str">
        <f>VLOOKUP(G746,Code!$C$3:$D$5,2,0)</f>
        <v>O-102</v>
      </c>
      <c r="T746" s="14"/>
    </row>
    <row r="747" spans="1:20">
      <c r="A747" s="13">
        <v>746</v>
      </c>
      <c r="B747" s="13" t="s">
        <v>85</v>
      </c>
      <c r="C747" s="13" t="s">
        <v>69</v>
      </c>
      <c r="D747" s="13" t="s">
        <v>380</v>
      </c>
      <c r="E747" s="13" t="s">
        <v>114</v>
      </c>
      <c r="F747" s="13" t="s">
        <v>115</v>
      </c>
      <c r="G747" s="13" t="s">
        <v>82</v>
      </c>
      <c r="H747" s="13" t="s">
        <v>298</v>
      </c>
      <c r="I747" s="13" t="s">
        <v>895</v>
      </c>
      <c r="J747" s="13">
        <v>4</v>
      </c>
      <c r="K747" s="13">
        <v>0.2</v>
      </c>
      <c r="L747" s="14">
        <v>6.2063999999999897</v>
      </c>
      <c r="M747" s="14">
        <f t="shared" si="55"/>
        <v>48.961600000000011</v>
      </c>
      <c r="N747" s="14">
        <f t="shared" si="56"/>
        <v>66.201599999999999</v>
      </c>
      <c r="O747" s="14">
        <f t="shared" si="58"/>
        <v>17.239999999999988</v>
      </c>
      <c r="P747" s="13">
        <v>55.167999999999999</v>
      </c>
      <c r="Q747" s="14">
        <f t="shared" si="57"/>
        <v>600</v>
      </c>
      <c r="R747" s="14" t="str">
        <f t="shared" si="59"/>
        <v>C</v>
      </c>
      <c r="S747" s="14" t="str">
        <f>VLOOKUP(G747,Code!$C$3:$D$5,2,0)</f>
        <v>O-102</v>
      </c>
      <c r="T747" s="14"/>
    </row>
    <row r="748" spans="1:20">
      <c r="A748" s="13">
        <v>747</v>
      </c>
      <c r="B748" s="13" t="s">
        <v>548</v>
      </c>
      <c r="C748" s="13" t="s">
        <v>78</v>
      </c>
      <c r="D748" s="13" t="s">
        <v>428</v>
      </c>
      <c r="E748" s="13" t="s">
        <v>80</v>
      </c>
      <c r="F748" s="13" t="s">
        <v>81</v>
      </c>
      <c r="G748" s="13" t="s">
        <v>73</v>
      </c>
      <c r="H748" s="13" t="s">
        <v>88</v>
      </c>
      <c r="I748" s="13" t="s">
        <v>421</v>
      </c>
      <c r="J748" s="13">
        <v>10</v>
      </c>
      <c r="K748" s="13">
        <v>0.2</v>
      </c>
      <c r="L748" s="14">
        <v>-28.355999999999952</v>
      </c>
      <c r="M748" s="14">
        <f t="shared" si="55"/>
        <v>595.476</v>
      </c>
      <c r="N748" s="14">
        <f t="shared" si="56"/>
        <v>680.54399999999998</v>
      </c>
      <c r="O748" s="14">
        <f t="shared" si="58"/>
        <v>85.067999999999984</v>
      </c>
      <c r="P748" s="13">
        <v>567.12</v>
      </c>
      <c r="Q748" s="14">
        <f t="shared" si="57"/>
        <v>1500</v>
      </c>
      <c r="R748" s="14" t="str">
        <f t="shared" si="59"/>
        <v>B</v>
      </c>
      <c r="S748" s="14" t="str">
        <f>VLOOKUP(G748,Code!$C$3:$D$5,2,0)</f>
        <v>F-101</v>
      </c>
      <c r="T748" s="14"/>
    </row>
    <row r="749" spans="1:20">
      <c r="A749" s="13">
        <v>748</v>
      </c>
      <c r="B749" s="13" t="s">
        <v>548</v>
      </c>
      <c r="C749" s="13" t="s">
        <v>78</v>
      </c>
      <c r="D749" s="13" t="s">
        <v>428</v>
      </c>
      <c r="E749" s="13" t="s">
        <v>80</v>
      </c>
      <c r="F749" s="13" t="s">
        <v>81</v>
      </c>
      <c r="G749" s="13" t="s">
        <v>82</v>
      </c>
      <c r="H749" s="13" t="s">
        <v>90</v>
      </c>
      <c r="I749" s="13" t="s">
        <v>685</v>
      </c>
      <c r="J749" s="13">
        <v>4</v>
      </c>
      <c r="K749" s="13">
        <v>0</v>
      </c>
      <c r="L749" s="14">
        <v>7.1863999999999919</v>
      </c>
      <c r="M749" s="14">
        <f t="shared" si="55"/>
        <v>352.1336</v>
      </c>
      <c r="N749" s="14">
        <f t="shared" si="56"/>
        <v>359.32</v>
      </c>
      <c r="O749" s="14">
        <f t="shared" si="58"/>
        <v>7.1863999999999919</v>
      </c>
      <c r="P749" s="13">
        <v>359.32</v>
      </c>
      <c r="Q749" s="14">
        <f t="shared" si="57"/>
        <v>600</v>
      </c>
      <c r="R749" s="14" t="str">
        <f t="shared" si="59"/>
        <v>C</v>
      </c>
      <c r="S749" s="14" t="str">
        <f>VLOOKUP(G749,Code!$C$3:$D$5,2,0)</f>
        <v>O-102</v>
      </c>
      <c r="T749" s="14"/>
    </row>
    <row r="750" spans="1:20">
      <c r="A750" s="13">
        <v>749</v>
      </c>
      <c r="B750" s="13" t="s">
        <v>68</v>
      </c>
      <c r="C750" s="13" t="s">
        <v>69</v>
      </c>
      <c r="D750" s="13" t="s">
        <v>896</v>
      </c>
      <c r="E750" s="13" t="s">
        <v>159</v>
      </c>
      <c r="F750" s="13" t="s">
        <v>115</v>
      </c>
      <c r="G750" s="13" t="s">
        <v>96</v>
      </c>
      <c r="H750" s="13" t="s">
        <v>97</v>
      </c>
      <c r="I750" s="13" t="s">
        <v>897</v>
      </c>
      <c r="J750" s="13">
        <v>1</v>
      </c>
      <c r="K750" s="13">
        <v>0.2</v>
      </c>
      <c r="L750" s="14">
        <v>0.89939999999999909</v>
      </c>
      <c r="M750" s="14">
        <f t="shared" si="55"/>
        <v>11.092600000000001</v>
      </c>
      <c r="N750" s="14">
        <f t="shared" si="56"/>
        <v>14.390400000000001</v>
      </c>
      <c r="O750" s="14">
        <f t="shared" si="58"/>
        <v>3.2978000000000005</v>
      </c>
      <c r="P750" s="13">
        <v>11.992000000000001</v>
      </c>
      <c r="Q750" s="14">
        <f t="shared" si="57"/>
        <v>150</v>
      </c>
      <c r="R750" s="14" t="str">
        <f t="shared" si="59"/>
        <v>D</v>
      </c>
      <c r="S750" s="14" t="str">
        <f>VLOOKUP(G750,Code!$C$3:$D$5,2,0)</f>
        <v>T-103</v>
      </c>
      <c r="T750" s="14"/>
    </row>
    <row r="751" spans="1:20">
      <c r="A751" s="13">
        <v>750</v>
      </c>
      <c r="B751" s="13" t="s">
        <v>85</v>
      </c>
      <c r="C751" s="13" t="s">
        <v>69</v>
      </c>
      <c r="D751" s="13" t="s">
        <v>898</v>
      </c>
      <c r="E751" s="13" t="s">
        <v>169</v>
      </c>
      <c r="F751" s="13" t="s">
        <v>115</v>
      </c>
      <c r="G751" s="13" t="s">
        <v>82</v>
      </c>
      <c r="H751" s="13" t="s">
        <v>99</v>
      </c>
      <c r="I751" s="13" t="s">
        <v>899</v>
      </c>
      <c r="J751" s="13">
        <v>3</v>
      </c>
      <c r="K751" s="13">
        <v>0</v>
      </c>
      <c r="L751" s="14">
        <v>26.702999999999999</v>
      </c>
      <c r="M751" s="14">
        <f t="shared" si="55"/>
        <v>31.347000000000005</v>
      </c>
      <c r="N751" s="14">
        <f t="shared" si="56"/>
        <v>58.050000000000004</v>
      </c>
      <c r="O751" s="14">
        <f t="shared" si="58"/>
        <v>26.702999999999999</v>
      </c>
      <c r="P751" s="13">
        <v>58.050000000000004</v>
      </c>
      <c r="Q751" s="14">
        <f t="shared" si="57"/>
        <v>450</v>
      </c>
      <c r="R751" s="14" t="str">
        <f t="shared" si="59"/>
        <v>D</v>
      </c>
      <c r="S751" s="14" t="str">
        <f>VLOOKUP(G751,Code!$C$3:$D$5,2,0)</f>
        <v>O-102</v>
      </c>
      <c r="T751" s="14"/>
    </row>
    <row r="752" spans="1:20">
      <c r="A752" s="13">
        <v>751</v>
      </c>
      <c r="B752" s="13" t="s">
        <v>85</v>
      </c>
      <c r="C752" s="13" t="s">
        <v>69</v>
      </c>
      <c r="D752" s="13" t="s">
        <v>898</v>
      </c>
      <c r="E752" s="13" t="s">
        <v>169</v>
      </c>
      <c r="F752" s="13" t="s">
        <v>115</v>
      </c>
      <c r="G752" s="13" t="s">
        <v>73</v>
      </c>
      <c r="H752" s="13" t="s">
        <v>92</v>
      </c>
      <c r="I752" s="13" t="s">
        <v>900</v>
      </c>
      <c r="J752" s="13">
        <v>11</v>
      </c>
      <c r="K752" s="13">
        <v>0</v>
      </c>
      <c r="L752" s="14">
        <v>56.7864</v>
      </c>
      <c r="M752" s="14">
        <f t="shared" si="55"/>
        <v>100.95360000000001</v>
      </c>
      <c r="N752" s="14">
        <f t="shared" si="56"/>
        <v>157.74</v>
      </c>
      <c r="O752" s="14">
        <f t="shared" si="58"/>
        <v>56.7864</v>
      </c>
      <c r="P752" s="13">
        <v>157.74</v>
      </c>
      <c r="Q752" s="14">
        <f t="shared" si="57"/>
        <v>1650</v>
      </c>
      <c r="R752" s="14" t="str">
        <f t="shared" si="59"/>
        <v>B</v>
      </c>
      <c r="S752" s="14" t="str">
        <f>VLOOKUP(G752,Code!$C$3:$D$5,2,0)</f>
        <v>F-101</v>
      </c>
      <c r="T752" s="14"/>
    </row>
    <row r="753" spans="1:20">
      <c r="A753" s="13">
        <v>752</v>
      </c>
      <c r="B753" s="13" t="s">
        <v>85</v>
      </c>
      <c r="C753" s="13" t="s">
        <v>69</v>
      </c>
      <c r="D753" s="13" t="s">
        <v>898</v>
      </c>
      <c r="E753" s="13" t="s">
        <v>169</v>
      </c>
      <c r="F753" s="13" t="s">
        <v>115</v>
      </c>
      <c r="G753" s="13" t="s">
        <v>82</v>
      </c>
      <c r="H753" s="13" t="s">
        <v>94</v>
      </c>
      <c r="I753" s="13" t="s">
        <v>594</v>
      </c>
      <c r="J753" s="13">
        <v>7</v>
      </c>
      <c r="K753" s="13">
        <v>0</v>
      </c>
      <c r="L753" s="14">
        <v>22.792000000000002</v>
      </c>
      <c r="M753" s="14">
        <f t="shared" si="55"/>
        <v>34.188000000000002</v>
      </c>
      <c r="N753" s="14">
        <f t="shared" si="56"/>
        <v>56.980000000000004</v>
      </c>
      <c r="O753" s="14">
        <f t="shared" si="58"/>
        <v>22.792000000000002</v>
      </c>
      <c r="P753" s="13">
        <v>56.980000000000004</v>
      </c>
      <c r="Q753" s="14">
        <f t="shared" si="57"/>
        <v>1050</v>
      </c>
      <c r="R753" s="14" t="str">
        <f t="shared" si="59"/>
        <v>B</v>
      </c>
      <c r="S753" s="14" t="str">
        <f>VLOOKUP(G753,Code!$C$3:$D$5,2,0)</f>
        <v>O-102</v>
      </c>
      <c r="T753" s="14"/>
    </row>
    <row r="754" spans="1:20">
      <c r="A754" s="13">
        <v>753</v>
      </c>
      <c r="B754" s="13" t="s">
        <v>85</v>
      </c>
      <c r="C754" s="13" t="s">
        <v>69</v>
      </c>
      <c r="D754" s="13" t="s">
        <v>898</v>
      </c>
      <c r="E754" s="13" t="s">
        <v>169</v>
      </c>
      <c r="F754" s="13" t="s">
        <v>115</v>
      </c>
      <c r="G754" s="13" t="s">
        <v>82</v>
      </c>
      <c r="H754" s="13" t="s">
        <v>99</v>
      </c>
      <c r="I754" s="13" t="s">
        <v>901</v>
      </c>
      <c r="J754" s="13">
        <v>1</v>
      </c>
      <c r="K754" s="13">
        <v>0</v>
      </c>
      <c r="L754" s="14">
        <v>1.4112</v>
      </c>
      <c r="M754" s="14">
        <f t="shared" si="55"/>
        <v>1.4687999999999999</v>
      </c>
      <c r="N754" s="14">
        <f t="shared" si="56"/>
        <v>2.88</v>
      </c>
      <c r="O754" s="14">
        <f t="shared" si="58"/>
        <v>1.4112</v>
      </c>
      <c r="P754" s="13">
        <v>2.88</v>
      </c>
      <c r="Q754" s="14">
        <f t="shared" si="57"/>
        <v>150</v>
      </c>
      <c r="R754" s="14" t="str">
        <f t="shared" si="59"/>
        <v>D</v>
      </c>
      <c r="S754" s="14" t="str">
        <f>VLOOKUP(G754,Code!$C$3:$D$5,2,0)</f>
        <v>O-102</v>
      </c>
      <c r="T754" s="14"/>
    </row>
    <row r="755" spans="1:20">
      <c r="A755" s="13">
        <v>754</v>
      </c>
      <c r="B755" s="13" t="s">
        <v>150</v>
      </c>
      <c r="C755" s="13" t="s">
        <v>78</v>
      </c>
      <c r="D755" s="13" t="s">
        <v>124</v>
      </c>
      <c r="E755" s="13" t="s">
        <v>80</v>
      </c>
      <c r="F755" s="13" t="s">
        <v>81</v>
      </c>
      <c r="G755" s="13" t="s">
        <v>96</v>
      </c>
      <c r="H755" s="13" t="s">
        <v>522</v>
      </c>
      <c r="I755" s="13" t="s">
        <v>902</v>
      </c>
      <c r="J755" s="13">
        <v>3</v>
      </c>
      <c r="K755" s="13">
        <v>0.2</v>
      </c>
      <c r="L755" s="14">
        <v>374.99249999999995</v>
      </c>
      <c r="M755" s="14">
        <f t="shared" si="55"/>
        <v>824.98350000000016</v>
      </c>
      <c r="N755" s="14">
        <f t="shared" si="56"/>
        <v>1439.9712000000002</v>
      </c>
      <c r="O755" s="14">
        <f t="shared" si="58"/>
        <v>614.98770000000002</v>
      </c>
      <c r="P755" s="13">
        <v>1199.9760000000001</v>
      </c>
      <c r="Q755" s="14">
        <f t="shared" si="57"/>
        <v>450</v>
      </c>
      <c r="R755" s="14" t="str">
        <f t="shared" si="59"/>
        <v>D</v>
      </c>
      <c r="S755" s="14" t="str">
        <f>VLOOKUP(G755,Code!$C$3:$D$5,2,0)</f>
        <v>T-103</v>
      </c>
      <c r="T755" s="14"/>
    </row>
    <row r="756" spans="1:20">
      <c r="A756" s="13">
        <v>755</v>
      </c>
      <c r="B756" s="13" t="s">
        <v>85</v>
      </c>
      <c r="C756" s="13" t="s">
        <v>69</v>
      </c>
      <c r="D756" s="13" t="s">
        <v>79</v>
      </c>
      <c r="E756" s="13" t="s">
        <v>80</v>
      </c>
      <c r="F756" s="13" t="s">
        <v>81</v>
      </c>
      <c r="G756" s="13" t="s">
        <v>73</v>
      </c>
      <c r="H756" s="13" t="s">
        <v>92</v>
      </c>
      <c r="I756" s="13" t="s">
        <v>836</v>
      </c>
      <c r="J756" s="13">
        <v>4</v>
      </c>
      <c r="K756" s="13">
        <v>0</v>
      </c>
      <c r="L756" s="14">
        <v>28.7712</v>
      </c>
      <c r="M756" s="14">
        <f t="shared" si="55"/>
        <v>51.148800000000001</v>
      </c>
      <c r="N756" s="14">
        <f t="shared" si="56"/>
        <v>79.92</v>
      </c>
      <c r="O756" s="14">
        <f t="shared" si="58"/>
        <v>28.7712</v>
      </c>
      <c r="P756" s="13">
        <v>79.92</v>
      </c>
      <c r="Q756" s="14">
        <f t="shared" si="57"/>
        <v>600</v>
      </c>
      <c r="R756" s="14" t="str">
        <f t="shared" si="59"/>
        <v>C</v>
      </c>
      <c r="S756" s="14" t="str">
        <f>VLOOKUP(G756,Code!$C$3:$D$5,2,0)</f>
        <v>F-101</v>
      </c>
      <c r="T756" s="14"/>
    </row>
    <row r="757" spans="1:20">
      <c r="A757" s="13">
        <v>756</v>
      </c>
      <c r="B757" s="13" t="s">
        <v>85</v>
      </c>
      <c r="C757" s="13" t="s">
        <v>78</v>
      </c>
      <c r="D757" s="13" t="s">
        <v>629</v>
      </c>
      <c r="E757" s="13" t="s">
        <v>87</v>
      </c>
      <c r="F757" s="13" t="s">
        <v>72</v>
      </c>
      <c r="G757" s="13" t="s">
        <v>73</v>
      </c>
      <c r="H757" s="13" t="s">
        <v>88</v>
      </c>
      <c r="I757" s="13" t="s">
        <v>903</v>
      </c>
      <c r="J757" s="13">
        <v>4</v>
      </c>
      <c r="K757" s="13">
        <v>0.45</v>
      </c>
      <c r="L757" s="14">
        <v>-167.3184</v>
      </c>
      <c r="M757" s="14">
        <f t="shared" si="55"/>
        <v>550.75639999999999</v>
      </c>
      <c r="N757" s="14">
        <f t="shared" si="56"/>
        <v>555.98509999999999</v>
      </c>
      <c r="O757" s="14">
        <f t="shared" si="58"/>
        <v>5.2287000000000035</v>
      </c>
      <c r="P757" s="13">
        <v>383.43799999999999</v>
      </c>
      <c r="Q757" s="14">
        <f t="shared" si="57"/>
        <v>600</v>
      </c>
      <c r="R757" s="14" t="str">
        <f t="shared" si="59"/>
        <v>C</v>
      </c>
      <c r="S757" s="14" t="str">
        <f>VLOOKUP(G757,Code!$C$3:$D$5,2,0)</f>
        <v>F-101</v>
      </c>
      <c r="T757" s="14"/>
    </row>
    <row r="758" spans="1:20">
      <c r="A758" s="13">
        <v>757</v>
      </c>
      <c r="B758" s="13" t="s">
        <v>85</v>
      </c>
      <c r="C758" s="13" t="s">
        <v>69</v>
      </c>
      <c r="D758" s="13" t="s">
        <v>904</v>
      </c>
      <c r="E758" s="13" t="s">
        <v>165</v>
      </c>
      <c r="F758" s="13" t="s">
        <v>115</v>
      </c>
      <c r="G758" s="13" t="s">
        <v>82</v>
      </c>
      <c r="H758" s="13" t="s">
        <v>90</v>
      </c>
      <c r="I758" s="13" t="s">
        <v>855</v>
      </c>
      <c r="J758" s="13">
        <v>2</v>
      </c>
      <c r="K758" s="13">
        <v>0</v>
      </c>
      <c r="L758" s="14">
        <v>6.8767999999999994</v>
      </c>
      <c r="M758" s="14">
        <f t="shared" si="55"/>
        <v>17.683199999999999</v>
      </c>
      <c r="N758" s="14">
        <f t="shared" si="56"/>
        <v>24.56</v>
      </c>
      <c r="O758" s="14">
        <f t="shared" si="58"/>
        <v>6.8767999999999994</v>
      </c>
      <c r="P758" s="13">
        <v>24.56</v>
      </c>
      <c r="Q758" s="14">
        <f t="shared" si="57"/>
        <v>300</v>
      </c>
      <c r="R758" s="14" t="str">
        <f t="shared" si="59"/>
        <v>D</v>
      </c>
      <c r="S758" s="14" t="str">
        <f>VLOOKUP(G758,Code!$C$3:$D$5,2,0)</f>
        <v>O-102</v>
      </c>
      <c r="T758" s="14"/>
    </row>
    <row r="759" spans="1:20">
      <c r="A759" s="13">
        <v>758</v>
      </c>
      <c r="B759" s="13" t="s">
        <v>85</v>
      </c>
      <c r="C759" s="13" t="s">
        <v>69</v>
      </c>
      <c r="D759" s="13" t="s">
        <v>904</v>
      </c>
      <c r="E759" s="13" t="s">
        <v>165</v>
      </c>
      <c r="F759" s="13" t="s">
        <v>115</v>
      </c>
      <c r="G759" s="13" t="s">
        <v>96</v>
      </c>
      <c r="H759" s="13" t="s">
        <v>138</v>
      </c>
      <c r="I759" s="13" t="s">
        <v>806</v>
      </c>
      <c r="J759" s="13">
        <v>4</v>
      </c>
      <c r="K759" s="13">
        <v>0</v>
      </c>
      <c r="L759" s="14">
        <v>47.92</v>
      </c>
      <c r="M759" s="14">
        <f t="shared" si="55"/>
        <v>71.88</v>
      </c>
      <c r="N759" s="14">
        <f t="shared" si="56"/>
        <v>119.8</v>
      </c>
      <c r="O759" s="14">
        <f t="shared" si="58"/>
        <v>47.92</v>
      </c>
      <c r="P759" s="13">
        <v>119.8</v>
      </c>
      <c r="Q759" s="14">
        <f t="shared" si="57"/>
        <v>600</v>
      </c>
      <c r="R759" s="14" t="str">
        <f t="shared" si="59"/>
        <v>C</v>
      </c>
      <c r="S759" s="14" t="str">
        <f>VLOOKUP(G759,Code!$C$3:$D$5,2,0)</f>
        <v>T-103</v>
      </c>
      <c r="T759" s="14"/>
    </row>
    <row r="760" spans="1:20">
      <c r="A760" s="13">
        <v>759</v>
      </c>
      <c r="B760" s="13" t="s">
        <v>85</v>
      </c>
      <c r="C760" s="13" t="s">
        <v>78</v>
      </c>
      <c r="D760" s="13" t="s">
        <v>181</v>
      </c>
      <c r="E760" s="13" t="s">
        <v>182</v>
      </c>
      <c r="F760" s="13" t="s">
        <v>134</v>
      </c>
      <c r="G760" s="13" t="s">
        <v>82</v>
      </c>
      <c r="H760" s="13" t="s">
        <v>99</v>
      </c>
      <c r="I760" s="13" t="s">
        <v>786</v>
      </c>
      <c r="J760" s="13">
        <v>3</v>
      </c>
      <c r="K760" s="13">
        <v>0.2</v>
      </c>
      <c r="L760" s="14">
        <v>4.2665999999999986</v>
      </c>
      <c r="M760" s="14">
        <f t="shared" si="55"/>
        <v>8.8614000000000015</v>
      </c>
      <c r="N760" s="14">
        <f t="shared" si="56"/>
        <v>15.7536</v>
      </c>
      <c r="O760" s="14">
        <f t="shared" si="58"/>
        <v>6.892199999999999</v>
      </c>
      <c r="P760" s="13">
        <v>13.128</v>
      </c>
      <c r="Q760" s="14">
        <f t="shared" si="57"/>
        <v>450</v>
      </c>
      <c r="R760" s="14" t="str">
        <f t="shared" si="59"/>
        <v>D</v>
      </c>
      <c r="S760" s="14" t="str">
        <f>VLOOKUP(G760,Code!$C$3:$D$5,2,0)</f>
        <v>O-102</v>
      </c>
      <c r="T760" s="14"/>
    </row>
    <row r="761" spans="1:20">
      <c r="A761" s="13">
        <v>760</v>
      </c>
      <c r="B761" s="13" t="s">
        <v>85</v>
      </c>
      <c r="C761" s="13" t="s">
        <v>78</v>
      </c>
      <c r="D761" s="13" t="s">
        <v>737</v>
      </c>
      <c r="E761" s="13" t="s">
        <v>119</v>
      </c>
      <c r="F761" s="13" t="s">
        <v>115</v>
      </c>
      <c r="G761" s="13" t="s">
        <v>82</v>
      </c>
      <c r="H761" s="13" t="s">
        <v>107</v>
      </c>
      <c r="I761" s="13" t="s">
        <v>838</v>
      </c>
      <c r="J761" s="13">
        <v>4</v>
      </c>
      <c r="K761" s="13">
        <v>0</v>
      </c>
      <c r="L761" s="14">
        <v>10.223999999999998</v>
      </c>
      <c r="M761" s="14">
        <f t="shared" si="55"/>
        <v>12.496</v>
      </c>
      <c r="N761" s="14">
        <f t="shared" si="56"/>
        <v>22.72</v>
      </c>
      <c r="O761" s="14">
        <f t="shared" si="58"/>
        <v>10.223999999999998</v>
      </c>
      <c r="P761" s="13">
        <v>22.72</v>
      </c>
      <c r="Q761" s="14">
        <f t="shared" si="57"/>
        <v>600</v>
      </c>
      <c r="R761" s="14" t="str">
        <f t="shared" si="59"/>
        <v>C</v>
      </c>
      <c r="S761" s="14" t="str">
        <f>VLOOKUP(G761,Code!$C$3:$D$5,2,0)</f>
        <v>O-102</v>
      </c>
      <c r="T761" s="14"/>
    </row>
    <row r="762" spans="1:20">
      <c r="A762" s="13">
        <v>761</v>
      </c>
      <c r="B762" s="13" t="s">
        <v>85</v>
      </c>
      <c r="C762" s="13" t="s">
        <v>69</v>
      </c>
      <c r="D762" s="13" t="s">
        <v>79</v>
      </c>
      <c r="E762" s="13" t="s">
        <v>80</v>
      </c>
      <c r="F762" s="13" t="s">
        <v>81</v>
      </c>
      <c r="G762" s="13" t="s">
        <v>82</v>
      </c>
      <c r="H762" s="13" t="s">
        <v>107</v>
      </c>
      <c r="I762" s="13" t="s">
        <v>753</v>
      </c>
      <c r="J762" s="13">
        <v>9</v>
      </c>
      <c r="K762" s="13">
        <v>0</v>
      </c>
      <c r="L762" s="14">
        <v>27.993600000000001</v>
      </c>
      <c r="M762" s="14">
        <f t="shared" si="55"/>
        <v>30.326400000000007</v>
      </c>
      <c r="N762" s="14">
        <f t="shared" si="56"/>
        <v>58.320000000000007</v>
      </c>
      <c r="O762" s="14">
        <f t="shared" si="58"/>
        <v>27.993600000000001</v>
      </c>
      <c r="P762" s="13">
        <v>58.320000000000007</v>
      </c>
      <c r="Q762" s="14">
        <f t="shared" si="57"/>
        <v>1350</v>
      </c>
      <c r="R762" s="14" t="str">
        <f t="shared" si="59"/>
        <v>B</v>
      </c>
      <c r="S762" s="14" t="str">
        <f>VLOOKUP(G762,Code!$C$3:$D$5,2,0)</f>
        <v>O-102</v>
      </c>
      <c r="T762" s="14"/>
    </row>
    <row r="763" spans="1:20">
      <c r="A763" s="13">
        <v>762</v>
      </c>
      <c r="B763" s="13" t="s">
        <v>85</v>
      </c>
      <c r="C763" s="13" t="s">
        <v>78</v>
      </c>
      <c r="D763" s="13" t="s">
        <v>702</v>
      </c>
      <c r="E763" s="13" t="s">
        <v>542</v>
      </c>
      <c r="F763" s="13" t="s">
        <v>72</v>
      </c>
      <c r="G763" s="13" t="s">
        <v>82</v>
      </c>
      <c r="H763" s="13" t="s">
        <v>83</v>
      </c>
      <c r="I763" s="13" t="s">
        <v>905</v>
      </c>
      <c r="J763" s="13">
        <v>3</v>
      </c>
      <c r="K763" s="13">
        <v>0</v>
      </c>
      <c r="L763" s="14">
        <v>5.6993999999999998</v>
      </c>
      <c r="M763" s="14">
        <f t="shared" si="55"/>
        <v>6.6906000000000008</v>
      </c>
      <c r="N763" s="14">
        <f t="shared" si="56"/>
        <v>12.39</v>
      </c>
      <c r="O763" s="14">
        <f t="shared" si="58"/>
        <v>5.6993999999999998</v>
      </c>
      <c r="P763" s="13">
        <v>12.39</v>
      </c>
      <c r="Q763" s="14">
        <f t="shared" si="57"/>
        <v>450</v>
      </c>
      <c r="R763" s="14" t="str">
        <f t="shared" si="59"/>
        <v>D</v>
      </c>
      <c r="S763" s="14" t="str">
        <f>VLOOKUP(G763,Code!$C$3:$D$5,2,0)</f>
        <v>O-102</v>
      </c>
      <c r="T763" s="14"/>
    </row>
    <row r="764" spans="1:20">
      <c r="A764" s="13">
        <v>763</v>
      </c>
      <c r="B764" s="13" t="s">
        <v>85</v>
      </c>
      <c r="C764" s="13" t="s">
        <v>69</v>
      </c>
      <c r="D764" s="13" t="s">
        <v>267</v>
      </c>
      <c r="E764" s="13" t="s">
        <v>268</v>
      </c>
      <c r="F764" s="13" t="s">
        <v>134</v>
      </c>
      <c r="G764" s="13" t="s">
        <v>96</v>
      </c>
      <c r="H764" s="13" t="s">
        <v>97</v>
      </c>
      <c r="I764" s="13" t="s">
        <v>339</v>
      </c>
      <c r="J764" s="13">
        <v>3</v>
      </c>
      <c r="K764" s="13">
        <v>0.4</v>
      </c>
      <c r="L764" s="14">
        <v>-26.995499999999993</v>
      </c>
      <c r="M764" s="14">
        <f t="shared" si="55"/>
        <v>134.97749999999999</v>
      </c>
      <c r="N764" s="14">
        <f t="shared" si="56"/>
        <v>151.1748</v>
      </c>
      <c r="O764" s="14">
        <f t="shared" si="58"/>
        <v>16.197300000000013</v>
      </c>
      <c r="P764" s="13">
        <v>107.982</v>
      </c>
      <c r="Q764" s="14">
        <f t="shared" si="57"/>
        <v>450</v>
      </c>
      <c r="R764" s="14" t="str">
        <f t="shared" si="59"/>
        <v>D</v>
      </c>
      <c r="S764" s="14" t="str">
        <f>VLOOKUP(G764,Code!$C$3:$D$5,2,0)</f>
        <v>T-103</v>
      </c>
      <c r="T764" s="14"/>
    </row>
    <row r="765" spans="1:20">
      <c r="A765" s="13">
        <v>764</v>
      </c>
      <c r="B765" s="13" t="s">
        <v>68</v>
      </c>
      <c r="C765" s="13" t="s">
        <v>78</v>
      </c>
      <c r="D765" s="13" t="s">
        <v>906</v>
      </c>
      <c r="E765" s="13" t="s">
        <v>352</v>
      </c>
      <c r="F765" s="13" t="s">
        <v>72</v>
      </c>
      <c r="G765" s="13" t="s">
        <v>82</v>
      </c>
      <c r="H765" s="13" t="s">
        <v>143</v>
      </c>
      <c r="I765" s="13" t="s">
        <v>329</v>
      </c>
      <c r="J765" s="13">
        <v>2</v>
      </c>
      <c r="K765" s="13">
        <v>0</v>
      </c>
      <c r="L765" s="14">
        <v>5.3391999999999991</v>
      </c>
      <c r="M765" s="14">
        <f t="shared" si="55"/>
        <v>6.0208000000000004</v>
      </c>
      <c r="N765" s="14">
        <f t="shared" si="56"/>
        <v>11.36</v>
      </c>
      <c r="O765" s="14">
        <f t="shared" si="58"/>
        <v>5.3391999999999991</v>
      </c>
      <c r="P765" s="13">
        <v>11.36</v>
      </c>
      <c r="Q765" s="14">
        <f t="shared" si="57"/>
        <v>300</v>
      </c>
      <c r="R765" s="14" t="str">
        <f t="shared" si="59"/>
        <v>D</v>
      </c>
      <c r="S765" s="14" t="str">
        <f>VLOOKUP(G765,Code!$C$3:$D$5,2,0)</f>
        <v>O-102</v>
      </c>
      <c r="T765" s="14"/>
    </row>
    <row r="766" spans="1:20">
      <c r="A766" s="13">
        <v>765</v>
      </c>
      <c r="B766" s="13" t="s">
        <v>68</v>
      </c>
      <c r="C766" s="13" t="s">
        <v>78</v>
      </c>
      <c r="D766" s="13" t="s">
        <v>906</v>
      </c>
      <c r="E766" s="13" t="s">
        <v>352</v>
      </c>
      <c r="F766" s="13" t="s">
        <v>72</v>
      </c>
      <c r="G766" s="13" t="s">
        <v>82</v>
      </c>
      <c r="H766" s="13" t="s">
        <v>143</v>
      </c>
      <c r="I766" s="13" t="s">
        <v>907</v>
      </c>
      <c r="J766" s="13">
        <v>3</v>
      </c>
      <c r="K766" s="13">
        <v>0</v>
      </c>
      <c r="L766" s="14">
        <v>25.47</v>
      </c>
      <c r="M766" s="14">
        <f t="shared" si="55"/>
        <v>25.47</v>
      </c>
      <c r="N766" s="14">
        <f t="shared" si="56"/>
        <v>50.94</v>
      </c>
      <c r="O766" s="14">
        <f t="shared" si="58"/>
        <v>25.47</v>
      </c>
      <c r="P766" s="13">
        <v>50.94</v>
      </c>
      <c r="Q766" s="14">
        <f t="shared" si="57"/>
        <v>450</v>
      </c>
      <c r="R766" s="14" t="str">
        <f t="shared" si="59"/>
        <v>D</v>
      </c>
      <c r="S766" s="14" t="str">
        <f>VLOOKUP(G766,Code!$C$3:$D$5,2,0)</f>
        <v>O-102</v>
      </c>
      <c r="T766" s="14"/>
    </row>
    <row r="767" spans="1:20">
      <c r="A767" s="13">
        <v>766</v>
      </c>
      <c r="B767" s="13" t="s">
        <v>68</v>
      </c>
      <c r="C767" s="13" t="s">
        <v>78</v>
      </c>
      <c r="D767" s="13" t="s">
        <v>906</v>
      </c>
      <c r="E767" s="13" t="s">
        <v>352</v>
      </c>
      <c r="F767" s="13" t="s">
        <v>72</v>
      </c>
      <c r="G767" s="13" t="s">
        <v>96</v>
      </c>
      <c r="H767" s="13" t="s">
        <v>138</v>
      </c>
      <c r="I767" s="13" t="s">
        <v>908</v>
      </c>
      <c r="J767" s="13">
        <v>6</v>
      </c>
      <c r="K767" s="13">
        <v>0</v>
      </c>
      <c r="L767" s="14">
        <v>258.69600000000003</v>
      </c>
      <c r="M767" s="14">
        <f t="shared" si="55"/>
        <v>388.04399999999998</v>
      </c>
      <c r="N767" s="14">
        <f t="shared" si="56"/>
        <v>646.74</v>
      </c>
      <c r="O767" s="14">
        <f t="shared" si="58"/>
        <v>258.69600000000003</v>
      </c>
      <c r="P767" s="13">
        <v>646.74</v>
      </c>
      <c r="Q767" s="14">
        <f t="shared" si="57"/>
        <v>900</v>
      </c>
      <c r="R767" s="14" t="str">
        <f t="shared" si="59"/>
        <v>C</v>
      </c>
      <c r="S767" s="14" t="str">
        <f>VLOOKUP(G767,Code!$C$3:$D$5,2,0)</f>
        <v>T-103</v>
      </c>
      <c r="T767" s="14"/>
    </row>
    <row r="768" spans="1:20">
      <c r="A768" s="13">
        <v>767</v>
      </c>
      <c r="B768" s="13" t="s">
        <v>68</v>
      </c>
      <c r="C768" s="13" t="s">
        <v>78</v>
      </c>
      <c r="D768" s="13" t="s">
        <v>906</v>
      </c>
      <c r="E768" s="13" t="s">
        <v>352</v>
      </c>
      <c r="F768" s="13" t="s">
        <v>72</v>
      </c>
      <c r="G768" s="13" t="s">
        <v>82</v>
      </c>
      <c r="H768" s="13" t="s">
        <v>99</v>
      </c>
      <c r="I768" s="13" t="s">
        <v>909</v>
      </c>
      <c r="J768" s="13">
        <v>3</v>
      </c>
      <c r="K768" s="13">
        <v>0</v>
      </c>
      <c r="L768" s="14">
        <v>2.7071999999999994</v>
      </c>
      <c r="M768" s="14">
        <f t="shared" si="55"/>
        <v>2.9328000000000003</v>
      </c>
      <c r="N768" s="14">
        <f t="shared" si="56"/>
        <v>5.64</v>
      </c>
      <c r="O768" s="14">
        <f t="shared" si="58"/>
        <v>2.7071999999999994</v>
      </c>
      <c r="P768" s="13">
        <v>5.64</v>
      </c>
      <c r="Q768" s="14">
        <f t="shared" si="57"/>
        <v>450</v>
      </c>
      <c r="R768" s="14" t="str">
        <f t="shared" si="59"/>
        <v>D</v>
      </c>
      <c r="S768" s="14" t="str">
        <f>VLOOKUP(G768,Code!$C$3:$D$5,2,0)</f>
        <v>O-102</v>
      </c>
      <c r="T768" s="14"/>
    </row>
    <row r="769" spans="1:20">
      <c r="A769" s="13">
        <v>768</v>
      </c>
      <c r="B769" s="13" t="s">
        <v>68</v>
      </c>
      <c r="C769" s="13" t="s">
        <v>78</v>
      </c>
      <c r="D769" s="13" t="s">
        <v>906</v>
      </c>
      <c r="E769" s="13" t="s">
        <v>352</v>
      </c>
      <c r="F769" s="13" t="s">
        <v>72</v>
      </c>
      <c r="G769" s="13" t="s">
        <v>82</v>
      </c>
      <c r="H769" s="13" t="s">
        <v>90</v>
      </c>
      <c r="I769" s="13" t="s">
        <v>910</v>
      </c>
      <c r="J769" s="13">
        <v>6</v>
      </c>
      <c r="K769" s="13">
        <v>0</v>
      </c>
      <c r="L769" s="14">
        <v>34.354799999999955</v>
      </c>
      <c r="M769" s="14">
        <f t="shared" si="55"/>
        <v>538.22520000000009</v>
      </c>
      <c r="N769" s="14">
        <f t="shared" si="56"/>
        <v>572.58000000000004</v>
      </c>
      <c r="O769" s="14">
        <f t="shared" si="58"/>
        <v>34.354799999999955</v>
      </c>
      <c r="P769" s="13">
        <v>572.58000000000004</v>
      </c>
      <c r="Q769" s="14">
        <f t="shared" si="57"/>
        <v>900</v>
      </c>
      <c r="R769" s="14" t="str">
        <f t="shared" si="59"/>
        <v>C</v>
      </c>
      <c r="S769" s="14" t="str">
        <f>VLOOKUP(G769,Code!$C$3:$D$5,2,0)</f>
        <v>O-102</v>
      </c>
      <c r="T769" s="14"/>
    </row>
    <row r="770" spans="1:20">
      <c r="A770" s="13">
        <v>769</v>
      </c>
      <c r="B770" s="13" t="s">
        <v>85</v>
      </c>
      <c r="C770" s="13" t="s">
        <v>78</v>
      </c>
      <c r="D770" s="13" t="s">
        <v>500</v>
      </c>
      <c r="E770" s="13" t="s">
        <v>87</v>
      </c>
      <c r="F770" s="13" t="s">
        <v>72</v>
      </c>
      <c r="G770" s="13" t="s">
        <v>73</v>
      </c>
      <c r="H770" s="13" t="s">
        <v>92</v>
      </c>
      <c r="I770" s="13" t="s">
        <v>911</v>
      </c>
      <c r="J770" s="13">
        <v>2</v>
      </c>
      <c r="K770" s="13">
        <v>0.2</v>
      </c>
      <c r="L770" s="14">
        <v>23.315999999999988</v>
      </c>
      <c r="M770" s="14">
        <f t="shared" ref="M770:M833" si="60">P770-L770</f>
        <v>287.56400000000008</v>
      </c>
      <c r="N770" s="14">
        <f t="shared" ref="N770:N833" si="61">P770+(P770*K770)</f>
        <v>373.05600000000004</v>
      </c>
      <c r="O770" s="14">
        <f t="shared" si="58"/>
        <v>85.491999999999962</v>
      </c>
      <c r="P770" s="13">
        <v>310.88000000000005</v>
      </c>
      <c r="Q770" s="14">
        <f t="shared" ref="Q770:Q833" si="62">J770*150</f>
        <v>300</v>
      </c>
      <c r="R770" s="14" t="str">
        <f t="shared" si="59"/>
        <v>D</v>
      </c>
      <c r="S770" s="14" t="str">
        <f>VLOOKUP(G770,Code!$C$3:$D$5,2,0)</f>
        <v>F-101</v>
      </c>
      <c r="T770" s="14"/>
    </row>
    <row r="771" spans="1:20">
      <c r="A771" s="13">
        <v>770</v>
      </c>
      <c r="B771" s="13" t="s">
        <v>85</v>
      </c>
      <c r="C771" s="13" t="s">
        <v>69</v>
      </c>
      <c r="D771" s="13" t="s">
        <v>491</v>
      </c>
      <c r="E771" s="13" t="s">
        <v>204</v>
      </c>
      <c r="F771" s="13" t="s">
        <v>72</v>
      </c>
      <c r="G771" s="13" t="s">
        <v>73</v>
      </c>
      <c r="H771" s="13" t="s">
        <v>76</v>
      </c>
      <c r="I771" s="13" t="s">
        <v>912</v>
      </c>
      <c r="J771" s="13">
        <v>2</v>
      </c>
      <c r="K771" s="13">
        <v>0</v>
      </c>
      <c r="L771" s="14">
        <v>179.74880000000002</v>
      </c>
      <c r="M771" s="14">
        <f t="shared" si="60"/>
        <v>462.21120000000002</v>
      </c>
      <c r="N771" s="14">
        <f t="shared" si="61"/>
        <v>641.96</v>
      </c>
      <c r="O771" s="14">
        <f t="shared" ref="O771:O834" si="63">N771-M771</f>
        <v>179.74880000000002</v>
      </c>
      <c r="P771" s="13">
        <v>641.96</v>
      </c>
      <c r="Q771" s="14">
        <f t="shared" si="62"/>
        <v>300</v>
      </c>
      <c r="R771" s="14" t="str">
        <f t="shared" ref="R771:R834" si="64">IF(Q771&gt;=2000,"A",IF(Q771&gt;=1000,"B",IF(Q771&gt;=500,"C",IF(Q771&gt;=100,"D",IF(Q771&lt;100,"E","error")))))</f>
        <v>D</v>
      </c>
      <c r="S771" s="14" t="str">
        <f>VLOOKUP(G771,Code!$C$3:$D$5,2,0)</f>
        <v>F-101</v>
      </c>
      <c r="T771" s="14"/>
    </row>
    <row r="772" spans="1:20">
      <c r="A772" s="13">
        <v>771</v>
      </c>
      <c r="B772" s="13" t="s">
        <v>85</v>
      </c>
      <c r="C772" s="13" t="s">
        <v>78</v>
      </c>
      <c r="D772" s="13" t="s">
        <v>576</v>
      </c>
      <c r="E772" s="13" t="s">
        <v>264</v>
      </c>
      <c r="F772" s="13" t="s">
        <v>115</v>
      </c>
      <c r="G772" s="13" t="s">
        <v>82</v>
      </c>
      <c r="H772" s="13" t="s">
        <v>99</v>
      </c>
      <c r="I772" s="13" t="s">
        <v>913</v>
      </c>
      <c r="J772" s="13">
        <v>2</v>
      </c>
      <c r="K772" s="13">
        <v>0</v>
      </c>
      <c r="L772" s="14">
        <v>9.14</v>
      </c>
      <c r="M772" s="14">
        <f t="shared" si="60"/>
        <v>9.14</v>
      </c>
      <c r="N772" s="14">
        <f t="shared" si="61"/>
        <v>18.28</v>
      </c>
      <c r="O772" s="14">
        <f t="shared" si="63"/>
        <v>9.14</v>
      </c>
      <c r="P772" s="13">
        <v>18.28</v>
      </c>
      <c r="Q772" s="14">
        <f t="shared" si="62"/>
        <v>300</v>
      </c>
      <c r="R772" s="14" t="str">
        <f t="shared" si="64"/>
        <v>D</v>
      </c>
      <c r="S772" s="14" t="str">
        <f>VLOOKUP(G772,Code!$C$3:$D$5,2,0)</f>
        <v>O-102</v>
      </c>
      <c r="T772" s="14"/>
    </row>
    <row r="773" spans="1:20">
      <c r="A773" s="13">
        <v>772</v>
      </c>
      <c r="B773" s="13" t="s">
        <v>85</v>
      </c>
      <c r="C773" s="13" t="s">
        <v>78</v>
      </c>
      <c r="D773" s="13" t="s">
        <v>576</v>
      </c>
      <c r="E773" s="13" t="s">
        <v>264</v>
      </c>
      <c r="F773" s="13" t="s">
        <v>115</v>
      </c>
      <c r="G773" s="13" t="s">
        <v>96</v>
      </c>
      <c r="H773" s="13" t="s">
        <v>97</v>
      </c>
      <c r="I773" s="13" t="s">
        <v>518</v>
      </c>
      <c r="J773" s="13">
        <v>3</v>
      </c>
      <c r="K773" s="13">
        <v>0</v>
      </c>
      <c r="L773" s="14">
        <v>51.75</v>
      </c>
      <c r="M773" s="14">
        <f t="shared" si="60"/>
        <v>155.25</v>
      </c>
      <c r="N773" s="14">
        <f t="shared" si="61"/>
        <v>207</v>
      </c>
      <c r="O773" s="14">
        <f t="shared" si="63"/>
        <v>51.75</v>
      </c>
      <c r="P773" s="13">
        <v>207</v>
      </c>
      <c r="Q773" s="14">
        <f t="shared" si="62"/>
        <v>450</v>
      </c>
      <c r="R773" s="14" t="str">
        <f t="shared" si="64"/>
        <v>D</v>
      </c>
      <c r="S773" s="14" t="str">
        <f>VLOOKUP(G773,Code!$C$3:$D$5,2,0)</f>
        <v>T-103</v>
      </c>
      <c r="T773" s="14"/>
    </row>
    <row r="774" spans="1:20">
      <c r="A774" s="13">
        <v>773</v>
      </c>
      <c r="B774" s="13" t="s">
        <v>85</v>
      </c>
      <c r="C774" s="13" t="s">
        <v>78</v>
      </c>
      <c r="D774" s="13" t="s">
        <v>576</v>
      </c>
      <c r="E774" s="13" t="s">
        <v>264</v>
      </c>
      <c r="F774" s="13" t="s">
        <v>115</v>
      </c>
      <c r="G774" s="13" t="s">
        <v>82</v>
      </c>
      <c r="H774" s="13" t="s">
        <v>99</v>
      </c>
      <c r="I774" s="13" t="s">
        <v>914</v>
      </c>
      <c r="J774" s="13">
        <v>5</v>
      </c>
      <c r="K774" s="13">
        <v>0</v>
      </c>
      <c r="L774" s="14">
        <v>16.175000000000001</v>
      </c>
      <c r="M774" s="14">
        <f t="shared" si="60"/>
        <v>16.175000000000001</v>
      </c>
      <c r="N774" s="14">
        <f t="shared" si="61"/>
        <v>32.35</v>
      </c>
      <c r="O774" s="14">
        <f t="shared" si="63"/>
        <v>16.175000000000001</v>
      </c>
      <c r="P774" s="13">
        <v>32.35</v>
      </c>
      <c r="Q774" s="14">
        <f t="shared" si="62"/>
        <v>750</v>
      </c>
      <c r="R774" s="14" t="str">
        <f t="shared" si="64"/>
        <v>C</v>
      </c>
      <c r="S774" s="14" t="str">
        <f>VLOOKUP(G774,Code!$C$3:$D$5,2,0)</f>
        <v>O-102</v>
      </c>
      <c r="T774" s="14"/>
    </row>
    <row r="775" spans="1:20">
      <c r="A775" s="13">
        <v>774</v>
      </c>
      <c r="B775" s="13" t="s">
        <v>85</v>
      </c>
      <c r="C775" s="13" t="s">
        <v>78</v>
      </c>
      <c r="D775" s="13" t="s">
        <v>576</v>
      </c>
      <c r="E775" s="13" t="s">
        <v>264</v>
      </c>
      <c r="F775" s="13" t="s">
        <v>115</v>
      </c>
      <c r="G775" s="13" t="s">
        <v>82</v>
      </c>
      <c r="H775" s="13" t="s">
        <v>99</v>
      </c>
      <c r="I775" s="13" t="s">
        <v>100</v>
      </c>
      <c r="J775" s="13">
        <v>1</v>
      </c>
      <c r="K775" s="13">
        <v>0</v>
      </c>
      <c r="L775" s="14">
        <v>3.4695</v>
      </c>
      <c r="M775" s="14">
        <f t="shared" si="60"/>
        <v>4.2404999999999999</v>
      </c>
      <c r="N775" s="14">
        <f t="shared" si="61"/>
        <v>7.71</v>
      </c>
      <c r="O775" s="14">
        <f t="shared" si="63"/>
        <v>3.4695</v>
      </c>
      <c r="P775" s="13">
        <v>7.71</v>
      </c>
      <c r="Q775" s="14">
        <f t="shared" si="62"/>
        <v>150</v>
      </c>
      <c r="R775" s="14" t="str">
        <f t="shared" si="64"/>
        <v>D</v>
      </c>
      <c r="S775" s="14" t="str">
        <f>VLOOKUP(G775,Code!$C$3:$D$5,2,0)</f>
        <v>O-102</v>
      </c>
      <c r="T775" s="14"/>
    </row>
    <row r="776" spans="1:20">
      <c r="A776" s="13">
        <v>775</v>
      </c>
      <c r="B776" s="13" t="s">
        <v>85</v>
      </c>
      <c r="C776" s="13" t="s">
        <v>78</v>
      </c>
      <c r="D776" s="13" t="s">
        <v>576</v>
      </c>
      <c r="E776" s="13" t="s">
        <v>264</v>
      </c>
      <c r="F776" s="13" t="s">
        <v>115</v>
      </c>
      <c r="G776" s="13" t="s">
        <v>82</v>
      </c>
      <c r="H776" s="13" t="s">
        <v>94</v>
      </c>
      <c r="I776" s="13" t="s">
        <v>915</v>
      </c>
      <c r="J776" s="13">
        <v>2</v>
      </c>
      <c r="K776" s="13">
        <v>0</v>
      </c>
      <c r="L776" s="14">
        <v>10.881</v>
      </c>
      <c r="M776" s="14">
        <f t="shared" si="60"/>
        <v>29.418999999999997</v>
      </c>
      <c r="N776" s="14">
        <f t="shared" si="61"/>
        <v>40.299999999999997</v>
      </c>
      <c r="O776" s="14">
        <f t="shared" si="63"/>
        <v>10.881</v>
      </c>
      <c r="P776" s="13">
        <v>40.299999999999997</v>
      </c>
      <c r="Q776" s="14">
        <f t="shared" si="62"/>
        <v>300</v>
      </c>
      <c r="R776" s="14" t="str">
        <f t="shared" si="64"/>
        <v>D</v>
      </c>
      <c r="S776" s="14" t="str">
        <f>VLOOKUP(G776,Code!$C$3:$D$5,2,0)</f>
        <v>O-102</v>
      </c>
      <c r="T776" s="14"/>
    </row>
    <row r="777" spans="1:20">
      <c r="A777" s="13">
        <v>776</v>
      </c>
      <c r="B777" s="13" t="s">
        <v>85</v>
      </c>
      <c r="C777" s="13" t="s">
        <v>78</v>
      </c>
      <c r="D777" s="13" t="s">
        <v>576</v>
      </c>
      <c r="E777" s="13" t="s">
        <v>264</v>
      </c>
      <c r="F777" s="13" t="s">
        <v>115</v>
      </c>
      <c r="G777" s="13" t="s">
        <v>73</v>
      </c>
      <c r="H777" s="13" t="s">
        <v>92</v>
      </c>
      <c r="I777" s="13" t="s">
        <v>916</v>
      </c>
      <c r="J777" s="13">
        <v>7</v>
      </c>
      <c r="K777" s="13">
        <v>0</v>
      </c>
      <c r="L777" s="14">
        <v>14.523600000000002</v>
      </c>
      <c r="M777" s="14">
        <f t="shared" si="60"/>
        <v>20.056400000000004</v>
      </c>
      <c r="N777" s="14">
        <f t="shared" si="61"/>
        <v>34.580000000000005</v>
      </c>
      <c r="O777" s="14">
        <f t="shared" si="63"/>
        <v>14.523600000000002</v>
      </c>
      <c r="P777" s="13">
        <v>34.580000000000005</v>
      </c>
      <c r="Q777" s="14">
        <f t="shared" si="62"/>
        <v>1050</v>
      </c>
      <c r="R777" s="14" t="str">
        <f t="shared" si="64"/>
        <v>B</v>
      </c>
      <c r="S777" s="14" t="str">
        <f>VLOOKUP(G777,Code!$C$3:$D$5,2,0)</f>
        <v>F-101</v>
      </c>
      <c r="T777" s="14"/>
    </row>
    <row r="778" spans="1:20">
      <c r="A778" s="13">
        <v>777</v>
      </c>
      <c r="B778" s="13" t="s">
        <v>85</v>
      </c>
      <c r="C778" s="13" t="s">
        <v>69</v>
      </c>
      <c r="D778" s="13" t="s">
        <v>446</v>
      </c>
      <c r="E778" s="13" t="s">
        <v>268</v>
      </c>
      <c r="F778" s="13" t="s">
        <v>134</v>
      </c>
      <c r="G778" s="13" t="s">
        <v>82</v>
      </c>
      <c r="H778" s="13" t="s">
        <v>94</v>
      </c>
      <c r="I778" s="13" t="s">
        <v>917</v>
      </c>
      <c r="J778" s="13">
        <v>7</v>
      </c>
      <c r="K778" s="13">
        <v>0.2</v>
      </c>
      <c r="L778" s="14">
        <v>3.6854999999999958</v>
      </c>
      <c r="M778" s="14">
        <f t="shared" si="60"/>
        <v>29.0745</v>
      </c>
      <c r="N778" s="14">
        <f t="shared" si="61"/>
        <v>39.311999999999998</v>
      </c>
      <c r="O778" s="14">
        <f t="shared" si="63"/>
        <v>10.237499999999997</v>
      </c>
      <c r="P778" s="13">
        <v>32.76</v>
      </c>
      <c r="Q778" s="14">
        <f t="shared" si="62"/>
        <v>1050</v>
      </c>
      <c r="R778" s="14" t="str">
        <f t="shared" si="64"/>
        <v>B</v>
      </c>
      <c r="S778" s="14" t="str">
        <f>VLOOKUP(G778,Code!$C$3:$D$5,2,0)</f>
        <v>O-102</v>
      </c>
      <c r="T778" s="14"/>
    </row>
    <row r="779" spans="1:20">
      <c r="A779" s="13">
        <v>778</v>
      </c>
      <c r="B779" s="13" t="s">
        <v>150</v>
      </c>
      <c r="C779" s="13" t="s">
        <v>112</v>
      </c>
      <c r="D779" s="13" t="s">
        <v>124</v>
      </c>
      <c r="E779" s="13" t="s">
        <v>80</v>
      </c>
      <c r="F779" s="13" t="s">
        <v>81</v>
      </c>
      <c r="G779" s="13" t="s">
        <v>73</v>
      </c>
      <c r="H779" s="13" t="s">
        <v>76</v>
      </c>
      <c r="I779" s="13" t="s">
        <v>918</v>
      </c>
      <c r="J779" s="13">
        <v>3</v>
      </c>
      <c r="K779" s="13">
        <v>0.2</v>
      </c>
      <c r="L779" s="14">
        <v>40.800600000000003</v>
      </c>
      <c r="M779" s="14">
        <f t="shared" si="60"/>
        <v>503.20740000000001</v>
      </c>
      <c r="N779" s="14">
        <f t="shared" si="61"/>
        <v>652.80960000000005</v>
      </c>
      <c r="O779" s="14">
        <f t="shared" si="63"/>
        <v>149.60220000000004</v>
      </c>
      <c r="P779" s="13">
        <v>544.00800000000004</v>
      </c>
      <c r="Q779" s="14">
        <f t="shared" si="62"/>
        <v>450</v>
      </c>
      <c r="R779" s="14" t="str">
        <f t="shared" si="64"/>
        <v>D</v>
      </c>
      <c r="S779" s="14" t="str">
        <f>VLOOKUP(G779,Code!$C$3:$D$5,2,0)</f>
        <v>F-101</v>
      </c>
      <c r="T779" s="14"/>
    </row>
    <row r="780" spans="1:20">
      <c r="A780" s="13">
        <v>779</v>
      </c>
      <c r="B780" s="13" t="s">
        <v>150</v>
      </c>
      <c r="C780" s="13" t="s">
        <v>112</v>
      </c>
      <c r="D780" s="13" t="s">
        <v>124</v>
      </c>
      <c r="E780" s="13" t="s">
        <v>80</v>
      </c>
      <c r="F780" s="13" t="s">
        <v>81</v>
      </c>
      <c r="G780" s="13" t="s">
        <v>82</v>
      </c>
      <c r="H780" s="13" t="s">
        <v>107</v>
      </c>
      <c r="I780" s="13" t="s">
        <v>604</v>
      </c>
      <c r="J780" s="13">
        <v>3</v>
      </c>
      <c r="K780" s="13">
        <v>0</v>
      </c>
      <c r="L780" s="14">
        <v>28.171799999999998</v>
      </c>
      <c r="M780" s="14">
        <f t="shared" si="60"/>
        <v>31.7682</v>
      </c>
      <c r="N780" s="14">
        <f t="shared" si="61"/>
        <v>59.94</v>
      </c>
      <c r="O780" s="14">
        <f t="shared" si="63"/>
        <v>28.171799999999998</v>
      </c>
      <c r="P780" s="13">
        <v>59.94</v>
      </c>
      <c r="Q780" s="14">
        <f t="shared" si="62"/>
        <v>450</v>
      </c>
      <c r="R780" s="14" t="str">
        <f t="shared" si="64"/>
        <v>D</v>
      </c>
      <c r="S780" s="14" t="str">
        <f>VLOOKUP(G780,Code!$C$3:$D$5,2,0)</f>
        <v>O-102</v>
      </c>
      <c r="T780" s="14"/>
    </row>
    <row r="781" spans="1:20">
      <c r="A781" s="13">
        <v>780</v>
      </c>
      <c r="B781" s="13" t="s">
        <v>150</v>
      </c>
      <c r="C781" s="13" t="s">
        <v>112</v>
      </c>
      <c r="D781" s="13" t="s">
        <v>124</v>
      </c>
      <c r="E781" s="13" t="s">
        <v>80</v>
      </c>
      <c r="F781" s="13" t="s">
        <v>81</v>
      </c>
      <c r="G781" s="13" t="s">
        <v>82</v>
      </c>
      <c r="H781" s="13" t="s">
        <v>107</v>
      </c>
      <c r="I781" s="13" t="s">
        <v>593</v>
      </c>
      <c r="J781" s="13">
        <v>4</v>
      </c>
      <c r="K781" s="13">
        <v>0</v>
      </c>
      <c r="L781" s="14">
        <v>11.720800000000001</v>
      </c>
      <c r="M781" s="14">
        <f t="shared" si="60"/>
        <v>12.199200000000001</v>
      </c>
      <c r="N781" s="14">
        <f t="shared" si="61"/>
        <v>23.92</v>
      </c>
      <c r="O781" s="14">
        <f t="shared" si="63"/>
        <v>11.720800000000001</v>
      </c>
      <c r="P781" s="13">
        <v>23.92</v>
      </c>
      <c r="Q781" s="14">
        <f t="shared" si="62"/>
        <v>600</v>
      </c>
      <c r="R781" s="14" t="str">
        <f t="shared" si="64"/>
        <v>C</v>
      </c>
      <c r="S781" s="14" t="str">
        <f>VLOOKUP(G781,Code!$C$3:$D$5,2,0)</f>
        <v>O-102</v>
      </c>
      <c r="T781" s="14"/>
    </row>
    <row r="782" spans="1:20">
      <c r="A782" s="13">
        <v>781</v>
      </c>
      <c r="B782" s="13" t="s">
        <v>150</v>
      </c>
      <c r="C782" s="13" t="s">
        <v>112</v>
      </c>
      <c r="D782" s="13" t="s">
        <v>124</v>
      </c>
      <c r="E782" s="13" t="s">
        <v>80</v>
      </c>
      <c r="F782" s="13" t="s">
        <v>81</v>
      </c>
      <c r="G782" s="13" t="s">
        <v>82</v>
      </c>
      <c r="H782" s="13" t="s">
        <v>107</v>
      </c>
      <c r="I782" s="13" t="s">
        <v>919</v>
      </c>
      <c r="J782" s="13">
        <v>1</v>
      </c>
      <c r="K782" s="13">
        <v>0</v>
      </c>
      <c r="L782" s="14">
        <v>1.9259999999999997</v>
      </c>
      <c r="M782" s="14">
        <f t="shared" si="60"/>
        <v>2.3540000000000005</v>
      </c>
      <c r="N782" s="14">
        <f t="shared" si="61"/>
        <v>4.28</v>
      </c>
      <c r="O782" s="14">
        <f t="shared" si="63"/>
        <v>1.9259999999999997</v>
      </c>
      <c r="P782" s="13">
        <v>4.28</v>
      </c>
      <c r="Q782" s="14">
        <f t="shared" si="62"/>
        <v>150</v>
      </c>
      <c r="R782" s="14" t="str">
        <f t="shared" si="64"/>
        <v>D</v>
      </c>
      <c r="S782" s="14" t="str">
        <f>VLOOKUP(G782,Code!$C$3:$D$5,2,0)</f>
        <v>O-102</v>
      </c>
      <c r="T782" s="14"/>
    </row>
    <row r="783" spans="1:20">
      <c r="A783" s="13">
        <v>782</v>
      </c>
      <c r="B783" s="13" t="s">
        <v>68</v>
      </c>
      <c r="C783" s="13" t="s">
        <v>69</v>
      </c>
      <c r="D783" s="13" t="s">
        <v>267</v>
      </c>
      <c r="E783" s="13" t="s">
        <v>268</v>
      </c>
      <c r="F783" s="13" t="s">
        <v>134</v>
      </c>
      <c r="G783" s="13" t="s">
        <v>82</v>
      </c>
      <c r="H783" s="13" t="s">
        <v>99</v>
      </c>
      <c r="I783" s="13" t="s">
        <v>656</v>
      </c>
      <c r="J783" s="13">
        <v>5</v>
      </c>
      <c r="K783" s="13">
        <v>0.7</v>
      </c>
      <c r="L783" s="14">
        <v>-22.448999999999991</v>
      </c>
      <c r="M783" s="14">
        <f t="shared" si="60"/>
        <v>54.518999999999991</v>
      </c>
      <c r="N783" s="14">
        <f t="shared" si="61"/>
        <v>54.518999999999998</v>
      </c>
      <c r="O783" s="14">
        <f t="shared" si="63"/>
        <v>0</v>
      </c>
      <c r="P783" s="13">
        <v>32.07</v>
      </c>
      <c r="Q783" s="14">
        <f t="shared" si="62"/>
        <v>750</v>
      </c>
      <c r="R783" s="14" t="str">
        <f t="shared" si="64"/>
        <v>C</v>
      </c>
      <c r="S783" s="14" t="str">
        <f>VLOOKUP(G783,Code!$C$3:$D$5,2,0)</f>
        <v>O-102</v>
      </c>
      <c r="T783" s="14"/>
    </row>
    <row r="784" spans="1:20">
      <c r="A784" s="13">
        <v>783</v>
      </c>
      <c r="B784" s="13" t="s">
        <v>68</v>
      </c>
      <c r="C784" s="13" t="s">
        <v>69</v>
      </c>
      <c r="D784" s="13" t="s">
        <v>267</v>
      </c>
      <c r="E784" s="13" t="s">
        <v>268</v>
      </c>
      <c r="F784" s="13" t="s">
        <v>134</v>
      </c>
      <c r="G784" s="13" t="s">
        <v>96</v>
      </c>
      <c r="H784" s="13" t="s">
        <v>138</v>
      </c>
      <c r="I784" s="13" t="s">
        <v>173</v>
      </c>
      <c r="J784" s="13">
        <v>2</v>
      </c>
      <c r="K784" s="13">
        <v>0.2</v>
      </c>
      <c r="L784" s="14">
        <v>-2.6999999999999993</v>
      </c>
      <c r="M784" s="14">
        <f t="shared" si="60"/>
        <v>26.7</v>
      </c>
      <c r="N784" s="14">
        <f t="shared" si="61"/>
        <v>28.8</v>
      </c>
      <c r="O784" s="14">
        <f t="shared" si="63"/>
        <v>2.1000000000000014</v>
      </c>
      <c r="P784" s="13">
        <v>24</v>
      </c>
      <c r="Q784" s="14">
        <f t="shared" si="62"/>
        <v>300</v>
      </c>
      <c r="R784" s="14" t="str">
        <f t="shared" si="64"/>
        <v>D</v>
      </c>
      <c r="S784" s="14" t="str">
        <f>VLOOKUP(G784,Code!$C$3:$D$5,2,0)</f>
        <v>T-103</v>
      </c>
      <c r="T784" s="14"/>
    </row>
    <row r="785" spans="1:20">
      <c r="A785" s="13">
        <v>784</v>
      </c>
      <c r="B785" s="13" t="s">
        <v>68</v>
      </c>
      <c r="C785" s="13" t="s">
        <v>69</v>
      </c>
      <c r="D785" s="13" t="s">
        <v>267</v>
      </c>
      <c r="E785" s="13" t="s">
        <v>268</v>
      </c>
      <c r="F785" s="13" t="s">
        <v>134</v>
      </c>
      <c r="G785" s="13" t="s">
        <v>73</v>
      </c>
      <c r="H785" s="13" t="s">
        <v>74</v>
      </c>
      <c r="I785" s="13" t="s">
        <v>920</v>
      </c>
      <c r="J785" s="13">
        <v>1</v>
      </c>
      <c r="K785" s="13">
        <v>0.5</v>
      </c>
      <c r="L785" s="14">
        <v>-15.615600000000001</v>
      </c>
      <c r="M785" s="14">
        <f t="shared" si="60"/>
        <v>51.105600000000003</v>
      </c>
      <c r="N785" s="14">
        <f t="shared" si="61"/>
        <v>53.234999999999999</v>
      </c>
      <c r="O785" s="14">
        <f t="shared" si="63"/>
        <v>2.1293999999999969</v>
      </c>
      <c r="P785" s="13">
        <v>35.49</v>
      </c>
      <c r="Q785" s="14">
        <f t="shared" si="62"/>
        <v>150</v>
      </c>
      <c r="R785" s="14" t="str">
        <f t="shared" si="64"/>
        <v>D</v>
      </c>
      <c r="S785" s="14" t="str">
        <f>VLOOKUP(G785,Code!$C$3:$D$5,2,0)</f>
        <v>F-101</v>
      </c>
      <c r="T785" s="14"/>
    </row>
    <row r="786" spans="1:20">
      <c r="A786" s="13">
        <v>785</v>
      </c>
      <c r="B786" s="13" t="s">
        <v>68</v>
      </c>
      <c r="C786" s="13" t="s">
        <v>69</v>
      </c>
      <c r="D786" s="13" t="s">
        <v>267</v>
      </c>
      <c r="E786" s="13" t="s">
        <v>268</v>
      </c>
      <c r="F786" s="13" t="s">
        <v>134</v>
      </c>
      <c r="G786" s="13" t="s">
        <v>96</v>
      </c>
      <c r="H786" s="13" t="s">
        <v>138</v>
      </c>
      <c r="I786" s="13" t="s">
        <v>921</v>
      </c>
      <c r="J786" s="13">
        <v>2</v>
      </c>
      <c r="K786" s="13">
        <v>0.2</v>
      </c>
      <c r="L786" s="14">
        <v>0.59979999999999656</v>
      </c>
      <c r="M786" s="14">
        <f t="shared" si="60"/>
        <v>47.384200000000007</v>
      </c>
      <c r="N786" s="14">
        <f t="shared" si="61"/>
        <v>57.580800000000004</v>
      </c>
      <c r="O786" s="14">
        <f t="shared" si="63"/>
        <v>10.196599999999997</v>
      </c>
      <c r="P786" s="13">
        <v>47.984000000000002</v>
      </c>
      <c r="Q786" s="14">
        <f t="shared" si="62"/>
        <v>300</v>
      </c>
      <c r="R786" s="14" t="str">
        <f t="shared" si="64"/>
        <v>D</v>
      </c>
      <c r="S786" s="14" t="str">
        <f>VLOOKUP(G786,Code!$C$3:$D$5,2,0)</f>
        <v>T-103</v>
      </c>
      <c r="T786" s="14"/>
    </row>
    <row r="787" spans="1:20">
      <c r="A787" s="13">
        <v>786</v>
      </c>
      <c r="B787" s="13" t="s">
        <v>85</v>
      </c>
      <c r="C787" s="13" t="s">
        <v>78</v>
      </c>
      <c r="D787" s="13" t="s">
        <v>227</v>
      </c>
      <c r="E787" s="13" t="s">
        <v>228</v>
      </c>
      <c r="F787" s="13" t="s">
        <v>72</v>
      </c>
      <c r="G787" s="13" t="s">
        <v>82</v>
      </c>
      <c r="H787" s="13" t="s">
        <v>143</v>
      </c>
      <c r="I787" s="13" t="s">
        <v>922</v>
      </c>
      <c r="J787" s="13">
        <v>3</v>
      </c>
      <c r="K787" s="13">
        <v>0</v>
      </c>
      <c r="L787" s="14">
        <v>87.744299999999981</v>
      </c>
      <c r="M787" s="14">
        <f t="shared" si="60"/>
        <v>98.945700000000016</v>
      </c>
      <c r="N787" s="14">
        <f t="shared" si="61"/>
        <v>186.69</v>
      </c>
      <c r="O787" s="14">
        <f t="shared" si="63"/>
        <v>87.744299999999981</v>
      </c>
      <c r="P787" s="13">
        <v>186.69</v>
      </c>
      <c r="Q787" s="14">
        <f t="shared" si="62"/>
        <v>450</v>
      </c>
      <c r="R787" s="14" t="str">
        <f t="shared" si="64"/>
        <v>D</v>
      </c>
      <c r="S787" s="14" t="str">
        <f>VLOOKUP(G787,Code!$C$3:$D$5,2,0)</f>
        <v>O-102</v>
      </c>
      <c r="T787" s="14"/>
    </row>
    <row r="788" spans="1:20">
      <c r="A788" s="13">
        <v>787</v>
      </c>
      <c r="B788" s="13" t="s">
        <v>68</v>
      </c>
      <c r="C788" s="13" t="s">
        <v>69</v>
      </c>
      <c r="D788" s="13" t="s">
        <v>923</v>
      </c>
      <c r="E788" s="13" t="s">
        <v>80</v>
      </c>
      <c r="F788" s="13" t="s">
        <v>81</v>
      </c>
      <c r="G788" s="13" t="s">
        <v>82</v>
      </c>
      <c r="H788" s="13" t="s">
        <v>99</v>
      </c>
      <c r="I788" s="13" t="s">
        <v>924</v>
      </c>
      <c r="J788" s="13">
        <v>2</v>
      </c>
      <c r="K788" s="13">
        <v>0.2</v>
      </c>
      <c r="L788" s="14">
        <v>5.8914</v>
      </c>
      <c r="M788" s="14">
        <f t="shared" si="60"/>
        <v>11.564599999999999</v>
      </c>
      <c r="N788" s="14">
        <f t="shared" si="61"/>
        <v>20.947199999999999</v>
      </c>
      <c r="O788" s="14">
        <f t="shared" si="63"/>
        <v>9.3826000000000001</v>
      </c>
      <c r="P788" s="13">
        <v>17.456</v>
      </c>
      <c r="Q788" s="14">
        <f t="shared" si="62"/>
        <v>300</v>
      </c>
      <c r="R788" s="14" t="str">
        <f t="shared" si="64"/>
        <v>D</v>
      </c>
      <c r="S788" s="14" t="str">
        <f>VLOOKUP(G788,Code!$C$3:$D$5,2,0)</f>
        <v>O-102</v>
      </c>
      <c r="T788" s="14"/>
    </row>
    <row r="789" spans="1:20">
      <c r="A789" s="13">
        <v>788</v>
      </c>
      <c r="B789" s="13" t="s">
        <v>85</v>
      </c>
      <c r="C789" s="13" t="s">
        <v>69</v>
      </c>
      <c r="D789" s="13" t="s">
        <v>923</v>
      </c>
      <c r="E789" s="13" t="s">
        <v>80</v>
      </c>
      <c r="F789" s="13" t="s">
        <v>81</v>
      </c>
      <c r="G789" s="13" t="s">
        <v>73</v>
      </c>
      <c r="H789" s="13" t="s">
        <v>76</v>
      </c>
      <c r="I789" s="13" t="s">
        <v>925</v>
      </c>
      <c r="J789" s="13">
        <v>2</v>
      </c>
      <c r="K789" s="13">
        <v>0.2</v>
      </c>
      <c r="L789" s="14">
        <v>34.89279999999998</v>
      </c>
      <c r="M789" s="14">
        <f t="shared" si="60"/>
        <v>314.03520000000009</v>
      </c>
      <c r="N789" s="14">
        <f t="shared" si="61"/>
        <v>418.71360000000004</v>
      </c>
      <c r="O789" s="14">
        <f t="shared" si="63"/>
        <v>104.67839999999995</v>
      </c>
      <c r="P789" s="13">
        <v>348.92800000000005</v>
      </c>
      <c r="Q789" s="14">
        <f t="shared" si="62"/>
        <v>300</v>
      </c>
      <c r="R789" s="14" t="str">
        <f t="shared" si="64"/>
        <v>D</v>
      </c>
      <c r="S789" s="14" t="str">
        <f>VLOOKUP(G789,Code!$C$3:$D$5,2,0)</f>
        <v>F-101</v>
      </c>
      <c r="T789" s="14"/>
    </row>
    <row r="790" spans="1:20">
      <c r="A790" s="13">
        <v>789</v>
      </c>
      <c r="B790" s="13" t="s">
        <v>85</v>
      </c>
      <c r="C790" s="13" t="s">
        <v>69</v>
      </c>
      <c r="D790" s="13" t="s">
        <v>608</v>
      </c>
      <c r="E790" s="13" t="s">
        <v>204</v>
      </c>
      <c r="F790" s="13" t="s">
        <v>72</v>
      </c>
      <c r="G790" s="13" t="s">
        <v>82</v>
      </c>
      <c r="H790" s="13" t="s">
        <v>99</v>
      </c>
      <c r="I790" s="13" t="s">
        <v>621</v>
      </c>
      <c r="J790" s="13">
        <v>4</v>
      </c>
      <c r="K790" s="13">
        <v>0</v>
      </c>
      <c r="L790" s="14">
        <v>69.100800000000007</v>
      </c>
      <c r="M790" s="14">
        <f t="shared" si="60"/>
        <v>74.859200000000001</v>
      </c>
      <c r="N790" s="14">
        <f t="shared" si="61"/>
        <v>143.96</v>
      </c>
      <c r="O790" s="14">
        <f t="shared" si="63"/>
        <v>69.100800000000007</v>
      </c>
      <c r="P790" s="13">
        <v>143.96</v>
      </c>
      <c r="Q790" s="14">
        <f t="shared" si="62"/>
        <v>600</v>
      </c>
      <c r="R790" s="14" t="str">
        <f t="shared" si="64"/>
        <v>C</v>
      </c>
      <c r="S790" s="14" t="str">
        <f>VLOOKUP(G790,Code!$C$3:$D$5,2,0)</f>
        <v>O-102</v>
      </c>
      <c r="T790" s="14"/>
    </row>
    <row r="791" spans="1:20">
      <c r="A791" s="13">
        <v>790</v>
      </c>
      <c r="B791" s="13" t="s">
        <v>85</v>
      </c>
      <c r="C791" s="13" t="s">
        <v>69</v>
      </c>
      <c r="D791" s="13" t="s">
        <v>608</v>
      </c>
      <c r="E791" s="13" t="s">
        <v>204</v>
      </c>
      <c r="F791" s="13" t="s">
        <v>72</v>
      </c>
      <c r="G791" s="13" t="s">
        <v>82</v>
      </c>
      <c r="H791" s="13" t="s">
        <v>90</v>
      </c>
      <c r="I791" s="13" t="s">
        <v>670</v>
      </c>
      <c r="J791" s="13">
        <v>1</v>
      </c>
      <c r="K791" s="13">
        <v>0</v>
      </c>
      <c r="L791" s="14">
        <v>4.1634000000000011</v>
      </c>
      <c r="M791" s="14">
        <f t="shared" si="60"/>
        <v>11.256599999999999</v>
      </c>
      <c r="N791" s="14">
        <f t="shared" si="61"/>
        <v>15.42</v>
      </c>
      <c r="O791" s="14">
        <f t="shared" si="63"/>
        <v>4.1634000000000011</v>
      </c>
      <c r="P791" s="13">
        <v>15.42</v>
      </c>
      <c r="Q791" s="14">
        <f t="shared" si="62"/>
        <v>150</v>
      </c>
      <c r="R791" s="14" t="str">
        <f t="shared" si="64"/>
        <v>D</v>
      </c>
      <c r="S791" s="14" t="str">
        <f>VLOOKUP(G791,Code!$C$3:$D$5,2,0)</f>
        <v>O-102</v>
      </c>
      <c r="T791" s="14"/>
    </row>
    <row r="792" spans="1:20">
      <c r="A792" s="13">
        <v>791</v>
      </c>
      <c r="B792" s="13" t="s">
        <v>85</v>
      </c>
      <c r="C792" s="13" t="s">
        <v>69</v>
      </c>
      <c r="D792" s="13" t="s">
        <v>608</v>
      </c>
      <c r="E792" s="13" t="s">
        <v>204</v>
      </c>
      <c r="F792" s="13" t="s">
        <v>72</v>
      </c>
      <c r="G792" s="13" t="s">
        <v>82</v>
      </c>
      <c r="H792" s="13" t="s">
        <v>99</v>
      </c>
      <c r="I792" s="13" t="s">
        <v>926</v>
      </c>
      <c r="J792" s="13">
        <v>8</v>
      </c>
      <c r="K792" s="13">
        <v>0</v>
      </c>
      <c r="L792" s="14">
        <v>21.089600000000001</v>
      </c>
      <c r="M792" s="14">
        <f t="shared" si="60"/>
        <v>21.950399999999998</v>
      </c>
      <c r="N792" s="14">
        <f t="shared" si="61"/>
        <v>43.04</v>
      </c>
      <c r="O792" s="14">
        <f t="shared" si="63"/>
        <v>21.089600000000001</v>
      </c>
      <c r="P792" s="13">
        <v>43.04</v>
      </c>
      <c r="Q792" s="14">
        <f t="shared" si="62"/>
        <v>1200</v>
      </c>
      <c r="R792" s="14" t="str">
        <f t="shared" si="64"/>
        <v>B</v>
      </c>
      <c r="S792" s="14" t="str">
        <f>VLOOKUP(G792,Code!$C$3:$D$5,2,0)</f>
        <v>O-102</v>
      </c>
      <c r="T792" s="14"/>
    </row>
    <row r="793" spans="1:20">
      <c r="A793" s="13">
        <v>792</v>
      </c>
      <c r="B793" s="13" t="s">
        <v>85</v>
      </c>
      <c r="C793" s="13" t="s">
        <v>69</v>
      </c>
      <c r="D793" s="13" t="s">
        <v>608</v>
      </c>
      <c r="E793" s="13" t="s">
        <v>204</v>
      </c>
      <c r="F793" s="13" t="s">
        <v>72</v>
      </c>
      <c r="G793" s="13" t="s">
        <v>73</v>
      </c>
      <c r="H793" s="13" t="s">
        <v>76</v>
      </c>
      <c r="I793" s="13" t="s">
        <v>927</v>
      </c>
      <c r="J793" s="13">
        <v>3</v>
      </c>
      <c r="K793" s="13">
        <v>0</v>
      </c>
      <c r="L793" s="14">
        <v>79.905599999999993</v>
      </c>
      <c r="M793" s="14">
        <f t="shared" si="60"/>
        <v>253.03440000000001</v>
      </c>
      <c r="N793" s="14">
        <f t="shared" si="61"/>
        <v>332.94</v>
      </c>
      <c r="O793" s="14">
        <f t="shared" si="63"/>
        <v>79.905599999999993</v>
      </c>
      <c r="P793" s="13">
        <v>332.94</v>
      </c>
      <c r="Q793" s="14">
        <f t="shared" si="62"/>
        <v>450</v>
      </c>
      <c r="R793" s="14" t="str">
        <f t="shared" si="64"/>
        <v>D</v>
      </c>
      <c r="S793" s="14" t="str">
        <f>VLOOKUP(G793,Code!$C$3:$D$5,2,0)</f>
        <v>F-101</v>
      </c>
      <c r="T793" s="14"/>
    </row>
    <row r="794" spans="1:20">
      <c r="A794" s="13">
        <v>793</v>
      </c>
      <c r="B794" s="13" t="s">
        <v>548</v>
      </c>
      <c r="C794" s="13" t="s">
        <v>69</v>
      </c>
      <c r="D794" s="13" t="s">
        <v>928</v>
      </c>
      <c r="E794" s="13" t="s">
        <v>106</v>
      </c>
      <c r="F794" s="13" t="s">
        <v>72</v>
      </c>
      <c r="G794" s="13" t="s">
        <v>96</v>
      </c>
      <c r="H794" s="13" t="s">
        <v>97</v>
      </c>
      <c r="I794" s="13" t="s">
        <v>929</v>
      </c>
      <c r="J794" s="13">
        <v>5</v>
      </c>
      <c r="K794" s="13">
        <v>0.2</v>
      </c>
      <c r="L794" s="14">
        <v>85.247500000000002</v>
      </c>
      <c r="M794" s="14">
        <f t="shared" si="60"/>
        <v>1278.7125000000001</v>
      </c>
      <c r="N794" s="14">
        <f t="shared" si="61"/>
        <v>1636.752</v>
      </c>
      <c r="O794" s="14">
        <f t="shared" si="63"/>
        <v>358.03949999999986</v>
      </c>
      <c r="P794" s="13">
        <v>1363.96</v>
      </c>
      <c r="Q794" s="14">
        <f t="shared" si="62"/>
        <v>750</v>
      </c>
      <c r="R794" s="14" t="str">
        <f t="shared" si="64"/>
        <v>C</v>
      </c>
      <c r="S794" s="14" t="str">
        <f>VLOOKUP(G794,Code!$C$3:$D$5,2,0)</f>
        <v>T-103</v>
      </c>
      <c r="T794" s="14"/>
    </row>
    <row r="795" spans="1:20">
      <c r="A795" s="13">
        <v>794</v>
      </c>
      <c r="B795" s="13" t="s">
        <v>85</v>
      </c>
      <c r="C795" s="13" t="s">
        <v>69</v>
      </c>
      <c r="D795" s="13" t="s">
        <v>124</v>
      </c>
      <c r="E795" s="13" t="s">
        <v>80</v>
      </c>
      <c r="F795" s="13" t="s">
        <v>81</v>
      </c>
      <c r="G795" s="13" t="s">
        <v>82</v>
      </c>
      <c r="H795" s="13" t="s">
        <v>83</v>
      </c>
      <c r="I795" s="13" t="s">
        <v>930</v>
      </c>
      <c r="J795" s="13">
        <v>2</v>
      </c>
      <c r="K795" s="13">
        <v>0</v>
      </c>
      <c r="L795" s="14">
        <v>4.5815999999999999</v>
      </c>
      <c r="M795" s="14">
        <f t="shared" si="60"/>
        <v>5.378400000000001</v>
      </c>
      <c r="N795" s="14">
        <f t="shared" si="61"/>
        <v>9.9600000000000009</v>
      </c>
      <c r="O795" s="14">
        <f t="shared" si="63"/>
        <v>4.5815999999999999</v>
      </c>
      <c r="P795" s="13">
        <v>9.9600000000000009</v>
      </c>
      <c r="Q795" s="14">
        <f t="shared" si="62"/>
        <v>300</v>
      </c>
      <c r="R795" s="14" t="str">
        <f t="shared" si="64"/>
        <v>D</v>
      </c>
      <c r="S795" s="14" t="str">
        <f>VLOOKUP(G795,Code!$C$3:$D$5,2,0)</f>
        <v>O-102</v>
      </c>
      <c r="T795" s="14"/>
    </row>
    <row r="796" spans="1:20">
      <c r="A796" s="13">
        <v>795</v>
      </c>
      <c r="B796" s="13" t="s">
        <v>85</v>
      </c>
      <c r="C796" s="13" t="s">
        <v>69</v>
      </c>
      <c r="D796" s="13" t="s">
        <v>124</v>
      </c>
      <c r="E796" s="13" t="s">
        <v>80</v>
      </c>
      <c r="F796" s="13" t="s">
        <v>81</v>
      </c>
      <c r="G796" s="13" t="s">
        <v>82</v>
      </c>
      <c r="H796" s="13" t="s">
        <v>107</v>
      </c>
      <c r="I796" s="13" t="s">
        <v>597</v>
      </c>
      <c r="J796" s="13">
        <v>4</v>
      </c>
      <c r="K796" s="13">
        <v>0</v>
      </c>
      <c r="L796" s="14">
        <v>10.642799999999999</v>
      </c>
      <c r="M796" s="14">
        <f t="shared" si="60"/>
        <v>11.077199999999999</v>
      </c>
      <c r="N796" s="14">
        <f t="shared" si="61"/>
        <v>21.72</v>
      </c>
      <c r="O796" s="14">
        <f t="shared" si="63"/>
        <v>10.642799999999999</v>
      </c>
      <c r="P796" s="13">
        <v>21.72</v>
      </c>
      <c r="Q796" s="14">
        <f t="shared" si="62"/>
        <v>600</v>
      </c>
      <c r="R796" s="14" t="str">
        <f t="shared" si="64"/>
        <v>C</v>
      </c>
      <c r="S796" s="14" t="str">
        <f>VLOOKUP(G796,Code!$C$3:$D$5,2,0)</f>
        <v>O-102</v>
      </c>
      <c r="T796" s="14"/>
    </row>
    <row r="797" spans="1:20">
      <c r="A797" s="13">
        <v>796</v>
      </c>
      <c r="B797" s="13" t="s">
        <v>85</v>
      </c>
      <c r="C797" s="13" t="s">
        <v>69</v>
      </c>
      <c r="D797" s="13" t="s">
        <v>230</v>
      </c>
      <c r="E797" s="13" t="s">
        <v>165</v>
      </c>
      <c r="F797" s="13" t="s">
        <v>115</v>
      </c>
      <c r="G797" s="13" t="s">
        <v>82</v>
      </c>
      <c r="H797" s="13" t="s">
        <v>99</v>
      </c>
      <c r="I797" s="13" t="s">
        <v>901</v>
      </c>
      <c r="J797" s="13">
        <v>7</v>
      </c>
      <c r="K797" s="13">
        <v>0</v>
      </c>
      <c r="L797" s="14">
        <v>9.8783999999999992</v>
      </c>
      <c r="M797" s="14">
        <f t="shared" si="60"/>
        <v>10.281600000000001</v>
      </c>
      <c r="N797" s="14">
        <f t="shared" si="61"/>
        <v>20.16</v>
      </c>
      <c r="O797" s="14">
        <f t="shared" si="63"/>
        <v>9.8783999999999992</v>
      </c>
      <c r="P797" s="13">
        <v>20.16</v>
      </c>
      <c r="Q797" s="14">
        <f t="shared" si="62"/>
        <v>1050</v>
      </c>
      <c r="R797" s="14" t="str">
        <f t="shared" si="64"/>
        <v>B</v>
      </c>
      <c r="S797" s="14" t="str">
        <f>VLOOKUP(G797,Code!$C$3:$D$5,2,0)</f>
        <v>O-102</v>
      </c>
      <c r="T797" s="14"/>
    </row>
    <row r="798" spans="1:20">
      <c r="A798" s="13">
        <v>797</v>
      </c>
      <c r="B798" s="13" t="s">
        <v>150</v>
      </c>
      <c r="C798" s="13" t="s">
        <v>78</v>
      </c>
      <c r="D798" s="13" t="s">
        <v>230</v>
      </c>
      <c r="E798" s="13" t="s">
        <v>182</v>
      </c>
      <c r="F798" s="13" t="s">
        <v>134</v>
      </c>
      <c r="G798" s="13" t="s">
        <v>82</v>
      </c>
      <c r="H798" s="13" t="s">
        <v>107</v>
      </c>
      <c r="I798" s="13" t="s">
        <v>931</v>
      </c>
      <c r="J798" s="13">
        <v>7</v>
      </c>
      <c r="K798" s="13">
        <v>0</v>
      </c>
      <c r="L798" s="14">
        <v>63.739199999999997</v>
      </c>
      <c r="M798" s="14">
        <f t="shared" si="60"/>
        <v>69.050799999999995</v>
      </c>
      <c r="N798" s="14">
        <f t="shared" si="61"/>
        <v>132.79</v>
      </c>
      <c r="O798" s="14">
        <f t="shared" si="63"/>
        <v>63.739199999999997</v>
      </c>
      <c r="P798" s="13">
        <v>132.79</v>
      </c>
      <c r="Q798" s="14">
        <f t="shared" si="62"/>
        <v>1050</v>
      </c>
      <c r="R798" s="14" t="str">
        <f t="shared" si="64"/>
        <v>B</v>
      </c>
      <c r="S798" s="14" t="str">
        <f>VLOOKUP(G798,Code!$C$3:$D$5,2,0)</f>
        <v>O-102</v>
      </c>
      <c r="T798" s="14"/>
    </row>
    <row r="799" spans="1:20">
      <c r="A799" s="13">
        <v>798</v>
      </c>
      <c r="B799" s="13" t="s">
        <v>150</v>
      </c>
      <c r="C799" s="13" t="s">
        <v>78</v>
      </c>
      <c r="D799" s="13" t="s">
        <v>230</v>
      </c>
      <c r="E799" s="13" t="s">
        <v>182</v>
      </c>
      <c r="F799" s="13" t="s">
        <v>134</v>
      </c>
      <c r="G799" s="13" t="s">
        <v>82</v>
      </c>
      <c r="H799" s="13" t="s">
        <v>107</v>
      </c>
      <c r="I799" s="13" t="s">
        <v>108</v>
      </c>
      <c r="J799" s="13">
        <v>2</v>
      </c>
      <c r="K799" s="13">
        <v>0</v>
      </c>
      <c r="L799" s="14">
        <v>6.2208000000000006</v>
      </c>
      <c r="M799" s="14">
        <f t="shared" si="60"/>
        <v>6.7392000000000003</v>
      </c>
      <c r="N799" s="14">
        <f t="shared" si="61"/>
        <v>12.96</v>
      </c>
      <c r="O799" s="14">
        <f t="shared" si="63"/>
        <v>6.2208000000000006</v>
      </c>
      <c r="P799" s="13">
        <v>12.96</v>
      </c>
      <c r="Q799" s="14">
        <f t="shared" si="62"/>
        <v>300</v>
      </c>
      <c r="R799" s="14" t="str">
        <f t="shared" si="64"/>
        <v>D</v>
      </c>
      <c r="S799" s="14" t="str">
        <f>VLOOKUP(G799,Code!$C$3:$D$5,2,0)</f>
        <v>O-102</v>
      </c>
      <c r="T799" s="14"/>
    </row>
    <row r="800" spans="1:20">
      <c r="A800" s="13">
        <v>799</v>
      </c>
      <c r="B800" s="13" t="s">
        <v>150</v>
      </c>
      <c r="C800" s="13" t="s">
        <v>78</v>
      </c>
      <c r="D800" s="13" t="s">
        <v>230</v>
      </c>
      <c r="E800" s="13" t="s">
        <v>182</v>
      </c>
      <c r="F800" s="13" t="s">
        <v>134</v>
      </c>
      <c r="G800" s="13" t="s">
        <v>82</v>
      </c>
      <c r="H800" s="13" t="s">
        <v>83</v>
      </c>
      <c r="I800" s="13" t="s">
        <v>932</v>
      </c>
      <c r="J800" s="13">
        <v>7</v>
      </c>
      <c r="K800" s="13">
        <v>0</v>
      </c>
      <c r="L800" s="14">
        <v>10.348799999999999</v>
      </c>
      <c r="M800" s="14">
        <f t="shared" si="60"/>
        <v>11.211200000000003</v>
      </c>
      <c r="N800" s="14">
        <f t="shared" si="61"/>
        <v>21.560000000000002</v>
      </c>
      <c r="O800" s="14">
        <f t="shared" si="63"/>
        <v>10.348799999999999</v>
      </c>
      <c r="P800" s="13">
        <v>21.560000000000002</v>
      </c>
      <c r="Q800" s="14">
        <f t="shared" si="62"/>
        <v>1050</v>
      </c>
      <c r="R800" s="14" t="str">
        <f t="shared" si="64"/>
        <v>B</v>
      </c>
      <c r="S800" s="14" t="str">
        <f>VLOOKUP(G800,Code!$C$3:$D$5,2,0)</f>
        <v>O-102</v>
      </c>
      <c r="T800" s="14"/>
    </row>
    <row r="801" spans="1:20">
      <c r="A801" s="13">
        <v>800</v>
      </c>
      <c r="B801" s="13" t="s">
        <v>85</v>
      </c>
      <c r="C801" s="13" t="s">
        <v>69</v>
      </c>
      <c r="D801" s="13" t="s">
        <v>933</v>
      </c>
      <c r="E801" s="13" t="s">
        <v>80</v>
      </c>
      <c r="F801" s="13" t="s">
        <v>81</v>
      </c>
      <c r="G801" s="13" t="s">
        <v>73</v>
      </c>
      <c r="H801" s="13" t="s">
        <v>76</v>
      </c>
      <c r="I801" s="13" t="s">
        <v>736</v>
      </c>
      <c r="J801" s="13">
        <v>5</v>
      </c>
      <c r="K801" s="13">
        <v>0.2</v>
      </c>
      <c r="L801" s="14">
        <v>17.745000000000019</v>
      </c>
      <c r="M801" s="14">
        <f t="shared" si="60"/>
        <v>266.17500000000001</v>
      </c>
      <c r="N801" s="14">
        <f t="shared" si="61"/>
        <v>340.70400000000001</v>
      </c>
      <c r="O801" s="14">
        <f t="shared" si="63"/>
        <v>74.528999999999996</v>
      </c>
      <c r="P801" s="13">
        <v>283.92</v>
      </c>
      <c r="Q801" s="14">
        <f t="shared" si="62"/>
        <v>750</v>
      </c>
      <c r="R801" s="14" t="str">
        <f t="shared" si="64"/>
        <v>C</v>
      </c>
      <c r="S801" s="14" t="str">
        <f>VLOOKUP(G801,Code!$C$3:$D$5,2,0)</f>
        <v>F-101</v>
      </c>
      <c r="T801" s="14"/>
    </row>
    <row r="802" spans="1:20">
      <c r="A802" s="13">
        <v>801</v>
      </c>
      <c r="B802" s="13" t="s">
        <v>150</v>
      </c>
      <c r="C802" s="13" t="s">
        <v>78</v>
      </c>
      <c r="D802" s="13" t="s">
        <v>428</v>
      </c>
      <c r="E802" s="13" t="s">
        <v>80</v>
      </c>
      <c r="F802" s="13" t="s">
        <v>81</v>
      </c>
      <c r="G802" s="13" t="s">
        <v>73</v>
      </c>
      <c r="H802" s="13" t="s">
        <v>92</v>
      </c>
      <c r="I802" s="13" t="s">
        <v>934</v>
      </c>
      <c r="J802" s="13">
        <v>1</v>
      </c>
      <c r="K802" s="13">
        <v>0</v>
      </c>
      <c r="L802" s="14">
        <v>7.3358999999999988</v>
      </c>
      <c r="M802" s="14">
        <f t="shared" si="60"/>
        <v>14.894100000000002</v>
      </c>
      <c r="N802" s="14">
        <f t="shared" si="61"/>
        <v>22.23</v>
      </c>
      <c r="O802" s="14">
        <f t="shared" si="63"/>
        <v>7.3358999999999988</v>
      </c>
      <c r="P802" s="13">
        <v>22.23</v>
      </c>
      <c r="Q802" s="14">
        <f t="shared" si="62"/>
        <v>150</v>
      </c>
      <c r="R802" s="14" t="str">
        <f t="shared" si="64"/>
        <v>D</v>
      </c>
      <c r="S802" s="14" t="str">
        <f>VLOOKUP(G802,Code!$C$3:$D$5,2,0)</f>
        <v>F-101</v>
      </c>
      <c r="T802" s="14"/>
    </row>
    <row r="803" spans="1:20">
      <c r="A803" s="13">
        <v>802</v>
      </c>
      <c r="B803" s="13" t="s">
        <v>150</v>
      </c>
      <c r="C803" s="13" t="s">
        <v>78</v>
      </c>
      <c r="D803" s="13" t="s">
        <v>428</v>
      </c>
      <c r="E803" s="13" t="s">
        <v>80</v>
      </c>
      <c r="F803" s="13" t="s">
        <v>81</v>
      </c>
      <c r="G803" s="13" t="s">
        <v>96</v>
      </c>
      <c r="H803" s="13" t="s">
        <v>97</v>
      </c>
      <c r="I803" s="13" t="s">
        <v>433</v>
      </c>
      <c r="J803" s="13">
        <v>2</v>
      </c>
      <c r="K803" s="13">
        <v>0.2</v>
      </c>
      <c r="L803" s="14">
        <v>18.897199999999991</v>
      </c>
      <c r="M803" s="14">
        <f t="shared" si="60"/>
        <v>197.07079999999999</v>
      </c>
      <c r="N803" s="14">
        <f t="shared" si="61"/>
        <v>259.16160000000002</v>
      </c>
      <c r="O803" s="14">
        <f t="shared" si="63"/>
        <v>62.09080000000003</v>
      </c>
      <c r="P803" s="13">
        <v>215.96799999999999</v>
      </c>
      <c r="Q803" s="14">
        <f t="shared" si="62"/>
        <v>300</v>
      </c>
      <c r="R803" s="14" t="str">
        <f t="shared" si="64"/>
        <v>D</v>
      </c>
      <c r="S803" s="14" t="str">
        <f>VLOOKUP(G803,Code!$C$3:$D$5,2,0)</f>
        <v>T-103</v>
      </c>
      <c r="T803" s="14"/>
    </row>
    <row r="804" spans="1:20">
      <c r="A804" s="13">
        <v>803</v>
      </c>
      <c r="B804" s="13" t="s">
        <v>68</v>
      </c>
      <c r="C804" s="13" t="s">
        <v>78</v>
      </c>
      <c r="D804" s="13" t="s">
        <v>181</v>
      </c>
      <c r="E804" s="13" t="s">
        <v>182</v>
      </c>
      <c r="F804" s="13" t="s">
        <v>134</v>
      </c>
      <c r="G804" s="13" t="s">
        <v>82</v>
      </c>
      <c r="H804" s="13" t="s">
        <v>101</v>
      </c>
      <c r="I804" s="13" t="s">
        <v>935</v>
      </c>
      <c r="J804" s="13">
        <v>9</v>
      </c>
      <c r="K804" s="13">
        <v>0</v>
      </c>
      <c r="L804" s="14">
        <v>99.48960000000001</v>
      </c>
      <c r="M804" s="14">
        <f t="shared" si="60"/>
        <v>255.8304</v>
      </c>
      <c r="N804" s="14">
        <f t="shared" si="61"/>
        <v>355.32</v>
      </c>
      <c r="O804" s="14">
        <f t="shared" si="63"/>
        <v>99.489599999999996</v>
      </c>
      <c r="P804" s="13">
        <v>355.32</v>
      </c>
      <c r="Q804" s="14">
        <f t="shared" si="62"/>
        <v>1350</v>
      </c>
      <c r="R804" s="14" t="str">
        <f t="shared" si="64"/>
        <v>B</v>
      </c>
      <c r="S804" s="14" t="str">
        <f>VLOOKUP(G804,Code!$C$3:$D$5,2,0)</f>
        <v>O-102</v>
      </c>
      <c r="T804" s="14"/>
    </row>
    <row r="805" spans="1:20">
      <c r="A805" s="13">
        <v>804</v>
      </c>
      <c r="B805" s="13" t="s">
        <v>85</v>
      </c>
      <c r="C805" s="13" t="s">
        <v>78</v>
      </c>
      <c r="D805" s="13" t="s">
        <v>351</v>
      </c>
      <c r="E805" s="13" t="s">
        <v>352</v>
      </c>
      <c r="F805" s="13" t="s">
        <v>72</v>
      </c>
      <c r="G805" s="13" t="s">
        <v>82</v>
      </c>
      <c r="H805" s="13" t="s">
        <v>107</v>
      </c>
      <c r="I805" s="13" t="s">
        <v>936</v>
      </c>
      <c r="J805" s="13">
        <v>2</v>
      </c>
      <c r="K805" s="13">
        <v>0</v>
      </c>
      <c r="L805" s="14">
        <v>6.2208000000000006</v>
      </c>
      <c r="M805" s="14">
        <f t="shared" si="60"/>
        <v>6.7392000000000003</v>
      </c>
      <c r="N805" s="14">
        <f t="shared" si="61"/>
        <v>12.96</v>
      </c>
      <c r="O805" s="14">
        <f t="shared" si="63"/>
        <v>6.2208000000000006</v>
      </c>
      <c r="P805" s="13">
        <v>12.96</v>
      </c>
      <c r="Q805" s="14">
        <f t="shared" si="62"/>
        <v>300</v>
      </c>
      <c r="R805" s="14" t="str">
        <f t="shared" si="64"/>
        <v>D</v>
      </c>
      <c r="S805" s="14" t="str">
        <f>VLOOKUP(G805,Code!$C$3:$D$5,2,0)</f>
        <v>O-102</v>
      </c>
      <c r="T805" s="14"/>
    </row>
    <row r="806" spans="1:20">
      <c r="A806" s="13">
        <v>805</v>
      </c>
      <c r="B806" s="13" t="s">
        <v>150</v>
      </c>
      <c r="C806" s="13" t="s">
        <v>69</v>
      </c>
      <c r="D806" s="13" t="s">
        <v>124</v>
      </c>
      <c r="E806" s="13" t="s">
        <v>80</v>
      </c>
      <c r="F806" s="13" t="s">
        <v>81</v>
      </c>
      <c r="G806" s="13" t="s">
        <v>73</v>
      </c>
      <c r="H806" s="13" t="s">
        <v>92</v>
      </c>
      <c r="I806" s="13" t="s">
        <v>937</v>
      </c>
      <c r="J806" s="13">
        <v>2</v>
      </c>
      <c r="K806" s="13">
        <v>0</v>
      </c>
      <c r="L806" s="14">
        <v>6.2151999999999994</v>
      </c>
      <c r="M806" s="14">
        <f t="shared" si="60"/>
        <v>12.064800000000002</v>
      </c>
      <c r="N806" s="14">
        <f t="shared" si="61"/>
        <v>18.28</v>
      </c>
      <c r="O806" s="14">
        <f t="shared" si="63"/>
        <v>6.2151999999999994</v>
      </c>
      <c r="P806" s="13">
        <v>18.28</v>
      </c>
      <c r="Q806" s="14">
        <f t="shared" si="62"/>
        <v>300</v>
      </c>
      <c r="R806" s="14" t="str">
        <f t="shared" si="64"/>
        <v>D</v>
      </c>
      <c r="S806" s="14" t="str">
        <f>VLOOKUP(G806,Code!$C$3:$D$5,2,0)</f>
        <v>F-101</v>
      </c>
      <c r="T806" s="14"/>
    </row>
    <row r="807" spans="1:20">
      <c r="A807" s="13">
        <v>806</v>
      </c>
      <c r="B807" s="13" t="s">
        <v>85</v>
      </c>
      <c r="C807" s="13" t="s">
        <v>69</v>
      </c>
      <c r="D807" s="13" t="s">
        <v>377</v>
      </c>
      <c r="E807" s="13" t="s">
        <v>252</v>
      </c>
      <c r="F807" s="13" t="s">
        <v>81</v>
      </c>
      <c r="G807" s="13" t="s">
        <v>82</v>
      </c>
      <c r="H807" s="13" t="s">
        <v>94</v>
      </c>
      <c r="I807" s="13" t="s">
        <v>938</v>
      </c>
      <c r="J807" s="13">
        <v>3</v>
      </c>
      <c r="K807" s="13">
        <v>0.2</v>
      </c>
      <c r="L807" s="14">
        <v>4.3176000000000005</v>
      </c>
      <c r="M807" s="14">
        <f t="shared" si="60"/>
        <v>38.858400000000003</v>
      </c>
      <c r="N807" s="14">
        <f t="shared" si="61"/>
        <v>51.811199999999999</v>
      </c>
      <c r="O807" s="14">
        <f t="shared" si="63"/>
        <v>12.952799999999996</v>
      </c>
      <c r="P807" s="13">
        <v>43.176000000000002</v>
      </c>
      <c r="Q807" s="14">
        <f t="shared" si="62"/>
        <v>450</v>
      </c>
      <c r="R807" s="14" t="str">
        <f t="shared" si="64"/>
        <v>D</v>
      </c>
      <c r="S807" s="14" t="str">
        <f>VLOOKUP(G807,Code!$C$3:$D$5,2,0)</f>
        <v>O-102</v>
      </c>
      <c r="T807" s="14"/>
    </row>
    <row r="808" spans="1:20">
      <c r="A808" s="13">
        <v>807</v>
      </c>
      <c r="B808" s="13" t="s">
        <v>85</v>
      </c>
      <c r="C808" s="13" t="s">
        <v>69</v>
      </c>
      <c r="D808" s="13" t="s">
        <v>377</v>
      </c>
      <c r="E808" s="13" t="s">
        <v>252</v>
      </c>
      <c r="F808" s="13" t="s">
        <v>81</v>
      </c>
      <c r="G808" s="13" t="s">
        <v>96</v>
      </c>
      <c r="H808" s="13" t="s">
        <v>97</v>
      </c>
      <c r="I808" s="13" t="s">
        <v>939</v>
      </c>
      <c r="J808" s="13">
        <v>4</v>
      </c>
      <c r="K808" s="13">
        <v>0.2</v>
      </c>
      <c r="L808" s="14">
        <v>247.99599999999981</v>
      </c>
      <c r="M808" s="14">
        <f t="shared" si="60"/>
        <v>1735.9720000000002</v>
      </c>
      <c r="N808" s="14">
        <f t="shared" si="61"/>
        <v>2380.7616000000003</v>
      </c>
      <c r="O808" s="14">
        <f t="shared" si="63"/>
        <v>644.78960000000006</v>
      </c>
      <c r="P808" s="13">
        <v>1983.9680000000001</v>
      </c>
      <c r="Q808" s="14">
        <f t="shared" si="62"/>
        <v>600</v>
      </c>
      <c r="R808" s="14" t="str">
        <f t="shared" si="64"/>
        <v>C</v>
      </c>
      <c r="S808" s="14" t="str">
        <f>VLOOKUP(G808,Code!$C$3:$D$5,2,0)</f>
        <v>T-103</v>
      </c>
      <c r="T808" s="14"/>
    </row>
    <row r="809" spans="1:20">
      <c r="A809" s="13">
        <v>808</v>
      </c>
      <c r="B809" s="13" t="s">
        <v>150</v>
      </c>
      <c r="C809" s="13" t="s">
        <v>69</v>
      </c>
      <c r="D809" s="13" t="s">
        <v>940</v>
      </c>
      <c r="E809" s="13" t="s">
        <v>129</v>
      </c>
      <c r="F809" s="13" t="s">
        <v>115</v>
      </c>
      <c r="G809" s="13" t="s">
        <v>73</v>
      </c>
      <c r="H809" s="13" t="s">
        <v>92</v>
      </c>
      <c r="I809" s="13" t="s">
        <v>620</v>
      </c>
      <c r="J809" s="13">
        <v>2</v>
      </c>
      <c r="K809" s="13">
        <v>0</v>
      </c>
      <c r="L809" s="14">
        <v>11.076000000000001</v>
      </c>
      <c r="M809" s="14">
        <f t="shared" si="60"/>
        <v>17.323999999999998</v>
      </c>
      <c r="N809" s="14">
        <f t="shared" si="61"/>
        <v>28.4</v>
      </c>
      <c r="O809" s="14">
        <f t="shared" si="63"/>
        <v>11.076000000000001</v>
      </c>
      <c r="P809" s="13">
        <v>28.4</v>
      </c>
      <c r="Q809" s="14">
        <f t="shared" si="62"/>
        <v>300</v>
      </c>
      <c r="R809" s="14" t="str">
        <f t="shared" si="64"/>
        <v>D</v>
      </c>
      <c r="S809" s="14" t="str">
        <f>VLOOKUP(G809,Code!$C$3:$D$5,2,0)</f>
        <v>F-101</v>
      </c>
      <c r="T809" s="14"/>
    </row>
    <row r="810" spans="1:20">
      <c r="A810" s="13">
        <v>809</v>
      </c>
      <c r="B810" s="13" t="s">
        <v>150</v>
      </c>
      <c r="C810" s="13" t="s">
        <v>69</v>
      </c>
      <c r="D810" s="13" t="s">
        <v>940</v>
      </c>
      <c r="E810" s="13" t="s">
        <v>129</v>
      </c>
      <c r="F810" s="13" t="s">
        <v>115</v>
      </c>
      <c r="G810" s="13" t="s">
        <v>96</v>
      </c>
      <c r="H810" s="13" t="s">
        <v>138</v>
      </c>
      <c r="I810" s="13" t="s">
        <v>941</v>
      </c>
      <c r="J810" s="13">
        <v>3</v>
      </c>
      <c r="K810" s="13">
        <v>0</v>
      </c>
      <c r="L810" s="14">
        <v>50.989800000000002</v>
      </c>
      <c r="M810" s="14">
        <f t="shared" si="60"/>
        <v>98.980199999999996</v>
      </c>
      <c r="N810" s="14">
        <f t="shared" si="61"/>
        <v>149.97</v>
      </c>
      <c r="O810" s="14">
        <f t="shared" si="63"/>
        <v>50.989800000000002</v>
      </c>
      <c r="P810" s="13">
        <v>149.97</v>
      </c>
      <c r="Q810" s="14">
        <f t="shared" si="62"/>
        <v>450</v>
      </c>
      <c r="R810" s="14" t="str">
        <f t="shared" si="64"/>
        <v>D</v>
      </c>
      <c r="S810" s="14" t="str">
        <f>VLOOKUP(G810,Code!$C$3:$D$5,2,0)</f>
        <v>T-103</v>
      </c>
      <c r="T810" s="14"/>
    </row>
    <row r="811" spans="1:20">
      <c r="A811" s="13">
        <v>810</v>
      </c>
      <c r="B811" s="13" t="s">
        <v>150</v>
      </c>
      <c r="C811" s="13" t="s">
        <v>69</v>
      </c>
      <c r="D811" s="13" t="s">
        <v>942</v>
      </c>
      <c r="E811" s="13" t="s">
        <v>110</v>
      </c>
      <c r="F811" s="13" t="s">
        <v>81</v>
      </c>
      <c r="G811" s="13" t="s">
        <v>82</v>
      </c>
      <c r="H811" s="13" t="s">
        <v>94</v>
      </c>
      <c r="I811" s="13" t="s">
        <v>943</v>
      </c>
      <c r="J811" s="13">
        <v>4</v>
      </c>
      <c r="K811" s="13">
        <v>0</v>
      </c>
      <c r="L811" s="14">
        <v>3.2256</v>
      </c>
      <c r="M811" s="14">
        <f t="shared" si="60"/>
        <v>8.2943999999999996</v>
      </c>
      <c r="N811" s="14">
        <f t="shared" si="61"/>
        <v>11.52</v>
      </c>
      <c r="O811" s="14">
        <f t="shared" si="63"/>
        <v>3.2256</v>
      </c>
      <c r="P811" s="13">
        <v>11.52</v>
      </c>
      <c r="Q811" s="14">
        <f t="shared" si="62"/>
        <v>600</v>
      </c>
      <c r="R811" s="14" t="str">
        <f t="shared" si="64"/>
        <v>C</v>
      </c>
      <c r="S811" s="14" t="str">
        <f>VLOOKUP(G811,Code!$C$3:$D$5,2,0)</f>
        <v>O-102</v>
      </c>
      <c r="T811" s="14"/>
    </row>
    <row r="812" spans="1:20">
      <c r="A812" s="13">
        <v>811</v>
      </c>
      <c r="B812" s="13" t="s">
        <v>150</v>
      </c>
      <c r="C812" s="13" t="s">
        <v>69</v>
      </c>
      <c r="D812" s="13" t="s">
        <v>942</v>
      </c>
      <c r="E812" s="13" t="s">
        <v>110</v>
      </c>
      <c r="F812" s="13" t="s">
        <v>81</v>
      </c>
      <c r="G812" s="13" t="s">
        <v>73</v>
      </c>
      <c r="H812" s="13" t="s">
        <v>88</v>
      </c>
      <c r="I812" s="13" t="s">
        <v>462</v>
      </c>
      <c r="J812" s="13">
        <v>5</v>
      </c>
      <c r="K812" s="13">
        <v>0</v>
      </c>
      <c r="L812" s="14">
        <v>311.65199999999999</v>
      </c>
      <c r="M812" s="14">
        <f t="shared" si="60"/>
        <v>986.89799999999991</v>
      </c>
      <c r="N812" s="14">
        <f t="shared" si="61"/>
        <v>1298.55</v>
      </c>
      <c r="O812" s="14">
        <f t="shared" si="63"/>
        <v>311.65200000000004</v>
      </c>
      <c r="P812" s="13">
        <v>1298.55</v>
      </c>
      <c r="Q812" s="14">
        <f t="shared" si="62"/>
        <v>750</v>
      </c>
      <c r="R812" s="14" t="str">
        <f t="shared" si="64"/>
        <v>C</v>
      </c>
      <c r="S812" s="14" t="str">
        <f>VLOOKUP(G812,Code!$C$3:$D$5,2,0)</f>
        <v>F-101</v>
      </c>
      <c r="T812" s="14"/>
    </row>
    <row r="813" spans="1:20">
      <c r="A813" s="13">
        <v>812</v>
      </c>
      <c r="B813" s="13" t="s">
        <v>150</v>
      </c>
      <c r="C813" s="13" t="s">
        <v>69</v>
      </c>
      <c r="D813" s="13" t="s">
        <v>942</v>
      </c>
      <c r="E813" s="13" t="s">
        <v>110</v>
      </c>
      <c r="F813" s="13" t="s">
        <v>81</v>
      </c>
      <c r="G813" s="13" t="s">
        <v>82</v>
      </c>
      <c r="H813" s="13" t="s">
        <v>101</v>
      </c>
      <c r="I813" s="13" t="s">
        <v>944</v>
      </c>
      <c r="J813" s="13">
        <v>4</v>
      </c>
      <c r="K813" s="13">
        <v>0</v>
      </c>
      <c r="L813" s="14">
        <v>62.036799999999971</v>
      </c>
      <c r="M813" s="14">
        <f t="shared" si="60"/>
        <v>151.88320000000002</v>
      </c>
      <c r="N813" s="14">
        <f t="shared" si="61"/>
        <v>213.92</v>
      </c>
      <c r="O813" s="14">
        <f t="shared" si="63"/>
        <v>62.036799999999971</v>
      </c>
      <c r="P813" s="13">
        <v>213.92</v>
      </c>
      <c r="Q813" s="14">
        <f t="shared" si="62"/>
        <v>600</v>
      </c>
      <c r="R813" s="14" t="str">
        <f t="shared" si="64"/>
        <v>C</v>
      </c>
      <c r="S813" s="14" t="str">
        <f>VLOOKUP(G813,Code!$C$3:$D$5,2,0)</f>
        <v>O-102</v>
      </c>
      <c r="T813" s="14"/>
    </row>
    <row r="814" spans="1:20">
      <c r="A814" s="13">
        <v>813</v>
      </c>
      <c r="B814" s="13" t="s">
        <v>150</v>
      </c>
      <c r="C814" s="13" t="s">
        <v>69</v>
      </c>
      <c r="D814" s="13" t="s">
        <v>942</v>
      </c>
      <c r="E814" s="13" t="s">
        <v>110</v>
      </c>
      <c r="F814" s="13" t="s">
        <v>81</v>
      </c>
      <c r="G814" s="13" t="s">
        <v>96</v>
      </c>
      <c r="H814" s="13" t="s">
        <v>138</v>
      </c>
      <c r="I814" s="13" t="s">
        <v>827</v>
      </c>
      <c r="J814" s="13">
        <v>2</v>
      </c>
      <c r="K814" s="13">
        <v>0</v>
      </c>
      <c r="L814" s="14">
        <v>2.5779999999999994</v>
      </c>
      <c r="M814" s="14">
        <f t="shared" si="60"/>
        <v>23.202000000000002</v>
      </c>
      <c r="N814" s="14">
        <f t="shared" si="61"/>
        <v>25.78</v>
      </c>
      <c r="O814" s="14">
        <f t="shared" si="63"/>
        <v>2.5779999999999994</v>
      </c>
      <c r="P814" s="13">
        <v>25.78</v>
      </c>
      <c r="Q814" s="14">
        <f t="shared" si="62"/>
        <v>300</v>
      </c>
      <c r="R814" s="14" t="str">
        <f t="shared" si="64"/>
        <v>D</v>
      </c>
      <c r="S814" s="14" t="str">
        <f>VLOOKUP(G814,Code!$C$3:$D$5,2,0)</f>
        <v>T-103</v>
      </c>
      <c r="T814" s="14"/>
    </row>
    <row r="815" spans="1:20">
      <c r="A815" s="13">
        <v>814</v>
      </c>
      <c r="B815" s="13" t="s">
        <v>548</v>
      </c>
      <c r="C815" s="13" t="s">
        <v>69</v>
      </c>
      <c r="D815" s="13" t="s">
        <v>945</v>
      </c>
      <c r="E815" s="13" t="s">
        <v>80</v>
      </c>
      <c r="F815" s="13" t="s">
        <v>81</v>
      </c>
      <c r="G815" s="13" t="s">
        <v>73</v>
      </c>
      <c r="H815" s="13" t="s">
        <v>92</v>
      </c>
      <c r="I815" s="13" t="s">
        <v>937</v>
      </c>
      <c r="J815" s="13">
        <v>2</v>
      </c>
      <c r="K815" s="13">
        <v>0</v>
      </c>
      <c r="L815" s="14">
        <v>6.2151999999999994</v>
      </c>
      <c r="M815" s="14">
        <f t="shared" si="60"/>
        <v>12.064800000000002</v>
      </c>
      <c r="N815" s="14">
        <f t="shared" si="61"/>
        <v>18.28</v>
      </c>
      <c r="O815" s="14">
        <f t="shared" si="63"/>
        <v>6.2151999999999994</v>
      </c>
      <c r="P815" s="13">
        <v>18.28</v>
      </c>
      <c r="Q815" s="14">
        <f t="shared" si="62"/>
        <v>300</v>
      </c>
      <c r="R815" s="14" t="str">
        <f t="shared" si="64"/>
        <v>D</v>
      </c>
      <c r="S815" s="14" t="str">
        <f>VLOOKUP(G815,Code!$C$3:$D$5,2,0)</f>
        <v>F-101</v>
      </c>
      <c r="T815" s="14"/>
    </row>
    <row r="816" spans="1:20">
      <c r="A816" s="13">
        <v>815</v>
      </c>
      <c r="B816" s="13" t="s">
        <v>548</v>
      </c>
      <c r="C816" s="13" t="s">
        <v>69</v>
      </c>
      <c r="D816" s="13" t="s">
        <v>945</v>
      </c>
      <c r="E816" s="13" t="s">
        <v>80</v>
      </c>
      <c r="F816" s="13" t="s">
        <v>81</v>
      </c>
      <c r="G816" s="13" t="s">
        <v>96</v>
      </c>
      <c r="H816" s="13" t="s">
        <v>138</v>
      </c>
      <c r="I816" s="13" t="s">
        <v>946</v>
      </c>
      <c r="J816" s="13">
        <v>7</v>
      </c>
      <c r="K816" s="13">
        <v>0</v>
      </c>
      <c r="L816" s="14">
        <v>601.96990000000005</v>
      </c>
      <c r="M816" s="14">
        <f t="shared" si="60"/>
        <v>797.96010000000001</v>
      </c>
      <c r="N816" s="14">
        <f t="shared" si="61"/>
        <v>1399.93</v>
      </c>
      <c r="O816" s="14">
        <f t="shared" si="63"/>
        <v>601.96990000000005</v>
      </c>
      <c r="P816" s="13">
        <v>1399.93</v>
      </c>
      <c r="Q816" s="14">
        <f t="shared" si="62"/>
        <v>1050</v>
      </c>
      <c r="R816" s="14" t="str">
        <f t="shared" si="64"/>
        <v>B</v>
      </c>
      <c r="S816" s="14" t="str">
        <f>VLOOKUP(G816,Code!$C$3:$D$5,2,0)</f>
        <v>T-103</v>
      </c>
      <c r="T816" s="14"/>
    </row>
    <row r="817" spans="1:20">
      <c r="A817" s="13">
        <v>816</v>
      </c>
      <c r="B817" s="13" t="s">
        <v>150</v>
      </c>
      <c r="C817" s="13" t="s">
        <v>78</v>
      </c>
      <c r="D817" s="13" t="s">
        <v>947</v>
      </c>
      <c r="E817" s="13" t="s">
        <v>119</v>
      </c>
      <c r="F817" s="13" t="s">
        <v>115</v>
      </c>
      <c r="G817" s="13" t="s">
        <v>82</v>
      </c>
      <c r="H817" s="13" t="s">
        <v>107</v>
      </c>
      <c r="I817" s="13" t="s">
        <v>364</v>
      </c>
      <c r="J817" s="13">
        <v>8</v>
      </c>
      <c r="K817" s="13">
        <v>0</v>
      </c>
      <c r="L817" s="14">
        <v>24.883200000000002</v>
      </c>
      <c r="M817" s="14">
        <f t="shared" si="60"/>
        <v>26.956800000000001</v>
      </c>
      <c r="N817" s="14">
        <f t="shared" si="61"/>
        <v>51.84</v>
      </c>
      <c r="O817" s="14">
        <f t="shared" si="63"/>
        <v>24.883200000000002</v>
      </c>
      <c r="P817" s="13">
        <v>51.84</v>
      </c>
      <c r="Q817" s="14">
        <f t="shared" si="62"/>
        <v>1200</v>
      </c>
      <c r="R817" s="14" t="str">
        <f t="shared" si="64"/>
        <v>B</v>
      </c>
      <c r="S817" s="14" t="str">
        <f>VLOOKUP(G817,Code!$C$3:$D$5,2,0)</f>
        <v>O-102</v>
      </c>
      <c r="T817" s="14"/>
    </row>
    <row r="818" spans="1:20">
      <c r="A818" s="13">
        <v>817</v>
      </c>
      <c r="B818" s="13" t="s">
        <v>85</v>
      </c>
      <c r="C818" s="13" t="s">
        <v>69</v>
      </c>
      <c r="D818" s="13" t="s">
        <v>132</v>
      </c>
      <c r="E818" s="13" t="s">
        <v>133</v>
      </c>
      <c r="F818" s="13" t="s">
        <v>134</v>
      </c>
      <c r="G818" s="13" t="s">
        <v>82</v>
      </c>
      <c r="H818" s="13" t="s">
        <v>107</v>
      </c>
      <c r="I818" s="13" t="s">
        <v>948</v>
      </c>
      <c r="J818" s="13">
        <v>1</v>
      </c>
      <c r="K818" s="13">
        <v>0.2</v>
      </c>
      <c r="L818" s="14">
        <v>1.8703999999999998</v>
      </c>
      <c r="M818" s="14">
        <f t="shared" si="60"/>
        <v>3.4736000000000002</v>
      </c>
      <c r="N818" s="14">
        <f t="shared" si="61"/>
        <v>6.4128000000000007</v>
      </c>
      <c r="O818" s="14">
        <f t="shared" si="63"/>
        <v>2.9392000000000005</v>
      </c>
      <c r="P818" s="13">
        <v>5.3440000000000003</v>
      </c>
      <c r="Q818" s="14">
        <f t="shared" si="62"/>
        <v>150</v>
      </c>
      <c r="R818" s="14" t="str">
        <f t="shared" si="64"/>
        <v>D</v>
      </c>
      <c r="S818" s="14" t="str">
        <f>VLOOKUP(G818,Code!$C$3:$D$5,2,0)</f>
        <v>O-102</v>
      </c>
      <c r="T818" s="14"/>
    </row>
    <row r="819" spans="1:20">
      <c r="A819" s="13">
        <v>818</v>
      </c>
      <c r="B819" s="13" t="s">
        <v>85</v>
      </c>
      <c r="C819" s="13" t="s">
        <v>69</v>
      </c>
      <c r="D819" s="13" t="s">
        <v>132</v>
      </c>
      <c r="E819" s="13" t="s">
        <v>133</v>
      </c>
      <c r="F819" s="13" t="s">
        <v>134</v>
      </c>
      <c r="G819" s="13" t="s">
        <v>82</v>
      </c>
      <c r="H819" s="13" t="s">
        <v>107</v>
      </c>
      <c r="I819" s="13" t="s">
        <v>235</v>
      </c>
      <c r="J819" s="13">
        <v>8</v>
      </c>
      <c r="K819" s="13">
        <v>0.2</v>
      </c>
      <c r="L819" s="14">
        <v>14.5152</v>
      </c>
      <c r="M819" s="14">
        <f t="shared" si="60"/>
        <v>26.956800000000008</v>
      </c>
      <c r="N819" s="14">
        <f t="shared" si="61"/>
        <v>49.766400000000012</v>
      </c>
      <c r="O819" s="14">
        <f t="shared" si="63"/>
        <v>22.809600000000003</v>
      </c>
      <c r="P819" s="13">
        <v>41.472000000000008</v>
      </c>
      <c r="Q819" s="14">
        <f t="shared" si="62"/>
        <v>1200</v>
      </c>
      <c r="R819" s="14" t="str">
        <f t="shared" si="64"/>
        <v>B</v>
      </c>
      <c r="S819" s="14" t="str">
        <f>VLOOKUP(G819,Code!$C$3:$D$5,2,0)</f>
        <v>O-102</v>
      </c>
      <c r="T819" s="14"/>
    </row>
    <row r="820" spans="1:20">
      <c r="A820" s="13">
        <v>819</v>
      </c>
      <c r="B820" s="13" t="s">
        <v>85</v>
      </c>
      <c r="C820" s="13" t="s">
        <v>69</v>
      </c>
      <c r="D820" s="13" t="s">
        <v>132</v>
      </c>
      <c r="E820" s="13" t="s">
        <v>133</v>
      </c>
      <c r="F820" s="13" t="s">
        <v>134</v>
      </c>
      <c r="G820" s="13" t="s">
        <v>82</v>
      </c>
      <c r="H820" s="13" t="s">
        <v>99</v>
      </c>
      <c r="I820" s="13" t="s">
        <v>949</v>
      </c>
      <c r="J820" s="13">
        <v>3</v>
      </c>
      <c r="K820" s="13">
        <v>0.7</v>
      </c>
      <c r="L820" s="14">
        <v>-2.4287999999999998</v>
      </c>
      <c r="M820" s="14">
        <f t="shared" si="60"/>
        <v>5.5968000000000009</v>
      </c>
      <c r="N820" s="14">
        <f t="shared" si="61"/>
        <v>5.3856000000000019</v>
      </c>
      <c r="O820" s="14">
        <f t="shared" si="63"/>
        <v>-0.21119999999999894</v>
      </c>
      <c r="P820" s="13">
        <v>3.168000000000001</v>
      </c>
      <c r="Q820" s="14">
        <f t="shared" si="62"/>
        <v>450</v>
      </c>
      <c r="R820" s="14" t="str">
        <f t="shared" si="64"/>
        <v>D</v>
      </c>
      <c r="S820" s="14" t="str">
        <f>VLOOKUP(G820,Code!$C$3:$D$5,2,0)</f>
        <v>O-102</v>
      </c>
      <c r="T820" s="14"/>
    </row>
    <row r="821" spans="1:20">
      <c r="A821" s="13">
        <v>820</v>
      </c>
      <c r="B821" s="13" t="s">
        <v>85</v>
      </c>
      <c r="C821" s="13" t="s">
        <v>69</v>
      </c>
      <c r="D821" s="13" t="s">
        <v>132</v>
      </c>
      <c r="E821" s="13" t="s">
        <v>133</v>
      </c>
      <c r="F821" s="13" t="s">
        <v>134</v>
      </c>
      <c r="G821" s="13" t="s">
        <v>73</v>
      </c>
      <c r="H821" s="13" t="s">
        <v>76</v>
      </c>
      <c r="I821" s="13" t="s">
        <v>950</v>
      </c>
      <c r="J821" s="13">
        <v>5</v>
      </c>
      <c r="K821" s="13">
        <v>0.3</v>
      </c>
      <c r="L821" s="14">
        <v>0</v>
      </c>
      <c r="M821" s="14">
        <f t="shared" si="60"/>
        <v>1228.4649999999999</v>
      </c>
      <c r="N821" s="14">
        <f t="shared" si="61"/>
        <v>1597.0045</v>
      </c>
      <c r="O821" s="14">
        <f t="shared" si="63"/>
        <v>368.53950000000009</v>
      </c>
      <c r="P821" s="13">
        <v>1228.4649999999999</v>
      </c>
      <c r="Q821" s="14">
        <f t="shared" si="62"/>
        <v>750</v>
      </c>
      <c r="R821" s="14" t="str">
        <f t="shared" si="64"/>
        <v>C</v>
      </c>
      <c r="S821" s="14" t="str">
        <f>VLOOKUP(G821,Code!$C$3:$D$5,2,0)</f>
        <v>F-101</v>
      </c>
      <c r="T821" s="14"/>
    </row>
    <row r="822" spans="1:20">
      <c r="A822" s="13">
        <v>821</v>
      </c>
      <c r="B822" s="13" t="s">
        <v>85</v>
      </c>
      <c r="C822" s="13" t="s">
        <v>69</v>
      </c>
      <c r="D822" s="13" t="s">
        <v>132</v>
      </c>
      <c r="E822" s="13" t="s">
        <v>133</v>
      </c>
      <c r="F822" s="13" t="s">
        <v>134</v>
      </c>
      <c r="G822" s="13" t="s">
        <v>82</v>
      </c>
      <c r="H822" s="13" t="s">
        <v>99</v>
      </c>
      <c r="I822" s="13" t="s">
        <v>951</v>
      </c>
      <c r="J822" s="13">
        <v>3</v>
      </c>
      <c r="K822" s="13">
        <v>0.7</v>
      </c>
      <c r="L822" s="14">
        <v>-22.796399999999991</v>
      </c>
      <c r="M822" s="14">
        <f t="shared" si="60"/>
        <v>53.882399999999997</v>
      </c>
      <c r="N822" s="14">
        <f t="shared" si="61"/>
        <v>52.84620000000001</v>
      </c>
      <c r="O822" s="14">
        <f t="shared" si="63"/>
        <v>-1.0361999999999867</v>
      </c>
      <c r="P822" s="13">
        <v>31.086000000000006</v>
      </c>
      <c r="Q822" s="14">
        <f t="shared" si="62"/>
        <v>450</v>
      </c>
      <c r="R822" s="14" t="str">
        <f t="shared" si="64"/>
        <v>D</v>
      </c>
      <c r="S822" s="14" t="str">
        <f>VLOOKUP(G822,Code!$C$3:$D$5,2,0)</f>
        <v>O-102</v>
      </c>
      <c r="T822" s="14"/>
    </row>
    <row r="823" spans="1:20">
      <c r="A823" s="13">
        <v>822</v>
      </c>
      <c r="B823" s="13" t="s">
        <v>85</v>
      </c>
      <c r="C823" s="13" t="s">
        <v>69</v>
      </c>
      <c r="D823" s="13" t="s">
        <v>132</v>
      </c>
      <c r="E823" s="13" t="s">
        <v>133</v>
      </c>
      <c r="F823" s="13" t="s">
        <v>134</v>
      </c>
      <c r="G823" s="13" t="s">
        <v>82</v>
      </c>
      <c r="H823" s="13" t="s">
        <v>107</v>
      </c>
      <c r="I823" s="13" t="s">
        <v>952</v>
      </c>
      <c r="J823" s="13">
        <v>4</v>
      </c>
      <c r="K823" s="13">
        <v>0.2</v>
      </c>
      <c r="L823" s="14">
        <v>117.43199999999999</v>
      </c>
      <c r="M823" s="14">
        <f t="shared" si="60"/>
        <v>218.08799999999999</v>
      </c>
      <c r="N823" s="14">
        <f t="shared" si="61"/>
        <v>402.62399999999997</v>
      </c>
      <c r="O823" s="14">
        <f t="shared" si="63"/>
        <v>184.53599999999997</v>
      </c>
      <c r="P823" s="13">
        <v>335.52</v>
      </c>
      <c r="Q823" s="14">
        <f t="shared" si="62"/>
        <v>600</v>
      </c>
      <c r="R823" s="14" t="str">
        <f t="shared" si="64"/>
        <v>C</v>
      </c>
      <c r="S823" s="14" t="str">
        <f>VLOOKUP(G823,Code!$C$3:$D$5,2,0)</f>
        <v>O-102</v>
      </c>
      <c r="T823" s="14"/>
    </row>
    <row r="824" spans="1:20">
      <c r="A824" s="13">
        <v>823</v>
      </c>
      <c r="B824" s="13" t="s">
        <v>85</v>
      </c>
      <c r="C824" s="13" t="s">
        <v>69</v>
      </c>
      <c r="D824" s="13" t="s">
        <v>478</v>
      </c>
      <c r="E824" s="13" t="s">
        <v>371</v>
      </c>
      <c r="F824" s="13" t="s">
        <v>134</v>
      </c>
      <c r="G824" s="13" t="s">
        <v>96</v>
      </c>
      <c r="H824" s="13" t="s">
        <v>138</v>
      </c>
      <c r="I824" s="13" t="s">
        <v>953</v>
      </c>
      <c r="J824" s="13">
        <v>3</v>
      </c>
      <c r="K824" s="13">
        <v>0</v>
      </c>
      <c r="L824" s="14">
        <v>71.990999999999985</v>
      </c>
      <c r="M824" s="14">
        <f t="shared" si="60"/>
        <v>167.97899999999998</v>
      </c>
      <c r="N824" s="14">
        <f t="shared" si="61"/>
        <v>239.96999999999997</v>
      </c>
      <c r="O824" s="14">
        <f t="shared" si="63"/>
        <v>71.990999999999985</v>
      </c>
      <c r="P824" s="13">
        <v>239.96999999999997</v>
      </c>
      <c r="Q824" s="14">
        <f t="shared" si="62"/>
        <v>450</v>
      </c>
      <c r="R824" s="14" t="str">
        <f t="shared" si="64"/>
        <v>D</v>
      </c>
      <c r="S824" s="14" t="str">
        <f>VLOOKUP(G824,Code!$C$3:$D$5,2,0)</f>
        <v>T-103</v>
      </c>
      <c r="T824" s="14"/>
    </row>
    <row r="825" spans="1:20">
      <c r="A825" s="13">
        <v>824</v>
      </c>
      <c r="B825" s="13" t="s">
        <v>85</v>
      </c>
      <c r="C825" s="13" t="s">
        <v>69</v>
      </c>
      <c r="D825" s="13" t="s">
        <v>478</v>
      </c>
      <c r="E825" s="13" t="s">
        <v>371</v>
      </c>
      <c r="F825" s="13" t="s">
        <v>134</v>
      </c>
      <c r="G825" s="13" t="s">
        <v>82</v>
      </c>
      <c r="H825" s="13" t="s">
        <v>83</v>
      </c>
      <c r="I825" s="13" t="s">
        <v>892</v>
      </c>
      <c r="J825" s="13">
        <v>2</v>
      </c>
      <c r="K825" s="13">
        <v>0</v>
      </c>
      <c r="L825" s="14">
        <v>4.8117999999999999</v>
      </c>
      <c r="M825" s="14">
        <f t="shared" si="60"/>
        <v>5.0082000000000004</v>
      </c>
      <c r="N825" s="14">
        <f t="shared" si="61"/>
        <v>9.82</v>
      </c>
      <c r="O825" s="14">
        <f t="shared" si="63"/>
        <v>4.8117999999999999</v>
      </c>
      <c r="P825" s="13">
        <v>9.82</v>
      </c>
      <c r="Q825" s="14">
        <f t="shared" si="62"/>
        <v>300</v>
      </c>
      <c r="R825" s="14" t="str">
        <f t="shared" si="64"/>
        <v>D</v>
      </c>
      <c r="S825" s="14" t="str">
        <f>VLOOKUP(G825,Code!$C$3:$D$5,2,0)</f>
        <v>O-102</v>
      </c>
      <c r="T825" s="14"/>
    </row>
    <row r="826" spans="1:20">
      <c r="A826" s="13">
        <v>825</v>
      </c>
      <c r="B826" s="13" t="s">
        <v>85</v>
      </c>
      <c r="C826" s="13" t="s">
        <v>69</v>
      </c>
      <c r="D826" s="13" t="s">
        <v>124</v>
      </c>
      <c r="E826" s="13" t="s">
        <v>80</v>
      </c>
      <c r="F826" s="13" t="s">
        <v>81</v>
      </c>
      <c r="G826" s="13" t="s">
        <v>96</v>
      </c>
      <c r="H826" s="13" t="s">
        <v>138</v>
      </c>
      <c r="I826" s="13" t="s">
        <v>954</v>
      </c>
      <c r="J826" s="13">
        <v>4</v>
      </c>
      <c r="K826" s="13">
        <v>0</v>
      </c>
      <c r="L826" s="14">
        <v>4.0679999999999978</v>
      </c>
      <c r="M826" s="14">
        <f t="shared" si="60"/>
        <v>63.731999999999999</v>
      </c>
      <c r="N826" s="14">
        <f t="shared" si="61"/>
        <v>67.8</v>
      </c>
      <c r="O826" s="14">
        <f t="shared" si="63"/>
        <v>4.0679999999999978</v>
      </c>
      <c r="P826" s="13">
        <v>67.8</v>
      </c>
      <c r="Q826" s="14">
        <f t="shared" si="62"/>
        <v>600</v>
      </c>
      <c r="R826" s="14" t="str">
        <f t="shared" si="64"/>
        <v>C</v>
      </c>
      <c r="S826" s="14" t="str">
        <f>VLOOKUP(G826,Code!$C$3:$D$5,2,0)</f>
        <v>T-103</v>
      </c>
      <c r="T826" s="14"/>
    </row>
    <row r="827" spans="1:20">
      <c r="A827" s="13">
        <v>826</v>
      </c>
      <c r="B827" s="13" t="s">
        <v>85</v>
      </c>
      <c r="C827" s="13" t="s">
        <v>69</v>
      </c>
      <c r="D827" s="13" t="s">
        <v>124</v>
      </c>
      <c r="E827" s="13" t="s">
        <v>80</v>
      </c>
      <c r="F827" s="13" t="s">
        <v>81</v>
      </c>
      <c r="G827" s="13" t="s">
        <v>96</v>
      </c>
      <c r="H827" s="13" t="s">
        <v>138</v>
      </c>
      <c r="I827" s="13" t="s">
        <v>395</v>
      </c>
      <c r="J827" s="13">
        <v>3</v>
      </c>
      <c r="K827" s="13">
        <v>0</v>
      </c>
      <c r="L827" s="14">
        <v>40.31280000000001</v>
      </c>
      <c r="M827" s="14">
        <f t="shared" si="60"/>
        <v>127.65719999999999</v>
      </c>
      <c r="N827" s="14">
        <f t="shared" si="61"/>
        <v>167.97</v>
      </c>
      <c r="O827" s="14">
        <f t="shared" si="63"/>
        <v>40.31280000000001</v>
      </c>
      <c r="P827" s="13">
        <v>167.97</v>
      </c>
      <c r="Q827" s="14">
        <f t="shared" si="62"/>
        <v>450</v>
      </c>
      <c r="R827" s="14" t="str">
        <f t="shared" si="64"/>
        <v>D</v>
      </c>
      <c r="S827" s="14" t="str">
        <f>VLOOKUP(G827,Code!$C$3:$D$5,2,0)</f>
        <v>T-103</v>
      </c>
      <c r="T827" s="14"/>
    </row>
    <row r="828" spans="1:20">
      <c r="A828" s="13">
        <v>827</v>
      </c>
      <c r="B828" s="13" t="s">
        <v>85</v>
      </c>
      <c r="C828" s="13" t="s">
        <v>69</v>
      </c>
      <c r="D828" s="13" t="s">
        <v>423</v>
      </c>
      <c r="E828" s="13" t="s">
        <v>165</v>
      </c>
      <c r="F828" s="13" t="s">
        <v>115</v>
      </c>
      <c r="G828" s="13" t="s">
        <v>82</v>
      </c>
      <c r="H828" s="13" t="s">
        <v>183</v>
      </c>
      <c r="I828" s="13" t="s">
        <v>955</v>
      </c>
      <c r="J828" s="13">
        <v>7</v>
      </c>
      <c r="K828" s="13">
        <v>0</v>
      </c>
      <c r="L828" s="14">
        <v>16.8</v>
      </c>
      <c r="M828" s="14">
        <f t="shared" si="60"/>
        <v>18.2</v>
      </c>
      <c r="N828" s="14">
        <f t="shared" si="61"/>
        <v>35</v>
      </c>
      <c r="O828" s="14">
        <f t="shared" si="63"/>
        <v>16.8</v>
      </c>
      <c r="P828" s="13">
        <v>35</v>
      </c>
      <c r="Q828" s="14">
        <f t="shared" si="62"/>
        <v>1050</v>
      </c>
      <c r="R828" s="14" t="str">
        <f t="shared" si="64"/>
        <v>B</v>
      </c>
      <c r="S828" s="14" t="str">
        <f>VLOOKUP(G828,Code!$C$3:$D$5,2,0)</f>
        <v>O-102</v>
      </c>
      <c r="T828" s="14"/>
    </row>
    <row r="829" spans="1:20">
      <c r="A829" s="13">
        <v>828</v>
      </c>
      <c r="B829" s="13" t="s">
        <v>85</v>
      </c>
      <c r="C829" s="13" t="s">
        <v>69</v>
      </c>
      <c r="D829" s="13" t="s">
        <v>423</v>
      </c>
      <c r="E829" s="13" t="s">
        <v>165</v>
      </c>
      <c r="F829" s="13" t="s">
        <v>115</v>
      </c>
      <c r="G829" s="13" t="s">
        <v>82</v>
      </c>
      <c r="H829" s="13" t="s">
        <v>298</v>
      </c>
      <c r="I829" s="13" t="s">
        <v>956</v>
      </c>
      <c r="J829" s="13">
        <v>4</v>
      </c>
      <c r="K829" s="13">
        <v>0</v>
      </c>
      <c r="L829" s="14">
        <v>10.799599999999998</v>
      </c>
      <c r="M829" s="14">
        <f t="shared" si="60"/>
        <v>26.440400000000004</v>
      </c>
      <c r="N829" s="14">
        <f t="shared" si="61"/>
        <v>37.24</v>
      </c>
      <c r="O829" s="14">
        <f t="shared" si="63"/>
        <v>10.799599999999998</v>
      </c>
      <c r="P829" s="13">
        <v>37.24</v>
      </c>
      <c r="Q829" s="14">
        <f t="shared" si="62"/>
        <v>600</v>
      </c>
      <c r="R829" s="14" t="str">
        <f t="shared" si="64"/>
        <v>C</v>
      </c>
      <c r="S829" s="14" t="str">
        <f>VLOOKUP(G829,Code!$C$3:$D$5,2,0)</f>
        <v>O-102</v>
      </c>
      <c r="T829" s="14"/>
    </row>
    <row r="830" spans="1:20">
      <c r="A830" s="13">
        <v>829</v>
      </c>
      <c r="B830" s="13" t="s">
        <v>85</v>
      </c>
      <c r="C830" s="13" t="s">
        <v>69</v>
      </c>
      <c r="D830" s="13" t="s">
        <v>423</v>
      </c>
      <c r="E830" s="13" t="s">
        <v>165</v>
      </c>
      <c r="F830" s="13" t="s">
        <v>115</v>
      </c>
      <c r="G830" s="13" t="s">
        <v>82</v>
      </c>
      <c r="H830" s="13" t="s">
        <v>143</v>
      </c>
      <c r="I830" s="13" t="s">
        <v>957</v>
      </c>
      <c r="J830" s="13">
        <v>2</v>
      </c>
      <c r="K830" s="13">
        <v>0</v>
      </c>
      <c r="L830" s="14">
        <v>7.4871999999999996</v>
      </c>
      <c r="M830" s="14">
        <f t="shared" si="60"/>
        <v>7.7927999999999997</v>
      </c>
      <c r="N830" s="14">
        <f t="shared" si="61"/>
        <v>15.28</v>
      </c>
      <c r="O830" s="14">
        <f t="shared" si="63"/>
        <v>7.4871999999999996</v>
      </c>
      <c r="P830" s="13">
        <v>15.28</v>
      </c>
      <c r="Q830" s="14">
        <f t="shared" si="62"/>
        <v>300</v>
      </c>
      <c r="R830" s="14" t="str">
        <f t="shared" si="64"/>
        <v>D</v>
      </c>
      <c r="S830" s="14" t="str">
        <f>VLOOKUP(G830,Code!$C$3:$D$5,2,0)</f>
        <v>O-102</v>
      </c>
      <c r="T830" s="14"/>
    </row>
    <row r="831" spans="1:20">
      <c r="A831" s="13">
        <v>830</v>
      </c>
      <c r="B831" s="13" t="s">
        <v>68</v>
      </c>
      <c r="C831" s="13" t="s">
        <v>69</v>
      </c>
      <c r="D831" s="13" t="s">
        <v>958</v>
      </c>
      <c r="E831" s="13" t="s">
        <v>71</v>
      </c>
      <c r="F831" s="13" t="s">
        <v>72</v>
      </c>
      <c r="G831" s="13" t="s">
        <v>73</v>
      </c>
      <c r="H831" s="13" t="s">
        <v>76</v>
      </c>
      <c r="I831" s="13" t="s">
        <v>959</v>
      </c>
      <c r="J831" s="13">
        <v>2</v>
      </c>
      <c r="K831" s="13">
        <v>0</v>
      </c>
      <c r="L831" s="14">
        <v>90.587999999999965</v>
      </c>
      <c r="M831" s="14">
        <f t="shared" si="60"/>
        <v>211.37200000000001</v>
      </c>
      <c r="N831" s="14">
        <f t="shared" si="61"/>
        <v>301.95999999999998</v>
      </c>
      <c r="O831" s="14">
        <f t="shared" si="63"/>
        <v>90.587999999999965</v>
      </c>
      <c r="P831" s="13">
        <v>301.95999999999998</v>
      </c>
      <c r="Q831" s="14">
        <f t="shared" si="62"/>
        <v>300</v>
      </c>
      <c r="R831" s="14" t="str">
        <f t="shared" si="64"/>
        <v>D</v>
      </c>
      <c r="S831" s="14" t="str">
        <f>VLOOKUP(G831,Code!$C$3:$D$5,2,0)</f>
        <v>F-101</v>
      </c>
      <c r="T831" s="14"/>
    </row>
    <row r="832" spans="1:20">
      <c r="A832" s="13">
        <v>831</v>
      </c>
      <c r="B832" s="13" t="s">
        <v>68</v>
      </c>
      <c r="C832" s="13" t="s">
        <v>69</v>
      </c>
      <c r="D832" s="13" t="s">
        <v>958</v>
      </c>
      <c r="E832" s="13" t="s">
        <v>71</v>
      </c>
      <c r="F832" s="13" t="s">
        <v>72</v>
      </c>
      <c r="G832" s="13" t="s">
        <v>82</v>
      </c>
      <c r="H832" s="13" t="s">
        <v>101</v>
      </c>
      <c r="I832" s="13" t="s">
        <v>960</v>
      </c>
      <c r="J832" s="13">
        <v>3</v>
      </c>
      <c r="K832" s="13">
        <v>0</v>
      </c>
      <c r="L832" s="14">
        <v>50.584800000000008</v>
      </c>
      <c r="M832" s="14">
        <f t="shared" si="60"/>
        <v>130.0752</v>
      </c>
      <c r="N832" s="14">
        <f t="shared" si="61"/>
        <v>180.66</v>
      </c>
      <c r="O832" s="14">
        <f t="shared" si="63"/>
        <v>50.584800000000001</v>
      </c>
      <c r="P832" s="13">
        <v>180.66</v>
      </c>
      <c r="Q832" s="14">
        <f t="shared" si="62"/>
        <v>450</v>
      </c>
      <c r="R832" s="14" t="str">
        <f t="shared" si="64"/>
        <v>D</v>
      </c>
      <c r="S832" s="14" t="str">
        <f>VLOOKUP(G832,Code!$C$3:$D$5,2,0)</f>
        <v>O-102</v>
      </c>
      <c r="T832" s="14"/>
    </row>
    <row r="833" spans="1:20">
      <c r="A833" s="13">
        <v>832</v>
      </c>
      <c r="B833" s="13" t="s">
        <v>68</v>
      </c>
      <c r="C833" s="13" t="s">
        <v>69</v>
      </c>
      <c r="D833" s="13" t="s">
        <v>958</v>
      </c>
      <c r="E833" s="13" t="s">
        <v>71</v>
      </c>
      <c r="F833" s="13" t="s">
        <v>72</v>
      </c>
      <c r="G833" s="13" t="s">
        <v>96</v>
      </c>
      <c r="H833" s="13" t="s">
        <v>97</v>
      </c>
      <c r="I833" s="13" t="s">
        <v>961</v>
      </c>
      <c r="J833" s="13">
        <v>2</v>
      </c>
      <c r="K833" s="13">
        <v>0</v>
      </c>
      <c r="L833" s="14">
        <v>51.834599999999995</v>
      </c>
      <c r="M833" s="14">
        <f t="shared" si="60"/>
        <v>140.1454</v>
      </c>
      <c r="N833" s="14">
        <f t="shared" si="61"/>
        <v>191.98</v>
      </c>
      <c r="O833" s="14">
        <f t="shared" si="63"/>
        <v>51.834599999999995</v>
      </c>
      <c r="P833" s="13">
        <v>191.98</v>
      </c>
      <c r="Q833" s="14">
        <f t="shared" si="62"/>
        <v>300</v>
      </c>
      <c r="R833" s="14" t="str">
        <f t="shared" si="64"/>
        <v>D</v>
      </c>
      <c r="S833" s="14" t="str">
        <f>VLOOKUP(G833,Code!$C$3:$D$5,2,0)</f>
        <v>T-103</v>
      </c>
      <c r="T833" s="14"/>
    </row>
    <row r="834" spans="1:20">
      <c r="A834" s="13">
        <v>833</v>
      </c>
      <c r="B834" s="13" t="s">
        <v>68</v>
      </c>
      <c r="C834" s="13" t="s">
        <v>69</v>
      </c>
      <c r="D834" s="13" t="s">
        <v>958</v>
      </c>
      <c r="E834" s="13" t="s">
        <v>71</v>
      </c>
      <c r="F834" s="13" t="s">
        <v>72</v>
      </c>
      <c r="G834" s="13" t="s">
        <v>96</v>
      </c>
      <c r="H834" s="13" t="s">
        <v>97</v>
      </c>
      <c r="I834" s="13" t="s">
        <v>962</v>
      </c>
      <c r="J834" s="13">
        <v>1</v>
      </c>
      <c r="K834" s="13">
        <v>0</v>
      </c>
      <c r="L834" s="14">
        <v>17.157400000000003</v>
      </c>
      <c r="M834" s="14">
        <f t="shared" ref="M834:M897" si="65">P834-L834</f>
        <v>48.832599999999992</v>
      </c>
      <c r="N834" s="14">
        <f t="shared" ref="N834:N897" si="66">P834+(P834*K834)</f>
        <v>65.989999999999995</v>
      </c>
      <c r="O834" s="14">
        <f t="shared" si="63"/>
        <v>17.157400000000003</v>
      </c>
      <c r="P834" s="13">
        <v>65.989999999999995</v>
      </c>
      <c r="Q834" s="14">
        <f t="shared" ref="Q834:Q897" si="67">J834*150</f>
        <v>150</v>
      </c>
      <c r="R834" s="14" t="str">
        <f t="shared" si="64"/>
        <v>D</v>
      </c>
      <c r="S834" s="14" t="str">
        <f>VLOOKUP(G834,Code!$C$3:$D$5,2,0)</f>
        <v>T-103</v>
      </c>
      <c r="T834" s="14"/>
    </row>
    <row r="835" spans="1:20">
      <c r="A835" s="13">
        <v>834</v>
      </c>
      <c r="B835" s="13" t="s">
        <v>85</v>
      </c>
      <c r="C835" s="13" t="s">
        <v>78</v>
      </c>
      <c r="D835" s="13" t="s">
        <v>410</v>
      </c>
      <c r="E835" s="13" t="s">
        <v>87</v>
      </c>
      <c r="F835" s="13" t="s">
        <v>72</v>
      </c>
      <c r="G835" s="13" t="s">
        <v>82</v>
      </c>
      <c r="H835" s="13" t="s">
        <v>94</v>
      </c>
      <c r="I835" s="13" t="s">
        <v>963</v>
      </c>
      <c r="J835" s="13">
        <v>2</v>
      </c>
      <c r="K835" s="13">
        <v>0.2</v>
      </c>
      <c r="L835" s="14">
        <v>2.6411999999999995</v>
      </c>
      <c r="M835" s="14">
        <f t="shared" si="65"/>
        <v>32.574800000000003</v>
      </c>
      <c r="N835" s="14">
        <f t="shared" si="66"/>
        <v>42.2592</v>
      </c>
      <c r="O835" s="14">
        <f t="shared" ref="O835:O898" si="68">N835-M835</f>
        <v>9.6843999999999966</v>
      </c>
      <c r="P835" s="13">
        <v>35.216000000000001</v>
      </c>
      <c r="Q835" s="14">
        <f t="shared" si="67"/>
        <v>300</v>
      </c>
      <c r="R835" s="14" t="str">
        <f t="shared" ref="R835:R898" si="69">IF(Q835&gt;=2000,"A",IF(Q835&gt;=1000,"B",IF(Q835&gt;=500,"C",IF(Q835&gt;=100,"D",IF(Q835&lt;100,"E","error")))))</f>
        <v>D</v>
      </c>
      <c r="S835" s="14" t="str">
        <f>VLOOKUP(G835,Code!$C$3:$D$5,2,0)</f>
        <v>O-102</v>
      </c>
      <c r="T835" s="14"/>
    </row>
    <row r="836" spans="1:20">
      <c r="A836" s="13">
        <v>835</v>
      </c>
      <c r="B836" s="13" t="s">
        <v>85</v>
      </c>
      <c r="C836" s="13" t="s">
        <v>78</v>
      </c>
      <c r="D836" s="13" t="s">
        <v>410</v>
      </c>
      <c r="E836" s="13" t="s">
        <v>87</v>
      </c>
      <c r="F836" s="13" t="s">
        <v>72</v>
      </c>
      <c r="G836" s="13" t="s">
        <v>82</v>
      </c>
      <c r="H836" s="13" t="s">
        <v>101</v>
      </c>
      <c r="I836" s="13" t="s">
        <v>964</v>
      </c>
      <c r="J836" s="13">
        <v>2</v>
      </c>
      <c r="K836" s="13">
        <v>0.2</v>
      </c>
      <c r="L836" s="14">
        <v>6.5164</v>
      </c>
      <c r="M836" s="14">
        <f t="shared" si="65"/>
        <v>17.179600000000001</v>
      </c>
      <c r="N836" s="14">
        <f t="shared" si="66"/>
        <v>28.435200000000002</v>
      </c>
      <c r="O836" s="14">
        <f t="shared" si="68"/>
        <v>11.255600000000001</v>
      </c>
      <c r="P836" s="13">
        <v>23.696000000000002</v>
      </c>
      <c r="Q836" s="14">
        <f t="shared" si="67"/>
        <v>300</v>
      </c>
      <c r="R836" s="14" t="str">
        <f t="shared" si="69"/>
        <v>D</v>
      </c>
      <c r="S836" s="14" t="str">
        <f>VLOOKUP(G836,Code!$C$3:$D$5,2,0)</f>
        <v>O-102</v>
      </c>
      <c r="T836" s="14"/>
    </row>
    <row r="837" spans="1:20">
      <c r="A837" s="13">
        <v>836</v>
      </c>
      <c r="B837" s="13" t="s">
        <v>85</v>
      </c>
      <c r="C837" s="13" t="s">
        <v>78</v>
      </c>
      <c r="D837" s="13" t="s">
        <v>410</v>
      </c>
      <c r="E837" s="13" t="s">
        <v>87</v>
      </c>
      <c r="F837" s="13" t="s">
        <v>72</v>
      </c>
      <c r="G837" s="13" t="s">
        <v>96</v>
      </c>
      <c r="H837" s="13" t="s">
        <v>333</v>
      </c>
      <c r="I837" s="13" t="s">
        <v>965</v>
      </c>
      <c r="J837" s="13">
        <v>1</v>
      </c>
      <c r="K837" s="13">
        <v>0.5</v>
      </c>
      <c r="L837" s="14">
        <v>-111.49950000000007</v>
      </c>
      <c r="M837" s="14">
        <f t="shared" si="65"/>
        <v>376.97450000000009</v>
      </c>
      <c r="N837" s="14">
        <f t="shared" si="66"/>
        <v>398.21250000000003</v>
      </c>
      <c r="O837" s="14">
        <f t="shared" si="68"/>
        <v>21.237999999999943</v>
      </c>
      <c r="P837" s="13">
        <v>265.47500000000002</v>
      </c>
      <c r="Q837" s="14">
        <f t="shared" si="67"/>
        <v>150</v>
      </c>
      <c r="R837" s="14" t="str">
        <f t="shared" si="69"/>
        <v>D</v>
      </c>
      <c r="S837" s="14" t="str">
        <f>VLOOKUP(G837,Code!$C$3:$D$5,2,0)</f>
        <v>T-103</v>
      </c>
      <c r="T837" s="14"/>
    </row>
    <row r="838" spans="1:20">
      <c r="A838" s="13">
        <v>837</v>
      </c>
      <c r="B838" s="13" t="s">
        <v>68</v>
      </c>
      <c r="C838" s="13" t="s">
        <v>69</v>
      </c>
      <c r="D838" s="13" t="s">
        <v>842</v>
      </c>
      <c r="E838" s="13" t="s">
        <v>114</v>
      </c>
      <c r="F838" s="13" t="s">
        <v>115</v>
      </c>
      <c r="G838" s="13" t="s">
        <v>82</v>
      </c>
      <c r="H838" s="13" t="s">
        <v>99</v>
      </c>
      <c r="I838" s="13" t="s">
        <v>966</v>
      </c>
      <c r="J838" s="13">
        <v>4</v>
      </c>
      <c r="K838" s="13">
        <v>0.8</v>
      </c>
      <c r="L838" s="14">
        <v>-79.335199999999986</v>
      </c>
      <c r="M838" s="14">
        <f t="shared" si="65"/>
        <v>130.51919999999996</v>
      </c>
      <c r="N838" s="14">
        <f t="shared" si="66"/>
        <v>92.131199999999978</v>
      </c>
      <c r="O838" s="14">
        <f t="shared" si="68"/>
        <v>-38.387999999999977</v>
      </c>
      <c r="P838" s="13">
        <v>51.183999999999983</v>
      </c>
      <c r="Q838" s="14">
        <f t="shared" si="67"/>
        <v>600</v>
      </c>
      <c r="R838" s="14" t="str">
        <f t="shared" si="69"/>
        <v>C</v>
      </c>
      <c r="S838" s="14" t="str">
        <f>VLOOKUP(G838,Code!$C$3:$D$5,2,0)</f>
        <v>O-102</v>
      </c>
      <c r="T838" s="14"/>
    </row>
    <row r="839" spans="1:20">
      <c r="A839" s="13">
        <v>838</v>
      </c>
      <c r="B839" s="13" t="s">
        <v>85</v>
      </c>
      <c r="C839" s="13" t="s">
        <v>112</v>
      </c>
      <c r="D839" s="13" t="s">
        <v>227</v>
      </c>
      <c r="E839" s="13" t="s">
        <v>210</v>
      </c>
      <c r="F839" s="13" t="s">
        <v>72</v>
      </c>
      <c r="G839" s="13" t="s">
        <v>82</v>
      </c>
      <c r="H839" s="13" t="s">
        <v>107</v>
      </c>
      <c r="I839" s="13" t="s">
        <v>967</v>
      </c>
      <c r="J839" s="13">
        <v>2</v>
      </c>
      <c r="K839" s="13">
        <v>0.2</v>
      </c>
      <c r="L839" s="14">
        <v>3.2615999999999996</v>
      </c>
      <c r="M839" s="14">
        <f t="shared" si="65"/>
        <v>6.4024000000000019</v>
      </c>
      <c r="N839" s="14">
        <f t="shared" si="66"/>
        <v>11.596800000000002</v>
      </c>
      <c r="O839" s="14">
        <f t="shared" si="68"/>
        <v>5.1943999999999999</v>
      </c>
      <c r="P839" s="13">
        <v>9.6640000000000015</v>
      </c>
      <c r="Q839" s="14">
        <f t="shared" si="67"/>
        <v>300</v>
      </c>
      <c r="R839" s="14" t="str">
        <f t="shared" si="69"/>
        <v>D</v>
      </c>
      <c r="S839" s="14" t="str">
        <f>VLOOKUP(G839,Code!$C$3:$D$5,2,0)</f>
        <v>O-102</v>
      </c>
      <c r="T839" s="14"/>
    </row>
    <row r="840" spans="1:20">
      <c r="A840" s="13">
        <v>839</v>
      </c>
      <c r="B840" s="13" t="s">
        <v>85</v>
      </c>
      <c r="C840" s="13" t="s">
        <v>78</v>
      </c>
      <c r="D840" s="13" t="s">
        <v>113</v>
      </c>
      <c r="E840" s="13" t="s">
        <v>114</v>
      </c>
      <c r="F840" s="13" t="s">
        <v>115</v>
      </c>
      <c r="G840" s="13" t="s">
        <v>96</v>
      </c>
      <c r="H840" s="13" t="s">
        <v>97</v>
      </c>
      <c r="I840" s="13" t="s">
        <v>648</v>
      </c>
      <c r="J840" s="13">
        <v>3</v>
      </c>
      <c r="K840" s="13">
        <v>0.2</v>
      </c>
      <c r="L840" s="14">
        <v>1.5804</v>
      </c>
      <c r="M840" s="14">
        <f t="shared" si="65"/>
        <v>19.491599999999998</v>
      </c>
      <c r="N840" s="14">
        <f t="shared" si="66"/>
        <v>25.2864</v>
      </c>
      <c r="O840" s="14">
        <f t="shared" si="68"/>
        <v>5.7948000000000022</v>
      </c>
      <c r="P840" s="13">
        <v>21.071999999999999</v>
      </c>
      <c r="Q840" s="14">
        <f t="shared" si="67"/>
        <v>450</v>
      </c>
      <c r="R840" s="14" t="str">
        <f t="shared" si="69"/>
        <v>D</v>
      </c>
      <c r="S840" s="14" t="str">
        <f>VLOOKUP(G840,Code!$C$3:$D$5,2,0)</f>
        <v>T-103</v>
      </c>
      <c r="T840" s="14"/>
    </row>
    <row r="841" spans="1:20">
      <c r="A841" s="13">
        <v>840</v>
      </c>
      <c r="B841" s="13" t="s">
        <v>85</v>
      </c>
      <c r="C841" s="13" t="s">
        <v>78</v>
      </c>
      <c r="D841" s="13" t="s">
        <v>181</v>
      </c>
      <c r="E841" s="13" t="s">
        <v>182</v>
      </c>
      <c r="F841" s="13" t="s">
        <v>134</v>
      </c>
      <c r="G841" s="13" t="s">
        <v>82</v>
      </c>
      <c r="H841" s="13" t="s">
        <v>94</v>
      </c>
      <c r="I841" s="13" t="s">
        <v>915</v>
      </c>
      <c r="J841" s="13">
        <v>3</v>
      </c>
      <c r="K841" s="13">
        <v>0</v>
      </c>
      <c r="L841" s="14">
        <v>16.3215</v>
      </c>
      <c r="M841" s="14">
        <f t="shared" si="65"/>
        <v>44.128499999999995</v>
      </c>
      <c r="N841" s="14">
        <f t="shared" si="66"/>
        <v>60.449999999999996</v>
      </c>
      <c r="O841" s="14">
        <f t="shared" si="68"/>
        <v>16.3215</v>
      </c>
      <c r="P841" s="13">
        <v>60.449999999999996</v>
      </c>
      <c r="Q841" s="14">
        <f t="shared" si="67"/>
        <v>450</v>
      </c>
      <c r="R841" s="14" t="str">
        <f t="shared" si="69"/>
        <v>D</v>
      </c>
      <c r="S841" s="14" t="str">
        <f>VLOOKUP(G841,Code!$C$3:$D$5,2,0)</f>
        <v>O-102</v>
      </c>
      <c r="T841" s="14"/>
    </row>
    <row r="842" spans="1:20">
      <c r="A842" s="13">
        <v>841</v>
      </c>
      <c r="B842" s="13" t="s">
        <v>85</v>
      </c>
      <c r="C842" s="13" t="s">
        <v>78</v>
      </c>
      <c r="D842" s="13" t="s">
        <v>181</v>
      </c>
      <c r="E842" s="13" t="s">
        <v>182</v>
      </c>
      <c r="F842" s="13" t="s">
        <v>134</v>
      </c>
      <c r="G842" s="13" t="s">
        <v>82</v>
      </c>
      <c r="H842" s="13" t="s">
        <v>94</v>
      </c>
      <c r="I842" s="13" t="s">
        <v>968</v>
      </c>
      <c r="J842" s="13">
        <v>4</v>
      </c>
      <c r="K842" s="13">
        <v>0</v>
      </c>
      <c r="L842" s="14">
        <v>3.3407999999999998</v>
      </c>
      <c r="M842" s="14">
        <f t="shared" si="65"/>
        <v>8.1791999999999998</v>
      </c>
      <c r="N842" s="14">
        <f t="shared" si="66"/>
        <v>11.52</v>
      </c>
      <c r="O842" s="14">
        <f t="shared" si="68"/>
        <v>3.3407999999999998</v>
      </c>
      <c r="P842" s="13">
        <v>11.52</v>
      </c>
      <c r="Q842" s="14">
        <f t="shared" si="67"/>
        <v>600</v>
      </c>
      <c r="R842" s="14" t="str">
        <f t="shared" si="69"/>
        <v>C</v>
      </c>
      <c r="S842" s="14" t="str">
        <f>VLOOKUP(G842,Code!$C$3:$D$5,2,0)</f>
        <v>O-102</v>
      </c>
      <c r="T842" s="14"/>
    </row>
    <row r="843" spans="1:20">
      <c r="A843" s="13">
        <v>842</v>
      </c>
      <c r="B843" s="13" t="s">
        <v>85</v>
      </c>
      <c r="C843" s="13" t="s">
        <v>78</v>
      </c>
      <c r="D843" s="13" t="s">
        <v>181</v>
      </c>
      <c r="E843" s="13" t="s">
        <v>182</v>
      </c>
      <c r="F843" s="13" t="s">
        <v>134</v>
      </c>
      <c r="G843" s="13" t="s">
        <v>73</v>
      </c>
      <c r="H843" s="13" t="s">
        <v>74</v>
      </c>
      <c r="I843" s="13" t="s">
        <v>969</v>
      </c>
      <c r="J843" s="13">
        <v>4</v>
      </c>
      <c r="K843" s="13">
        <v>0.2</v>
      </c>
      <c r="L843" s="14">
        <v>9.3024000000000058</v>
      </c>
      <c r="M843" s="14">
        <f t="shared" si="65"/>
        <v>176.7456</v>
      </c>
      <c r="N843" s="14">
        <f t="shared" si="66"/>
        <v>223.2576</v>
      </c>
      <c r="O843" s="14">
        <f t="shared" si="68"/>
        <v>46.512</v>
      </c>
      <c r="P843" s="13">
        <v>186.048</v>
      </c>
      <c r="Q843" s="14">
        <f t="shared" si="67"/>
        <v>600</v>
      </c>
      <c r="R843" s="14" t="str">
        <f t="shared" si="69"/>
        <v>C</v>
      </c>
      <c r="S843" s="14" t="str">
        <f>VLOOKUP(G843,Code!$C$3:$D$5,2,0)</f>
        <v>F-101</v>
      </c>
      <c r="T843" s="14"/>
    </row>
    <row r="844" spans="1:20">
      <c r="A844" s="13">
        <v>843</v>
      </c>
      <c r="B844" s="13" t="s">
        <v>150</v>
      </c>
      <c r="C844" s="13" t="s">
        <v>78</v>
      </c>
      <c r="D844" s="13" t="s">
        <v>79</v>
      </c>
      <c r="E844" s="13" t="s">
        <v>80</v>
      </c>
      <c r="F844" s="13" t="s">
        <v>81</v>
      </c>
      <c r="G844" s="13" t="s">
        <v>82</v>
      </c>
      <c r="H844" s="13" t="s">
        <v>99</v>
      </c>
      <c r="I844" s="13" t="s">
        <v>970</v>
      </c>
      <c r="J844" s="13">
        <v>4</v>
      </c>
      <c r="K844" s="13">
        <v>0.2</v>
      </c>
      <c r="L844" s="14">
        <v>11.699999999999996</v>
      </c>
      <c r="M844" s="14">
        <f t="shared" si="65"/>
        <v>25.740000000000002</v>
      </c>
      <c r="N844" s="14">
        <f t="shared" si="66"/>
        <v>44.927999999999997</v>
      </c>
      <c r="O844" s="14">
        <f t="shared" si="68"/>
        <v>19.187999999999995</v>
      </c>
      <c r="P844" s="13">
        <v>37.44</v>
      </c>
      <c r="Q844" s="14">
        <f t="shared" si="67"/>
        <v>600</v>
      </c>
      <c r="R844" s="14" t="str">
        <f t="shared" si="69"/>
        <v>C</v>
      </c>
      <c r="S844" s="14" t="str">
        <f>VLOOKUP(G844,Code!$C$3:$D$5,2,0)</f>
        <v>O-102</v>
      </c>
      <c r="T844" s="14"/>
    </row>
    <row r="845" spans="1:20">
      <c r="A845" s="13">
        <v>844</v>
      </c>
      <c r="B845" s="13" t="s">
        <v>150</v>
      </c>
      <c r="C845" s="13" t="s">
        <v>78</v>
      </c>
      <c r="D845" s="13" t="s">
        <v>79</v>
      </c>
      <c r="E845" s="13" t="s">
        <v>80</v>
      </c>
      <c r="F845" s="13" t="s">
        <v>81</v>
      </c>
      <c r="G845" s="13" t="s">
        <v>82</v>
      </c>
      <c r="H845" s="13" t="s">
        <v>99</v>
      </c>
      <c r="I845" s="13" t="s">
        <v>971</v>
      </c>
      <c r="J845" s="13">
        <v>4</v>
      </c>
      <c r="K845" s="13">
        <v>0.2</v>
      </c>
      <c r="L845" s="14">
        <v>8.767199999999999</v>
      </c>
      <c r="M845" s="14">
        <f t="shared" si="65"/>
        <v>18.2088</v>
      </c>
      <c r="N845" s="14">
        <f t="shared" si="66"/>
        <v>32.371200000000002</v>
      </c>
      <c r="O845" s="14">
        <f t="shared" si="68"/>
        <v>14.162400000000002</v>
      </c>
      <c r="P845" s="13">
        <v>26.975999999999999</v>
      </c>
      <c r="Q845" s="14">
        <f t="shared" si="67"/>
        <v>600</v>
      </c>
      <c r="R845" s="14" t="str">
        <f t="shared" si="69"/>
        <v>C</v>
      </c>
      <c r="S845" s="14" t="str">
        <f>VLOOKUP(G845,Code!$C$3:$D$5,2,0)</f>
        <v>O-102</v>
      </c>
      <c r="T845" s="14"/>
    </row>
    <row r="846" spans="1:20">
      <c r="A846" s="13">
        <v>845</v>
      </c>
      <c r="B846" s="13" t="s">
        <v>150</v>
      </c>
      <c r="C846" s="13" t="s">
        <v>78</v>
      </c>
      <c r="D846" s="13" t="s">
        <v>79</v>
      </c>
      <c r="E846" s="13" t="s">
        <v>80</v>
      </c>
      <c r="F846" s="13" t="s">
        <v>81</v>
      </c>
      <c r="G846" s="13" t="s">
        <v>82</v>
      </c>
      <c r="H846" s="13" t="s">
        <v>298</v>
      </c>
      <c r="I846" s="13" t="s">
        <v>972</v>
      </c>
      <c r="J846" s="13">
        <v>2</v>
      </c>
      <c r="K846" s="13">
        <v>0</v>
      </c>
      <c r="L846" s="14">
        <v>3.2943999999999996</v>
      </c>
      <c r="M846" s="14">
        <f t="shared" si="65"/>
        <v>8.0655999999999999</v>
      </c>
      <c r="N846" s="14">
        <f t="shared" si="66"/>
        <v>11.36</v>
      </c>
      <c r="O846" s="14">
        <f t="shared" si="68"/>
        <v>3.2943999999999996</v>
      </c>
      <c r="P846" s="13">
        <v>11.36</v>
      </c>
      <c r="Q846" s="14">
        <f t="shared" si="67"/>
        <v>300</v>
      </c>
      <c r="R846" s="14" t="str">
        <f t="shared" si="69"/>
        <v>D</v>
      </c>
      <c r="S846" s="14" t="str">
        <f>VLOOKUP(G846,Code!$C$3:$D$5,2,0)</f>
        <v>O-102</v>
      </c>
      <c r="T846" s="14"/>
    </row>
    <row r="847" spans="1:20">
      <c r="A847" s="13">
        <v>846</v>
      </c>
      <c r="B847" s="13" t="s">
        <v>150</v>
      </c>
      <c r="C847" s="13" t="s">
        <v>78</v>
      </c>
      <c r="D847" s="13" t="s">
        <v>79</v>
      </c>
      <c r="E847" s="13" t="s">
        <v>80</v>
      </c>
      <c r="F847" s="13" t="s">
        <v>81</v>
      </c>
      <c r="G847" s="13" t="s">
        <v>82</v>
      </c>
      <c r="H847" s="13" t="s">
        <v>83</v>
      </c>
      <c r="I847" s="13" t="s">
        <v>973</v>
      </c>
      <c r="J847" s="13">
        <v>2</v>
      </c>
      <c r="K847" s="13">
        <v>0</v>
      </c>
      <c r="L847" s="14">
        <v>6.8713999999999995</v>
      </c>
      <c r="M847" s="14">
        <f t="shared" si="65"/>
        <v>7.7485999999999997</v>
      </c>
      <c r="N847" s="14">
        <f t="shared" si="66"/>
        <v>14.62</v>
      </c>
      <c r="O847" s="14">
        <f t="shared" si="68"/>
        <v>6.8713999999999995</v>
      </c>
      <c r="P847" s="13">
        <v>14.62</v>
      </c>
      <c r="Q847" s="14">
        <f t="shared" si="67"/>
        <v>300</v>
      </c>
      <c r="R847" s="14" t="str">
        <f t="shared" si="69"/>
        <v>D</v>
      </c>
      <c r="S847" s="14" t="str">
        <f>VLOOKUP(G847,Code!$C$3:$D$5,2,0)</f>
        <v>O-102</v>
      </c>
      <c r="T847" s="14"/>
    </row>
    <row r="848" spans="1:20">
      <c r="A848" s="13">
        <v>847</v>
      </c>
      <c r="B848" s="13" t="s">
        <v>85</v>
      </c>
      <c r="C848" s="13" t="s">
        <v>69</v>
      </c>
      <c r="D848" s="13" t="s">
        <v>612</v>
      </c>
      <c r="E848" s="13" t="s">
        <v>71</v>
      </c>
      <c r="F848" s="13" t="s">
        <v>72</v>
      </c>
      <c r="G848" s="13" t="s">
        <v>96</v>
      </c>
      <c r="H848" s="13" t="s">
        <v>97</v>
      </c>
      <c r="I848" s="13" t="s">
        <v>363</v>
      </c>
      <c r="J848" s="13">
        <v>7</v>
      </c>
      <c r="K848" s="13">
        <v>0</v>
      </c>
      <c r="L848" s="14">
        <v>23.441600000000005</v>
      </c>
      <c r="M848" s="14">
        <f t="shared" si="65"/>
        <v>60.278399999999991</v>
      </c>
      <c r="N848" s="14">
        <f t="shared" si="66"/>
        <v>83.72</v>
      </c>
      <c r="O848" s="14">
        <f t="shared" si="68"/>
        <v>23.441600000000008</v>
      </c>
      <c r="P848" s="13">
        <v>83.72</v>
      </c>
      <c r="Q848" s="14">
        <f t="shared" si="67"/>
        <v>1050</v>
      </c>
      <c r="R848" s="14" t="str">
        <f t="shared" si="69"/>
        <v>B</v>
      </c>
      <c r="S848" s="14" t="str">
        <f>VLOOKUP(G848,Code!$C$3:$D$5,2,0)</f>
        <v>T-103</v>
      </c>
      <c r="T848" s="14"/>
    </row>
    <row r="849" spans="1:20">
      <c r="A849" s="13">
        <v>848</v>
      </c>
      <c r="B849" s="13" t="s">
        <v>85</v>
      </c>
      <c r="C849" s="13" t="s">
        <v>69</v>
      </c>
      <c r="D849" s="13" t="s">
        <v>612</v>
      </c>
      <c r="E849" s="13" t="s">
        <v>71</v>
      </c>
      <c r="F849" s="13" t="s">
        <v>72</v>
      </c>
      <c r="G849" s="13" t="s">
        <v>73</v>
      </c>
      <c r="H849" s="13" t="s">
        <v>76</v>
      </c>
      <c r="I849" s="13" t="s">
        <v>474</v>
      </c>
      <c r="J849" s="13">
        <v>3</v>
      </c>
      <c r="K849" s="13">
        <v>0</v>
      </c>
      <c r="L849" s="14">
        <v>77.743800000000022</v>
      </c>
      <c r="M849" s="14">
        <f t="shared" si="65"/>
        <v>210.19619999999998</v>
      </c>
      <c r="N849" s="14">
        <f t="shared" si="66"/>
        <v>287.94</v>
      </c>
      <c r="O849" s="14">
        <f t="shared" si="68"/>
        <v>77.743800000000022</v>
      </c>
      <c r="P849" s="13">
        <v>287.94</v>
      </c>
      <c r="Q849" s="14">
        <f t="shared" si="67"/>
        <v>450</v>
      </c>
      <c r="R849" s="14" t="str">
        <f t="shared" si="69"/>
        <v>D</v>
      </c>
      <c r="S849" s="14" t="str">
        <f>VLOOKUP(G849,Code!$C$3:$D$5,2,0)</f>
        <v>F-101</v>
      </c>
      <c r="T849" s="14"/>
    </row>
    <row r="850" spans="1:20">
      <c r="A850" s="13">
        <v>849</v>
      </c>
      <c r="B850" s="13" t="s">
        <v>85</v>
      </c>
      <c r="C850" s="13" t="s">
        <v>69</v>
      </c>
      <c r="D850" s="13" t="s">
        <v>974</v>
      </c>
      <c r="E850" s="13" t="s">
        <v>268</v>
      </c>
      <c r="F850" s="13" t="s">
        <v>134</v>
      </c>
      <c r="G850" s="13" t="s">
        <v>73</v>
      </c>
      <c r="H850" s="13" t="s">
        <v>92</v>
      </c>
      <c r="I850" s="13" t="s">
        <v>975</v>
      </c>
      <c r="J850" s="13">
        <v>4</v>
      </c>
      <c r="K850" s="13">
        <v>0.2</v>
      </c>
      <c r="L850" s="14">
        <v>8.5567999999999991</v>
      </c>
      <c r="M850" s="14">
        <f t="shared" si="65"/>
        <v>40.339200000000005</v>
      </c>
      <c r="N850" s="14">
        <f t="shared" si="66"/>
        <v>58.675200000000004</v>
      </c>
      <c r="O850" s="14">
        <f t="shared" si="68"/>
        <v>18.335999999999999</v>
      </c>
      <c r="P850" s="13">
        <v>48.896000000000001</v>
      </c>
      <c r="Q850" s="14">
        <f t="shared" si="67"/>
        <v>600</v>
      </c>
      <c r="R850" s="14" t="str">
        <f t="shared" si="69"/>
        <v>C</v>
      </c>
      <c r="S850" s="14" t="str">
        <f>VLOOKUP(G850,Code!$C$3:$D$5,2,0)</f>
        <v>F-101</v>
      </c>
      <c r="T850" s="14"/>
    </row>
    <row r="851" spans="1:20">
      <c r="A851" s="13">
        <v>850</v>
      </c>
      <c r="B851" s="13" t="s">
        <v>85</v>
      </c>
      <c r="C851" s="13" t="s">
        <v>78</v>
      </c>
      <c r="D851" s="13" t="s">
        <v>976</v>
      </c>
      <c r="E851" s="13" t="s">
        <v>371</v>
      </c>
      <c r="F851" s="13" t="s">
        <v>134</v>
      </c>
      <c r="G851" s="13" t="s">
        <v>96</v>
      </c>
      <c r="H851" s="13" t="s">
        <v>138</v>
      </c>
      <c r="I851" s="13" t="s">
        <v>977</v>
      </c>
      <c r="J851" s="13">
        <v>7</v>
      </c>
      <c r="K851" s="13">
        <v>0</v>
      </c>
      <c r="L851" s="14">
        <v>49.604800000000012</v>
      </c>
      <c r="M851" s="14">
        <f t="shared" si="65"/>
        <v>65.755199999999988</v>
      </c>
      <c r="N851" s="14">
        <f t="shared" si="66"/>
        <v>115.36</v>
      </c>
      <c r="O851" s="14">
        <f t="shared" si="68"/>
        <v>49.604800000000012</v>
      </c>
      <c r="P851" s="13">
        <v>115.36</v>
      </c>
      <c r="Q851" s="14">
        <f t="shared" si="67"/>
        <v>1050</v>
      </c>
      <c r="R851" s="14" t="str">
        <f t="shared" si="69"/>
        <v>B</v>
      </c>
      <c r="S851" s="14" t="str">
        <f>VLOOKUP(G851,Code!$C$3:$D$5,2,0)</f>
        <v>T-103</v>
      </c>
      <c r="T851" s="14"/>
    </row>
    <row r="852" spans="1:20">
      <c r="A852" s="13">
        <v>851</v>
      </c>
      <c r="B852" s="13" t="s">
        <v>68</v>
      </c>
      <c r="C852" s="13" t="s">
        <v>78</v>
      </c>
      <c r="D852" s="13" t="s">
        <v>978</v>
      </c>
      <c r="E852" s="13" t="s">
        <v>80</v>
      </c>
      <c r="F852" s="13" t="s">
        <v>81</v>
      </c>
      <c r="G852" s="13" t="s">
        <v>82</v>
      </c>
      <c r="H852" s="13" t="s">
        <v>94</v>
      </c>
      <c r="I852" s="13" t="s">
        <v>979</v>
      </c>
      <c r="J852" s="13">
        <v>2</v>
      </c>
      <c r="K852" s="13">
        <v>0</v>
      </c>
      <c r="L852" s="14">
        <v>1.3416000000000001</v>
      </c>
      <c r="M852" s="14">
        <f t="shared" si="65"/>
        <v>3.8184</v>
      </c>
      <c r="N852" s="14">
        <f t="shared" si="66"/>
        <v>5.16</v>
      </c>
      <c r="O852" s="14">
        <f t="shared" si="68"/>
        <v>1.3416000000000001</v>
      </c>
      <c r="P852" s="13">
        <v>5.16</v>
      </c>
      <c r="Q852" s="14">
        <f t="shared" si="67"/>
        <v>300</v>
      </c>
      <c r="R852" s="14" t="str">
        <f t="shared" si="69"/>
        <v>D</v>
      </c>
      <c r="S852" s="14" t="str">
        <f>VLOOKUP(G852,Code!$C$3:$D$5,2,0)</f>
        <v>O-102</v>
      </c>
      <c r="T852" s="14"/>
    </row>
    <row r="853" spans="1:20">
      <c r="A853" s="13">
        <v>852</v>
      </c>
      <c r="B853" s="13" t="s">
        <v>68</v>
      </c>
      <c r="C853" s="13" t="s">
        <v>78</v>
      </c>
      <c r="D853" s="13" t="s">
        <v>978</v>
      </c>
      <c r="E853" s="13" t="s">
        <v>80</v>
      </c>
      <c r="F853" s="13" t="s">
        <v>81</v>
      </c>
      <c r="G853" s="13" t="s">
        <v>82</v>
      </c>
      <c r="H853" s="13" t="s">
        <v>107</v>
      </c>
      <c r="I853" s="13" t="s">
        <v>980</v>
      </c>
      <c r="J853" s="13">
        <v>6</v>
      </c>
      <c r="K853" s="13">
        <v>0</v>
      </c>
      <c r="L853" s="14">
        <v>18.662400000000002</v>
      </c>
      <c r="M853" s="14">
        <f t="shared" si="65"/>
        <v>20.217600000000001</v>
      </c>
      <c r="N853" s="14">
        <f t="shared" si="66"/>
        <v>38.880000000000003</v>
      </c>
      <c r="O853" s="14">
        <f t="shared" si="68"/>
        <v>18.662400000000002</v>
      </c>
      <c r="P853" s="13">
        <v>38.880000000000003</v>
      </c>
      <c r="Q853" s="14">
        <f t="shared" si="67"/>
        <v>900</v>
      </c>
      <c r="R853" s="14" t="str">
        <f t="shared" si="69"/>
        <v>C</v>
      </c>
      <c r="S853" s="14" t="str">
        <f>VLOOKUP(G853,Code!$C$3:$D$5,2,0)</f>
        <v>O-102</v>
      </c>
      <c r="T853" s="14"/>
    </row>
    <row r="854" spans="1:20">
      <c r="A854" s="13">
        <v>853</v>
      </c>
      <c r="B854" s="13" t="s">
        <v>85</v>
      </c>
      <c r="C854" s="13" t="s">
        <v>69</v>
      </c>
      <c r="D854" s="13" t="s">
        <v>207</v>
      </c>
      <c r="E854" s="13" t="s">
        <v>617</v>
      </c>
      <c r="F854" s="13" t="s">
        <v>72</v>
      </c>
      <c r="G854" s="13" t="s">
        <v>82</v>
      </c>
      <c r="H854" s="13" t="s">
        <v>94</v>
      </c>
      <c r="I854" s="13" t="s">
        <v>503</v>
      </c>
      <c r="J854" s="13">
        <v>6</v>
      </c>
      <c r="K854" s="13">
        <v>0</v>
      </c>
      <c r="L854" s="14">
        <v>50.187599999999996</v>
      </c>
      <c r="M854" s="14">
        <f t="shared" si="65"/>
        <v>135.69239999999999</v>
      </c>
      <c r="N854" s="14">
        <f t="shared" si="66"/>
        <v>185.88</v>
      </c>
      <c r="O854" s="14">
        <f t="shared" si="68"/>
        <v>50.187600000000003</v>
      </c>
      <c r="P854" s="13">
        <v>185.88</v>
      </c>
      <c r="Q854" s="14">
        <f t="shared" si="67"/>
        <v>900</v>
      </c>
      <c r="R854" s="14" t="str">
        <f t="shared" si="69"/>
        <v>C</v>
      </c>
      <c r="S854" s="14" t="str">
        <f>VLOOKUP(G854,Code!$C$3:$D$5,2,0)</f>
        <v>O-102</v>
      </c>
      <c r="T854" s="14"/>
    </row>
    <row r="855" spans="1:20">
      <c r="A855" s="13">
        <v>854</v>
      </c>
      <c r="B855" s="13" t="s">
        <v>85</v>
      </c>
      <c r="C855" s="13" t="s">
        <v>69</v>
      </c>
      <c r="D855" s="13" t="s">
        <v>181</v>
      </c>
      <c r="E855" s="13" t="s">
        <v>182</v>
      </c>
      <c r="F855" s="13" t="s">
        <v>134</v>
      </c>
      <c r="G855" s="13" t="s">
        <v>73</v>
      </c>
      <c r="H855" s="13" t="s">
        <v>92</v>
      </c>
      <c r="I855" s="13" t="s">
        <v>934</v>
      </c>
      <c r="J855" s="13">
        <v>2</v>
      </c>
      <c r="K855" s="13">
        <v>0</v>
      </c>
      <c r="L855" s="14">
        <v>14.671799999999998</v>
      </c>
      <c r="M855" s="14">
        <f t="shared" si="65"/>
        <v>29.788200000000003</v>
      </c>
      <c r="N855" s="14">
        <f t="shared" si="66"/>
        <v>44.46</v>
      </c>
      <c r="O855" s="14">
        <f t="shared" si="68"/>
        <v>14.671799999999998</v>
      </c>
      <c r="P855" s="13">
        <v>44.46</v>
      </c>
      <c r="Q855" s="14">
        <f t="shared" si="67"/>
        <v>300</v>
      </c>
      <c r="R855" s="14" t="str">
        <f t="shared" si="69"/>
        <v>D</v>
      </c>
      <c r="S855" s="14" t="str">
        <f>VLOOKUP(G855,Code!$C$3:$D$5,2,0)</f>
        <v>F-101</v>
      </c>
      <c r="T855" s="14"/>
    </row>
    <row r="856" spans="1:20">
      <c r="A856" s="13">
        <v>855</v>
      </c>
      <c r="B856" s="13" t="s">
        <v>85</v>
      </c>
      <c r="C856" s="13" t="s">
        <v>69</v>
      </c>
      <c r="D856" s="13" t="s">
        <v>181</v>
      </c>
      <c r="E856" s="13" t="s">
        <v>182</v>
      </c>
      <c r="F856" s="13" t="s">
        <v>134</v>
      </c>
      <c r="G856" s="13" t="s">
        <v>82</v>
      </c>
      <c r="H856" s="13" t="s">
        <v>90</v>
      </c>
      <c r="I856" s="13" t="s">
        <v>718</v>
      </c>
      <c r="J856" s="13">
        <v>3</v>
      </c>
      <c r="K856" s="13">
        <v>0</v>
      </c>
      <c r="L856" s="14">
        <v>9.7175999999999902</v>
      </c>
      <c r="M856" s="14">
        <f t="shared" si="65"/>
        <v>233.22239999999999</v>
      </c>
      <c r="N856" s="14">
        <f t="shared" si="66"/>
        <v>242.94</v>
      </c>
      <c r="O856" s="14">
        <f t="shared" si="68"/>
        <v>9.7176000000000045</v>
      </c>
      <c r="P856" s="13">
        <v>242.94</v>
      </c>
      <c r="Q856" s="14">
        <f t="shared" si="67"/>
        <v>450</v>
      </c>
      <c r="R856" s="14" t="str">
        <f t="shared" si="69"/>
        <v>D</v>
      </c>
      <c r="S856" s="14" t="str">
        <f>VLOOKUP(G856,Code!$C$3:$D$5,2,0)</f>
        <v>O-102</v>
      </c>
      <c r="T856" s="14"/>
    </row>
    <row r="857" spans="1:20">
      <c r="A857" s="13">
        <v>856</v>
      </c>
      <c r="B857" s="13" t="s">
        <v>85</v>
      </c>
      <c r="C857" s="13" t="s">
        <v>69</v>
      </c>
      <c r="D857" s="13" t="s">
        <v>181</v>
      </c>
      <c r="E857" s="13" t="s">
        <v>182</v>
      </c>
      <c r="F857" s="13" t="s">
        <v>134</v>
      </c>
      <c r="G857" s="13" t="s">
        <v>82</v>
      </c>
      <c r="H857" s="13" t="s">
        <v>107</v>
      </c>
      <c r="I857" s="13" t="s">
        <v>981</v>
      </c>
      <c r="J857" s="13">
        <v>2</v>
      </c>
      <c r="K857" s="13">
        <v>0</v>
      </c>
      <c r="L857" s="14">
        <v>18.781199999999998</v>
      </c>
      <c r="M857" s="14">
        <f t="shared" si="65"/>
        <v>21.178800000000003</v>
      </c>
      <c r="N857" s="14">
        <f t="shared" si="66"/>
        <v>39.96</v>
      </c>
      <c r="O857" s="14">
        <f t="shared" si="68"/>
        <v>18.781199999999998</v>
      </c>
      <c r="P857" s="13">
        <v>39.96</v>
      </c>
      <c r="Q857" s="14">
        <f t="shared" si="67"/>
        <v>300</v>
      </c>
      <c r="R857" s="14" t="str">
        <f t="shared" si="69"/>
        <v>D</v>
      </c>
      <c r="S857" s="14" t="str">
        <f>VLOOKUP(G857,Code!$C$3:$D$5,2,0)</f>
        <v>O-102</v>
      </c>
      <c r="T857" s="14"/>
    </row>
    <row r="858" spans="1:20">
      <c r="A858" s="13">
        <v>857</v>
      </c>
      <c r="B858" s="13" t="s">
        <v>85</v>
      </c>
      <c r="C858" s="13" t="s">
        <v>69</v>
      </c>
      <c r="D858" s="13" t="s">
        <v>181</v>
      </c>
      <c r="E858" s="13" t="s">
        <v>182</v>
      </c>
      <c r="F858" s="13" t="s">
        <v>134</v>
      </c>
      <c r="G858" s="13" t="s">
        <v>82</v>
      </c>
      <c r="H858" s="13" t="s">
        <v>298</v>
      </c>
      <c r="I858" s="13" t="s">
        <v>982</v>
      </c>
      <c r="J858" s="13">
        <v>10</v>
      </c>
      <c r="K858" s="13">
        <v>0</v>
      </c>
      <c r="L858" s="14">
        <v>26.598000000000006</v>
      </c>
      <c r="M858" s="14">
        <f t="shared" si="65"/>
        <v>75.701999999999998</v>
      </c>
      <c r="N858" s="14">
        <f t="shared" si="66"/>
        <v>102.30000000000001</v>
      </c>
      <c r="O858" s="14">
        <f t="shared" si="68"/>
        <v>26.598000000000013</v>
      </c>
      <c r="P858" s="13">
        <v>102.30000000000001</v>
      </c>
      <c r="Q858" s="14">
        <f t="shared" si="67"/>
        <v>1500</v>
      </c>
      <c r="R858" s="14" t="str">
        <f t="shared" si="69"/>
        <v>B</v>
      </c>
      <c r="S858" s="14" t="str">
        <f>VLOOKUP(G858,Code!$C$3:$D$5,2,0)</f>
        <v>O-102</v>
      </c>
      <c r="T858" s="14"/>
    </row>
    <row r="859" spans="1:20">
      <c r="A859" s="13">
        <v>858</v>
      </c>
      <c r="B859" s="13" t="s">
        <v>85</v>
      </c>
      <c r="C859" s="13" t="s">
        <v>69</v>
      </c>
      <c r="D859" s="13" t="s">
        <v>181</v>
      </c>
      <c r="E859" s="13" t="s">
        <v>182</v>
      </c>
      <c r="F859" s="13" t="s">
        <v>134</v>
      </c>
      <c r="G859" s="13" t="s">
        <v>82</v>
      </c>
      <c r="H859" s="13" t="s">
        <v>90</v>
      </c>
      <c r="I859" s="13" t="s">
        <v>983</v>
      </c>
      <c r="J859" s="13">
        <v>2</v>
      </c>
      <c r="K859" s="13">
        <v>0</v>
      </c>
      <c r="L859" s="14">
        <v>5.7672000000000008</v>
      </c>
      <c r="M859" s="14">
        <f t="shared" si="65"/>
        <v>15.592799999999999</v>
      </c>
      <c r="N859" s="14">
        <f t="shared" si="66"/>
        <v>21.36</v>
      </c>
      <c r="O859" s="14">
        <f t="shared" si="68"/>
        <v>5.7672000000000008</v>
      </c>
      <c r="P859" s="13">
        <v>21.36</v>
      </c>
      <c r="Q859" s="14">
        <f t="shared" si="67"/>
        <v>300</v>
      </c>
      <c r="R859" s="14" t="str">
        <f t="shared" si="69"/>
        <v>D</v>
      </c>
      <c r="S859" s="14" t="str">
        <f>VLOOKUP(G859,Code!$C$3:$D$5,2,0)</f>
        <v>O-102</v>
      </c>
      <c r="T859" s="14"/>
    </row>
    <row r="860" spans="1:20">
      <c r="A860" s="13">
        <v>859</v>
      </c>
      <c r="B860" s="13" t="s">
        <v>85</v>
      </c>
      <c r="C860" s="13" t="s">
        <v>112</v>
      </c>
      <c r="D860" s="13" t="s">
        <v>984</v>
      </c>
      <c r="E860" s="13" t="s">
        <v>371</v>
      </c>
      <c r="F860" s="13" t="s">
        <v>134</v>
      </c>
      <c r="G860" s="13" t="s">
        <v>82</v>
      </c>
      <c r="H860" s="13" t="s">
        <v>107</v>
      </c>
      <c r="I860" s="13" t="s">
        <v>429</v>
      </c>
      <c r="J860" s="13">
        <v>1</v>
      </c>
      <c r="K860" s="13">
        <v>0</v>
      </c>
      <c r="L860" s="14">
        <v>3.5766999999999998</v>
      </c>
      <c r="M860" s="14">
        <f t="shared" si="65"/>
        <v>4.0333000000000006</v>
      </c>
      <c r="N860" s="14">
        <f t="shared" si="66"/>
        <v>7.61</v>
      </c>
      <c r="O860" s="14">
        <f t="shared" si="68"/>
        <v>3.5766999999999998</v>
      </c>
      <c r="P860" s="13">
        <v>7.61</v>
      </c>
      <c r="Q860" s="14">
        <f t="shared" si="67"/>
        <v>150</v>
      </c>
      <c r="R860" s="14" t="str">
        <f t="shared" si="69"/>
        <v>D</v>
      </c>
      <c r="S860" s="14" t="str">
        <f>VLOOKUP(G860,Code!$C$3:$D$5,2,0)</f>
        <v>O-102</v>
      </c>
      <c r="T860" s="14"/>
    </row>
    <row r="861" spans="1:20">
      <c r="A861" s="13">
        <v>860</v>
      </c>
      <c r="B861" s="13" t="s">
        <v>85</v>
      </c>
      <c r="C861" s="13" t="s">
        <v>112</v>
      </c>
      <c r="D861" s="13" t="s">
        <v>984</v>
      </c>
      <c r="E861" s="13" t="s">
        <v>371</v>
      </c>
      <c r="F861" s="13" t="s">
        <v>134</v>
      </c>
      <c r="G861" s="13" t="s">
        <v>82</v>
      </c>
      <c r="H861" s="13" t="s">
        <v>183</v>
      </c>
      <c r="I861" s="13" t="s">
        <v>508</v>
      </c>
      <c r="J861" s="13">
        <v>2</v>
      </c>
      <c r="K861" s="13">
        <v>0</v>
      </c>
      <c r="L861" s="14">
        <v>3.58</v>
      </c>
      <c r="M861" s="14">
        <f t="shared" si="65"/>
        <v>3.58</v>
      </c>
      <c r="N861" s="14">
        <f t="shared" si="66"/>
        <v>7.16</v>
      </c>
      <c r="O861" s="14">
        <f t="shared" si="68"/>
        <v>3.58</v>
      </c>
      <c r="P861" s="13">
        <v>7.16</v>
      </c>
      <c r="Q861" s="14">
        <f t="shared" si="67"/>
        <v>300</v>
      </c>
      <c r="R861" s="14" t="str">
        <f t="shared" si="69"/>
        <v>D</v>
      </c>
      <c r="S861" s="14" t="str">
        <f>VLOOKUP(G861,Code!$C$3:$D$5,2,0)</f>
        <v>O-102</v>
      </c>
      <c r="T861" s="14"/>
    </row>
    <row r="862" spans="1:20">
      <c r="A862" s="13">
        <v>861</v>
      </c>
      <c r="B862" s="13" t="s">
        <v>85</v>
      </c>
      <c r="C862" s="13" t="s">
        <v>69</v>
      </c>
      <c r="D862" s="13" t="s">
        <v>124</v>
      </c>
      <c r="E862" s="13" t="s">
        <v>80</v>
      </c>
      <c r="F862" s="13" t="s">
        <v>81</v>
      </c>
      <c r="G862" s="13" t="s">
        <v>82</v>
      </c>
      <c r="H862" s="13" t="s">
        <v>298</v>
      </c>
      <c r="I862" s="13" t="s">
        <v>551</v>
      </c>
      <c r="J862" s="13">
        <v>2</v>
      </c>
      <c r="K862" s="13">
        <v>0</v>
      </c>
      <c r="L862" s="14">
        <v>0.14719999999999978</v>
      </c>
      <c r="M862" s="14">
        <f t="shared" si="65"/>
        <v>7.2128000000000005</v>
      </c>
      <c r="N862" s="14">
        <f t="shared" si="66"/>
        <v>7.36</v>
      </c>
      <c r="O862" s="14">
        <f t="shared" si="68"/>
        <v>0.14719999999999978</v>
      </c>
      <c r="P862" s="13">
        <v>7.36</v>
      </c>
      <c r="Q862" s="14">
        <f t="shared" si="67"/>
        <v>300</v>
      </c>
      <c r="R862" s="14" t="str">
        <f t="shared" si="69"/>
        <v>D</v>
      </c>
      <c r="S862" s="14" t="str">
        <f>VLOOKUP(G862,Code!$C$3:$D$5,2,0)</f>
        <v>O-102</v>
      </c>
      <c r="T862" s="14"/>
    </row>
    <row r="863" spans="1:20">
      <c r="A863" s="13">
        <v>862</v>
      </c>
      <c r="B863" s="13" t="s">
        <v>85</v>
      </c>
      <c r="C863" s="13" t="s">
        <v>69</v>
      </c>
      <c r="D863" s="13" t="s">
        <v>124</v>
      </c>
      <c r="E863" s="13" t="s">
        <v>80</v>
      </c>
      <c r="F863" s="13" t="s">
        <v>81</v>
      </c>
      <c r="G863" s="13" t="s">
        <v>82</v>
      </c>
      <c r="H863" s="13" t="s">
        <v>94</v>
      </c>
      <c r="I863" s="13" t="s">
        <v>985</v>
      </c>
      <c r="J863" s="13">
        <v>2</v>
      </c>
      <c r="K863" s="13">
        <v>0</v>
      </c>
      <c r="L863" s="14">
        <v>10.625999999999999</v>
      </c>
      <c r="M863" s="14">
        <f t="shared" si="65"/>
        <v>12.474000000000002</v>
      </c>
      <c r="N863" s="14">
        <f t="shared" si="66"/>
        <v>23.1</v>
      </c>
      <c r="O863" s="14">
        <f t="shared" si="68"/>
        <v>10.625999999999999</v>
      </c>
      <c r="P863" s="13">
        <v>23.1</v>
      </c>
      <c r="Q863" s="14">
        <f t="shared" si="67"/>
        <v>300</v>
      </c>
      <c r="R863" s="14" t="str">
        <f t="shared" si="69"/>
        <v>D</v>
      </c>
      <c r="S863" s="14" t="str">
        <f>VLOOKUP(G863,Code!$C$3:$D$5,2,0)</f>
        <v>O-102</v>
      </c>
      <c r="T863" s="14"/>
    </row>
    <row r="864" spans="1:20">
      <c r="A864" s="13">
        <v>863</v>
      </c>
      <c r="B864" s="13" t="s">
        <v>68</v>
      </c>
      <c r="C864" s="13" t="s">
        <v>78</v>
      </c>
      <c r="D864" s="13" t="s">
        <v>629</v>
      </c>
      <c r="E864" s="13" t="s">
        <v>87</v>
      </c>
      <c r="F864" s="13" t="s">
        <v>72</v>
      </c>
      <c r="G864" s="13" t="s">
        <v>96</v>
      </c>
      <c r="H864" s="13" t="s">
        <v>138</v>
      </c>
      <c r="I864" s="13" t="s">
        <v>986</v>
      </c>
      <c r="J864" s="13">
        <v>6</v>
      </c>
      <c r="K864" s="13">
        <v>0.2</v>
      </c>
      <c r="L864" s="14">
        <v>40.687800000000003</v>
      </c>
      <c r="M864" s="14">
        <f t="shared" si="65"/>
        <v>150.7842</v>
      </c>
      <c r="N864" s="14">
        <f t="shared" si="66"/>
        <v>229.7664</v>
      </c>
      <c r="O864" s="14">
        <f t="shared" si="68"/>
        <v>78.982200000000006</v>
      </c>
      <c r="P864" s="13">
        <v>191.47200000000001</v>
      </c>
      <c r="Q864" s="14">
        <f t="shared" si="67"/>
        <v>900</v>
      </c>
      <c r="R864" s="14" t="str">
        <f t="shared" si="69"/>
        <v>C</v>
      </c>
      <c r="S864" s="14" t="str">
        <f>VLOOKUP(G864,Code!$C$3:$D$5,2,0)</f>
        <v>T-103</v>
      </c>
      <c r="T864" s="14"/>
    </row>
    <row r="865" spans="1:20">
      <c r="A865" s="13">
        <v>864</v>
      </c>
      <c r="B865" s="13" t="s">
        <v>68</v>
      </c>
      <c r="C865" s="13" t="s">
        <v>78</v>
      </c>
      <c r="D865" s="13" t="s">
        <v>629</v>
      </c>
      <c r="E865" s="13" t="s">
        <v>87</v>
      </c>
      <c r="F865" s="13" t="s">
        <v>72</v>
      </c>
      <c r="G865" s="13" t="s">
        <v>82</v>
      </c>
      <c r="H865" s="13" t="s">
        <v>94</v>
      </c>
      <c r="I865" s="13" t="s">
        <v>987</v>
      </c>
      <c r="J865" s="13">
        <v>2</v>
      </c>
      <c r="K865" s="13">
        <v>0.2</v>
      </c>
      <c r="L865" s="14">
        <v>0.59039999999999915</v>
      </c>
      <c r="M865" s="14">
        <f t="shared" si="65"/>
        <v>4.6576000000000013</v>
      </c>
      <c r="N865" s="14">
        <f t="shared" si="66"/>
        <v>6.2976000000000001</v>
      </c>
      <c r="O865" s="14">
        <f t="shared" si="68"/>
        <v>1.6399999999999988</v>
      </c>
      <c r="P865" s="13">
        <v>5.2480000000000002</v>
      </c>
      <c r="Q865" s="14">
        <f t="shared" si="67"/>
        <v>300</v>
      </c>
      <c r="R865" s="14" t="str">
        <f t="shared" si="69"/>
        <v>D</v>
      </c>
      <c r="S865" s="14" t="str">
        <f>VLOOKUP(G865,Code!$C$3:$D$5,2,0)</f>
        <v>O-102</v>
      </c>
      <c r="T865" s="14"/>
    </row>
    <row r="866" spans="1:20">
      <c r="A866" s="13">
        <v>865</v>
      </c>
      <c r="B866" s="13" t="s">
        <v>68</v>
      </c>
      <c r="C866" s="13" t="s">
        <v>78</v>
      </c>
      <c r="D866" s="13" t="s">
        <v>629</v>
      </c>
      <c r="E866" s="13" t="s">
        <v>87</v>
      </c>
      <c r="F866" s="13" t="s">
        <v>72</v>
      </c>
      <c r="G866" s="13" t="s">
        <v>96</v>
      </c>
      <c r="H866" s="13" t="s">
        <v>97</v>
      </c>
      <c r="I866" s="13" t="s">
        <v>988</v>
      </c>
      <c r="J866" s="13">
        <v>2</v>
      </c>
      <c r="K866" s="13">
        <v>0.2</v>
      </c>
      <c r="L866" s="14">
        <v>5.1786000000000012</v>
      </c>
      <c r="M866" s="14">
        <f t="shared" si="65"/>
        <v>54.005400000000002</v>
      </c>
      <c r="N866" s="14">
        <f t="shared" si="66"/>
        <v>71.020800000000008</v>
      </c>
      <c r="O866" s="14">
        <f t="shared" si="68"/>
        <v>17.015400000000007</v>
      </c>
      <c r="P866" s="13">
        <v>59.184000000000005</v>
      </c>
      <c r="Q866" s="14">
        <f t="shared" si="67"/>
        <v>300</v>
      </c>
      <c r="R866" s="14" t="str">
        <f t="shared" si="69"/>
        <v>D</v>
      </c>
      <c r="S866" s="14" t="str">
        <f>VLOOKUP(G866,Code!$C$3:$D$5,2,0)</f>
        <v>T-103</v>
      </c>
      <c r="T866" s="14"/>
    </row>
    <row r="867" spans="1:20">
      <c r="A867" s="13">
        <v>866</v>
      </c>
      <c r="B867" s="13" t="s">
        <v>85</v>
      </c>
      <c r="C867" s="13" t="s">
        <v>78</v>
      </c>
      <c r="D867" s="13" t="s">
        <v>203</v>
      </c>
      <c r="E867" s="13" t="s">
        <v>204</v>
      </c>
      <c r="F867" s="13" t="s">
        <v>72</v>
      </c>
      <c r="G867" s="13" t="s">
        <v>82</v>
      </c>
      <c r="H867" s="13" t="s">
        <v>83</v>
      </c>
      <c r="I867" s="13" t="s">
        <v>989</v>
      </c>
      <c r="J867" s="13">
        <v>1</v>
      </c>
      <c r="K867" s="13">
        <v>0</v>
      </c>
      <c r="L867" s="14">
        <v>1.3583000000000001</v>
      </c>
      <c r="M867" s="14">
        <f t="shared" si="65"/>
        <v>1.5317000000000001</v>
      </c>
      <c r="N867" s="14">
        <f t="shared" si="66"/>
        <v>2.89</v>
      </c>
      <c r="O867" s="14">
        <f t="shared" si="68"/>
        <v>1.3583000000000001</v>
      </c>
      <c r="P867" s="13">
        <v>2.89</v>
      </c>
      <c r="Q867" s="14">
        <f t="shared" si="67"/>
        <v>150</v>
      </c>
      <c r="R867" s="14" t="str">
        <f t="shared" si="69"/>
        <v>D</v>
      </c>
      <c r="S867" s="14" t="str">
        <f>VLOOKUP(G867,Code!$C$3:$D$5,2,0)</f>
        <v>O-102</v>
      </c>
      <c r="T867" s="14"/>
    </row>
    <row r="868" spans="1:20">
      <c r="A868" s="13">
        <v>867</v>
      </c>
      <c r="B868" s="13" t="s">
        <v>85</v>
      </c>
      <c r="C868" s="13" t="s">
        <v>78</v>
      </c>
      <c r="D868" s="13" t="s">
        <v>203</v>
      </c>
      <c r="E868" s="13" t="s">
        <v>204</v>
      </c>
      <c r="F868" s="13" t="s">
        <v>72</v>
      </c>
      <c r="G868" s="13" t="s">
        <v>73</v>
      </c>
      <c r="H868" s="13" t="s">
        <v>92</v>
      </c>
      <c r="I868" s="13" t="s">
        <v>990</v>
      </c>
      <c r="J868" s="13">
        <v>1</v>
      </c>
      <c r="K868" s="13">
        <v>0</v>
      </c>
      <c r="L868" s="14">
        <v>21.295400000000001</v>
      </c>
      <c r="M868" s="14">
        <f t="shared" si="65"/>
        <v>30.644599999999997</v>
      </c>
      <c r="N868" s="14">
        <f t="shared" si="66"/>
        <v>51.94</v>
      </c>
      <c r="O868" s="14">
        <f t="shared" si="68"/>
        <v>21.295400000000001</v>
      </c>
      <c r="P868" s="13">
        <v>51.94</v>
      </c>
      <c r="Q868" s="14">
        <f t="shared" si="67"/>
        <v>150</v>
      </c>
      <c r="R868" s="14" t="str">
        <f t="shared" si="69"/>
        <v>D</v>
      </c>
      <c r="S868" s="14" t="str">
        <f>VLOOKUP(G868,Code!$C$3:$D$5,2,0)</f>
        <v>F-101</v>
      </c>
      <c r="T868" s="14"/>
    </row>
    <row r="869" spans="1:20">
      <c r="A869" s="13">
        <v>868</v>
      </c>
      <c r="B869" s="13" t="s">
        <v>150</v>
      </c>
      <c r="C869" s="13" t="s">
        <v>78</v>
      </c>
      <c r="D869" s="13" t="s">
        <v>132</v>
      </c>
      <c r="E869" s="13" t="s">
        <v>133</v>
      </c>
      <c r="F869" s="13" t="s">
        <v>134</v>
      </c>
      <c r="G869" s="13" t="s">
        <v>82</v>
      </c>
      <c r="H869" s="13" t="s">
        <v>83</v>
      </c>
      <c r="I869" s="13" t="s">
        <v>991</v>
      </c>
      <c r="J869" s="13">
        <v>4</v>
      </c>
      <c r="K869" s="13">
        <v>0.2</v>
      </c>
      <c r="L869" s="14">
        <v>5.1791999999999998</v>
      </c>
      <c r="M869" s="14">
        <f t="shared" si="65"/>
        <v>10.756800000000002</v>
      </c>
      <c r="N869" s="14">
        <f t="shared" si="66"/>
        <v>19.123200000000004</v>
      </c>
      <c r="O869" s="14">
        <f t="shared" si="68"/>
        <v>8.3664000000000023</v>
      </c>
      <c r="P869" s="13">
        <v>15.936000000000002</v>
      </c>
      <c r="Q869" s="14">
        <f t="shared" si="67"/>
        <v>600</v>
      </c>
      <c r="R869" s="14" t="str">
        <f t="shared" si="69"/>
        <v>C</v>
      </c>
      <c r="S869" s="14" t="str">
        <f>VLOOKUP(G869,Code!$C$3:$D$5,2,0)</f>
        <v>O-102</v>
      </c>
      <c r="T869" s="14"/>
    </row>
    <row r="870" spans="1:20">
      <c r="A870" s="13">
        <v>869</v>
      </c>
      <c r="B870" s="13" t="s">
        <v>85</v>
      </c>
      <c r="C870" s="13" t="s">
        <v>78</v>
      </c>
      <c r="D870" s="13" t="s">
        <v>923</v>
      </c>
      <c r="E870" s="13" t="s">
        <v>133</v>
      </c>
      <c r="F870" s="13" t="s">
        <v>134</v>
      </c>
      <c r="G870" s="13" t="s">
        <v>82</v>
      </c>
      <c r="H870" s="13" t="s">
        <v>99</v>
      </c>
      <c r="I870" s="13" t="s">
        <v>992</v>
      </c>
      <c r="J870" s="13">
        <v>6</v>
      </c>
      <c r="K870" s="13">
        <v>0.7</v>
      </c>
      <c r="L870" s="14">
        <v>-35.927999999999997</v>
      </c>
      <c r="M870" s="14">
        <f t="shared" si="65"/>
        <v>80.838000000000008</v>
      </c>
      <c r="N870" s="14">
        <f t="shared" si="66"/>
        <v>76.347000000000008</v>
      </c>
      <c r="O870" s="14">
        <f t="shared" si="68"/>
        <v>-4.4909999999999997</v>
      </c>
      <c r="P870" s="13">
        <v>44.910000000000011</v>
      </c>
      <c r="Q870" s="14">
        <f t="shared" si="67"/>
        <v>900</v>
      </c>
      <c r="R870" s="14" t="str">
        <f t="shared" si="69"/>
        <v>C</v>
      </c>
      <c r="S870" s="14" t="str">
        <f>VLOOKUP(G870,Code!$C$3:$D$5,2,0)</f>
        <v>O-102</v>
      </c>
      <c r="T870" s="14"/>
    </row>
    <row r="871" spans="1:20">
      <c r="A871" s="13">
        <v>870</v>
      </c>
      <c r="B871" s="13" t="s">
        <v>150</v>
      </c>
      <c r="C871" s="13" t="s">
        <v>112</v>
      </c>
      <c r="D871" s="13" t="s">
        <v>132</v>
      </c>
      <c r="E871" s="13" t="s">
        <v>133</v>
      </c>
      <c r="F871" s="13" t="s">
        <v>134</v>
      </c>
      <c r="G871" s="13" t="s">
        <v>82</v>
      </c>
      <c r="H871" s="13" t="s">
        <v>99</v>
      </c>
      <c r="I871" s="13" t="s">
        <v>993</v>
      </c>
      <c r="J871" s="13">
        <v>5</v>
      </c>
      <c r="K871" s="13">
        <v>0.7</v>
      </c>
      <c r="L871" s="14">
        <v>-760.98000000000025</v>
      </c>
      <c r="M871" s="14">
        <f t="shared" si="65"/>
        <v>1902.4500000000005</v>
      </c>
      <c r="N871" s="14">
        <f t="shared" si="66"/>
        <v>1940.4990000000003</v>
      </c>
      <c r="O871" s="14">
        <f t="shared" si="68"/>
        <v>38.048999999999751</v>
      </c>
      <c r="P871" s="13">
        <v>1141.4700000000003</v>
      </c>
      <c r="Q871" s="14">
        <f t="shared" si="67"/>
        <v>750</v>
      </c>
      <c r="R871" s="14" t="str">
        <f t="shared" si="69"/>
        <v>C</v>
      </c>
      <c r="S871" s="14" t="str">
        <f>VLOOKUP(G871,Code!$C$3:$D$5,2,0)</f>
        <v>O-102</v>
      </c>
      <c r="T871" s="14"/>
    </row>
    <row r="872" spans="1:20">
      <c r="A872" s="13">
        <v>871</v>
      </c>
      <c r="B872" s="13" t="s">
        <v>150</v>
      </c>
      <c r="C872" s="13" t="s">
        <v>112</v>
      </c>
      <c r="D872" s="13" t="s">
        <v>132</v>
      </c>
      <c r="E872" s="13" t="s">
        <v>133</v>
      </c>
      <c r="F872" s="13" t="s">
        <v>134</v>
      </c>
      <c r="G872" s="13" t="s">
        <v>96</v>
      </c>
      <c r="H872" s="13" t="s">
        <v>97</v>
      </c>
      <c r="I872" s="13" t="s">
        <v>758</v>
      </c>
      <c r="J872" s="13">
        <v>3</v>
      </c>
      <c r="K872" s="13">
        <v>0.4</v>
      </c>
      <c r="L872" s="14">
        <v>-46.797000000000025</v>
      </c>
      <c r="M872" s="14">
        <f t="shared" si="65"/>
        <v>327.57900000000006</v>
      </c>
      <c r="N872" s="14">
        <f t="shared" si="66"/>
        <v>393.09480000000008</v>
      </c>
      <c r="O872" s="14">
        <f t="shared" si="68"/>
        <v>65.515800000000013</v>
      </c>
      <c r="P872" s="13">
        <v>280.78200000000004</v>
      </c>
      <c r="Q872" s="14">
        <f t="shared" si="67"/>
        <v>450</v>
      </c>
      <c r="R872" s="14" t="str">
        <f t="shared" si="69"/>
        <v>D</v>
      </c>
      <c r="S872" s="14" t="str">
        <f>VLOOKUP(G872,Code!$C$3:$D$5,2,0)</f>
        <v>T-103</v>
      </c>
      <c r="T872" s="14"/>
    </row>
    <row r="873" spans="1:20">
      <c r="A873" s="13">
        <v>872</v>
      </c>
      <c r="B873" s="13" t="s">
        <v>150</v>
      </c>
      <c r="C873" s="13" t="s">
        <v>69</v>
      </c>
      <c r="D873" s="13" t="s">
        <v>105</v>
      </c>
      <c r="E873" s="13" t="s">
        <v>994</v>
      </c>
      <c r="F873" s="13" t="s">
        <v>134</v>
      </c>
      <c r="G873" s="13" t="s">
        <v>82</v>
      </c>
      <c r="H873" s="13" t="s">
        <v>107</v>
      </c>
      <c r="I873" s="13" t="s">
        <v>995</v>
      </c>
      <c r="J873" s="13">
        <v>3</v>
      </c>
      <c r="K873" s="13">
        <v>0</v>
      </c>
      <c r="L873" s="14">
        <v>17.22</v>
      </c>
      <c r="M873" s="14">
        <f t="shared" si="65"/>
        <v>17.22</v>
      </c>
      <c r="N873" s="14">
        <f t="shared" si="66"/>
        <v>34.44</v>
      </c>
      <c r="O873" s="14">
        <f t="shared" si="68"/>
        <v>17.22</v>
      </c>
      <c r="P873" s="13">
        <v>34.44</v>
      </c>
      <c r="Q873" s="14">
        <f t="shared" si="67"/>
        <v>450</v>
      </c>
      <c r="R873" s="14" t="str">
        <f t="shared" si="69"/>
        <v>D</v>
      </c>
      <c r="S873" s="14" t="str">
        <f>VLOOKUP(G873,Code!$C$3:$D$5,2,0)</f>
        <v>O-102</v>
      </c>
      <c r="T873" s="14"/>
    </row>
    <row r="874" spans="1:20">
      <c r="A874" s="13">
        <v>873</v>
      </c>
      <c r="B874" s="13" t="s">
        <v>85</v>
      </c>
      <c r="C874" s="13" t="s">
        <v>69</v>
      </c>
      <c r="D874" s="13" t="s">
        <v>181</v>
      </c>
      <c r="E874" s="13" t="s">
        <v>182</v>
      </c>
      <c r="F874" s="13" t="s">
        <v>134</v>
      </c>
      <c r="G874" s="13" t="s">
        <v>82</v>
      </c>
      <c r="H874" s="13" t="s">
        <v>107</v>
      </c>
      <c r="I874" s="13" t="s">
        <v>457</v>
      </c>
      <c r="J874" s="13">
        <v>2</v>
      </c>
      <c r="K874" s="13">
        <v>0</v>
      </c>
      <c r="L874" s="14">
        <v>5.2255999999999991</v>
      </c>
      <c r="M874" s="14">
        <f t="shared" si="65"/>
        <v>6.1344000000000003</v>
      </c>
      <c r="N874" s="14">
        <f t="shared" si="66"/>
        <v>11.36</v>
      </c>
      <c r="O874" s="14">
        <f t="shared" si="68"/>
        <v>5.2255999999999991</v>
      </c>
      <c r="P874" s="13">
        <v>11.36</v>
      </c>
      <c r="Q874" s="14">
        <f t="shared" si="67"/>
        <v>300</v>
      </c>
      <c r="R874" s="14" t="str">
        <f t="shared" si="69"/>
        <v>D</v>
      </c>
      <c r="S874" s="14" t="str">
        <f>VLOOKUP(G874,Code!$C$3:$D$5,2,0)</f>
        <v>O-102</v>
      </c>
      <c r="T874" s="14"/>
    </row>
    <row r="875" spans="1:20">
      <c r="A875" s="13">
        <v>874</v>
      </c>
      <c r="B875" s="13" t="s">
        <v>85</v>
      </c>
      <c r="C875" s="13" t="s">
        <v>69</v>
      </c>
      <c r="D875" s="13" t="s">
        <v>181</v>
      </c>
      <c r="E875" s="13" t="s">
        <v>182</v>
      </c>
      <c r="F875" s="13" t="s">
        <v>134</v>
      </c>
      <c r="G875" s="13" t="s">
        <v>82</v>
      </c>
      <c r="H875" s="13" t="s">
        <v>99</v>
      </c>
      <c r="I875" s="13" t="s">
        <v>658</v>
      </c>
      <c r="J875" s="13">
        <v>7</v>
      </c>
      <c r="K875" s="13">
        <v>0.2</v>
      </c>
      <c r="L875" s="14">
        <v>37.220399999999998</v>
      </c>
      <c r="M875" s="14">
        <f t="shared" si="65"/>
        <v>69.123599999999996</v>
      </c>
      <c r="N875" s="14">
        <f t="shared" si="66"/>
        <v>127.61279999999999</v>
      </c>
      <c r="O875" s="14">
        <f t="shared" si="68"/>
        <v>58.489199999999997</v>
      </c>
      <c r="P875" s="13">
        <v>106.34399999999999</v>
      </c>
      <c r="Q875" s="14">
        <f t="shared" si="67"/>
        <v>1050</v>
      </c>
      <c r="R875" s="14" t="str">
        <f t="shared" si="69"/>
        <v>B</v>
      </c>
      <c r="S875" s="14" t="str">
        <f>VLOOKUP(G875,Code!$C$3:$D$5,2,0)</f>
        <v>O-102</v>
      </c>
      <c r="T875" s="14"/>
    </row>
    <row r="876" spans="1:20">
      <c r="A876" s="13">
        <v>875</v>
      </c>
      <c r="B876" s="13" t="s">
        <v>85</v>
      </c>
      <c r="C876" s="13" t="s">
        <v>69</v>
      </c>
      <c r="D876" s="13" t="s">
        <v>256</v>
      </c>
      <c r="E876" s="13" t="s">
        <v>106</v>
      </c>
      <c r="F876" s="13" t="s">
        <v>72</v>
      </c>
      <c r="G876" s="13" t="s">
        <v>82</v>
      </c>
      <c r="H876" s="13" t="s">
        <v>107</v>
      </c>
      <c r="I876" s="13" t="s">
        <v>996</v>
      </c>
      <c r="J876" s="13">
        <v>5</v>
      </c>
      <c r="K876" s="13">
        <v>0.2</v>
      </c>
      <c r="L876" s="14">
        <v>67.255999999999986</v>
      </c>
      <c r="M876" s="14">
        <f t="shared" si="65"/>
        <v>124.90400000000004</v>
      </c>
      <c r="N876" s="14">
        <f t="shared" si="66"/>
        <v>230.59200000000004</v>
      </c>
      <c r="O876" s="14">
        <f t="shared" si="68"/>
        <v>105.688</v>
      </c>
      <c r="P876" s="13">
        <v>192.16000000000003</v>
      </c>
      <c r="Q876" s="14">
        <f t="shared" si="67"/>
        <v>750</v>
      </c>
      <c r="R876" s="14" t="str">
        <f t="shared" si="69"/>
        <v>C</v>
      </c>
      <c r="S876" s="14" t="str">
        <f>VLOOKUP(G876,Code!$C$3:$D$5,2,0)</f>
        <v>O-102</v>
      </c>
      <c r="T876" s="14"/>
    </row>
    <row r="877" spans="1:20">
      <c r="A877" s="13">
        <v>876</v>
      </c>
      <c r="B877" s="13" t="s">
        <v>85</v>
      </c>
      <c r="C877" s="13" t="s">
        <v>112</v>
      </c>
      <c r="D877" s="13" t="s">
        <v>105</v>
      </c>
      <c r="E877" s="13" t="s">
        <v>994</v>
      </c>
      <c r="F877" s="13" t="s">
        <v>134</v>
      </c>
      <c r="G877" s="13" t="s">
        <v>73</v>
      </c>
      <c r="H877" s="13" t="s">
        <v>92</v>
      </c>
      <c r="I877" s="13" t="s">
        <v>413</v>
      </c>
      <c r="J877" s="13">
        <v>3</v>
      </c>
      <c r="K877" s="13">
        <v>0</v>
      </c>
      <c r="L877" s="14">
        <v>64.518000000000001</v>
      </c>
      <c r="M877" s="14">
        <f t="shared" si="65"/>
        <v>258.072</v>
      </c>
      <c r="N877" s="14">
        <f t="shared" si="66"/>
        <v>322.59000000000003</v>
      </c>
      <c r="O877" s="14">
        <f t="shared" si="68"/>
        <v>64.518000000000029</v>
      </c>
      <c r="P877" s="13">
        <v>322.59000000000003</v>
      </c>
      <c r="Q877" s="14">
        <f t="shared" si="67"/>
        <v>450</v>
      </c>
      <c r="R877" s="14" t="str">
        <f t="shared" si="69"/>
        <v>D</v>
      </c>
      <c r="S877" s="14" t="str">
        <f>VLOOKUP(G877,Code!$C$3:$D$5,2,0)</f>
        <v>F-101</v>
      </c>
      <c r="T877" s="14"/>
    </row>
    <row r="878" spans="1:20">
      <c r="A878" s="13">
        <v>877</v>
      </c>
      <c r="B878" s="13" t="s">
        <v>85</v>
      </c>
      <c r="C878" s="13" t="s">
        <v>112</v>
      </c>
      <c r="D878" s="13" t="s">
        <v>105</v>
      </c>
      <c r="E878" s="13" t="s">
        <v>994</v>
      </c>
      <c r="F878" s="13" t="s">
        <v>134</v>
      </c>
      <c r="G878" s="13" t="s">
        <v>96</v>
      </c>
      <c r="H878" s="13" t="s">
        <v>138</v>
      </c>
      <c r="I878" s="13" t="s">
        <v>450</v>
      </c>
      <c r="J878" s="13">
        <v>1</v>
      </c>
      <c r="K878" s="13">
        <v>0</v>
      </c>
      <c r="L878" s="14">
        <v>13.195600000000002</v>
      </c>
      <c r="M878" s="14">
        <f t="shared" si="65"/>
        <v>16.794399999999996</v>
      </c>
      <c r="N878" s="14">
        <f t="shared" si="66"/>
        <v>29.99</v>
      </c>
      <c r="O878" s="14">
        <f t="shared" si="68"/>
        <v>13.195600000000002</v>
      </c>
      <c r="P878" s="13">
        <v>29.99</v>
      </c>
      <c r="Q878" s="14">
        <f t="shared" si="67"/>
        <v>150</v>
      </c>
      <c r="R878" s="14" t="str">
        <f t="shared" si="69"/>
        <v>D</v>
      </c>
      <c r="S878" s="14" t="str">
        <f>VLOOKUP(G878,Code!$C$3:$D$5,2,0)</f>
        <v>T-103</v>
      </c>
      <c r="T878" s="14"/>
    </row>
    <row r="879" spans="1:20">
      <c r="A879" s="13">
        <v>878</v>
      </c>
      <c r="B879" s="13" t="s">
        <v>85</v>
      </c>
      <c r="C879" s="13" t="s">
        <v>112</v>
      </c>
      <c r="D879" s="13" t="s">
        <v>105</v>
      </c>
      <c r="E879" s="13" t="s">
        <v>994</v>
      </c>
      <c r="F879" s="13" t="s">
        <v>134</v>
      </c>
      <c r="G879" s="13" t="s">
        <v>96</v>
      </c>
      <c r="H879" s="13" t="s">
        <v>138</v>
      </c>
      <c r="I879" s="13" t="s">
        <v>997</v>
      </c>
      <c r="J879" s="13">
        <v>3</v>
      </c>
      <c r="K879" s="13">
        <v>0</v>
      </c>
      <c r="L879" s="14">
        <v>66.954599999999971</v>
      </c>
      <c r="M879" s="14">
        <f t="shared" si="65"/>
        <v>305.0154</v>
      </c>
      <c r="N879" s="14">
        <f t="shared" si="66"/>
        <v>371.96999999999997</v>
      </c>
      <c r="O879" s="14">
        <f t="shared" si="68"/>
        <v>66.954599999999971</v>
      </c>
      <c r="P879" s="13">
        <v>371.96999999999997</v>
      </c>
      <c r="Q879" s="14">
        <f t="shared" si="67"/>
        <v>450</v>
      </c>
      <c r="R879" s="14" t="str">
        <f t="shared" si="69"/>
        <v>D</v>
      </c>
      <c r="S879" s="14" t="str">
        <f>VLOOKUP(G879,Code!$C$3:$D$5,2,0)</f>
        <v>T-103</v>
      </c>
      <c r="T879" s="14"/>
    </row>
    <row r="880" spans="1:20">
      <c r="A880" s="13">
        <v>879</v>
      </c>
      <c r="B880" s="13" t="s">
        <v>85</v>
      </c>
      <c r="C880" s="13" t="s">
        <v>112</v>
      </c>
      <c r="D880" s="13" t="s">
        <v>132</v>
      </c>
      <c r="E880" s="13" t="s">
        <v>133</v>
      </c>
      <c r="F880" s="13" t="s">
        <v>134</v>
      </c>
      <c r="G880" s="13" t="s">
        <v>82</v>
      </c>
      <c r="H880" s="13" t="s">
        <v>99</v>
      </c>
      <c r="I880" s="13" t="s">
        <v>998</v>
      </c>
      <c r="J880" s="13">
        <v>4</v>
      </c>
      <c r="K880" s="13">
        <v>0.7</v>
      </c>
      <c r="L880" s="14">
        <v>-4.1243999999999996</v>
      </c>
      <c r="M880" s="14">
        <f t="shared" si="65"/>
        <v>10.016400000000001</v>
      </c>
      <c r="N880" s="14">
        <f t="shared" si="66"/>
        <v>10.016400000000001</v>
      </c>
      <c r="O880" s="14">
        <f t="shared" si="68"/>
        <v>0</v>
      </c>
      <c r="P880" s="13">
        <v>5.8920000000000012</v>
      </c>
      <c r="Q880" s="14">
        <f t="shared" si="67"/>
        <v>600</v>
      </c>
      <c r="R880" s="14" t="str">
        <f t="shared" si="69"/>
        <v>C</v>
      </c>
      <c r="S880" s="14" t="str">
        <f>VLOOKUP(G880,Code!$C$3:$D$5,2,0)</f>
        <v>O-102</v>
      </c>
      <c r="T880" s="14"/>
    </row>
    <row r="881" spans="1:20">
      <c r="A881" s="13">
        <v>880</v>
      </c>
      <c r="B881" s="13" t="s">
        <v>68</v>
      </c>
      <c r="C881" s="13" t="s">
        <v>112</v>
      </c>
      <c r="D881" s="13" t="s">
        <v>181</v>
      </c>
      <c r="E881" s="13" t="s">
        <v>182</v>
      </c>
      <c r="F881" s="13" t="s">
        <v>134</v>
      </c>
      <c r="G881" s="13" t="s">
        <v>82</v>
      </c>
      <c r="H881" s="13" t="s">
        <v>99</v>
      </c>
      <c r="I881" s="13" t="s">
        <v>999</v>
      </c>
      <c r="J881" s="13">
        <v>3</v>
      </c>
      <c r="K881" s="13">
        <v>0.2</v>
      </c>
      <c r="L881" s="14">
        <v>23.109299999999998</v>
      </c>
      <c r="M881" s="14">
        <f t="shared" si="65"/>
        <v>45.362700000000011</v>
      </c>
      <c r="N881" s="14">
        <f t="shared" si="66"/>
        <v>82.16640000000001</v>
      </c>
      <c r="O881" s="14">
        <f t="shared" si="68"/>
        <v>36.803699999999999</v>
      </c>
      <c r="P881" s="13">
        <v>68.472000000000008</v>
      </c>
      <c r="Q881" s="14">
        <f t="shared" si="67"/>
        <v>450</v>
      </c>
      <c r="R881" s="14" t="str">
        <f t="shared" si="69"/>
        <v>D</v>
      </c>
      <c r="S881" s="14" t="str">
        <f>VLOOKUP(G881,Code!$C$3:$D$5,2,0)</f>
        <v>O-102</v>
      </c>
      <c r="T881" s="14"/>
    </row>
    <row r="882" spans="1:20">
      <c r="A882" s="13">
        <v>881</v>
      </c>
      <c r="B882" s="13" t="s">
        <v>68</v>
      </c>
      <c r="C882" s="13" t="s">
        <v>112</v>
      </c>
      <c r="D882" s="13" t="s">
        <v>181</v>
      </c>
      <c r="E882" s="13" t="s">
        <v>182</v>
      </c>
      <c r="F882" s="13" t="s">
        <v>134</v>
      </c>
      <c r="G882" s="13" t="s">
        <v>73</v>
      </c>
      <c r="H882" s="13" t="s">
        <v>76</v>
      </c>
      <c r="I882" s="13" t="s">
        <v>336</v>
      </c>
      <c r="J882" s="13">
        <v>5</v>
      </c>
      <c r="K882" s="13">
        <v>0.1</v>
      </c>
      <c r="L882" s="14">
        <v>262.38999999999987</v>
      </c>
      <c r="M882" s="14">
        <f t="shared" si="65"/>
        <v>980.51</v>
      </c>
      <c r="N882" s="14">
        <f t="shared" si="66"/>
        <v>1367.1899999999998</v>
      </c>
      <c r="O882" s="14">
        <f t="shared" si="68"/>
        <v>386.67999999999984</v>
      </c>
      <c r="P882" s="13">
        <v>1242.8999999999999</v>
      </c>
      <c r="Q882" s="14">
        <f t="shared" si="67"/>
        <v>750</v>
      </c>
      <c r="R882" s="14" t="str">
        <f t="shared" si="69"/>
        <v>C</v>
      </c>
      <c r="S882" s="14" t="str">
        <f>VLOOKUP(G882,Code!$C$3:$D$5,2,0)</f>
        <v>F-101</v>
      </c>
      <c r="T882" s="14"/>
    </row>
    <row r="883" spans="1:20">
      <c r="A883" s="13">
        <v>882</v>
      </c>
      <c r="B883" s="13" t="s">
        <v>85</v>
      </c>
      <c r="C883" s="13" t="s">
        <v>69</v>
      </c>
      <c r="D883" s="13" t="s">
        <v>203</v>
      </c>
      <c r="E883" s="13" t="s">
        <v>204</v>
      </c>
      <c r="F883" s="13" t="s">
        <v>72</v>
      </c>
      <c r="G883" s="13" t="s">
        <v>82</v>
      </c>
      <c r="H883" s="13" t="s">
        <v>90</v>
      </c>
      <c r="I883" s="13" t="s">
        <v>670</v>
      </c>
      <c r="J883" s="13">
        <v>2</v>
      </c>
      <c r="K883" s="13">
        <v>0</v>
      </c>
      <c r="L883" s="14">
        <v>8.3268000000000022</v>
      </c>
      <c r="M883" s="14">
        <f t="shared" si="65"/>
        <v>22.513199999999998</v>
      </c>
      <c r="N883" s="14">
        <f t="shared" si="66"/>
        <v>30.84</v>
      </c>
      <c r="O883" s="14">
        <f t="shared" si="68"/>
        <v>8.3268000000000022</v>
      </c>
      <c r="P883" s="13">
        <v>30.84</v>
      </c>
      <c r="Q883" s="14">
        <f t="shared" si="67"/>
        <v>300</v>
      </c>
      <c r="R883" s="14" t="str">
        <f t="shared" si="69"/>
        <v>D</v>
      </c>
      <c r="S883" s="14" t="str">
        <f>VLOOKUP(G883,Code!$C$3:$D$5,2,0)</f>
        <v>O-102</v>
      </c>
      <c r="T883" s="14"/>
    </row>
    <row r="884" spans="1:20">
      <c r="A884" s="13">
        <v>883</v>
      </c>
      <c r="B884" s="13" t="s">
        <v>548</v>
      </c>
      <c r="C884" s="13" t="s">
        <v>69</v>
      </c>
      <c r="D884" s="13" t="s">
        <v>124</v>
      </c>
      <c r="E884" s="13" t="s">
        <v>80</v>
      </c>
      <c r="F884" s="13" t="s">
        <v>81</v>
      </c>
      <c r="G884" s="13" t="s">
        <v>82</v>
      </c>
      <c r="H884" s="13" t="s">
        <v>94</v>
      </c>
      <c r="I884" s="13" t="s">
        <v>861</v>
      </c>
      <c r="J884" s="13">
        <v>4</v>
      </c>
      <c r="K884" s="13">
        <v>0</v>
      </c>
      <c r="L884" s="14">
        <v>5.9312000000000014</v>
      </c>
      <c r="M884" s="14">
        <f t="shared" si="65"/>
        <v>7.5487999999999991</v>
      </c>
      <c r="N884" s="14">
        <f t="shared" si="66"/>
        <v>13.48</v>
      </c>
      <c r="O884" s="14">
        <f t="shared" si="68"/>
        <v>5.9312000000000014</v>
      </c>
      <c r="P884" s="13">
        <v>13.48</v>
      </c>
      <c r="Q884" s="14">
        <f t="shared" si="67"/>
        <v>600</v>
      </c>
      <c r="R884" s="14" t="str">
        <f t="shared" si="69"/>
        <v>C</v>
      </c>
      <c r="S884" s="14" t="str">
        <f>VLOOKUP(G884,Code!$C$3:$D$5,2,0)</f>
        <v>O-102</v>
      </c>
      <c r="T884" s="14"/>
    </row>
    <row r="885" spans="1:20">
      <c r="A885" s="13">
        <v>884</v>
      </c>
      <c r="B885" s="13" t="s">
        <v>150</v>
      </c>
      <c r="C885" s="13" t="s">
        <v>112</v>
      </c>
      <c r="D885" s="13" t="s">
        <v>403</v>
      </c>
      <c r="E885" s="13" t="s">
        <v>169</v>
      </c>
      <c r="F885" s="13" t="s">
        <v>115</v>
      </c>
      <c r="G885" s="13" t="s">
        <v>73</v>
      </c>
      <c r="H885" s="13" t="s">
        <v>92</v>
      </c>
      <c r="I885" s="13" t="s">
        <v>815</v>
      </c>
      <c r="J885" s="13">
        <v>5</v>
      </c>
      <c r="K885" s="13">
        <v>0</v>
      </c>
      <c r="L885" s="14">
        <v>10.047999999999998</v>
      </c>
      <c r="M885" s="14">
        <f t="shared" si="65"/>
        <v>21.352000000000004</v>
      </c>
      <c r="N885" s="14">
        <f t="shared" si="66"/>
        <v>31.400000000000002</v>
      </c>
      <c r="O885" s="14">
        <f t="shared" si="68"/>
        <v>10.047999999999998</v>
      </c>
      <c r="P885" s="13">
        <v>31.400000000000002</v>
      </c>
      <c r="Q885" s="14">
        <f t="shared" si="67"/>
        <v>750</v>
      </c>
      <c r="R885" s="14" t="str">
        <f t="shared" si="69"/>
        <v>C</v>
      </c>
      <c r="S885" s="14" t="str">
        <f>VLOOKUP(G885,Code!$C$3:$D$5,2,0)</f>
        <v>F-101</v>
      </c>
      <c r="T885" s="14"/>
    </row>
    <row r="886" spans="1:20">
      <c r="A886" s="13">
        <v>885</v>
      </c>
      <c r="B886" s="13" t="s">
        <v>85</v>
      </c>
      <c r="C886" s="13" t="s">
        <v>69</v>
      </c>
      <c r="D886" s="13" t="s">
        <v>230</v>
      </c>
      <c r="E886" s="13" t="s">
        <v>182</v>
      </c>
      <c r="F886" s="13" t="s">
        <v>134</v>
      </c>
      <c r="G886" s="13" t="s">
        <v>73</v>
      </c>
      <c r="H886" s="13" t="s">
        <v>92</v>
      </c>
      <c r="I886" s="13" t="s">
        <v>1000</v>
      </c>
      <c r="J886" s="13">
        <v>2</v>
      </c>
      <c r="K886" s="13">
        <v>0</v>
      </c>
      <c r="L886" s="14">
        <v>5.936399999999999</v>
      </c>
      <c r="M886" s="14">
        <f t="shared" si="65"/>
        <v>11.523600000000002</v>
      </c>
      <c r="N886" s="14">
        <f t="shared" si="66"/>
        <v>17.46</v>
      </c>
      <c r="O886" s="14">
        <f t="shared" si="68"/>
        <v>5.936399999999999</v>
      </c>
      <c r="P886" s="13">
        <v>17.46</v>
      </c>
      <c r="Q886" s="14">
        <f t="shared" si="67"/>
        <v>300</v>
      </c>
      <c r="R886" s="14" t="str">
        <f t="shared" si="69"/>
        <v>D</v>
      </c>
      <c r="S886" s="14" t="str">
        <f>VLOOKUP(G886,Code!$C$3:$D$5,2,0)</f>
        <v>F-101</v>
      </c>
      <c r="T886" s="14"/>
    </row>
    <row r="887" spans="1:20">
      <c r="A887" s="13">
        <v>886</v>
      </c>
      <c r="B887" s="13" t="s">
        <v>68</v>
      </c>
      <c r="C887" s="13" t="s">
        <v>78</v>
      </c>
      <c r="D887" s="13" t="s">
        <v>79</v>
      </c>
      <c r="E887" s="13" t="s">
        <v>80</v>
      </c>
      <c r="F887" s="13" t="s">
        <v>81</v>
      </c>
      <c r="G887" s="13" t="s">
        <v>82</v>
      </c>
      <c r="H887" s="13" t="s">
        <v>99</v>
      </c>
      <c r="I887" s="13" t="s">
        <v>1001</v>
      </c>
      <c r="J887" s="13">
        <v>3</v>
      </c>
      <c r="K887" s="13">
        <v>0.2</v>
      </c>
      <c r="L887" s="14">
        <v>4.5317999999999996</v>
      </c>
      <c r="M887" s="14">
        <f t="shared" si="65"/>
        <v>9.4121999999999986</v>
      </c>
      <c r="N887" s="14">
        <f t="shared" si="66"/>
        <v>16.732799999999997</v>
      </c>
      <c r="O887" s="14">
        <f t="shared" si="68"/>
        <v>7.3205999999999989</v>
      </c>
      <c r="P887" s="13">
        <v>13.943999999999999</v>
      </c>
      <c r="Q887" s="14">
        <f t="shared" si="67"/>
        <v>450</v>
      </c>
      <c r="R887" s="14" t="str">
        <f t="shared" si="69"/>
        <v>D</v>
      </c>
      <c r="S887" s="14" t="str">
        <f>VLOOKUP(G887,Code!$C$3:$D$5,2,0)</f>
        <v>O-102</v>
      </c>
      <c r="T887" s="14"/>
    </row>
    <row r="888" spans="1:20">
      <c r="A888" s="13">
        <v>887</v>
      </c>
      <c r="B888" s="13" t="s">
        <v>85</v>
      </c>
      <c r="C888" s="13" t="s">
        <v>69</v>
      </c>
      <c r="D888" s="13" t="s">
        <v>428</v>
      </c>
      <c r="E888" s="13" t="s">
        <v>80</v>
      </c>
      <c r="F888" s="13" t="s">
        <v>81</v>
      </c>
      <c r="G888" s="13" t="s">
        <v>82</v>
      </c>
      <c r="H888" s="13" t="s">
        <v>90</v>
      </c>
      <c r="I888" s="13" t="s">
        <v>1002</v>
      </c>
      <c r="J888" s="13">
        <v>12</v>
      </c>
      <c r="K888" s="13">
        <v>0</v>
      </c>
      <c r="L888" s="14">
        <v>1.6751999999999967</v>
      </c>
      <c r="M888" s="14">
        <f t="shared" si="65"/>
        <v>82.084800000000001</v>
      </c>
      <c r="N888" s="14">
        <f t="shared" si="66"/>
        <v>83.76</v>
      </c>
      <c r="O888" s="14">
        <f t="shared" si="68"/>
        <v>1.6752000000000038</v>
      </c>
      <c r="P888" s="13">
        <v>83.76</v>
      </c>
      <c r="Q888" s="14">
        <f t="shared" si="67"/>
        <v>1800</v>
      </c>
      <c r="R888" s="14" t="str">
        <f t="shared" si="69"/>
        <v>B</v>
      </c>
      <c r="S888" s="14" t="str">
        <f>VLOOKUP(G888,Code!$C$3:$D$5,2,0)</f>
        <v>O-102</v>
      </c>
      <c r="T888" s="14"/>
    </row>
    <row r="889" spans="1:20">
      <c r="A889" s="13">
        <v>888</v>
      </c>
      <c r="B889" s="13" t="s">
        <v>85</v>
      </c>
      <c r="C889" s="13" t="s">
        <v>112</v>
      </c>
      <c r="D889" s="13" t="s">
        <v>227</v>
      </c>
      <c r="E889" s="13" t="s">
        <v>1003</v>
      </c>
      <c r="F889" s="13" t="s">
        <v>134</v>
      </c>
      <c r="G889" s="13" t="s">
        <v>82</v>
      </c>
      <c r="H889" s="13" t="s">
        <v>99</v>
      </c>
      <c r="I889" s="13" t="s">
        <v>194</v>
      </c>
      <c r="J889" s="13">
        <v>7</v>
      </c>
      <c r="K889" s="13">
        <v>0</v>
      </c>
      <c r="L889" s="14">
        <v>18.453400000000002</v>
      </c>
      <c r="M889" s="14">
        <f t="shared" si="65"/>
        <v>19.206599999999995</v>
      </c>
      <c r="N889" s="14">
        <f t="shared" si="66"/>
        <v>37.659999999999997</v>
      </c>
      <c r="O889" s="14">
        <f t="shared" si="68"/>
        <v>18.453400000000002</v>
      </c>
      <c r="P889" s="13">
        <v>37.659999999999997</v>
      </c>
      <c r="Q889" s="14">
        <f t="shared" si="67"/>
        <v>1050</v>
      </c>
      <c r="R889" s="14" t="str">
        <f t="shared" si="69"/>
        <v>B</v>
      </c>
      <c r="S889" s="14" t="str">
        <f>VLOOKUP(G889,Code!$C$3:$D$5,2,0)</f>
        <v>O-102</v>
      </c>
      <c r="T889" s="14"/>
    </row>
    <row r="890" spans="1:20">
      <c r="A890" s="13">
        <v>889</v>
      </c>
      <c r="B890" s="13" t="s">
        <v>85</v>
      </c>
      <c r="C890" s="13" t="s">
        <v>78</v>
      </c>
      <c r="D890" s="13" t="s">
        <v>124</v>
      </c>
      <c r="E890" s="13" t="s">
        <v>80</v>
      </c>
      <c r="F890" s="13" t="s">
        <v>81</v>
      </c>
      <c r="G890" s="13" t="s">
        <v>82</v>
      </c>
      <c r="H890" s="13" t="s">
        <v>107</v>
      </c>
      <c r="I890" s="13" t="s">
        <v>609</v>
      </c>
      <c r="J890" s="13">
        <v>6</v>
      </c>
      <c r="K890" s="13">
        <v>0</v>
      </c>
      <c r="L890" s="14">
        <v>16.993200000000002</v>
      </c>
      <c r="M890" s="14">
        <f t="shared" si="65"/>
        <v>17.686799999999998</v>
      </c>
      <c r="N890" s="14">
        <f t="shared" si="66"/>
        <v>34.68</v>
      </c>
      <c r="O890" s="14">
        <f t="shared" si="68"/>
        <v>16.993200000000002</v>
      </c>
      <c r="P890" s="13">
        <v>34.68</v>
      </c>
      <c r="Q890" s="14">
        <f t="shared" si="67"/>
        <v>900</v>
      </c>
      <c r="R890" s="14" t="str">
        <f t="shared" si="69"/>
        <v>C</v>
      </c>
      <c r="S890" s="14" t="str">
        <f>VLOOKUP(G890,Code!$C$3:$D$5,2,0)</f>
        <v>O-102</v>
      </c>
      <c r="T890" s="14"/>
    </row>
    <row r="891" spans="1:20">
      <c r="A891" s="13">
        <v>890</v>
      </c>
      <c r="B891" s="13" t="s">
        <v>85</v>
      </c>
      <c r="C891" s="13" t="s">
        <v>69</v>
      </c>
      <c r="D891" s="13" t="s">
        <v>622</v>
      </c>
      <c r="E891" s="13" t="s">
        <v>182</v>
      </c>
      <c r="F891" s="13" t="s">
        <v>134</v>
      </c>
      <c r="G891" s="13" t="s">
        <v>96</v>
      </c>
      <c r="H891" s="13" t="s">
        <v>138</v>
      </c>
      <c r="I891" s="13" t="s">
        <v>1004</v>
      </c>
      <c r="J891" s="13">
        <v>5</v>
      </c>
      <c r="K891" s="13">
        <v>0</v>
      </c>
      <c r="L891" s="14">
        <v>14.994999999999994</v>
      </c>
      <c r="M891" s="14">
        <f t="shared" si="65"/>
        <v>134.95499999999998</v>
      </c>
      <c r="N891" s="14">
        <f t="shared" si="66"/>
        <v>149.94999999999999</v>
      </c>
      <c r="O891" s="14">
        <f t="shared" si="68"/>
        <v>14.995000000000005</v>
      </c>
      <c r="P891" s="13">
        <v>149.94999999999999</v>
      </c>
      <c r="Q891" s="14">
        <f t="shared" si="67"/>
        <v>750</v>
      </c>
      <c r="R891" s="14" t="str">
        <f t="shared" si="69"/>
        <v>C</v>
      </c>
      <c r="S891" s="14" t="str">
        <f>VLOOKUP(G891,Code!$C$3:$D$5,2,0)</f>
        <v>T-103</v>
      </c>
      <c r="T891" s="14"/>
    </row>
    <row r="892" spans="1:20">
      <c r="A892" s="13">
        <v>891</v>
      </c>
      <c r="B892" s="13" t="s">
        <v>85</v>
      </c>
      <c r="C892" s="13" t="s">
        <v>69</v>
      </c>
      <c r="D892" s="13" t="s">
        <v>622</v>
      </c>
      <c r="E892" s="13" t="s">
        <v>182</v>
      </c>
      <c r="F892" s="13" t="s">
        <v>134</v>
      </c>
      <c r="G892" s="13" t="s">
        <v>82</v>
      </c>
      <c r="H892" s="13" t="s">
        <v>99</v>
      </c>
      <c r="I892" s="13" t="s">
        <v>656</v>
      </c>
      <c r="J892" s="13">
        <v>3</v>
      </c>
      <c r="K892" s="13">
        <v>0.2</v>
      </c>
      <c r="L892" s="14">
        <v>18.600599999999996</v>
      </c>
      <c r="M892" s="14">
        <f t="shared" si="65"/>
        <v>32.711399999999998</v>
      </c>
      <c r="N892" s="14">
        <f t="shared" si="66"/>
        <v>61.574399999999997</v>
      </c>
      <c r="O892" s="14">
        <f t="shared" si="68"/>
        <v>28.863</v>
      </c>
      <c r="P892" s="13">
        <v>51.311999999999998</v>
      </c>
      <c r="Q892" s="14">
        <f t="shared" si="67"/>
        <v>450</v>
      </c>
      <c r="R892" s="14" t="str">
        <f t="shared" si="69"/>
        <v>D</v>
      </c>
      <c r="S892" s="14" t="str">
        <f>VLOOKUP(G892,Code!$C$3:$D$5,2,0)</f>
        <v>O-102</v>
      </c>
      <c r="T892" s="14"/>
    </row>
    <row r="893" spans="1:20">
      <c r="A893" s="13">
        <v>892</v>
      </c>
      <c r="B893" s="13" t="s">
        <v>150</v>
      </c>
      <c r="C893" s="13" t="s">
        <v>112</v>
      </c>
      <c r="D893" s="13" t="s">
        <v>403</v>
      </c>
      <c r="E893" s="13" t="s">
        <v>169</v>
      </c>
      <c r="F893" s="13" t="s">
        <v>115</v>
      </c>
      <c r="G893" s="13" t="s">
        <v>82</v>
      </c>
      <c r="H893" s="13" t="s">
        <v>107</v>
      </c>
      <c r="I893" s="13" t="s">
        <v>1005</v>
      </c>
      <c r="J893" s="13">
        <v>1</v>
      </c>
      <c r="K893" s="13">
        <v>0</v>
      </c>
      <c r="L893" s="14">
        <v>2.0429999999999997</v>
      </c>
      <c r="M893" s="14">
        <f t="shared" si="65"/>
        <v>2.4970000000000003</v>
      </c>
      <c r="N893" s="14">
        <f t="shared" si="66"/>
        <v>4.54</v>
      </c>
      <c r="O893" s="14">
        <f t="shared" si="68"/>
        <v>2.0429999999999997</v>
      </c>
      <c r="P893" s="13">
        <v>4.54</v>
      </c>
      <c r="Q893" s="14">
        <f t="shared" si="67"/>
        <v>150</v>
      </c>
      <c r="R893" s="14" t="str">
        <f t="shared" si="69"/>
        <v>D</v>
      </c>
      <c r="S893" s="14" t="str">
        <f>VLOOKUP(G893,Code!$C$3:$D$5,2,0)</f>
        <v>O-102</v>
      </c>
      <c r="T893" s="14"/>
    </row>
    <row r="894" spans="1:20">
      <c r="A894" s="13">
        <v>893</v>
      </c>
      <c r="B894" s="13" t="s">
        <v>150</v>
      </c>
      <c r="C894" s="13" t="s">
        <v>112</v>
      </c>
      <c r="D894" s="13" t="s">
        <v>403</v>
      </c>
      <c r="E894" s="13" t="s">
        <v>169</v>
      </c>
      <c r="F894" s="13" t="s">
        <v>115</v>
      </c>
      <c r="G894" s="13" t="s">
        <v>82</v>
      </c>
      <c r="H894" s="13" t="s">
        <v>94</v>
      </c>
      <c r="I894" s="13" t="s">
        <v>1006</v>
      </c>
      <c r="J894" s="13">
        <v>4</v>
      </c>
      <c r="K894" s="13">
        <v>0</v>
      </c>
      <c r="L894" s="14">
        <v>5.4127999999999989</v>
      </c>
      <c r="M894" s="14">
        <f t="shared" si="65"/>
        <v>10.507200000000001</v>
      </c>
      <c r="N894" s="14">
        <f t="shared" si="66"/>
        <v>15.92</v>
      </c>
      <c r="O894" s="14">
        <f t="shared" si="68"/>
        <v>5.4127999999999989</v>
      </c>
      <c r="P894" s="13">
        <v>15.92</v>
      </c>
      <c r="Q894" s="14">
        <f t="shared" si="67"/>
        <v>600</v>
      </c>
      <c r="R894" s="14" t="str">
        <f t="shared" si="69"/>
        <v>C</v>
      </c>
      <c r="S894" s="14" t="str">
        <f>VLOOKUP(G894,Code!$C$3:$D$5,2,0)</f>
        <v>O-102</v>
      </c>
      <c r="T894" s="14"/>
    </row>
    <row r="895" spans="1:20">
      <c r="A895" s="13">
        <v>894</v>
      </c>
      <c r="B895" s="13" t="s">
        <v>150</v>
      </c>
      <c r="C895" s="13" t="s">
        <v>112</v>
      </c>
      <c r="D895" s="13" t="s">
        <v>403</v>
      </c>
      <c r="E895" s="13" t="s">
        <v>169</v>
      </c>
      <c r="F895" s="13" t="s">
        <v>115</v>
      </c>
      <c r="G895" s="13" t="s">
        <v>96</v>
      </c>
      <c r="H895" s="13" t="s">
        <v>97</v>
      </c>
      <c r="I895" s="13" t="s">
        <v>1007</v>
      </c>
      <c r="J895" s="13">
        <v>8</v>
      </c>
      <c r="K895" s="13">
        <v>0</v>
      </c>
      <c r="L895" s="14">
        <v>135.98000000000002</v>
      </c>
      <c r="M895" s="14">
        <f t="shared" si="65"/>
        <v>407.93999999999994</v>
      </c>
      <c r="N895" s="14">
        <f t="shared" si="66"/>
        <v>543.91999999999996</v>
      </c>
      <c r="O895" s="14">
        <f t="shared" si="68"/>
        <v>135.98000000000002</v>
      </c>
      <c r="P895" s="13">
        <v>543.91999999999996</v>
      </c>
      <c r="Q895" s="14">
        <f t="shared" si="67"/>
        <v>1200</v>
      </c>
      <c r="R895" s="14" t="str">
        <f t="shared" si="69"/>
        <v>B</v>
      </c>
      <c r="S895" s="14" t="str">
        <f>VLOOKUP(G895,Code!$C$3:$D$5,2,0)</f>
        <v>T-103</v>
      </c>
      <c r="T895" s="14"/>
    </row>
    <row r="896" spans="1:20">
      <c r="A896" s="13">
        <v>895</v>
      </c>
      <c r="B896" s="13" t="s">
        <v>150</v>
      </c>
      <c r="C896" s="13" t="s">
        <v>78</v>
      </c>
      <c r="D896" s="13" t="s">
        <v>124</v>
      </c>
      <c r="E896" s="13" t="s">
        <v>80</v>
      </c>
      <c r="F896" s="13" t="s">
        <v>81</v>
      </c>
      <c r="G896" s="13" t="s">
        <v>82</v>
      </c>
      <c r="H896" s="13" t="s">
        <v>90</v>
      </c>
      <c r="I896" s="13" t="s">
        <v>555</v>
      </c>
      <c r="J896" s="13">
        <v>7</v>
      </c>
      <c r="K896" s="13">
        <v>0</v>
      </c>
      <c r="L896" s="14">
        <v>42.071400000000011</v>
      </c>
      <c r="M896" s="14">
        <f t="shared" si="65"/>
        <v>113.74860000000001</v>
      </c>
      <c r="N896" s="14">
        <f t="shared" si="66"/>
        <v>155.82000000000002</v>
      </c>
      <c r="O896" s="14">
        <f t="shared" si="68"/>
        <v>42.071400000000011</v>
      </c>
      <c r="P896" s="13">
        <v>155.82000000000002</v>
      </c>
      <c r="Q896" s="14">
        <f t="shared" si="67"/>
        <v>1050</v>
      </c>
      <c r="R896" s="14" t="str">
        <f t="shared" si="69"/>
        <v>B</v>
      </c>
      <c r="S896" s="14" t="str">
        <f>VLOOKUP(G896,Code!$C$3:$D$5,2,0)</f>
        <v>O-102</v>
      </c>
      <c r="T896" s="14"/>
    </row>
    <row r="897" spans="1:20">
      <c r="A897" s="13">
        <v>896</v>
      </c>
      <c r="B897" s="13" t="s">
        <v>150</v>
      </c>
      <c r="C897" s="13" t="s">
        <v>78</v>
      </c>
      <c r="D897" s="13" t="s">
        <v>124</v>
      </c>
      <c r="E897" s="13" t="s">
        <v>80</v>
      </c>
      <c r="F897" s="13" t="s">
        <v>81</v>
      </c>
      <c r="G897" s="13" t="s">
        <v>82</v>
      </c>
      <c r="H897" s="13" t="s">
        <v>99</v>
      </c>
      <c r="I897" s="13" t="s">
        <v>1008</v>
      </c>
      <c r="J897" s="13">
        <v>3</v>
      </c>
      <c r="K897" s="13">
        <v>0.2</v>
      </c>
      <c r="L897" s="14">
        <v>24.502800000000001</v>
      </c>
      <c r="M897" s="14">
        <f t="shared" si="65"/>
        <v>45.505200000000009</v>
      </c>
      <c r="N897" s="14">
        <f t="shared" si="66"/>
        <v>84.009600000000006</v>
      </c>
      <c r="O897" s="14">
        <f t="shared" si="68"/>
        <v>38.504399999999997</v>
      </c>
      <c r="P897" s="13">
        <v>70.00800000000001</v>
      </c>
      <c r="Q897" s="14">
        <f t="shared" si="67"/>
        <v>450</v>
      </c>
      <c r="R897" s="14" t="str">
        <f t="shared" si="69"/>
        <v>D</v>
      </c>
      <c r="S897" s="14" t="str">
        <f>VLOOKUP(G897,Code!$C$3:$D$5,2,0)</f>
        <v>O-102</v>
      </c>
      <c r="T897" s="14"/>
    </row>
    <row r="898" spans="1:20">
      <c r="A898" s="13">
        <v>897</v>
      </c>
      <c r="B898" s="13" t="s">
        <v>68</v>
      </c>
      <c r="C898" s="13" t="s">
        <v>69</v>
      </c>
      <c r="D898" s="13" t="s">
        <v>148</v>
      </c>
      <c r="E898" s="13" t="s">
        <v>114</v>
      </c>
      <c r="F898" s="13" t="s">
        <v>115</v>
      </c>
      <c r="G898" s="13" t="s">
        <v>82</v>
      </c>
      <c r="H898" s="13" t="s">
        <v>143</v>
      </c>
      <c r="I898" s="13" t="s">
        <v>329</v>
      </c>
      <c r="J898" s="13">
        <v>2</v>
      </c>
      <c r="K898" s="13">
        <v>0.2</v>
      </c>
      <c r="L898" s="14">
        <v>5.0855999999999986</v>
      </c>
      <c r="M898" s="14">
        <f t="shared" ref="M898:M961" si="70">P898-L898</f>
        <v>10.5624</v>
      </c>
      <c r="N898" s="14">
        <f t="shared" ref="N898:N961" si="71">P898+(P898*K898)</f>
        <v>18.7776</v>
      </c>
      <c r="O898" s="14">
        <f t="shared" si="68"/>
        <v>8.2151999999999994</v>
      </c>
      <c r="P898" s="13">
        <v>15.648</v>
      </c>
      <c r="Q898" s="14">
        <f t="shared" ref="Q898:Q961" si="72">J898*150</f>
        <v>300</v>
      </c>
      <c r="R898" s="14" t="str">
        <f t="shared" si="69"/>
        <v>D</v>
      </c>
      <c r="S898" s="14" t="str">
        <f>VLOOKUP(G898,Code!$C$3:$D$5,2,0)</f>
        <v>O-102</v>
      </c>
      <c r="T898" s="14"/>
    </row>
    <row r="899" spans="1:20">
      <c r="A899" s="13">
        <v>898</v>
      </c>
      <c r="B899" s="13" t="s">
        <v>85</v>
      </c>
      <c r="C899" s="13" t="s">
        <v>69</v>
      </c>
      <c r="D899" s="13" t="s">
        <v>403</v>
      </c>
      <c r="E899" s="13" t="s">
        <v>169</v>
      </c>
      <c r="F899" s="13" t="s">
        <v>115</v>
      </c>
      <c r="G899" s="13" t="s">
        <v>82</v>
      </c>
      <c r="H899" s="13" t="s">
        <v>83</v>
      </c>
      <c r="I899" s="13" t="s">
        <v>678</v>
      </c>
      <c r="J899" s="13">
        <v>7</v>
      </c>
      <c r="K899" s="13">
        <v>0</v>
      </c>
      <c r="L899" s="14">
        <v>51.800000000000004</v>
      </c>
      <c r="M899" s="14">
        <f t="shared" si="70"/>
        <v>51.800000000000004</v>
      </c>
      <c r="N899" s="14">
        <f t="shared" si="71"/>
        <v>103.60000000000001</v>
      </c>
      <c r="O899" s="14">
        <f t="shared" ref="O899:O962" si="73">N899-M899</f>
        <v>51.800000000000004</v>
      </c>
      <c r="P899" s="13">
        <v>103.60000000000001</v>
      </c>
      <c r="Q899" s="14">
        <f t="shared" si="72"/>
        <v>1050</v>
      </c>
      <c r="R899" s="14" t="str">
        <f t="shared" ref="R899:R962" si="74">IF(Q899&gt;=2000,"A",IF(Q899&gt;=1000,"B",IF(Q899&gt;=500,"C",IF(Q899&gt;=100,"D",IF(Q899&lt;100,"E","error")))))</f>
        <v>B</v>
      </c>
      <c r="S899" s="14" t="str">
        <f>VLOOKUP(G899,Code!$C$3:$D$5,2,0)</f>
        <v>O-102</v>
      </c>
      <c r="T899" s="14"/>
    </row>
    <row r="900" spans="1:20">
      <c r="A900" s="13">
        <v>899</v>
      </c>
      <c r="B900" s="13" t="s">
        <v>68</v>
      </c>
      <c r="C900" s="13" t="s">
        <v>78</v>
      </c>
      <c r="D900" s="13" t="s">
        <v>642</v>
      </c>
      <c r="E900" s="13" t="s">
        <v>182</v>
      </c>
      <c r="F900" s="13" t="s">
        <v>134</v>
      </c>
      <c r="G900" s="13" t="s">
        <v>82</v>
      </c>
      <c r="H900" s="13" t="s">
        <v>107</v>
      </c>
      <c r="I900" s="13" t="s">
        <v>1009</v>
      </c>
      <c r="J900" s="13">
        <v>8</v>
      </c>
      <c r="K900" s="13">
        <v>0</v>
      </c>
      <c r="L900" s="14">
        <v>22.540800000000001</v>
      </c>
      <c r="M900" s="14">
        <f t="shared" si="70"/>
        <v>24.4192</v>
      </c>
      <c r="N900" s="14">
        <f t="shared" si="71"/>
        <v>46.96</v>
      </c>
      <c r="O900" s="14">
        <f t="shared" si="73"/>
        <v>22.540800000000001</v>
      </c>
      <c r="P900" s="13">
        <v>46.96</v>
      </c>
      <c r="Q900" s="14">
        <f t="shared" si="72"/>
        <v>1200</v>
      </c>
      <c r="R900" s="14" t="str">
        <f t="shared" si="74"/>
        <v>B</v>
      </c>
      <c r="S900" s="14" t="str">
        <f>VLOOKUP(G900,Code!$C$3:$D$5,2,0)</f>
        <v>O-102</v>
      </c>
      <c r="T900" s="14"/>
    </row>
    <row r="901" spans="1:20">
      <c r="A901" s="13">
        <v>900</v>
      </c>
      <c r="B901" s="13" t="s">
        <v>150</v>
      </c>
      <c r="C901" s="13" t="s">
        <v>78</v>
      </c>
      <c r="D901" s="13" t="s">
        <v>203</v>
      </c>
      <c r="E901" s="13" t="s">
        <v>268</v>
      </c>
      <c r="F901" s="13" t="s">
        <v>134</v>
      </c>
      <c r="G901" s="13" t="s">
        <v>82</v>
      </c>
      <c r="H901" s="13" t="s">
        <v>99</v>
      </c>
      <c r="I901" s="13" t="s">
        <v>1010</v>
      </c>
      <c r="J901" s="13">
        <v>2</v>
      </c>
      <c r="K901" s="13">
        <v>0.7</v>
      </c>
      <c r="L901" s="14">
        <v>-6.5296000000000003</v>
      </c>
      <c r="M901" s="14">
        <f t="shared" si="70"/>
        <v>15.433600000000002</v>
      </c>
      <c r="N901" s="14">
        <f t="shared" si="71"/>
        <v>15.136800000000003</v>
      </c>
      <c r="O901" s="14">
        <f t="shared" si="73"/>
        <v>-0.29679999999999929</v>
      </c>
      <c r="P901" s="13">
        <v>8.9040000000000017</v>
      </c>
      <c r="Q901" s="14">
        <f t="shared" si="72"/>
        <v>300</v>
      </c>
      <c r="R901" s="14" t="str">
        <f t="shared" si="74"/>
        <v>D</v>
      </c>
      <c r="S901" s="14" t="str">
        <f>VLOOKUP(G901,Code!$C$3:$D$5,2,0)</f>
        <v>O-102</v>
      </c>
      <c r="T901" s="14"/>
    </row>
    <row r="902" spans="1:20">
      <c r="A902" s="13">
        <v>901</v>
      </c>
      <c r="B902" s="13" t="s">
        <v>150</v>
      </c>
      <c r="C902" s="13" t="s">
        <v>69</v>
      </c>
      <c r="D902" s="13" t="s">
        <v>1011</v>
      </c>
      <c r="E902" s="13" t="s">
        <v>114</v>
      </c>
      <c r="F902" s="13" t="s">
        <v>115</v>
      </c>
      <c r="G902" s="13" t="s">
        <v>82</v>
      </c>
      <c r="H902" s="13" t="s">
        <v>83</v>
      </c>
      <c r="I902" s="13" t="s">
        <v>1012</v>
      </c>
      <c r="J902" s="13">
        <v>5</v>
      </c>
      <c r="K902" s="13">
        <v>0.2</v>
      </c>
      <c r="L902" s="14">
        <v>3.3929999999999989</v>
      </c>
      <c r="M902" s="14">
        <f t="shared" si="70"/>
        <v>7.0470000000000024</v>
      </c>
      <c r="N902" s="14">
        <f t="shared" si="71"/>
        <v>12.528000000000002</v>
      </c>
      <c r="O902" s="14">
        <f t="shared" si="73"/>
        <v>5.4809999999999999</v>
      </c>
      <c r="P902" s="13">
        <v>10.440000000000001</v>
      </c>
      <c r="Q902" s="14">
        <f t="shared" si="72"/>
        <v>750</v>
      </c>
      <c r="R902" s="14" t="str">
        <f t="shared" si="74"/>
        <v>C</v>
      </c>
      <c r="S902" s="14" t="str">
        <f>VLOOKUP(G902,Code!$C$3:$D$5,2,0)</f>
        <v>O-102</v>
      </c>
      <c r="T902" s="14"/>
    </row>
    <row r="903" spans="1:20">
      <c r="A903" s="13">
        <v>902</v>
      </c>
      <c r="B903" s="13" t="s">
        <v>150</v>
      </c>
      <c r="C903" s="13" t="s">
        <v>69</v>
      </c>
      <c r="D903" s="13" t="s">
        <v>1011</v>
      </c>
      <c r="E903" s="13" t="s">
        <v>114</v>
      </c>
      <c r="F903" s="13" t="s">
        <v>115</v>
      </c>
      <c r="G903" s="13" t="s">
        <v>82</v>
      </c>
      <c r="H903" s="13" t="s">
        <v>99</v>
      </c>
      <c r="I903" s="13" t="s">
        <v>1013</v>
      </c>
      <c r="J903" s="13">
        <v>4</v>
      </c>
      <c r="K903" s="13">
        <v>0.8</v>
      </c>
      <c r="L903" s="14">
        <v>-32.088000000000008</v>
      </c>
      <c r="M903" s="14">
        <f t="shared" si="70"/>
        <v>50.424000000000007</v>
      </c>
      <c r="N903" s="14">
        <f t="shared" si="71"/>
        <v>33.004799999999996</v>
      </c>
      <c r="O903" s="14">
        <f t="shared" si="73"/>
        <v>-17.419200000000011</v>
      </c>
      <c r="P903" s="13">
        <v>18.335999999999999</v>
      </c>
      <c r="Q903" s="14">
        <f t="shared" si="72"/>
        <v>600</v>
      </c>
      <c r="R903" s="14" t="str">
        <f t="shared" si="74"/>
        <v>C</v>
      </c>
      <c r="S903" s="14" t="str">
        <f>VLOOKUP(G903,Code!$C$3:$D$5,2,0)</f>
        <v>O-102</v>
      </c>
      <c r="T903" s="14"/>
    </row>
    <row r="904" spans="1:20">
      <c r="A904" s="13">
        <v>903</v>
      </c>
      <c r="B904" s="13" t="s">
        <v>150</v>
      </c>
      <c r="C904" s="13" t="s">
        <v>69</v>
      </c>
      <c r="D904" s="13" t="s">
        <v>197</v>
      </c>
      <c r="E904" s="13" t="s">
        <v>159</v>
      </c>
      <c r="F904" s="13" t="s">
        <v>115</v>
      </c>
      <c r="G904" s="13" t="s">
        <v>96</v>
      </c>
      <c r="H904" s="13" t="s">
        <v>97</v>
      </c>
      <c r="I904" s="13" t="s">
        <v>324</v>
      </c>
      <c r="J904" s="13">
        <v>3</v>
      </c>
      <c r="K904" s="13">
        <v>0.2</v>
      </c>
      <c r="L904" s="14">
        <v>20.248499999999993</v>
      </c>
      <c r="M904" s="14">
        <f t="shared" si="70"/>
        <v>303.72750000000008</v>
      </c>
      <c r="N904" s="14">
        <f t="shared" si="71"/>
        <v>388.77120000000008</v>
      </c>
      <c r="O904" s="14">
        <f t="shared" si="73"/>
        <v>85.043700000000001</v>
      </c>
      <c r="P904" s="13">
        <v>323.97600000000006</v>
      </c>
      <c r="Q904" s="14">
        <f t="shared" si="72"/>
        <v>450</v>
      </c>
      <c r="R904" s="14" t="str">
        <f t="shared" si="74"/>
        <v>D</v>
      </c>
      <c r="S904" s="14" t="str">
        <f>VLOOKUP(G904,Code!$C$3:$D$5,2,0)</f>
        <v>T-103</v>
      </c>
      <c r="T904" s="14"/>
    </row>
    <row r="905" spans="1:20">
      <c r="A905" s="13">
        <v>904</v>
      </c>
      <c r="B905" s="13" t="s">
        <v>85</v>
      </c>
      <c r="C905" s="13" t="s">
        <v>69</v>
      </c>
      <c r="D905" s="13" t="s">
        <v>79</v>
      </c>
      <c r="E905" s="13" t="s">
        <v>80</v>
      </c>
      <c r="F905" s="13" t="s">
        <v>81</v>
      </c>
      <c r="G905" s="13" t="s">
        <v>82</v>
      </c>
      <c r="H905" s="13" t="s">
        <v>107</v>
      </c>
      <c r="I905" s="13" t="s">
        <v>1014</v>
      </c>
      <c r="J905" s="13">
        <v>3</v>
      </c>
      <c r="K905" s="13">
        <v>0</v>
      </c>
      <c r="L905" s="14">
        <v>9.6191999999999993</v>
      </c>
      <c r="M905" s="14">
        <f t="shared" si="70"/>
        <v>10.4208</v>
      </c>
      <c r="N905" s="14">
        <f t="shared" si="71"/>
        <v>20.04</v>
      </c>
      <c r="O905" s="14">
        <f t="shared" si="73"/>
        <v>9.6191999999999993</v>
      </c>
      <c r="P905" s="13">
        <v>20.04</v>
      </c>
      <c r="Q905" s="14">
        <f t="shared" si="72"/>
        <v>450</v>
      </c>
      <c r="R905" s="14" t="str">
        <f t="shared" si="74"/>
        <v>D</v>
      </c>
      <c r="S905" s="14" t="str">
        <f>VLOOKUP(G905,Code!$C$3:$D$5,2,0)</f>
        <v>O-102</v>
      </c>
      <c r="T905" s="14"/>
    </row>
    <row r="906" spans="1:20">
      <c r="A906" s="13">
        <v>905</v>
      </c>
      <c r="B906" s="13" t="s">
        <v>85</v>
      </c>
      <c r="C906" s="13" t="s">
        <v>69</v>
      </c>
      <c r="D906" s="13" t="s">
        <v>79</v>
      </c>
      <c r="E906" s="13" t="s">
        <v>80</v>
      </c>
      <c r="F906" s="13" t="s">
        <v>81</v>
      </c>
      <c r="G906" s="13" t="s">
        <v>82</v>
      </c>
      <c r="H906" s="13" t="s">
        <v>90</v>
      </c>
      <c r="I906" s="13" t="s">
        <v>848</v>
      </c>
      <c r="J906" s="13">
        <v>2</v>
      </c>
      <c r="K906" s="13">
        <v>0</v>
      </c>
      <c r="L906" s="14">
        <v>2.598399999999998</v>
      </c>
      <c r="M906" s="14">
        <f t="shared" si="70"/>
        <v>62.361599999999996</v>
      </c>
      <c r="N906" s="14">
        <f t="shared" si="71"/>
        <v>64.959999999999994</v>
      </c>
      <c r="O906" s="14">
        <f t="shared" si="73"/>
        <v>2.598399999999998</v>
      </c>
      <c r="P906" s="13">
        <v>64.959999999999994</v>
      </c>
      <c r="Q906" s="14">
        <f t="shared" si="72"/>
        <v>300</v>
      </c>
      <c r="R906" s="14" t="str">
        <f t="shared" si="74"/>
        <v>D</v>
      </c>
      <c r="S906" s="14" t="str">
        <f>VLOOKUP(G906,Code!$C$3:$D$5,2,0)</f>
        <v>O-102</v>
      </c>
      <c r="T906" s="14"/>
    </row>
    <row r="907" spans="1:20">
      <c r="A907" s="13">
        <v>906</v>
      </c>
      <c r="B907" s="13" t="s">
        <v>85</v>
      </c>
      <c r="C907" s="13" t="s">
        <v>69</v>
      </c>
      <c r="D907" s="13" t="s">
        <v>79</v>
      </c>
      <c r="E907" s="13" t="s">
        <v>80</v>
      </c>
      <c r="F907" s="13" t="s">
        <v>81</v>
      </c>
      <c r="G907" s="13" t="s">
        <v>82</v>
      </c>
      <c r="H907" s="13" t="s">
        <v>107</v>
      </c>
      <c r="I907" s="13" t="s">
        <v>1015</v>
      </c>
      <c r="J907" s="13">
        <v>2</v>
      </c>
      <c r="K907" s="13">
        <v>0</v>
      </c>
      <c r="L907" s="14">
        <v>6.2208000000000006</v>
      </c>
      <c r="M907" s="14">
        <f t="shared" si="70"/>
        <v>6.7392000000000003</v>
      </c>
      <c r="N907" s="14">
        <f t="shared" si="71"/>
        <v>12.96</v>
      </c>
      <c r="O907" s="14">
        <f t="shared" si="73"/>
        <v>6.2208000000000006</v>
      </c>
      <c r="P907" s="13">
        <v>12.96</v>
      </c>
      <c r="Q907" s="14">
        <f t="shared" si="72"/>
        <v>300</v>
      </c>
      <c r="R907" s="14" t="str">
        <f t="shared" si="74"/>
        <v>D</v>
      </c>
      <c r="S907" s="14" t="str">
        <f>VLOOKUP(G907,Code!$C$3:$D$5,2,0)</f>
        <v>O-102</v>
      </c>
      <c r="T907" s="14"/>
    </row>
    <row r="908" spans="1:20">
      <c r="A908" s="13">
        <v>907</v>
      </c>
      <c r="B908" s="13" t="s">
        <v>85</v>
      </c>
      <c r="C908" s="13" t="s">
        <v>69</v>
      </c>
      <c r="D908" s="13" t="s">
        <v>181</v>
      </c>
      <c r="E908" s="13" t="s">
        <v>182</v>
      </c>
      <c r="F908" s="13" t="s">
        <v>134</v>
      </c>
      <c r="G908" s="13" t="s">
        <v>73</v>
      </c>
      <c r="H908" s="13" t="s">
        <v>74</v>
      </c>
      <c r="I908" s="13" t="s">
        <v>1016</v>
      </c>
      <c r="J908" s="13">
        <v>4</v>
      </c>
      <c r="K908" s="13">
        <v>0.2</v>
      </c>
      <c r="L908" s="14">
        <v>12.117599999999968</v>
      </c>
      <c r="M908" s="14">
        <f t="shared" si="70"/>
        <v>311.01840000000004</v>
      </c>
      <c r="N908" s="14">
        <f t="shared" si="71"/>
        <v>387.76320000000004</v>
      </c>
      <c r="O908" s="14">
        <f t="shared" si="73"/>
        <v>76.744799999999998</v>
      </c>
      <c r="P908" s="13">
        <v>323.13600000000002</v>
      </c>
      <c r="Q908" s="14">
        <f t="shared" si="72"/>
        <v>600</v>
      </c>
      <c r="R908" s="14" t="str">
        <f t="shared" si="74"/>
        <v>C</v>
      </c>
      <c r="S908" s="14" t="str">
        <f>VLOOKUP(G908,Code!$C$3:$D$5,2,0)</f>
        <v>F-101</v>
      </c>
      <c r="T908" s="14"/>
    </row>
    <row r="909" spans="1:20">
      <c r="A909" s="13">
        <v>908</v>
      </c>
      <c r="B909" s="13" t="s">
        <v>85</v>
      </c>
      <c r="C909" s="13" t="s">
        <v>69</v>
      </c>
      <c r="D909" s="13" t="s">
        <v>181</v>
      </c>
      <c r="E909" s="13" t="s">
        <v>182</v>
      </c>
      <c r="F909" s="13" t="s">
        <v>134</v>
      </c>
      <c r="G909" s="13" t="s">
        <v>96</v>
      </c>
      <c r="H909" s="13" t="s">
        <v>97</v>
      </c>
      <c r="I909" s="13" t="s">
        <v>1017</v>
      </c>
      <c r="J909" s="13">
        <v>7</v>
      </c>
      <c r="K909" s="13">
        <v>0</v>
      </c>
      <c r="L909" s="14">
        <v>2.7278999999999964</v>
      </c>
      <c r="M909" s="14">
        <f t="shared" si="70"/>
        <v>88.202100000000016</v>
      </c>
      <c r="N909" s="14">
        <f t="shared" si="71"/>
        <v>90.93</v>
      </c>
      <c r="O909" s="14">
        <f t="shared" si="73"/>
        <v>2.7278999999999911</v>
      </c>
      <c r="P909" s="13">
        <v>90.93</v>
      </c>
      <c r="Q909" s="14">
        <f t="shared" si="72"/>
        <v>1050</v>
      </c>
      <c r="R909" s="14" t="str">
        <f t="shared" si="74"/>
        <v>B</v>
      </c>
      <c r="S909" s="14" t="str">
        <f>VLOOKUP(G909,Code!$C$3:$D$5,2,0)</f>
        <v>T-103</v>
      </c>
      <c r="T909" s="14"/>
    </row>
    <row r="910" spans="1:20">
      <c r="A910" s="13">
        <v>909</v>
      </c>
      <c r="B910" s="13" t="s">
        <v>85</v>
      </c>
      <c r="C910" s="13" t="s">
        <v>69</v>
      </c>
      <c r="D910" s="13" t="s">
        <v>181</v>
      </c>
      <c r="E910" s="13" t="s">
        <v>182</v>
      </c>
      <c r="F910" s="13" t="s">
        <v>134</v>
      </c>
      <c r="G910" s="13" t="s">
        <v>82</v>
      </c>
      <c r="H910" s="13" t="s">
        <v>99</v>
      </c>
      <c r="I910" s="13" t="s">
        <v>1018</v>
      </c>
      <c r="J910" s="13">
        <v>3</v>
      </c>
      <c r="K910" s="13">
        <v>0.2</v>
      </c>
      <c r="L910" s="14">
        <v>19.791</v>
      </c>
      <c r="M910" s="14">
        <f t="shared" si="70"/>
        <v>32.984999999999999</v>
      </c>
      <c r="N910" s="14">
        <f t="shared" si="71"/>
        <v>63.331199999999995</v>
      </c>
      <c r="O910" s="14">
        <f t="shared" si="73"/>
        <v>30.346199999999996</v>
      </c>
      <c r="P910" s="13">
        <v>52.775999999999996</v>
      </c>
      <c r="Q910" s="14">
        <f t="shared" si="72"/>
        <v>450</v>
      </c>
      <c r="R910" s="14" t="str">
        <f t="shared" si="74"/>
        <v>D</v>
      </c>
      <c r="S910" s="14" t="str">
        <f>VLOOKUP(G910,Code!$C$3:$D$5,2,0)</f>
        <v>O-102</v>
      </c>
      <c r="T910" s="14"/>
    </row>
    <row r="911" spans="1:20">
      <c r="A911" s="13">
        <v>910</v>
      </c>
      <c r="B911" s="13" t="s">
        <v>85</v>
      </c>
      <c r="C911" s="13" t="s">
        <v>112</v>
      </c>
      <c r="D911" s="13" t="s">
        <v>207</v>
      </c>
      <c r="E911" s="13" t="s">
        <v>169</v>
      </c>
      <c r="F911" s="13" t="s">
        <v>115</v>
      </c>
      <c r="G911" s="13" t="s">
        <v>96</v>
      </c>
      <c r="H911" s="13" t="s">
        <v>97</v>
      </c>
      <c r="I911" s="13" t="s">
        <v>1019</v>
      </c>
      <c r="J911" s="13">
        <v>4</v>
      </c>
      <c r="K911" s="13">
        <v>0</v>
      </c>
      <c r="L911" s="14">
        <v>323.94600000000003</v>
      </c>
      <c r="M911" s="14">
        <f t="shared" si="70"/>
        <v>875.85399999999993</v>
      </c>
      <c r="N911" s="14">
        <f t="shared" si="71"/>
        <v>1199.8</v>
      </c>
      <c r="O911" s="14">
        <f t="shared" si="73"/>
        <v>323.94600000000003</v>
      </c>
      <c r="P911" s="13">
        <v>1199.8</v>
      </c>
      <c r="Q911" s="14">
        <f t="shared" si="72"/>
        <v>600</v>
      </c>
      <c r="R911" s="14" t="str">
        <f t="shared" si="74"/>
        <v>C</v>
      </c>
      <c r="S911" s="14" t="str">
        <f>VLOOKUP(G911,Code!$C$3:$D$5,2,0)</f>
        <v>T-103</v>
      </c>
      <c r="T911" s="14"/>
    </row>
    <row r="912" spans="1:20">
      <c r="A912" s="13">
        <v>911</v>
      </c>
      <c r="B912" s="13" t="s">
        <v>85</v>
      </c>
      <c r="C912" s="13" t="s">
        <v>112</v>
      </c>
      <c r="D912" s="13" t="s">
        <v>207</v>
      </c>
      <c r="E912" s="13" t="s">
        <v>169</v>
      </c>
      <c r="F912" s="13" t="s">
        <v>115</v>
      </c>
      <c r="G912" s="13" t="s">
        <v>96</v>
      </c>
      <c r="H912" s="13" t="s">
        <v>138</v>
      </c>
      <c r="I912" s="13" t="s">
        <v>1020</v>
      </c>
      <c r="J912" s="13">
        <v>7</v>
      </c>
      <c r="K912" s="13">
        <v>0</v>
      </c>
      <c r="L912" s="14">
        <v>829.37540000000024</v>
      </c>
      <c r="M912" s="14">
        <f t="shared" si="70"/>
        <v>1099.4045999999998</v>
      </c>
      <c r="N912" s="14">
        <f t="shared" si="71"/>
        <v>1928.7800000000002</v>
      </c>
      <c r="O912" s="14">
        <f t="shared" si="73"/>
        <v>829.37540000000035</v>
      </c>
      <c r="P912" s="13">
        <v>1928.7800000000002</v>
      </c>
      <c r="Q912" s="14">
        <f t="shared" si="72"/>
        <v>1050</v>
      </c>
      <c r="R912" s="14" t="str">
        <f t="shared" si="74"/>
        <v>B</v>
      </c>
      <c r="S912" s="14" t="str">
        <f>VLOOKUP(G912,Code!$C$3:$D$5,2,0)</f>
        <v>T-103</v>
      </c>
      <c r="T912" s="14"/>
    </row>
    <row r="913" spans="1:20">
      <c r="A913" s="13">
        <v>912</v>
      </c>
      <c r="B913" s="13" t="s">
        <v>85</v>
      </c>
      <c r="C913" s="13" t="s">
        <v>112</v>
      </c>
      <c r="D913" s="13" t="s">
        <v>207</v>
      </c>
      <c r="E913" s="13" t="s">
        <v>169</v>
      </c>
      <c r="F913" s="13" t="s">
        <v>115</v>
      </c>
      <c r="G913" s="13" t="s">
        <v>82</v>
      </c>
      <c r="H913" s="13" t="s">
        <v>90</v>
      </c>
      <c r="I913" s="13" t="s">
        <v>1021</v>
      </c>
      <c r="J913" s="13">
        <v>2</v>
      </c>
      <c r="K913" s="13">
        <v>0</v>
      </c>
      <c r="L913" s="14">
        <v>81.047399999999982</v>
      </c>
      <c r="M913" s="14">
        <f t="shared" si="70"/>
        <v>271.33260000000001</v>
      </c>
      <c r="N913" s="14">
        <f t="shared" si="71"/>
        <v>352.38</v>
      </c>
      <c r="O913" s="14">
        <f t="shared" si="73"/>
        <v>81.047399999999982</v>
      </c>
      <c r="P913" s="13">
        <v>352.38</v>
      </c>
      <c r="Q913" s="14">
        <f t="shared" si="72"/>
        <v>300</v>
      </c>
      <c r="R913" s="14" t="str">
        <f t="shared" si="74"/>
        <v>D</v>
      </c>
      <c r="S913" s="14" t="str">
        <f>VLOOKUP(G913,Code!$C$3:$D$5,2,0)</f>
        <v>O-102</v>
      </c>
      <c r="T913" s="14"/>
    </row>
    <row r="914" spans="1:20">
      <c r="A914" s="13">
        <v>913</v>
      </c>
      <c r="B914" s="13" t="s">
        <v>85</v>
      </c>
      <c r="C914" s="13" t="s">
        <v>112</v>
      </c>
      <c r="D914" s="13" t="s">
        <v>1022</v>
      </c>
      <c r="E914" s="13" t="s">
        <v>357</v>
      </c>
      <c r="F914" s="13" t="s">
        <v>134</v>
      </c>
      <c r="G914" s="13" t="s">
        <v>73</v>
      </c>
      <c r="H914" s="13" t="s">
        <v>92</v>
      </c>
      <c r="I914" s="13" t="s">
        <v>573</v>
      </c>
      <c r="J914" s="13">
        <v>6</v>
      </c>
      <c r="K914" s="13">
        <v>0</v>
      </c>
      <c r="L914" s="14">
        <v>9.1020000000000021</v>
      </c>
      <c r="M914" s="14">
        <f t="shared" si="70"/>
        <v>13.098000000000001</v>
      </c>
      <c r="N914" s="14">
        <f t="shared" si="71"/>
        <v>22.200000000000003</v>
      </c>
      <c r="O914" s="14">
        <f t="shared" si="73"/>
        <v>9.1020000000000021</v>
      </c>
      <c r="P914" s="13">
        <v>22.200000000000003</v>
      </c>
      <c r="Q914" s="14">
        <f t="shared" si="72"/>
        <v>900</v>
      </c>
      <c r="R914" s="14" t="str">
        <f t="shared" si="74"/>
        <v>C</v>
      </c>
      <c r="S914" s="14" t="str">
        <f>VLOOKUP(G914,Code!$C$3:$D$5,2,0)</f>
        <v>F-101</v>
      </c>
      <c r="T914" s="14"/>
    </row>
    <row r="915" spans="1:20">
      <c r="A915" s="13">
        <v>914</v>
      </c>
      <c r="B915" s="13" t="s">
        <v>150</v>
      </c>
      <c r="C915" s="13" t="s">
        <v>78</v>
      </c>
      <c r="D915" s="13" t="s">
        <v>947</v>
      </c>
      <c r="E915" s="13" t="s">
        <v>119</v>
      </c>
      <c r="F915" s="13" t="s">
        <v>115</v>
      </c>
      <c r="G915" s="13" t="s">
        <v>73</v>
      </c>
      <c r="H915" s="13" t="s">
        <v>92</v>
      </c>
      <c r="I915" s="13" t="s">
        <v>473</v>
      </c>
      <c r="J915" s="13">
        <v>1</v>
      </c>
      <c r="K915" s="13">
        <v>0</v>
      </c>
      <c r="L915" s="14">
        <v>19.2454</v>
      </c>
      <c r="M915" s="14">
        <f t="shared" si="70"/>
        <v>27.694599999999998</v>
      </c>
      <c r="N915" s="14">
        <f t="shared" si="71"/>
        <v>46.94</v>
      </c>
      <c r="O915" s="14">
        <f t="shared" si="73"/>
        <v>19.2454</v>
      </c>
      <c r="P915" s="13">
        <v>46.94</v>
      </c>
      <c r="Q915" s="14">
        <f t="shared" si="72"/>
        <v>150</v>
      </c>
      <c r="R915" s="14" t="str">
        <f t="shared" si="74"/>
        <v>D</v>
      </c>
      <c r="S915" s="14" t="str">
        <f>VLOOKUP(G915,Code!$C$3:$D$5,2,0)</f>
        <v>F-101</v>
      </c>
      <c r="T915" s="14"/>
    </row>
    <row r="916" spans="1:20">
      <c r="A916" s="13">
        <v>915</v>
      </c>
      <c r="B916" s="13" t="s">
        <v>150</v>
      </c>
      <c r="C916" s="13" t="s">
        <v>78</v>
      </c>
      <c r="D916" s="13" t="s">
        <v>947</v>
      </c>
      <c r="E916" s="13" t="s">
        <v>119</v>
      </c>
      <c r="F916" s="13" t="s">
        <v>115</v>
      </c>
      <c r="G916" s="13" t="s">
        <v>96</v>
      </c>
      <c r="H916" s="13" t="s">
        <v>138</v>
      </c>
      <c r="I916" s="13" t="s">
        <v>651</v>
      </c>
      <c r="J916" s="13">
        <v>9</v>
      </c>
      <c r="K916" s="13">
        <v>0</v>
      </c>
      <c r="L916" s="14">
        <v>56.054700000000011</v>
      </c>
      <c r="M916" s="14">
        <f t="shared" si="70"/>
        <v>87.675300000000007</v>
      </c>
      <c r="N916" s="14">
        <f t="shared" si="71"/>
        <v>143.73000000000002</v>
      </c>
      <c r="O916" s="14">
        <f t="shared" si="73"/>
        <v>56.054700000000011</v>
      </c>
      <c r="P916" s="13">
        <v>143.73000000000002</v>
      </c>
      <c r="Q916" s="14">
        <f t="shared" si="72"/>
        <v>1350</v>
      </c>
      <c r="R916" s="14" t="str">
        <f t="shared" si="74"/>
        <v>B</v>
      </c>
      <c r="S916" s="14" t="str">
        <f>VLOOKUP(G916,Code!$C$3:$D$5,2,0)</f>
        <v>T-103</v>
      </c>
      <c r="T916" s="14"/>
    </row>
    <row r="917" spans="1:20">
      <c r="A917" s="13">
        <v>916</v>
      </c>
      <c r="B917" s="13" t="s">
        <v>85</v>
      </c>
      <c r="C917" s="13" t="s">
        <v>78</v>
      </c>
      <c r="D917" s="13" t="s">
        <v>331</v>
      </c>
      <c r="E917" s="13" t="s">
        <v>114</v>
      </c>
      <c r="F917" s="13" t="s">
        <v>115</v>
      </c>
      <c r="G917" s="13" t="s">
        <v>73</v>
      </c>
      <c r="H917" s="13" t="s">
        <v>88</v>
      </c>
      <c r="I917" s="13" t="s">
        <v>1023</v>
      </c>
      <c r="J917" s="13">
        <v>2</v>
      </c>
      <c r="K917" s="13">
        <v>0.3</v>
      </c>
      <c r="L917" s="14">
        <v>-18.556200000000018</v>
      </c>
      <c r="M917" s="14">
        <f t="shared" si="70"/>
        <v>118.47420000000002</v>
      </c>
      <c r="N917" s="14">
        <f t="shared" si="71"/>
        <v>129.89340000000001</v>
      </c>
      <c r="O917" s="14">
        <f t="shared" si="73"/>
        <v>11.419199999999989</v>
      </c>
      <c r="P917" s="13">
        <v>99.918000000000006</v>
      </c>
      <c r="Q917" s="14">
        <f t="shared" si="72"/>
        <v>300</v>
      </c>
      <c r="R917" s="14" t="str">
        <f t="shared" si="74"/>
        <v>D</v>
      </c>
      <c r="S917" s="14" t="str">
        <f>VLOOKUP(G917,Code!$C$3:$D$5,2,0)</f>
        <v>F-101</v>
      </c>
      <c r="T917" s="14"/>
    </row>
    <row r="918" spans="1:20">
      <c r="A918" s="13">
        <v>917</v>
      </c>
      <c r="B918" s="13" t="s">
        <v>85</v>
      </c>
      <c r="C918" s="13" t="s">
        <v>78</v>
      </c>
      <c r="D918" s="13" t="s">
        <v>331</v>
      </c>
      <c r="E918" s="13" t="s">
        <v>114</v>
      </c>
      <c r="F918" s="13" t="s">
        <v>115</v>
      </c>
      <c r="G918" s="13" t="s">
        <v>73</v>
      </c>
      <c r="H918" s="13" t="s">
        <v>76</v>
      </c>
      <c r="I918" s="13" t="s">
        <v>723</v>
      </c>
      <c r="J918" s="13">
        <v>4</v>
      </c>
      <c r="K918" s="13">
        <v>0.3</v>
      </c>
      <c r="L918" s="14">
        <v>-56.995999999999981</v>
      </c>
      <c r="M918" s="14">
        <f t="shared" si="70"/>
        <v>854.93999999999994</v>
      </c>
      <c r="N918" s="14">
        <f t="shared" si="71"/>
        <v>1037.3271999999999</v>
      </c>
      <c r="O918" s="14">
        <f t="shared" si="73"/>
        <v>182.38720000000001</v>
      </c>
      <c r="P918" s="13">
        <v>797.94399999999996</v>
      </c>
      <c r="Q918" s="14">
        <f t="shared" si="72"/>
        <v>600</v>
      </c>
      <c r="R918" s="14" t="str">
        <f t="shared" si="74"/>
        <v>C</v>
      </c>
      <c r="S918" s="14" t="str">
        <f>VLOOKUP(G918,Code!$C$3:$D$5,2,0)</f>
        <v>F-101</v>
      </c>
      <c r="T918" s="14"/>
    </row>
    <row r="919" spans="1:20">
      <c r="A919" s="13">
        <v>918</v>
      </c>
      <c r="B919" s="13" t="s">
        <v>85</v>
      </c>
      <c r="C919" s="13" t="s">
        <v>78</v>
      </c>
      <c r="D919" s="13" t="s">
        <v>331</v>
      </c>
      <c r="E919" s="13" t="s">
        <v>114</v>
      </c>
      <c r="F919" s="13" t="s">
        <v>115</v>
      </c>
      <c r="G919" s="13" t="s">
        <v>82</v>
      </c>
      <c r="H919" s="13" t="s">
        <v>99</v>
      </c>
      <c r="I919" s="13" t="s">
        <v>483</v>
      </c>
      <c r="J919" s="13">
        <v>3</v>
      </c>
      <c r="K919" s="13">
        <v>0.8</v>
      </c>
      <c r="L919" s="14">
        <v>-14.5656</v>
      </c>
      <c r="M919" s="14">
        <f t="shared" si="70"/>
        <v>23.133599999999998</v>
      </c>
      <c r="N919" s="14">
        <f t="shared" si="71"/>
        <v>15.422399999999996</v>
      </c>
      <c r="O919" s="14">
        <f t="shared" si="73"/>
        <v>-7.7112000000000016</v>
      </c>
      <c r="P919" s="13">
        <v>8.5679999999999978</v>
      </c>
      <c r="Q919" s="14">
        <f t="shared" si="72"/>
        <v>450</v>
      </c>
      <c r="R919" s="14" t="str">
        <f t="shared" si="74"/>
        <v>D</v>
      </c>
      <c r="S919" s="14" t="str">
        <f>VLOOKUP(G919,Code!$C$3:$D$5,2,0)</f>
        <v>O-102</v>
      </c>
      <c r="T919" s="14"/>
    </row>
    <row r="920" spans="1:20">
      <c r="A920" s="13">
        <v>919</v>
      </c>
      <c r="B920" s="13" t="s">
        <v>85</v>
      </c>
      <c r="C920" s="13" t="s">
        <v>78</v>
      </c>
      <c r="D920" s="13" t="s">
        <v>380</v>
      </c>
      <c r="E920" s="13" t="s">
        <v>114</v>
      </c>
      <c r="F920" s="13" t="s">
        <v>115</v>
      </c>
      <c r="G920" s="13" t="s">
        <v>82</v>
      </c>
      <c r="H920" s="13" t="s">
        <v>143</v>
      </c>
      <c r="I920" s="13" t="s">
        <v>922</v>
      </c>
      <c r="J920" s="13">
        <v>3</v>
      </c>
      <c r="K920" s="13">
        <v>0.2</v>
      </c>
      <c r="L920" s="14">
        <v>50.40629999999998</v>
      </c>
      <c r="M920" s="14">
        <f t="shared" si="70"/>
        <v>98.945700000000016</v>
      </c>
      <c r="N920" s="14">
        <f t="shared" si="71"/>
        <v>179.22239999999999</v>
      </c>
      <c r="O920" s="14">
        <f t="shared" si="73"/>
        <v>80.276699999999977</v>
      </c>
      <c r="P920" s="13">
        <v>149.352</v>
      </c>
      <c r="Q920" s="14">
        <f t="shared" si="72"/>
        <v>450</v>
      </c>
      <c r="R920" s="14" t="str">
        <f t="shared" si="74"/>
        <v>D</v>
      </c>
      <c r="S920" s="14" t="str">
        <f>VLOOKUP(G920,Code!$C$3:$D$5,2,0)</f>
        <v>O-102</v>
      </c>
      <c r="T920" s="14"/>
    </row>
    <row r="921" spans="1:20">
      <c r="A921" s="13">
        <v>920</v>
      </c>
      <c r="B921" s="13" t="s">
        <v>85</v>
      </c>
      <c r="C921" s="13" t="s">
        <v>78</v>
      </c>
      <c r="D921" s="13" t="s">
        <v>380</v>
      </c>
      <c r="E921" s="13" t="s">
        <v>114</v>
      </c>
      <c r="F921" s="13" t="s">
        <v>115</v>
      </c>
      <c r="G921" s="13" t="s">
        <v>82</v>
      </c>
      <c r="H921" s="13" t="s">
        <v>90</v>
      </c>
      <c r="I921" s="13" t="s">
        <v>1024</v>
      </c>
      <c r="J921" s="13">
        <v>1</v>
      </c>
      <c r="K921" s="13">
        <v>0.2</v>
      </c>
      <c r="L921" s="14">
        <v>-0.81199999999999983</v>
      </c>
      <c r="M921" s="14">
        <f t="shared" si="70"/>
        <v>13.803999999999998</v>
      </c>
      <c r="N921" s="14">
        <f t="shared" si="71"/>
        <v>15.590399999999999</v>
      </c>
      <c r="O921" s="14">
        <f t="shared" si="73"/>
        <v>1.7864000000000004</v>
      </c>
      <c r="P921" s="13">
        <v>12.991999999999999</v>
      </c>
      <c r="Q921" s="14">
        <f t="shared" si="72"/>
        <v>150</v>
      </c>
      <c r="R921" s="14" t="str">
        <f t="shared" si="74"/>
        <v>D</v>
      </c>
      <c r="S921" s="14" t="str">
        <f>VLOOKUP(G921,Code!$C$3:$D$5,2,0)</f>
        <v>O-102</v>
      </c>
      <c r="T921" s="14"/>
    </row>
    <row r="922" spans="1:20">
      <c r="A922" s="13">
        <v>921</v>
      </c>
      <c r="B922" s="13" t="s">
        <v>85</v>
      </c>
      <c r="C922" s="13" t="s">
        <v>69</v>
      </c>
      <c r="D922" s="13" t="s">
        <v>11</v>
      </c>
      <c r="E922" s="13" t="s">
        <v>204</v>
      </c>
      <c r="F922" s="13" t="s">
        <v>72</v>
      </c>
      <c r="G922" s="13" t="s">
        <v>82</v>
      </c>
      <c r="H922" s="13" t="s">
        <v>90</v>
      </c>
      <c r="I922" s="13" t="s">
        <v>855</v>
      </c>
      <c r="J922" s="13">
        <v>2</v>
      </c>
      <c r="K922" s="13">
        <v>0</v>
      </c>
      <c r="L922" s="14">
        <v>6.8767999999999994</v>
      </c>
      <c r="M922" s="14">
        <f t="shared" si="70"/>
        <v>17.683199999999999</v>
      </c>
      <c r="N922" s="14">
        <f t="shared" si="71"/>
        <v>24.56</v>
      </c>
      <c r="O922" s="14">
        <f t="shared" si="73"/>
        <v>6.8767999999999994</v>
      </c>
      <c r="P922" s="13">
        <v>24.56</v>
      </c>
      <c r="Q922" s="14">
        <f t="shared" si="72"/>
        <v>300</v>
      </c>
      <c r="R922" s="14" t="str">
        <f t="shared" si="74"/>
        <v>D</v>
      </c>
      <c r="S922" s="14" t="str">
        <f>VLOOKUP(G922,Code!$C$3:$D$5,2,0)</f>
        <v>O-102</v>
      </c>
      <c r="T922" s="14"/>
    </row>
    <row r="923" spans="1:20">
      <c r="A923" s="13">
        <v>922</v>
      </c>
      <c r="B923" s="13" t="s">
        <v>85</v>
      </c>
      <c r="C923" s="13" t="s">
        <v>69</v>
      </c>
      <c r="D923" s="13" t="s">
        <v>181</v>
      </c>
      <c r="E923" s="13" t="s">
        <v>182</v>
      </c>
      <c r="F923" s="13" t="s">
        <v>134</v>
      </c>
      <c r="G923" s="13" t="s">
        <v>96</v>
      </c>
      <c r="H923" s="13" t="s">
        <v>138</v>
      </c>
      <c r="I923" s="13" t="s">
        <v>1025</v>
      </c>
      <c r="J923" s="13">
        <v>3</v>
      </c>
      <c r="K923" s="13">
        <v>0</v>
      </c>
      <c r="L923" s="14">
        <v>34.907399999999996</v>
      </c>
      <c r="M923" s="14">
        <f t="shared" si="70"/>
        <v>50.232600000000005</v>
      </c>
      <c r="N923" s="14">
        <f t="shared" si="71"/>
        <v>85.14</v>
      </c>
      <c r="O923" s="14">
        <f t="shared" si="73"/>
        <v>34.907399999999996</v>
      </c>
      <c r="P923" s="13">
        <v>85.14</v>
      </c>
      <c r="Q923" s="14">
        <f t="shared" si="72"/>
        <v>450</v>
      </c>
      <c r="R923" s="14" t="str">
        <f t="shared" si="74"/>
        <v>D</v>
      </c>
      <c r="S923" s="14" t="str">
        <f>VLOOKUP(G923,Code!$C$3:$D$5,2,0)</f>
        <v>T-103</v>
      </c>
      <c r="T923" s="14"/>
    </row>
    <row r="924" spans="1:20">
      <c r="A924" s="13">
        <v>923</v>
      </c>
      <c r="B924" s="13" t="s">
        <v>85</v>
      </c>
      <c r="C924" s="13" t="s">
        <v>69</v>
      </c>
      <c r="D924" s="13" t="s">
        <v>181</v>
      </c>
      <c r="E924" s="13" t="s">
        <v>182</v>
      </c>
      <c r="F924" s="13" t="s">
        <v>134</v>
      </c>
      <c r="G924" s="13" t="s">
        <v>96</v>
      </c>
      <c r="H924" s="13" t="s">
        <v>97</v>
      </c>
      <c r="I924" s="13" t="s">
        <v>1026</v>
      </c>
      <c r="J924" s="13">
        <v>1</v>
      </c>
      <c r="K924" s="13">
        <v>0</v>
      </c>
      <c r="L924" s="14">
        <v>10.555199999999999</v>
      </c>
      <c r="M924" s="14">
        <f t="shared" si="70"/>
        <v>11.434799999999999</v>
      </c>
      <c r="N924" s="14">
        <f t="shared" si="71"/>
        <v>21.99</v>
      </c>
      <c r="O924" s="14">
        <f t="shared" si="73"/>
        <v>10.555199999999999</v>
      </c>
      <c r="P924" s="13">
        <v>21.99</v>
      </c>
      <c r="Q924" s="14">
        <f t="shared" si="72"/>
        <v>150</v>
      </c>
      <c r="R924" s="14" t="str">
        <f t="shared" si="74"/>
        <v>D</v>
      </c>
      <c r="S924" s="14" t="str">
        <f>VLOOKUP(G924,Code!$C$3:$D$5,2,0)</f>
        <v>T-103</v>
      </c>
      <c r="T924" s="14"/>
    </row>
    <row r="925" spans="1:20">
      <c r="A925" s="13">
        <v>924</v>
      </c>
      <c r="B925" s="13" t="s">
        <v>85</v>
      </c>
      <c r="C925" s="13" t="s">
        <v>69</v>
      </c>
      <c r="D925" s="13" t="s">
        <v>181</v>
      </c>
      <c r="E925" s="13" t="s">
        <v>182</v>
      </c>
      <c r="F925" s="13" t="s">
        <v>134</v>
      </c>
      <c r="G925" s="13" t="s">
        <v>82</v>
      </c>
      <c r="H925" s="13" t="s">
        <v>101</v>
      </c>
      <c r="I925" s="13" t="s">
        <v>1027</v>
      </c>
      <c r="J925" s="13">
        <v>5</v>
      </c>
      <c r="K925" s="13">
        <v>0</v>
      </c>
      <c r="L925" s="14">
        <v>113.84799999999998</v>
      </c>
      <c r="M925" s="14">
        <f t="shared" si="70"/>
        <v>292.75199999999995</v>
      </c>
      <c r="N925" s="14">
        <f t="shared" si="71"/>
        <v>406.59999999999997</v>
      </c>
      <c r="O925" s="14">
        <f t="shared" si="73"/>
        <v>113.84800000000001</v>
      </c>
      <c r="P925" s="13">
        <v>406.59999999999997</v>
      </c>
      <c r="Q925" s="14">
        <f t="shared" si="72"/>
        <v>750</v>
      </c>
      <c r="R925" s="14" t="str">
        <f t="shared" si="74"/>
        <v>C</v>
      </c>
      <c r="S925" s="14" t="str">
        <f>VLOOKUP(G925,Code!$C$3:$D$5,2,0)</f>
        <v>O-102</v>
      </c>
      <c r="T925" s="14"/>
    </row>
    <row r="926" spans="1:20">
      <c r="A926" s="13">
        <v>925</v>
      </c>
      <c r="B926" s="13" t="s">
        <v>85</v>
      </c>
      <c r="C926" s="13" t="s">
        <v>78</v>
      </c>
      <c r="D926" s="13" t="s">
        <v>181</v>
      </c>
      <c r="E926" s="13" t="s">
        <v>182</v>
      </c>
      <c r="F926" s="13" t="s">
        <v>134</v>
      </c>
      <c r="G926" s="13" t="s">
        <v>82</v>
      </c>
      <c r="H926" s="13" t="s">
        <v>99</v>
      </c>
      <c r="I926" s="13" t="s">
        <v>275</v>
      </c>
      <c r="J926" s="13">
        <v>2</v>
      </c>
      <c r="K926" s="13">
        <v>0.2</v>
      </c>
      <c r="L926" s="14">
        <v>294.54879999999991</v>
      </c>
      <c r="M926" s="14">
        <f t="shared" si="70"/>
        <v>547.01920000000018</v>
      </c>
      <c r="N926" s="14">
        <f t="shared" si="71"/>
        <v>1009.8816000000002</v>
      </c>
      <c r="O926" s="14">
        <f t="shared" si="73"/>
        <v>462.86239999999998</v>
      </c>
      <c r="P926" s="13">
        <v>841.5680000000001</v>
      </c>
      <c r="Q926" s="14">
        <f t="shared" si="72"/>
        <v>300</v>
      </c>
      <c r="R926" s="14" t="str">
        <f t="shared" si="74"/>
        <v>D</v>
      </c>
      <c r="S926" s="14" t="str">
        <f>VLOOKUP(G926,Code!$C$3:$D$5,2,0)</f>
        <v>O-102</v>
      </c>
      <c r="T926" s="14"/>
    </row>
    <row r="927" spans="1:20">
      <c r="A927" s="13">
        <v>926</v>
      </c>
      <c r="B927" s="13" t="s">
        <v>150</v>
      </c>
      <c r="C927" s="13" t="s">
        <v>69</v>
      </c>
      <c r="D927" s="13" t="s">
        <v>132</v>
      </c>
      <c r="E927" s="13" t="s">
        <v>133</v>
      </c>
      <c r="F927" s="13" t="s">
        <v>134</v>
      </c>
      <c r="G927" s="13" t="s">
        <v>82</v>
      </c>
      <c r="H927" s="13" t="s">
        <v>107</v>
      </c>
      <c r="I927" s="13" t="s">
        <v>1028</v>
      </c>
      <c r="J927" s="13">
        <v>3</v>
      </c>
      <c r="K927" s="13">
        <v>0.2</v>
      </c>
      <c r="L927" s="14">
        <v>5.4432</v>
      </c>
      <c r="M927" s="14">
        <f t="shared" si="70"/>
        <v>10.108800000000002</v>
      </c>
      <c r="N927" s="14">
        <f t="shared" si="71"/>
        <v>18.662400000000005</v>
      </c>
      <c r="O927" s="14">
        <f t="shared" si="73"/>
        <v>8.553600000000003</v>
      </c>
      <c r="P927" s="13">
        <v>15.552000000000003</v>
      </c>
      <c r="Q927" s="14">
        <f t="shared" si="72"/>
        <v>450</v>
      </c>
      <c r="R927" s="14" t="str">
        <f t="shared" si="74"/>
        <v>D</v>
      </c>
      <c r="S927" s="14" t="str">
        <f>VLOOKUP(G927,Code!$C$3:$D$5,2,0)</f>
        <v>O-102</v>
      </c>
      <c r="T927" s="14"/>
    </row>
    <row r="928" spans="1:20">
      <c r="A928" s="13">
        <v>927</v>
      </c>
      <c r="B928" s="13" t="s">
        <v>150</v>
      </c>
      <c r="C928" s="13" t="s">
        <v>69</v>
      </c>
      <c r="D928" s="13" t="s">
        <v>132</v>
      </c>
      <c r="E928" s="13" t="s">
        <v>133</v>
      </c>
      <c r="F928" s="13" t="s">
        <v>134</v>
      </c>
      <c r="G928" s="13" t="s">
        <v>96</v>
      </c>
      <c r="H928" s="13" t="s">
        <v>138</v>
      </c>
      <c r="I928" s="13" t="s">
        <v>1029</v>
      </c>
      <c r="J928" s="13">
        <v>5</v>
      </c>
      <c r="K928" s="13">
        <v>0.2</v>
      </c>
      <c r="L928" s="14">
        <v>53.550000000000004</v>
      </c>
      <c r="M928" s="14">
        <f t="shared" si="70"/>
        <v>198.45000000000002</v>
      </c>
      <c r="N928" s="14">
        <f t="shared" si="71"/>
        <v>302.40000000000003</v>
      </c>
      <c r="O928" s="14">
        <f t="shared" si="73"/>
        <v>103.95000000000002</v>
      </c>
      <c r="P928" s="13">
        <v>252.00000000000003</v>
      </c>
      <c r="Q928" s="14">
        <f t="shared" si="72"/>
        <v>750</v>
      </c>
      <c r="R928" s="14" t="str">
        <f t="shared" si="74"/>
        <v>C</v>
      </c>
      <c r="S928" s="14" t="str">
        <f>VLOOKUP(G928,Code!$C$3:$D$5,2,0)</f>
        <v>T-103</v>
      </c>
      <c r="T928" s="14"/>
    </row>
    <row r="929" spans="1:20">
      <c r="A929" s="13">
        <v>928</v>
      </c>
      <c r="B929" s="13" t="s">
        <v>85</v>
      </c>
      <c r="C929" s="13" t="s">
        <v>112</v>
      </c>
      <c r="D929" s="13" t="s">
        <v>203</v>
      </c>
      <c r="E929" s="13" t="s">
        <v>204</v>
      </c>
      <c r="F929" s="13" t="s">
        <v>72</v>
      </c>
      <c r="G929" s="13" t="s">
        <v>82</v>
      </c>
      <c r="H929" s="13" t="s">
        <v>94</v>
      </c>
      <c r="I929" s="13" t="s">
        <v>558</v>
      </c>
      <c r="J929" s="13">
        <v>4</v>
      </c>
      <c r="K929" s="13">
        <v>0</v>
      </c>
      <c r="L929" s="14">
        <v>12.936</v>
      </c>
      <c r="M929" s="14">
        <f t="shared" si="70"/>
        <v>33.264000000000003</v>
      </c>
      <c r="N929" s="14">
        <f t="shared" si="71"/>
        <v>46.2</v>
      </c>
      <c r="O929" s="14">
        <f t="shared" si="73"/>
        <v>12.936</v>
      </c>
      <c r="P929" s="13">
        <v>46.2</v>
      </c>
      <c r="Q929" s="14">
        <f t="shared" si="72"/>
        <v>600</v>
      </c>
      <c r="R929" s="14" t="str">
        <f t="shared" si="74"/>
        <v>C</v>
      </c>
      <c r="S929" s="14" t="str">
        <f>VLOOKUP(G929,Code!$C$3:$D$5,2,0)</f>
        <v>O-102</v>
      </c>
      <c r="T929" s="14"/>
    </row>
    <row r="930" spans="1:20">
      <c r="A930" s="13">
        <v>929</v>
      </c>
      <c r="B930" s="13" t="s">
        <v>85</v>
      </c>
      <c r="C930" s="13" t="s">
        <v>112</v>
      </c>
      <c r="D930" s="13" t="s">
        <v>203</v>
      </c>
      <c r="E930" s="13" t="s">
        <v>204</v>
      </c>
      <c r="F930" s="13" t="s">
        <v>72</v>
      </c>
      <c r="G930" s="13" t="s">
        <v>82</v>
      </c>
      <c r="H930" s="13" t="s">
        <v>101</v>
      </c>
      <c r="I930" s="13" t="s">
        <v>563</v>
      </c>
      <c r="J930" s="13">
        <v>2</v>
      </c>
      <c r="K930" s="13">
        <v>0</v>
      </c>
      <c r="L930" s="14">
        <v>9.517199999999999</v>
      </c>
      <c r="M930" s="14">
        <f t="shared" si="70"/>
        <v>19.322800000000001</v>
      </c>
      <c r="N930" s="14">
        <f t="shared" si="71"/>
        <v>28.84</v>
      </c>
      <c r="O930" s="14">
        <f t="shared" si="73"/>
        <v>9.517199999999999</v>
      </c>
      <c r="P930" s="13">
        <v>28.84</v>
      </c>
      <c r="Q930" s="14">
        <f t="shared" si="72"/>
        <v>300</v>
      </c>
      <c r="R930" s="14" t="str">
        <f t="shared" si="74"/>
        <v>D</v>
      </c>
      <c r="S930" s="14" t="str">
        <f>VLOOKUP(G930,Code!$C$3:$D$5,2,0)</f>
        <v>O-102</v>
      </c>
      <c r="T930" s="14"/>
    </row>
    <row r="931" spans="1:20">
      <c r="A931" s="13">
        <v>930</v>
      </c>
      <c r="B931" s="13" t="s">
        <v>150</v>
      </c>
      <c r="C931" s="13" t="s">
        <v>69</v>
      </c>
      <c r="D931" s="13" t="s">
        <v>1030</v>
      </c>
      <c r="E931" s="13" t="s">
        <v>268</v>
      </c>
      <c r="F931" s="13" t="s">
        <v>134</v>
      </c>
      <c r="G931" s="13" t="s">
        <v>82</v>
      </c>
      <c r="H931" s="13" t="s">
        <v>94</v>
      </c>
      <c r="I931" s="13" t="s">
        <v>750</v>
      </c>
      <c r="J931" s="13">
        <v>3</v>
      </c>
      <c r="K931" s="13">
        <v>0.2</v>
      </c>
      <c r="L931" s="14">
        <v>2.5535999999999985</v>
      </c>
      <c r="M931" s="14">
        <f t="shared" si="70"/>
        <v>12.038400000000003</v>
      </c>
      <c r="N931" s="14">
        <f t="shared" si="71"/>
        <v>17.510400000000004</v>
      </c>
      <c r="O931" s="14">
        <f t="shared" si="73"/>
        <v>5.4720000000000013</v>
      </c>
      <c r="P931" s="13">
        <v>14.592000000000002</v>
      </c>
      <c r="Q931" s="14">
        <f t="shared" si="72"/>
        <v>450</v>
      </c>
      <c r="R931" s="14" t="str">
        <f t="shared" si="74"/>
        <v>D</v>
      </c>
      <c r="S931" s="14" t="str">
        <f>VLOOKUP(G931,Code!$C$3:$D$5,2,0)</f>
        <v>O-102</v>
      </c>
      <c r="T931" s="14"/>
    </row>
    <row r="932" spans="1:20">
      <c r="A932" s="13">
        <v>931</v>
      </c>
      <c r="B932" s="13" t="s">
        <v>150</v>
      </c>
      <c r="C932" s="13" t="s">
        <v>69</v>
      </c>
      <c r="D932" s="13" t="s">
        <v>1030</v>
      </c>
      <c r="E932" s="13" t="s">
        <v>268</v>
      </c>
      <c r="F932" s="13" t="s">
        <v>134</v>
      </c>
      <c r="G932" s="13" t="s">
        <v>82</v>
      </c>
      <c r="H932" s="13" t="s">
        <v>94</v>
      </c>
      <c r="I932" s="13" t="s">
        <v>1031</v>
      </c>
      <c r="J932" s="13">
        <v>3</v>
      </c>
      <c r="K932" s="13">
        <v>0.2</v>
      </c>
      <c r="L932" s="14">
        <v>21.340800000000002</v>
      </c>
      <c r="M932" s="14">
        <f t="shared" si="70"/>
        <v>68.515199999999993</v>
      </c>
      <c r="N932" s="14">
        <f t="shared" si="71"/>
        <v>107.82719999999999</v>
      </c>
      <c r="O932" s="14">
        <f t="shared" si="73"/>
        <v>39.311999999999998</v>
      </c>
      <c r="P932" s="13">
        <v>89.855999999999995</v>
      </c>
      <c r="Q932" s="14">
        <f t="shared" si="72"/>
        <v>450</v>
      </c>
      <c r="R932" s="14" t="str">
        <f t="shared" si="74"/>
        <v>D</v>
      </c>
      <c r="S932" s="14" t="str">
        <f>VLOOKUP(G932,Code!$C$3:$D$5,2,0)</f>
        <v>O-102</v>
      </c>
      <c r="T932" s="14"/>
    </row>
    <row r="933" spans="1:20">
      <c r="A933" s="13">
        <v>932</v>
      </c>
      <c r="B933" s="13" t="s">
        <v>150</v>
      </c>
      <c r="C933" s="13" t="s">
        <v>69</v>
      </c>
      <c r="D933" s="13" t="s">
        <v>1030</v>
      </c>
      <c r="E933" s="13" t="s">
        <v>268</v>
      </c>
      <c r="F933" s="13" t="s">
        <v>134</v>
      </c>
      <c r="G933" s="13" t="s">
        <v>82</v>
      </c>
      <c r="H933" s="13" t="s">
        <v>107</v>
      </c>
      <c r="I933" s="13" t="s">
        <v>894</v>
      </c>
      <c r="J933" s="13">
        <v>3</v>
      </c>
      <c r="K933" s="13">
        <v>0.2</v>
      </c>
      <c r="L933" s="14">
        <v>5.0286000000000008</v>
      </c>
      <c r="M933" s="14">
        <f t="shared" si="70"/>
        <v>8.8434000000000008</v>
      </c>
      <c r="N933" s="14">
        <f t="shared" si="71"/>
        <v>16.646400000000003</v>
      </c>
      <c r="O933" s="14">
        <f t="shared" si="73"/>
        <v>7.8030000000000026</v>
      </c>
      <c r="P933" s="13">
        <v>13.872000000000002</v>
      </c>
      <c r="Q933" s="14">
        <f t="shared" si="72"/>
        <v>450</v>
      </c>
      <c r="R933" s="14" t="str">
        <f t="shared" si="74"/>
        <v>D</v>
      </c>
      <c r="S933" s="14" t="str">
        <f>VLOOKUP(G933,Code!$C$3:$D$5,2,0)</f>
        <v>O-102</v>
      </c>
      <c r="T933" s="14"/>
    </row>
    <row r="934" spans="1:20">
      <c r="A934" s="13">
        <v>933</v>
      </c>
      <c r="B934" s="13" t="s">
        <v>85</v>
      </c>
      <c r="C934" s="13" t="s">
        <v>69</v>
      </c>
      <c r="D934" s="13" t="s">
        <v>132</v>
      </c>
      <c r="E934" s="13" t="s">
        <v>133</v>
      </c>
      <c r="F934" s="13" t="s">
        <v>134</v>
      </c>
      <c r="G934" s="13" t="s">
        <v>82</v>
      </c>
      <c r="H934" s="13" t="s">
        <v>107</v>
      </c>
      <c r="I934" s="13" t="s">
        <v>1032</v>
      </c>
      <c r="J934" s="13">
        <v>3</v>
      </c>
      <c r="K934" s="13">
        <v>0.2</v>
      </c>
      <c r="L934" s="14">
        <v>4.1147999999999998</v>
      </c>
      <c r="M934" s="14">
        <f t="shared" si="70"/>
        <v>8.0772000000000013</v>
      </c>
      <c r="N934" s="14">
        <f t="shared" si="71"/>
        <v>14.6304</v>
      </c>
      <c r="O934" s="14">
        <f t="shared" si="73"/>
        <v>6.5531999999999986</v>
      </c>
      <c r="P934" s="13">
        <v>12.192</v>
      </c>
      <c r="Q934" s="14">
        <f t="shared" si="72"/>
        <v>450</v>
      </c>
      <c r="R934" s="14" t="str">
        <f t="shared" si="74"/>
        <v>D</v>
      </c>
      <c r="S934" s="14" t="str">
        <f>VLOOKUP(G934,Code!$C$3:$D$5,2,0)</f>
        <v>O-102</v>
      </c>
      <c r="T934" s="14"/>
    </row>
    <row r="935" spans="1:20">
      <c r="A935" s="13">
        <v>934</v>
      </c>
      <c r="B935" s="13" t="s">
        <v>85</v>
      </c>
      <c r="C935" s="13" t="s">
        <v>112</v>
      </c>
      <c r="D935" s="13" t="s">
        <v>132</v>
      </c>
      <c r="E935" s="13" t="s">
        <v>133</v>
      </c>
      <c r="F935" s="13" t="s">
        <v>134</v>
      </c>
      <c r="G935" s="13" t="s">
        <v>82</v>
      </c>
      <c r="H935" s="13" t="s">
        <v>107</v>
      </c>
      <c r="I935" s="13" t="s">
        <v>1033</v>
      </c>
      <c r="J935" s="13">
        <v>8</v>
      </c>
      <c r="K935" s="13">
        <v>0.2</v>
      </c>
      <c r="L935" s="14">
        <v>15.206399999999997</v>
      </c>
      <c r="M935" s="14">
        <f t="shared" si="70"/>
        <v>29.849600000000009</v>
      </c>
      <c r="N935" s="14">
        <f t="shared" si="71"/>
        <v>54.067200000000007</v>
      </c>
      <c r="O935" s="14">
        <f t="shared" si="73"/>
        <v>24.217599999999997</v>
      </c>
      <c r="P935" s="13">
        <v>45.056000000000004</v>
      </c>
      <c r="Q935" s="14">
        <f t="shared" si="72"/>
        <v>1200</v>
      </c>
      <c r="R935" s="14" t="str">
        <f t="shared" si="74"/>
        <v>B</v>
      </c>
      <c r="S935" s="14" t="str">
        <f>VLOOKUP(G935,Code!$C$3:$D$5,2,0)</f>
        <v>O-102</v>
      </c>
      <c r="T935" s="14"/>
    </row>
    <row r="936" spans="1:20">
      <c r="A936" s="13">
        <v>935</v>
      </c>
      <c r="B936" s="13" t="s">
        <v>85</v>
      </c>
      <c r="C936" s="13" t="s">
        <v>112</v>
      </c>
      <c r="D936" s="13" t="s">
        <v>132</v>
      </c>
      <c r="E936" s="13" t="s">
        <v>133</v>
      </c>
      <c r="F936" s="13" t="s">
        <v>134</v>
      </c>
      <c r="G936" s="13" t="s">
        <v>82</v>
      </c>
      <c r="H936" s="13" t="s">
        <v>99</v>
      </c>
      <c r="I936" s="13" t="s">
        <v>1034</v>
      </c>
      <c r="J936" s="13">
        <v>6</v>
      </c>
      <c r="K936" s="13">
        <v>0.7</v>
      </c>
      <c r="L936" s="14">
        <v>-21.793199999999992</v>
      </c>
      <c r="M936" s="14">
        <f t="shared" si="70"/>
        <v>51.511200000000002</v>
      </c>
      <c r="N936" s="14">
        <f t="shared" si="71"/>
        <v>50.520600000000016</v>
      </c>
      <c r="O936" s="14">
        <f t="shared" si="73"/>
        <v>-0.99059999999998638</v>
      </c>
      <c r="P936" s="13">
        <v>29.718000000000007</v>
      </c>
      <c r="Q936" s="14">
        <f t="shared" si="72"/>
        <v>900</v>
      </c>
      <c r="R936" s="14" t="str">
        <f t="shared" si="74"/>
        <v>C</v>
      </c>
      <c r="S936" s="14" t="str">
        <f>VLOOKUP(G936,Code!$C$3:$D$5,2,0)</f>
        <v>O-102</v>
      </c>
      <c r="T936" s="14"/>
    </row>
    <row r="937" spans="1:20">
      <c r="A937" s="13">
        <v>936</v>
      </c>
      <c r="B937" s="13" t="s">
        <v>85</v>
      </c>
      <c r="C937" s="13" t="s">
        <v>112</v>
      </c>
      <c r="D937" s="13" t="s">
        <v>132</v>
      </c>
      <c r="E937" s="13" t="s">
        <v>133</v>
      </c>
      <c r="F937" s="13" t="s">
        <v>134</v>
      </c>
      <c r="G937" s="13" t="s">
        <v>82</v>
      </c>
      <c r="H937" s="13" t="s">
        <v>107</v>
      </c>
      <c r="I937" s="13" t="s">
        <v>980</v>
      </c>
      <c r="J937" s="13">
        <v>3</v>
      </c>
      <c r="K937" s="13">
        <v>0.2</v>
      </c>
      <c r="L937" s="14">
        <v>5.4432</v>
      </c>
      <c r="M937" s="14">
        <f t="shared" si="70"/>
        <v>10.108800000000002</v>
      </c>
      <c r="N937" s="14">
        <f t="shared" si="71"/>
        <v>18.662400000000005</v>
      </c>
      <c r="O937" s="14">
        <f t="shared" si="73"/>
        <v>8.553600000000003</v>
      </c>
      <c r="P937" s="13">
        <v>15.552000000000003</v>
      </c>
      <c r="Q937" s="14">
        <f t="shared" si="72"/>
        <v>450</v>
      </c>
      <c r="R937" s="14" t="str">
        <f t="shared" si="74"/>
        <v>D</v>
      </c>
      <c r="S937" s="14" t="str">
        <f>VLOOKUP(G937,Code!$C$3:$D$5,2,0)</f>
        <v>O-102</v>
      </c>
      <c r="T937" s="14"/>
    </row>
    <row r="938" spans="1:20">
      <c r="A938" s="13">
        <v>937</v>
      </c>
      <c r="B938" s="13" t="s">
        <v>85</v>
      </c>
      <c r="C938" s="13" t="s">
        <v>112</v>
      </c>
      <c r="D938" s="13" t="s">
        <v>132</v>
      </c>
      <c r="E938" s="13" t="s">
        <v>133</v>
      </c>
      <c r="F938" s="13" t="s">
        <v>134</v>
      </c>
      <c r="G938" s="13" t="s">
        <v>82</v>
      </c>
      <c r="H938" s="13" t="s">
        <v>101</v>
      </c>
      <c r="I938" s="13" t="s">
        <v>305</v>
      </c>
      <c r="J938" s="13">
        <v>2</v>
      </c>
      <c r="K938" s="13">
        <v>0.2</v>
      </c>
      <c r="L938" s="14">
        <v>33.577199999999976</v>
      </c>
      <c r="M938" s="14">
        <f t="shared" si="70"/>
        <v>414.11880000000008</v>
      </c>
      <c r="N938" s="14">
        <f t="shared" si="71"/>
        <v>537.23520000000008</v>
      </c>
      <c r="O938" s="14">
        <f t="shared" si="73"/>
        <v>123.1164</v>
      </c>
      <c r="P938" s="13">
        <v>447.69600000000003</v>
      </c>
      <c r="Q938" s="14">
        <f t="shared" si="72"/>
        <v>300</v>
      </c>
      <c r="R938" s="14" t="str">
        <f t="shared" si="74"/>
        <v>D</v>
      </c>
      <c r="S938" s="14" t="str">
        <f>VLOOKUP(G938,Code!$C$3:$D$5,2,0)</f>
        <v>O-102</v>
      </c>
      <c r="T938" s="14"/>
    </row>
    <row r="939" spans="1:20">
      <c r="A939" s="13">
        <v>938</v>
      </c>
      <c r="B939" s="13" t="s">
        <v>150</v>
      </c>
      <c r="C939" s="13" t="s">
        <v>78</v>
      </c>
      <c r="D939" s="13" t="s">
        <v>1035</v>
      </c>
      <c r="E939" s="13" t="s">
        <v>328</v>
      </c>
      <c r="F939" s="13" t="s">
        <v>81</v>
      </c>
      <c r="G939" s="13" t="s">
        <v>96</v>
      </c>
      <c r="H939" s="13" t="s">
        <v>138</v>
      </c>
      <c r="I939" s="13" t="s">
        <v>557</v>
      </c>
      <c r="J939" s="13">
        <v>1</v>
      </c>
      <c r="K939" s="13">
        <v>0</v>
      </c>
      <c r="L939" s="14">
        <v>54.396599999999992</v>
      </c>
      <c r="M939" s="14">
        <f t="shared" si="70"/>
        <v>105.59340000000002</v>
      </c>
      <c r="N939" s="14">
        <f t="shared" si="71"/>
        <v>159.99</v>
      </c>
      <c r="O939" s="14">
        <f t="shared" si="73"/>
        <v>54.396599999999992</v>
      </c>
      <c r="P939" s="13">
        <v>159.99</v>
      </c>
      <c r="Q939" s="14">
        <f t="shared" si="72"/>
        <v>150</v>
      </c>
      <c r="R939" s="14" t="str">
        <f t="shared" si="74"/>
        <v>D</v>
      </c>
      <c r="S939" s="14" t="str">
        <f>VLOOKUP(G939,Code!$C$3:$D$5,2,0)</f>
        <v>T-103</v>
      </c>
      <c r="T939" s="14"/>
    </row>
    <row r="940" spans="1:20">
      <c r="A940" s="13">
        <v>939</v>
      </c>
      <c r="B940" s="13" t="s">
        <v>85</v>
      </c>
      <c r="C940" s="13" t="s">
        <v>78</v>
      </c>
      <c r="D940" s="13" t="s">
        <v>1036</v>
      </c>
      <c r="E940" s="13" t="s">
        <v>80</v>
      </c>
      <c r="F940" s="13" t="s">
        <v>81</v>
      </c>
      <c r="G940" s="13" t="s">
        <v>82</v>
      </c>
      <c r="H940" s="13" t="s">
        <v>107</v>
      </c>
      <c r="I940" s="13" t="s">
        <v>1037</v>
      </c>
      <c r="J940" s="13">
        <v>2</v>
      </c>
      <c r="K940" s="13">
        <v>0</v>
      </c>
      <c r="L940" s="14">
        <v>6.2208000000000006</v>
      </c>
      <c r="M940" s="14">
        <f t="shared" si="70"/>
        <v>6.7392000000000003</v>
      </c>
      <c r="N940" s="14">
        <f t="shared" si="71"/>
        <v>12.96</v>
      </c>
      <c r="O940" s="14">
        <f t="shared" si="73"/>
        <v>6.2208000000000006</v>
      </c>
      <c r="P940" s="13">
        <v>12.96</v>
      </c>
      <c r="Q940" s="14">
        <f t="shared" si="72"/>
        <v>300</v>
      </c>
      <c r="R940" s="14" t="str">
        <f t="shared" si="74"/>
        <v>D</v>
      </c>
      <c r="S940" s="14" t="str">
        <f>VLOOKUP(G940,Code!$C$3:$D$5,2,0)</f>
        <v>O-102</v>
      </c>
      <c r="T940" s="14"/>
    </row>
    <row r="941" spans="1:20">
      <c r="A941" s="13">
        <v>940</v>
      </c>
      <c r="B941" s="13" t="s">
        <v>85</v>
      </c>
      <c r="C941" s="13" t="s">
        <v>78</v>
      </c>
      <c r="D941" s="13" t="s">
        <v>1036</v>
      </c>
      <c r="E941" s="13" t="s">
        <v>80</v>
      </c>
      <c r="F941" s="13" t="s">
        <v>81</v>
      </c>
      <c r="G941" s="13" t="s">
        <v>82</v>
      </c>
      <c r="H941" s="13" t="s">
        <v>101</v>
      </c>
      <c r="I941" s="13" t="s">
        <v>1038</v>
      </c>
      <c r="J941" s="13">
        <v>4</v>
      </c>
      <c r="K941" s="13">
        <v>0</v>
      </c>
      <c r="L941" s="14">
        <v>34.964799999999997</v>
      </c>
      <c r="M941" s="14">
        <f t="shared" si="70"/>
        <v>99.515199999999993</v>
      </c>
      <c r="N941" s="14">
        <f t="shared" si="71"/>
        <v>134.47999999999999</v>
      </c>
      <c r="O941" s="14">
        <f t="shared" si="73"/>
        <v>34.964799999999997</v>
      </c>
      <c r="P941" s="13">
        <v>134.47999999999999</v>
      </c>
      <c r="Q941" s="14">
        <f t="shared" si="72"/>
        <v>600</v>
      </c>
      <c r="R941" s="14" t="str">
        <f t="shared" si="74"/>
        <v>C</v>
      </c>
      <c r="S941" s="14" t="str">
        <f>VLOOKUP(G941,Code!$C$3:$D$5,2,0)</f>
        <v>O-102</v>
      </c>
      <c r="T941" s="14"/>
    </row>
    <row r="942" spans="1:20">
      <c r="A942" s="13">
        <v>941</v>
      </c>
      <c r="B942" s="13" t="s">
        <v>150</v>
      </c>
      <c r="C942" s="13" t="s">
        <v>78</v>
      </c>
      <c r="D942" s="13" t="s">
        <v>124</v>
      </c>
      <c r="E942" s="13" t="s">
        <v>80</v>
      </c>
      <c r="F942" s="13" t="s">
        <v>81</v>
      </c>
      <c r="G942" s="13" t="s">
        <v>82</v>
      </c>
      <c r="H942" s="13" t="s">
        <v>107</v>
      </c>
      <c r="I942" s="13" t="s">
        <v>1039</v>
      </c>
      <c r="J942" s="13">
        <v>2</v>
      </c>
      <c r="K942" s="13">
        <v>0</v>
      </c>
      <c r="L942" s="14">
        <v>8.0464000000000002</v>
      </c>
      <c r="M942" s="14">
        <f t="shared" si="70"/>
        <v>9.0736000000000008</v>
      </c>
      <c r="N942" s="14">
        <f t="shared" si="71"/>
        <v>17.12</v>
      </c>
      <c r="O942" s="14">
        <f t="shared" si="73"/>
        <v>8.0464000000000002</v>
      </c>
      <c r="P942" s="13">
        <v>17.12</v>
      </c>
      <c r="Q942" s="14">
        <f t="shared" si="72"/>
        <v>300</v>
      </c>
      <c r="R942" s="14" t="str">
        <f t="shared" si="74"/>
        <v>D</v>
      </c>
      <c r="S942" s="14" t="str">
        <f>VLOOKUP(G942,Code!$C$3:$D$5,2,0)</f>
        <v>O-102</v>
      </c>
      <c r="T942" s="14"/>
    </row>
    <row r="943" spans="1:20">
      <c r="A943" s="13">
        <v>942</v>
      </c>
      <c r="B943" s="13" t="s">
        <v>85</v>
      </c>
      <c r="C943" s="13" t="s">
        <v>78</v>
      </c>
      <c r="D943" s="13" t="s">
        <v>1040</v>
      </c>
      <c r="E943" s="13" t="s">
        <v>80</v>
      </c>
      <c r="F943" s="13" t="s">
        <v>81</v>
      </c>
      <c r="G943" s="13" t="s">
        <v>82</v>
      </c>
      <c r="H943" s="13" t="s">
        <v>99</v>
      </c>
      <c r="I943" s="13" t="s">
        <v>1041</v>
      </c>
      <c r="J943" s="13">
        <v>2</v>
      </c>
      <c r="K943" s="13">
        <v>0.2</v>
      </c>
      <c r="L943" s="14">
        <v>2.2098</v>
      </c>
      <c r="M943" s="14">
        <f t="shared" si="70"/>
        <v>3.8862000000000001</v>
      </c>
      <c r="N943" s="14">
        <f t="shared" si="71"/>
        <v>7.3151999999999999</v>
      </c>
      <c r="O943" s="14">
        <f t="shared" si="73"/>
        <v>3.4289999999999998</v>
      </c>
      <c r="P943" s="13">
        <v>6.0960000000000001</v>
      </c>
      <c r="Q943" s="14">
        <f t="shared" si="72"/>
        <v>300</v>
      </c>
      <c r="R943" s="14" t="str">
        <f t="shared" si="74"/>
        <v>D</v>
      </c>
      <c r="S943" s="14" t="str">
        <f>VLOOKUP(G943,Code!$C$3:$D$5,2,0)</f>
        <v>O-102</v>
      </c>
      <c r="T943" s="14"/>
    </row>
    <row r="944" spans="1:20">
      <c r="A944" s="13">
        <v>943</v>
      </c>
      <c r="B944" s="13" t="s">
        <v>85</v>
      </c>
      <c r="C944" s="13" t="s">
        <v>78</v>
      </c>
      <c r="D944" s="13" t="s">
        <v>1040</v>
      </c>
      <c r="E944" s="13" t="s">
        <v>80</v>
      </c>
      <c r="F944" s="13" t="s">
        <v>81</v>
      </c>
      <c r="G944" s="13" t="s">
        <v>73</v>
      </c>
      <c r="H944" s="13" t="s">
        <v>88</v>
      </c>
      <c r="I944" s="13" t="s">
        <v>89</v>
      </c>
      <c r="J944" s="13">
        <v>4</v>
      </c>
      <c r="K944" s="13">
        <v>0.2</v>
      </c>
      <c r="L944" s="14">
        <v>41.785200000000032</v>
      </c>
      <c r="M944" s="14">
        <f t="shared" si="70"/>
        <v>1072.4867999999999</v>
      </c>
      <c r="N944" s="14">
        <f t="shared" si="71"/>
        <v>1337.1263999999999</v>
      </c>
      <c r="O944" s="14">
        <f t="shared" si="73"/>
        <v>264.63959999999997</v>
      </c>
      <c r="P944" s="13">
        <v>1114.2719999999999</v>
      </c>
      <c r="Q944" s="14">
        <f t="shared" si="72"/>
        <v>600</v>
      </c>
      <c r="R944" s="14" t="str">
        <f t="shared" si="74"/>
        <v>C</v>
      </c>
      <c r="S944" s="14" t="str">
        <f>VLOOKUP(G944,Code!$C$3:$D$5,2,0)</f>
        <v>F-101</v>
      </c>
      <c r="T944" s="14"/>
    </row>
    <row r="945" spans="1:20">
      <c r="A945" s="13">
        <v>944</v>
      </c>
      <c r="B945" s="13" t="s">
        <v>85</v>
      </c>
      <c r="C945" s="13" t="s">
        <v>69</v>
      </c>
      <c r="D945" s="13" t="s">
        <v>109</v>
      </c>
      <c r="E945" s="13" t="s">
        <v>110</v>
      </c>
      <c r="F945" s="13" t="s">
        <v>81</v>
      </c>
      <c r="G945" s="13" t="s">
        <v>82</v>
      </c>
      <c r="H945" s="13" t="s">
        <v>107</v>
      </c>
      <c r="I945" s="13" t="s">
        <v>776</v>
      </c>
      <c r="J945" s="13">
        <v>5</v>
      </c>
      <c r="K945" s="13">
        <v>0</v>
      </c>
      <c r="L945" s="14">
        <v>15.552000000000001</v>
      </c>
      <c r="M945" s="14">
        <f t="shared" si="70"/>
        <v>16.848000000000006</v>
      </c>
      <c r="N945" s="14">
        <f t="shared" si="71"/>
        <v>32.400000000000006</v>
      </c>
      <c r="O945" s="14">
        <f t="shared" si="73"/>
        <v>15.552</v>
      </c>
      <c r="P945" s="13">
        <v>32.400000000000006</v>
      </c>
      <c r="Q945" s="14">
        <f t="shared" si="72"/>
        <v>750</v>
      </c>
      <c r="R945" s="14" t="str">
        <f t="shared" si="74"/>
        <v>C</v>
      </c>
      <c r="S945" s="14" t="str">
        <f>VLOOKUP(G945,Code!$C$3:$D$5,2,0)</f>
        <v>O-102</v>
      </c>
      <c r="T945" s="14"/>
    </row>
    <row r="946" spans="1:20">
      <c r="A946" s="13">
        <v>945</v>
      </c>
      <c r="B946" s="13" t="s">
        <v>85</v>
      </c>
      <c r="C946" s="13" t="s">
        <v>69</v>
      </c>
      <c r="D946" s="13" t="s">
        <v>109</v>
      </c>
      <c r="E946" s="13" t="s">
        <v>110</v>
      </c>
      <c r="F946" s="13" t="s">
        <v>81</v>
      </c>
      <c r="G946" s="13" t="s">
        <v>82</v>
      </c>
      <c r="H946" s="13" t="s">
        <v>90</v>
      </c>
      <c r="I946" s="13" t="s">
        <v>1042</v>
      </c>
      <c r="J946" s="13">
        <v>3</v>
      </c>
      <c r="K946" s="13">
        <v>0</v>
      </c>
      <c r="L946" s="14">
        <v>140.54820000000001</v>
      </c>
      <c r="M946" s="14">
        <f t="shared" si="70"/>
        <v>400.02179999999993</v>
      </c>
      <c r="N946" s="14">
        <f t="shared" si="71"/>
        <v>540.56999999999994</v>
      </c>
      <c r="O946" s="14">
        <f t="shared" si="73"/>
        <v>140.54820000000001</v>
      </c>
      <c r="P946" s="13">
        <v>540.56999999999994</v>
      </c>
      <c r="Q946" s="14">
        <f t="shared" si="72"/>
        <v>450</v>
      </c>
      <c r="R946" s="14" t="str">
        <f t="shared" si="74"/>
        <v>D</v>
      </c>
      <c r="S946" s="14" t="str">
        <f>VLOOKUP(G946,Code!$C$3:$D$5,2,0)</f>
        <v>O-102</v>
      </c>
      <c r="T946" s="14"/>
    </row>
    <row r="947" spans="1:20">
      <c r="A947" s="13">
        <v>946</v>
      </c>
      <c r="B947" s="13" t="s">
        <v>85</v>
      </c>
      <c r="C947" s="13" t="s">
        <v>69</v>
      </c>
      <c r="D947" s="13" t="s">
        <v>109</v>
      </c>
      <c r="E947" s="13" t="s">
        <v>110</v>
      </c>
      <c r="F947" s="13" t="s">
        <v>81</v>
      </c>
      <c r="G947" s="13" t="s">
        <v>82</v>
      </c>
      <c r="H947" s="13" t="s">
        <v>99</v>
      </c>
      <c r="I947" s="13" t="s">
        <v>1043</v>
      </c>
      <c r="J947" s="13">
        <v>5</v>
      </c>
      <c r="K947" s="13">
        <v>0.2</v>
      </c>
      <c r="L947" s="14">
        <v>62.91</v>
      </c>
      <c r="M947" s="14">
        <f t="shared" si="70"/>
        <v>104.85</v>
      </c>
      <c r="N947" s="14">
        <f t="shared" si="71"/>
        <v>201.31199999999998</v>
      </c>
      <c r="O947" s="14">
        <f t="shared" si="73"/>
        <v>96.461999999999989</v>
      </c>
      <c r="P947" s="13">
        <v>167.76</v>
      </c>
      <c r="Q947" s="14">
        <f t="shared" si="72"/>
        <v>750</v>
      </c>
      <c r="R947" s="14" t="str">
        <f t="shared" si="74"/>
        <v>C</v>
      </c>
      <c r="S947" s="14" t="str">
        <f>VLOOKUP(G947,Code!$C$3:$D$5,2,0)</f>
        <v>O-102</v>
      </c>
      <c r="T947" s="14"/>
    </row>
    <row r="948" spans="1:20">
      <c r="A948" s="13">
        <v>947</v>
      </c>
      <c r="B948" s="13" t="s">
        <v>150</v>
      </c>
      <c r="C948" s="13" t="s">
        <v>69</v>
      </c>
      <c r="D948" s="13" t="s">
        <v>731</v>
      </c>
      <c r="E948" s="13" t="s">
        <v>200</v>
      </c>
      <c r="F948" s="13" t="s">
        <v>81</v>
      </c>
      <c r="G948" s="13" t="s">
        <v>73</v>
      </c>
      <c r="H948" s="13" t="s">
        <v>88</v>
      </c>
      <c r="I948" s="13" t="s">
        <v>1044</v>
      </c>
      <c r="J948" s="13">
        <v>3</v>
      </c>
      <c r="K948" s="13">
        <v>0.5</v>
      </c>
      <c r="L948" s="14">
        <v>-204.44580000000005</v>
      </c>
      <c r="M948" s="14">
        <f t="shared" si="70"/>
        <v>597.61080000000004</v>
      </c>
      <c r="N948" s="14">
        <f t="shared" si="71"/>
        <v>589.74750000000006</v>
      </c>
      <c r="O948" s="14">
        <f t="shared" si="73"/>
        <v>-7.8632999999999811</v>
      </c>
      <c r="P948" s="13">
        <v>393.16500000000002</v>
      </c>
      <c r="Q948" s="14">
        <f t="shared" si="72"/>
        <v>450</v>
      </c>
      <c r="R948" s="14" t="str">
        <f t="shared" si="74"/>
        <v>D</v>
      </c>
      <c r="S948" s="14" t="str">
        <f>VLOOKUP(G948,Code!$C$3:$D$5,2,0)</f>
        <v>F-101</v>
      </c>
      <c r="T948" s="14"/>
    </row>
    <row r="949" spans="1:20">
      <c r="A949" s="13">
        <v>948</v>
      </c>
      <c r="B949" s="13" t="s">
        <v>85</v>
      </c>
      <c r="C949" s="13" t="s">
        <v>112</v>
      </c>
      <c r="D949" s="13" t="s">
        <v>132</v>
      </c>
      <c r="E949" s="13" t="s">
        <v>133</v>
      </c>
      <c r="F949" s="13" t="s">
        <v>134</v>
      </c>
      <c r="G949" s="13" t="s">
        <v>73</v>
      </c>
      <c r="H949" s="13" t="s">
        <v>92</v>
      </c>
      <c r="I949" s="13" t="s">
        <v>1045</v>
      </c>
      <c r="J949" s="13">
        <v>7</v>
      </c>
      <c r="K949" s="13">
        <v>0.2</v>
      </c>
      <c r="L949" s="14">
        <v>-12.912200000000027</v>
      </c>
      <c r="M949" s="14">
        <f t="shared" si="70"/>
        <v>529.40020000000004</v>
      </c>
      <c r="N949" s="14">
        <f t="shared" si="71"/>
        <v>619.78560000000004</v>
      </c>
      <c r="O949" s="14">
        <f t="shared" si="73"/>
        <v>90.385400000000004</v>
      </c>
      <c r="P949" s="13">
        <v>516.48800000000006</v>
      </c>
      <c r="Q949" s="14">
        <f t="shared" si="72"/>
        <v>1050</v>
      </c>
      <c r="R949" s="14" t="str">
        <f t="shared" si="74"/>
        <v>B</v>
      </c>
      <c r="S949" s="14" t="str">
        <f>VLOOKUP(G949,Code!$C$3:$D$5,2,0)</f>
        <v>F-101</v>
      </c>
      <c r="T949" s="14"/>
    </row>
    <row r="950" spans="1:20">
      <c r="A950" s="13">
        <v>949</v>
      </c>
      <c r="B950" s="13" t="s">
        <v>85</v>
      </c>
      <c r="C950" s="13" t="s">
        <v>112</v>
      </c>
      <c r="D950" s="13" t="s">
        <v>132</v>
      </c>
      <c r="E950" s="13" t="s">
        <v>133</v>
      </c>
      <c r="F950" s="13" t="s">
        <v>134</v>
      </c>
      <c r="G950" s="13" t="s">
        <v>73</v>
      </c>
      <c r="H950" s="13" t="s">
        <v>92</v>
      </c>
      <c r="I950" s="13" t="s">
        <v>418</v>
      </c>
      <c r="J950" s="13">
        <v>6</v>
      </c>
      <c r="K950" s="13">
        <v>0.2</v>
      </c>
      <c r="L950" s="14">
        <v>75.542400000000015</v>
      </c>
      <c r="M950" s="14">
        <f t="shared" si="70"/>
        <v>931.68960000000004</v>
      </c>
      <c r="N950" s="14">
        <f t="shared" si="71"/>
        <v>1208.6784000000002</v>
      </c>
      <c r="O950" s="14">
        <f t="shared" si="73"/>
        <v>276.9888000000002</v>
      </c>
      <c r="P950" s="13">
        <v>1007.2320000000001</v>
      </c>
      <c r="Q950" s="14">
        <f t="shared" si="72"/>
        <v>900</v>
      </c>
      <c r="R950" s="14" t="str">
        <f t="shared" si="74"/>
        <v>C</v>
      </c>
      <c r="S950" s="14" t="str">
        <f>VLOOKUP(G950,Code!$C$3:$D$5,2,0)</f>
        <v>F-101</v>
      </c>
      <c r="T950" s="14"/>
    </row>
    <row r="951" spans="1:20">
      <c r="A951" s="13">
        <v>950</v>
      </c>
      <c r="B951" s="13" t="s">
        <v>85</v>
      </c>
      <c r="C951" s="13" t="s">
        <v>112</v>
      </c>
      <c r="D951" s="13" t="s">
        <v>132</v>
      </c>
      <c r="E951" s="13" t="s">
        <v>133</v>
      </c>
      <c r="F951" s="13" t="s">
        <v>134</v>
      </c>
      <c r="G951" s="13" t="s">
        <v>73</v>
      </c>
      <c r="H951" s="13" t="s">
        <v>88</v>
      </c>
      <c r="I951" s="13" t="s">
        <v>1046</v>
      </c>
      <c r="J951" s="13">
        <v>12</v>
      </c>
      <c r="K951" s="13">
        <v>0.4</v>
      </c>
      <c r="L951" s="14">
        <v>-619.59600000000012</v>
      </c>
      <c r="M951" s="14">
        <f t="shared" si="70"/>
        <v>2684.9160000000002</v>
      </c>
      <c r="N951" s="14">
        <f t="shared" si="71"/>
        <v>2891.4480000000003</v>
      </c>
      <c r="O951" s="14">
        <f t="shared" si="73"/>
        <v>206.53200000000015</v>
      </c>
      <c r="P951" s="13">
        <v>2065.3200000000002</v>
      </c>
      <c r="Q951" s="14">
        <f t="shared" si="72"/>
        <v>1800</v>
      </c>
      <c r="R951" s="14" t="str">
        <f t="shared" si="74"/>
        <v>B</v>
      </c>
      <c r="S951" s="14" t="str">
        <f>VLOOKUP(G951,Code!$C$3:$D$5,2,0)</f>
        <v>F-101</v>
      </c>
      <c r="T951" s="14"/>
    </row>
    <row r="952" spans="1:20">
      <c r="A952" s="13">
        <v>951</v>
      </c>
      <c r="B952" s="13" t="s">
        <v>85</v>
      </c>
      <c r="C952" s="13" t="s">
        <v>112</v>
      </c>
      <c r="D952" s="13" t="s">
        <v>132</v>
      </c>
      <c r="E952" s="13" t="s">
        <v>133</v>
      </c>
      <c r="F952" s="13" t="s">
        <v>134</v>
      </c>
      <c r="G952" s="13" t="s">
        <v>82</v>
      </c>
      <c r="H952" s="13" t="s">
        <v>107</v>
      </c>
      <c r="I952" s="13" t="s">
        <v>1047</v>
      </c>
      <c r="J952" s="13">
        <v>3</v>
      </c>
      <c r="K952" s="13">
        <v>0.2</v>
      </c>
      <c r="L952" s="14">
        <v>5.4432</v>
      </c>
      <c r="M952" s="14">
        <f t="shared" si="70"/>
        <v>10.108800000000002</v>
      </c>
      <c r="N952" s="14">
        <f t="shared" si="71"/>
        <v>18.662400000000005</v>
      </c>
      <c r="O952" s="14">
        <f t="shared" si="73"/>
        <v>8.553600000000003</v>
      </c>
      <c r="P952" s="13">
        <v>15.552000000000003</v>
      </c>
      <c r="Q952" s="14">
        <f t="shared" si="72"/>
        <v>450</v>
      </c>
      <c r="R952" s="14" t="str">
        <f t="shared" si="74"/>
        <v>D</v>
      </c>
      <c r="S952" s="14" t="str">
        <f>VLOOKUP(G952,Code!$C$3:$D$5,2,0)</f>
        <v>O-102</v>
      </c>
      <c r="T952" s="14"/>
    </row>
    <row r="953" spans="1:20">
      <c r="A953" s="13">
        <v>952</v>
      </c>
      <c r="B953" s="13" t="s">
        <v>85</v>
      </c>
      <c r="C953" s="13" t="s">
        <v>112</v>
      </c>
      <c r="D953" s="13" t="s">
        <v>132</v>
      </c>
      <c r="E953" s="13" t="s">
        <v>133</v>
      </c>
      <c r="F953" s="13" t="s">
        <v>134</v>
      </c>
      <c r="G953" s="13" t="s">
        <v>82</v>
      </c>
      <c r="H953" s="13" t="s">
        <v>107</v>
      </c>
      <c r="I953" s="13" t="s">
        <v>416</v>
      </c>
      <c r="J953" s="13">
        <v>6</v>
      </c>
      <c r="K953" s="13">
        <v>0.2</v>
      </c>
      <c r="L953" s="14">
        <v>7.92</v>
      </c>
      <c r="M953" s="14">
        <f t="shared" si="70"/>
        <v>17.423999999999999</v>
      </c>
      <c r="N953" s="14">
        <f t="shared" si="71"/>
        <v>30.412800000000001</v>
      </c>
      <c r="O953" s="14">
        <f t="shared" si="73"/>
        <v>12.988800000000001</v>
      </c>
      <c r="P953" s="13">
        <v>25.344000000000001</v>
      </c>
      <c r="Q953" s="14">
        <f t="shared" si="72"/>
        <v>900</v>
      </c>
      <c r="R953" s="14" t="str">
        <f t="shared" si="74"/>
        <v>C</v>
      </c>
      <c r="S953" s="14" t="str">
        <f>VLOOKUP(G953,Code!$C$3:$D$5,2,0)</f>
        <v>O-102</v>
      </c>
      <c r="T953" s="14"/>
    </row>
    <row r="954" spans="1:20">
      <c r="A954" s="13">
        <v>953</v>
      </c>
      <c r="B954" s="13" t="s">
        <v>85</v>
      </c>
      <c r="C954" s="13" t="s">
        <v>69</v>
      </c>
      <c r="D954" s="13" t="s">
        <v>132</v>
      </c>
      <c r="E954" s="13" t="s">
        <v>133</v>
      </c>
      <c r="F954" s="13" t="s">
        <v>134</v>
      </c>
      <c r="G954" s="13" t="s">
        <v>73</v>
      </c>
      <c r="H954" s="13" t="s">
        <v>92</v>
      </c>
      <c r="I954" s="13" t="s">
        <v>419</v>
      </c>
      <c r="J954" s="13">
        <v>4</v>
      </c>
      <c r="K954" s="13">
        <v>0.2</v>
      </c>
      <c r="L954" s="14">
        <v>7.6416000000000022</v>
      </c>
      <c r="M954" s="14">
        <f t="shared" si="70"/>
        <v>17.830399999999997</v>
      </c>
      <c r="N954" s="14">
        <f t="shared" si="71"/>
        <v>30.566400000000002</v>
      </c>
      <c r="O954" s="14">
        <f t="shared" si="73"/>
        <v>12.736000000000004</v>
      </c>
      <c r="P954" s="13">
        <v>25.472000000000001</v>
      </c>
      <c r="Q954" s="14">
        <f t="shared" si="72"/>
        <v>600</v>
      </c>
      <c r="R954" s="14" t="str">
        <f t="shared" si="74"/>
        <v>C</v>
      </c>
      <c r="S954" s="14" t="str">
        <f>VLOOKUP(G954,Code!$C$3:$D$5,2,0)</f>
        <v>F-101</v>
      </c>
      <c r="T954" s="14"/>
    </row>
    <row r="955" spans="1:20">
      <c r="A955" s="13">
        <v>954</v>
      </c>
      <c r="B955" s="13" t="s">
        <v>85</v>
      </c>
      <c r="C955" s="13" t="s">
        <v>69</v>
      </c>
      <c r="D955" s="13" t="s">
        <v>1048</v>
      </c>
      <c r="E955" s="13" t="s">
        <v>114</v>
      </c>
      <c r="F955" s="13" t="s">
        <v>115</v>
      </c>
      <c r="G955" s="13" t="s">
        <v>82</v>
      </c>
      <c r="H955" s="13" t="s">
        <v>94</v>
      </c>
      <c r="I955" s="13" t="s">
        <v>402</v>
      </c>
      <c r="J955" s="13">
        <v>2</v>
      </c>
      <c r="K955" s="13">
        <v>0.2</v>
      </c>
      <c r="L955" s="14">
        <v>2.7168000000000001</v>
      </c>
      <c r="M955" s="14">
        <f t="shared" si="70"/>
        <v>24.451200000000004</v>
      </c>
      <c r="N955" s="14">
        <f t="shared" si="71"/>
        <v>32.601600000000005</v>
      </c>
      <c r="O955" s="14">
        <f t="shared" si="73"/>
        <v>8.1504000000000012</v>
      </c>
      <c r="P955" s="13">
        <v>27.168000000000003</v>
      </c>
      <c r="Q955" s="14">
        <f t="shared" si="72"/>
        <v>300</v>
      </c>
      <c r="R955" s="14" t="str">
        <f t="shared" si="74"/>
        <v>D</v>
      </c>
      <c r="S955" s="14" t="str">
        <f>VLOOKUP(G955,Code!$C$3:$D$5,2,0)</f>
        <v>O-102</v>
      </c>
      <c r="T955" s="14"/>
    </row>
    <row r="956" spans="1:20">
      <c r="A956" s="13">
        <v>955</v>
      </c>
      <c r="B956" s="13" t="s">
        <v>85</v>
      </c>
      <c r="C956" s="13" t="s">
        <v>69</v>
      </c>
      <c r="D956" s="13" t="s">
        <v>1048</v>
      </c>
      <c r="E956" s="13" t="s">
        <v>114</v>
      </c>
      <c r="F956" s="13" t="s">
        <v>115</v>
      </c>
      <c r="G956" s="13" t="s">
        <v>73</v>
      </c>
      <c r="H956" s="13" t="s">
        <v>74</v>
      </c>
      <c r="I956" s="13" t="s">
        <v>471</v>
      </c>
      <c r="J956" s="13">
        <v>2</v>
      </c>
      <c r="K956" s="13">
        <v>0.32</v>
      </c>
      <c r="L956" s="14">
        <v>-11.595999999999997</v>
      </c>
      <c r="M956" s="14">
        <f t="shared" si="70"/>
        <v>90.448799999999977</v>
      </c>
      <c r="N956" s="14">
        <f t="shared" si="71"/>
        <v>104.08569599999998</v>
      </c>
      <c r="O956" s="14">
        <f t="shared" si="73"/>
        <v>13.636896000000007</v>
      </c>
      <c r="P956" s="13">
        <v>78.852799999999988</v>
      </c>
      <c r="Q956" s="14">
        <f t="shared" si="72"/>
        <v>300</v>
      </c>
      <c r="R956" s="14" t="str">
        <f t="shared" si="74"/>
        <v>D</v>
      </c>
      <c r="S956" s="14" t="str">
        <f>VLOOKUP(G956,Code!$C$3:$D$5,2,0)</f>
        <v>F-101</v>
      </c>
      <c r="T956" s="14"/>
    </row>
    <row r="957" spans="1:20">
      <c r="A957" s="13">
        <v>956</v>
      </c>
      <c r="B957" s="13" t="s">
        <v>85</v>
      </c>
      <c r="C957" s="13" t="s">
        <v>69</v>
      </c>
      <c r="D957" s="13" t="s">
        <v>207</v>
      </c>
      <c r="E957" s="13" t="s">
        <v>617</v>
      </c>
      <c r="F957" s="13" t="s">
        <v>72</v>
      </c>
      <c r="G957" s="13" t="s">
        <v>82</v>
      </c>
      <c r="H957" s="13" t="s">
        <v>90</v>
      </c>
      <c r="I957" s="13" t="s">
        <v>187</v>
      </c>
      <c r="J957" s="13">
        <v>5</v>
      </c>
      <c r="K957" s="13">
        <v>0</v>
      </c>
      <c r="L957" s="14">
        <v>43.449999999999989</v>
      </c>
      <c r="M957" s="14">
        <f t="shared" si="70"/>
        <v>130.35</v>
      </c>
      <c r="N957" s="14">
        <f t="shared" si="71"/>
        <v>173.79999999999998</v>
      </c>
      <c r="O957" s="14">
        <f t="shared" si="73"/>
        <v>43.449999999999989</v>
      </c>
      <c r="P957" s="13">
        <v>173.79999999999998</v>
      </c>
      <c r="Q957" s="14">
        <f t="shared" si="72"/>
        <v>750</v>
      </c>
      <c r="R957" s="14" t="str">
        <f t="shared" si="74"/>
        <v>C</v>
      </c>
      <c r="S957" s="14" t="str">
        <f>VLOOKUP(G957,Code!$C$3:$D$5,2,0)</f>
        <v>O-102</v>
      </c>
      <c r="T957" s="14"/>
    </row>
    <row r="958" spans="1:20">
      <c r="A958" s="13">
        <v>957</v>
      </c>
      <c r="B958" s="13" t="s">
        <v>68</v>
      </c>
      <c r="C958" s="13" t="s">
        <v>69</v>
      </c>
      <c r="D958" s="13" t="s">
        <v>284</v>
      </c>
      <c r="E958" s="13" t="s">
        <v>200</v>
      </c>
      <c r="F958" s="13" t="s">
        <v>81</v>
      </c>
      <c r="G958" s="13" t="s">
        <v>96</v>
      </c>
      <c r="H958" s="13" t="s">
        <v>97</v>
      </c>
      <c r="I958" s="13" t="s">
        <v>988</v>
      </c>
      <c r="J958" s="13">
        <v>1</v>
      </c>
      <c r="K958" s="13">
        <v>0.2</v>
      </c>
      <c r="L958" s="14">
        <v>2.5893000000000006</v>
      </c>
      <c r="M958" s="14">
        <f t="shared" si="70"/>
        <v>27.002700000000001</v>
      </c>
      <c r="N958" s="14">
        <f t="shared" si="71"/>
        <v>35.510400000000004</v>
      </c>
      <c r="O958" s="14">
        <f t="shared" si="73"/>
        <v>8.5077000000000034</v>
      </c>
      <c r="P958" s="13">
        <v>29.592000000000002</v>
      </c>
      <c r="Q958" s="14">
        <f t="shared" si="72"/>
        <v>150</v>
      </c>
      <c r="R958" s="14" t="str">
        <f t="shared" si="74"/>
        <v>D</v>
      </c>
      <c r="S958" s="14" t="str">
        <f>VLOOKUP(G958,Code!$C$3:$D$5,2,0)</f>
        <v>T-103</v>
      </c>
      <c r="T958" s="14"/>
    </row>
    <row r="959" spans="1:20">
      <c r="A959" s="13">
        <v>958</v>
      </c>
      <c r="B959" s="13" t="s">
        <v>68</v>
      </c>
      <c r="C959" s="13" t="s">
        <v>69</v>
      </c>
      <c r="D959" s="13" t="s">
        <v>284</v>
      </c>
      <c r="E959" s="13" t="s">
        <v>200</v>
      </c>
      <c r="F959" s="13" t="s">
        <v>81</v>
      </c>
      <c r="G959" s="13" t="s">
        <v>82</v>
      </c>
      <c r="H959" s="13" t="s">
        <v>99</v>
      </c>
      <c r="I959" s="13" t="s">
        <v>1049</v>
      </c>
      <c r="J959" s="13">
        <v>2</v>
      </c>
      <c r="K959" s="13">
        <v>0.7</v>
      </c>
      <c r="L959" s="14">
        <v>-3.1679999999999993</v>
      </c>
      <c r="M959" s="14">
        <f t="shared" si="70"/>
        <v>7.92</v>
      </c>
      <c r="N959" s="14">
        <f t="shared" si="71"/>
        <v>8.078400000000002</v>
      </c>
      <c r="O959" s="14">
        <f t="shared" si="73"/>
        <v>0.15840000000000209</v>
      </c>
      <c r="P959" s="13">
        <v>4.7520000000000007</v>
      </c>
      <c r="Q959" s="14">
        <f t="shared" si="72"/>
        <v>300</v>
      </c>
      <c r="R959" s="14" t="str">
        <f t="shared" si="74"/>
        <v>D</v>
      </c>
      <c r="S959" s="14" t="str">
        <f>VLOOKUP(G959,Code!$C$3:$D$5,2,0)</f>
        <v>O-102</v>
      </c>
      <c r="T959" s="14"/>
    </row>
    <row r="960" spans="1:20">
      <c r="A960" s="13">
        <v>959</v>
      </c>
      <c r="B960" s="13" t="s">
        <v>68</v>
      </c>
      <c r="C960" s="13" t="s">
        <v>69</v>
      </c>
      <c r="D960" s="13" t="s">
        <v>284</v>
      </c>
      <c r="E960" s="13" t="s">
        <v>200</v>
      </c>
      <c r="F960" s="13" t="s">
        <v>81</v>
      </c>
      <c r="G960" s="13" t="s">
        <v>82</v>
      </c>
      <c r="H960" s="13" t="s">
        <v>107</v>
      </c>
      <c r="I960" s="13" t="s">
        <v>1050</v>
      </c>
      <c r="J960" s="13">
        <v>3</v>
      </c>
      <c r="K960" s="13">
        <v>0.2</v>
      </c>
      <c r="L960" s="14">
        <v>5.6375999999999999</v>
      </c>
      <c r="M960" s="14">
        <f t="shared" si="70"/>
        <v>9.9144000000000041</v>
      </c>
      <c r="N960" s="14">
        <f t="shared" si="71"/>
        <v>18.662400000000005</v>
      </c>
      <c r="O960" s="14">
        <f t="shared" si="73"/>
        <v>8.7480000000000011</v>
      </c>
      <c r="P960" s="13">
        <v>15.552000000000003</v>
      </c>
      <c r="Q960" s="14">
        <f t="shared" si="72"/>
        <v>450</v>
      </c>
      <c r="R960" s="14" t="str">
        <f t="shared" si="74"/>
        <v>D</v>
      </c>
      <c r="S960" s="14" t="str">
        <f>VLOOKUP(G960,Code!$C$3:$D$5,2,0)</f>
        <v>O-102</v>
      </c>
      <c r="T960" s="14"/>
    </row>
    <row r="961" spans="1:20">
      <c r="A961" s="13">
        <v>960</v>
      </c>
      <c r="B961" s="13" t="s">
        <v>548</v>
      </c>
      <c r="C961" s="13" t="s">
        <v>69</v>
      </c>
      <c r="D961" s="13" t="s">
        <v>884</v>
      </c>
      <c r="E961" s="13" t="s">
        <v>80</v>
      </c>
      <c r="F961" s="13" t="s">
        <v>81</v>
      </c>
      <c r="G961" s="13" t="s">
        <v>73</v>
      </c>
      <c r="H961" s="13" t="s">
        <v>92</v>
      </c>
      <c r="I961" s="13" t="s">
        <v>1051</v>
      </c>
      <c r="J961" s="13">
        <v>2</v>
      </c>
      <c r="K961" s="13">
        <v>0</v>
      </c>
      <c r="L961" s="14">
        <v>53.195999999999998</v>
      </c>
      <c r="M961" s="14">
        <f t="shared" si="70"/>
        <v>151.404</v>
      </c>
      <c r="N961" s="14">
        <f t="shared" si="71"/>
        <v>204.6</v>
      </c>
      <c r="O961" s="14">
        <f t="shared" si="73"/>
        <v>53.195999999999998</v>
      </c>
      <c r="P961" s="13">
        <v>204.6</v>
      </c>
      <c r="Q961" s="14">
        <f t="shared" si="72"/>
        <v>300</v>
      </c>
      <c r="R961" s="14" t="str">
        <f t="shared" si="74"/>
        <v>D</v>
      </c>
      <c r="S961" s="14" t="str">
        <f>VLOOKUP(G961,Code!$C$3:$D$5,2,0)</f>
        <v>F-101</v>
      </c>
      <c r="T961" s="14"/>
    </row>
    <row r="962" spans="1:20">
      <c r="A962" s="13">
        <v>961</v>
      </c>
      <c r="B962" s="13" t="s">
        <v>85</v>
      </c>
      <c r="C962" s="13" t="s">
        <v>78</v>
      </c>
      <c r="D962" s="13" t="s">
        <v>124</v>
      </c>
      <c r="E962" s="13" t="s">
        <v>80</v>
      </c>
      <c r="F962" s="13" t="s">
        <v>81</v>
      </c>
      <c r="G962" s="13" t="s">
        <v>73</v>
      </c>
      <c r="H962" s="13" t="s">
        <v>76</v>
      </c>
      <c r="I962" s="13" t="s">
        <v>427</v>
      </c>
      <c r="J962" s="13">
        <v>2</v>
      </c>
      <c r="K962" s="13">
        <v>0.2</v>
      </c>
      <c r="L962" s="14">
        <v>28.137200000000007</v>
      </c>
      <c r="M962" s="14">
        <f t="shared" ref="M962:M1025" si="75">P962-L962</f>
        <v>293.43079999999998</v>
      </c>
      <c r="N962" s="14">
        <f t="shared" ref="N962:N1025" si="76">P962+(P962*K962)</f>
        <v>385.88159999999999</v>
      </c>
      <c r="O962" s="14">
        <f t="shared" si="73"/>
        <v>92.450800000000015</v>
      </c>
      <c r="P962" s="13">
        <v>321.56799999999998</v>
      </c>
      <c r="Q962" s="14">
        <f t="shared" ref="Q962:Q1025" si="77">J962*150</f>
        <v>300</v>
      </c>
      <c r="R962" s="14" t="str">
        <f t="shared" si="74"/>
        <v>D</v>
      </c>
      <c r="S962" s="14" t="str">
        <f>VLOOKUP(G962,Code!$C$3:$D$5,2,0)</f>
        <v>F-101</v>
      </c>
      <c r="T962" s="14"/>
    </row>
    <row r="963" spans="1:20">
      <c r="A963" s="13">
        <v>962</v>
      </c>
      <c r="B963" s="13" t="s">
        <v>85</v>
      </c>
      <c r="C963" s="13" t="s">
        <v>112</v>
      </c>
      <c r="D963" s="13" t="s">
        <v>689</v>
      </c>
      <c r="E963" s="13" t="s">
        <v>690</v>
      </c>
      <c r="F963" s="13" t="s">
        <v>72</v>
      </c>
      <c r="G963" s="13" t="s">
        <v>82</v>
      </c>
      <c r="H963" s="13" t="s">
        <v>99</v>
      </c>
      <c r="I963" s="13" t="s">
        <v>1052</v>
      </c>
      <c r="J963" s="13">
        <v>2</v>
      </c>
      <c r="K963" s="13">
        <v>0</v>
      </c>
      <c r="L963" s="14">
        <v>3.0575999999999999</v>
      </c>
      <c r="M963" s="14">
        <f t="shared" si="75"/>
        <v>3.1824000000000003</v>
      </c>
      <c r="N963" s="14">
        <f t="shared" si="76"/>
        <v>6.24</v>
      </c>
      <c r="O963" s="14">
        <f t="shared" ref="O963:O1026" si="78">N963-M963</f>
        <v>3.0575999999999999</v>
      </c>
      <c r="P963" s="13">
        <v>6.24</v>
      </c>
      <c r="Q963" s="14">
        <f t="shared" si="77"/>
        <v>300</v>
      </c>
      <c r="R963" s="14" t="str">
        <f t="shared" ref="R963:R1026" si="79">IF(Q963&gt;=2000,"A",IF(Q963&gt;=1000,"B",IF(Q963&gt;=500,"C",IF(Q963&gt;=100,"D",IF(Q963&lt;100,"E","error")))))</f>
        <v>D</v>
      </c>
      <c r="S963" s="14" t="str">
        <f>VLOOKUP(G963,Code!$C$3:$D$5,2,0)</f>
        <v>O-102</v>
      </c>
      <c r="T963" s="14"/>
    </row>
    <row r="964" spans="1:20">
      <c r="A964" s="13">
        <v>963</v>
      </c>
      <c r="B964" s="13" t="s">
        <v>150</v>
      </c>
      <c r="C964" s="13" t="s">
        <v>78</v>
      </c>
      <c r="D964" s="13" t="s">
        <v>124</v>
      </c>
      <c r="E964" s="13" t="s">
        <v>80</v>
      </c>
      <c r="F964" s="13" t="s">
        <v>81</v>
      </c>
      <c r="G964" s="13" t="s">
        <v>82</v>
      </c>
      <c r="H964" s="13" t="s">
        <v>143</v>
      </c>
      <c r="I964" s="13" t="s">
        <v>726</v>
      </c>
      <c r="J964" s="13">
        <v>2</v>
      </c>
      <c r="K964" s="13">
        <v>0</v>
      </c>
      <c r="L964" s="14">
        <v>10.94</v>
      </c>
      <c r="M964" s="14">
        <f t="shared" si="75"/>
        <v>10.94</v>
      </c>
      <c r="N964" s="14">
        <f t="shared" si="76"/>
        <v>21.88</v>
      </c>
      <c r="O964" s="14">
        <f t="shared" si="78"/>
        <v>10.94</v>
      </c>
      <c r="P964" s="13">
        <v>21.88</v>
      </c>
      <c r="Q964" s="14">
        <f t="shared" si="77"/>
        <v>300</v>
      </c>
      <c r="R964" s="14" t="str">
        <f t="shared" si="79"/>
        <v>D</v>
      </c>
      <c r="S964" s="14" t="str">
        <f>VLOOKUP(G964,Code!$C$3:$D$5,2,0)</f>
        <v>O-102</v>
      </c>
      <c r="T964" s="14"/>
    </row>
    <row r="965" spans="1:20">
      <c r="A965" s="13">
        <v>964</v>
      </c>
      <c r="B965" s="13" t="s">
        <v>68</v>
      </c>
      <c r="C965" s="13" t="s">
        <v>69</v>
      </c>
      <c r="D965" s="13" t="s">
        <v>1053</v>
      </c>
      <c r="E965" s="13" t="s">
        <v>87</v>
      </c>
      <c r="F965" s="13" t="s">
        <v>72</v>
      </c>
      <c r="G965" s="13" t="s">
        <v>82</v>
      </c>
      <c r="H965" s="13" t="s">
        <v>83</v>
      </c>
      <c r="I965" s="13" t="s">
        <v>1054</v>
      </c>
      <c r="J965" s="13">
        <v>2</v>
      </c>
      <c r="K965" s="13">
        <v>0.2</v>
      </c>
      <c r="L965" s="14">
        <v>1.6704000000000001</v>
      </c>
      <c r="M965" s="14">
        <f t="shared" si="75"/>
        <v>2.9375999999999998</v>
      </c>
      <c r="N965" s="14">
        <f t="shared" si="76"/>
        <v>5.5295999999999994</v>
      </c>
      <c r="O965" s="14">
        <f t="shared" si="78"/>
        <v>2.5919999999999996</v>
      </c>
      <c r="P965" s="13">
        <v>4.6079999999999997</v>
      </c>
      <c r="Q965" s="14">
        <f t="shared" si="77"/>
        <v>300</v>
      </c>
      <c r="R965" s="14" t="str">
        <f t="shared" si="79"/>
        <v>D</v>
      </c>
      <c r="S965" s="14" t="str">
        <f>VLOOKUP(G965,Code!$C$3:$D$5,2,0)</f>
        <v>O-102</v>
      </c>
      <c r="T965" s="14"/>
    </row>
    <row r="966" spans="1:20">
      <c r="A966" s="13">
        <v>965</v>
      </c>
      <c r="B966" s="13" t="s">
        <v>150</v>
      </c>
      <c r="C966" s="13" t="s">
        <v>112</v>
      </c>
      <c r="D966" s="13" t="s">
        <v>181</v>
      </c>
      <c r="E966" s="13" t="s">
        <v>182</v>
      </c>
      <c r="F966" s="13" t="s">
        <v>134</v>
      </c>
      <c r="G966" s="13" t="s">
        <v>82</v>
      </c>
      <c r="H966" s="13" t="s">
        <v>83</v>
      </c>
      <c r="I966" s="13" t="s">
        <v>1055</v>
      </c>
      <c r="J966" s="13">
        <v>2</v>
      </c>
      <c r="K966" s="13">
        <v>0</v>
      </c>
      <c r="L966" s="14">
        <v>4.8117999999999999</v>
      </c>
      <c r="M966" s="14">
        <f t="shared" si="75"/>
        <v>5.0082000000000004</v>
      </c>
      <c r="N966" s="14">
        <f t="shared" si="76"/>
        <v>9.82</v>
      </c>
      <c r="O966" s="14">
        <f t="shared" si="78"/>
        <v>4.8117999999999999</v>
      </c>
      <c r="P966" s="13">
        <v>9.82</v>
      </c>
      <c r="Q966" s="14">
        <f t="shared" si="77"/>
        <v>300</v>
      </c>
      <c r="R966" s="14" t="str">
        <f t="shared" si="79"/>
        <v>D</v>
      </c>
      <c r="S966" s="14" t="str">
        <f>VLOOKUP(G966,Code!$C$3:$D$5,2,0)</f>
        <v>O-102</v>
      </c>
      <c r="T966" s="14"/>
    </row>
    <row r="967" spans="1:20">
      <c r="A967" s="13">
        <v>966</v>
      </c>
      <c r="B967" s="13" t="s">
        <v>150</v>
      </c>
      <c r="C967" s="13" t="s">
        <v>112</v>
      </c>
      <c r="D967" s="13" t="s">
        <v>181</v>
      </c>
      <c r="E967" s="13" t="s">
        <v>182</v>
      </c>
      <c r="F967" s="13" t="s">
        <v>134</v>
      </c>
      <c r="G967" s="13" t="s">
        <v>82</v>
      </c>
      <c r="H967" s="13" t="s">
        <v>94</v>
      </c>
      <c r="I967" s="13" t="s">
        <v>606</v>
      </c>
      <c r="J967" s="13">
        <v>3</v>
      </c>
      <c r="K967" s="13">
        <v>0</v>
      </c>
      <c r="L967" s="14">
        <v>9.7118999999999982</v>
      </c>
      <c r="M967" s="14">
        <f t="shared" si="75"/>
        <v>26.258099999999999</v>
      </c>
      <c r="N967" s="14">
        <f t="shared" si="76"/>
        <v>35.97</v>
      </c>
      <c r="O967" s="14">
        <f t="shared" si="78"/>
        <v>9.7119</v>
      </c>
      <c r="P967" s="13">
        <v>35.97</v>
      </c>
      <c r="Q967" s="14">
        <f t="shared" si="77"/>
        <v>450</v>
      </c>
      <c r="R967" s="14" t="str">
        <f t="shared" si="79"/>
        <v>D</v>
      </c>
      <c r="S967" s="14" t="str">
        <f>VLOOKUP(G967,Code!$C$3:$D$5,2,0)</f>
        <v>O-102</v>
      </c>
      <c r="T967" s="14"/>
    </row>
    <row r="968" spans="1:20">
      <c r="A968" s="13">
        <v>967</v>
      </c>
      <c r="B968" s="13" t="s">
        <v>150</v>
      </c>
      <c r="C968" s="13" t="s">
        <v>112</v>
      </c>
      <c r="D968" s="13" t="s">
        <v>181</v>
      </c>
      <c r="E968" s="13" t="s">
        <v>182</v>
      </c>
      <c r="F968" s="13" t="s">
        <v>134</v>
      </c>
      <c r="G968" s="13" t="s">
        <v>82</v>
      </c>
      <c r="H968" s="13" t="s">
        <v>107</v>
      </c>
      <c r="I968" s="13" t="s">
        <v>1056</v>
      </c>
      <c r="J968" s="13">
        <v>2</v>
      </c>
      <c r="K968" s="13">
        <v>0</v>
      </c>
      <c r="L968" s="14">
        <v>6.2208000000000006</v>
      </c>
      <c r="M968" s="14">
        <f t="shared" si="75"/>
        <v>6.7392000000000003</v>
      </c>
      <c r="N968" s="14">
        <f t="shared" si="76"/>
        <v>12.96</v>
      </c>
      <c r="O968" s="14">
        <f t="shared" si="78"/>
        <v>6.2208000000000006</v>
      </c>
      <c r="P968" s="13">
        <v>12.96</v>
      </c>
      <c r="Q968" s="14">
        <f t="shared" si="77"/>
        <v>300</v>
      </c>
      <c r="R968" s="14" t="str">
        <f t="shared" si="79"/>
        <v>D</v>
      </c>
      <c r="S968" s="14" t="str">
        <f>VLOOKUP(G968,Code!$C$3:$D$5,2,0)</f>
        <v>O-102</v>
      </c>
      <c r="T968" s="14"/>
    </row>
    <row r="969" spans="1:20">
      <c r="A969" s="13">
        <v>968</v>
      </c>
      <c r="B969" s="13" t="s">
        <v>150</v>
      </c>
      <c r="C969" s="13" t="s">
        <v>112</v>
      </c>
      <c r="D969" s="13" t="s">
        <v>181</v>
      </c>
      <c r="E969" s="13" t="s">
        <v>182</v>
      </c>
      <c r="F969" s="13" t="s">
        <v>134</v>
      </c>
      <c r="G969" s="13" t="s">
        <v>82</v>
      </c>
      <c r="H969" s="13" t="s">
        <v>107</v>
      </c>
      <c r="I969" s="13" t="s">
        <v>1057</v>
      </c>
      <c r="J969" s="13">
        <v>4</v>
      </c>
      <c r="K969" s="13">
        <v>0</v>
      </c>
      <c r="L969" s="14">
        <v>91.967999999999989</v>
      </c>
      <c r="M969" s="14">
        <f t="shared" si="75"/>
        <v>99.632000000000005</v>
      </c>
      <c r="N969" s="14">
        <f t="shared" si="76"/>
        <v>191.6</v>
      </c>
      <c r="O969" s="14">
        <f t="shared" si="78"/>
        <v>91.967999999999989</v>
      </c>
      <c r="P969" s="13">
        <v>191.6</v>
      </c>
      <c r="Q969" s="14">
        <f t="shared" si="77"/>
        <v>600</v>
      </c>
      <c r="R969" s="14" t="str">
        <f t="shared" si="79"/>
        <v>C</v>
      </c>
      <c r="S969" s="14" t="str">
        <f>VLOOKUP(G969,Code!$C$3:$D$5,2,0)</f>
        <v>O-102</v>
      </c>
      <c r="T969" s="14"/>
    </row>
    <row r="970" spans="1:20">
      <c r="A970" s="13">
        <v>969</v>
      </c>
      <c r="B970" s="13" t="s">
        <v>150</v>
      </c>
      <c r="C970" s="13" t="s">
        <v>112</v>
      </c>
      <c r="D970" s="13" t="s">
        <v>181</v>
      </c>
      <c r="E970" s="13" t="s">
        <v>182</v>
      </c>
      <c r="F970" s="13" t="s">
        <v>134</v>
      </c>
      <c r="G970" s="13" t="s">
        <v>82</v>
      </c>
      <c r="H970" s="13" t="s">
        <v>83</v>
      </c>
      <c r="I970" s="13" t="s">
        <v>1054</v>
      </c>
      <c r="J970" s="13">
        <v>3</v>
      </c>
      <c r="K970" s="13">
        <v>0</v>
      </c>
      <c r="L970" s="14">
        <v>4.2336</v>
      </c>
      <c r="M970" s="14">
        <f t="shared" si="75"/>
        <v>4.4064000000000005</v>
      </c>
      <c r="N970" s="14">
        <f t="shared" si="76"/>
        <v>8.64</v>
      </c>
      <c r="O970" s="14">
        <f t="shared" si="78"/>
        <v>4.2336</v>
      </c>
      <c r="P970" s="13">
        <v>8.64</v>
      </c>
      <c r="Q970" s="14">
        <f t="shared" si="77"/>
        <v>450</v>
      </c>
      <c r="R970" s="14" t="str">
        <f t="shared" si="79"/>
        <v>D</v>
      </c>
      <c r="S970" s="14" t="str">
        <f>VLOOKUP(G970,Code!$C$3:$D$5,2,0)</f>
        <v>O-102</v>
      </c>
      <c r="T970" s="14"/>
    </row>
    <row r="971" spans="1:20">
      <c r="A971" s="13">
        <v>970</v>
      </c>
      <c r="B971" s="13" t="s">
        <v>150</v>
      </c>
      <c r="C971" s="13" t="s">
        <v>112</v>
      </c>
      <c r="D971" s="13" t="s">
        <v>181</v>
      </c>
      <c r="E971" s="13" t="s">
        <v>182</v>
      </c>
      <c r="F971" s="13" t="s">
        <v>134</v>
      </c>
      <c r="G971" s="13" t="s">
        <v>82</v>
      </c>
      <c r="H971" s="13" t="s">
        <v>90</v>
      </c>
      <c r="I971" s="13" t="s">
        <v>1058</v>
      </c>
      <c r="J971" s="13">
        <v>3</v>
      </c>
      <c r="K971" s="13">
        <v>0</v>
      </c>
      <c r="L971" s="14">
        <v>0</v>
      </c>
      <c r="M971" s="14">
        <f t="shared" si="75"/>
        <v>501.81000000000006</v>
      </c>
      <c r="N971" s="14">
        <f t="shared" si="76"/>
        <v>501.81000000000006</v>
      </c>
      <c r="O971" s="14">
        <f t="shared" si="78"/>
        <v>0</v>
      </c>
      <c r="P971" s="13">
        <v>501.81000000000006</v>
      </c>
      <c r="Q971" s="14">
        <f t="shared" si="77"/>
        <v>450</v>
      </c>
      <c r="R971" s="14" t="str">
        <f t="shared" si="79"/>
        <v>D</v>
      </c>
      <c r="S971" s="14" t="str">
        <f>VLOOKUP(G971,Code!$C$3:$D$5,2,0)</f>
        <v>O-102</v>
      </c>
      <c r="T971" s="14"/>
    </row>
    <row r="972" spans="1:20">
      <c r="A972" s="13">
        <v>971</v>
      </c>
      <c r="B972" s="13" t="s">
        <v>68</v>
      </c>
      <c r="C972" s="13" t="s">
        <v>69</v>
      </c>
      <c r="D972" s="13" t="s">
        <v>132</v>
      </c>
      <c r="E972" s="13" t="s">
        <v>133</v>
      </c>
      <c r="F972" s="13" t="s">
        <v>134</v>
      </c>
      <c r="G972" s="13" t="s">
        <v>73</v>
      </c>
      <c r="H972" s="13" t="s">
        <v>92</v>
      </c>
      <c r="I972" s="13" t="s">
        <v>1059</v>
      </c>
      <c r="J972" s="13">
        <v>6</v>
      </c>
      <c r="K972" s="13">
        <v>0.2</v>
      </c>
      <c r="L972" s="14">
        <v>28.598399999999998</v>
      </c>
      <c r="M972" s="14">
        <f t="shared" si="75"/>
        <v>98.505600000000015</v>
      </c>
      <c r="N972" s="14">
        <f t="shared" si="76"/>
        <v>152.52480000000003</v>
      </c>
      <c r="O972" s="14">
        <f t="shared" si="78"/>
        <v>54.019200000000012</v>
      </c>
      <c r="P972" s="13">
        <v>127.10400000000001</v>
      </c>
      <c r="Q972" s="14">
        <f t="shared" si="77"/>
        <v>900</v>
      </c>
      <c r="R972" s="14" t="str">
        <f t="shared" si="79"/>
        <v>C</v>
      </c>
      <c r="S972" s="14" t="str">
        <f>VLOOKUP(G972,Code!$C$3:$D$5,2,0)</f>
        <v>F-101</v>
      </c>
      <c r="T972" s="14"/>
    </row>
    <row r="973" spans="1:20">
      <c r="A973" s="13">
        <v>972</v>
      </c>
      <c r="B973" s="13" t="s">
        <v>68</v>
      </c>
      <c r="C973" s="13" t="s">
        <v>69</v>
      </c>
      <c r="D973" s="13" t="s">
        <v>132</v>
      </c>
      <c r="E973" s="13" t="s">
        <v>133</v>
      </c>
      <c r="F973" s="13" t="s">
        <v>134</v>
      </c>
      <c r="G973" s="13" t="s">
        <v>96</v>
      </c>
      <c r="H973" s="13" t="s">
        <v>97</v>
      </c>
      <c r="I973" s="13" t="s">
        <v>518</v>
      </c>
      <c r="J973" s="13">
        <v>3</v>
      </c>
      <c r="K973" s="13">
        <v>0.4</v>
      </c>
      <c r="L973" s="14">
        <v>-31.050000000000011</v>
      </c>
      <c r="M973" s="14">
        <f t="shared" si="75"/>
        <v>155.25</v>
      </c>
      <c r="N973" s="14">
        <f t="shared" si="76"/>
        <v>173.88</v>
      </c>
      <c r="O973" s="14">
        <f t="shared" si="78"/>
        <v>18.629999999999995</v>
      </c>
      <c r="P973" s="13">
        <v>124.19999999999999</v>
      </c>
      <c r="Q973" s="14">
        <f t="shared" si="77"/>
        <v>450</v>
      </c>
      <c r="R973" s="14" t="str">
        <f t="shared" si="79"/>
        <v>D</v>
      </c>
      <c r="S973" s="14" t="str">
        <f>VLOOKUP(G973,Code!$C$3:$D$5,2,0)</f>
        <v>T-103</v>
      </c>
      <c r="T973" s="14"/>
    </row>
    <row r="974" spans="1:20">
      <c r="A974" s="13">
        <v>973</v>
      </c>
      <c r="B974" s="13" t="s">
        <v>68</v>
      </c>
      <c r="C974" s="13" t="s">
        <v>69</v>
      </c>
      <c r="D974" s="13" t="s">
        <v>132</v>
      </c>
      <c r="E974" s="13" t="s">
        <v>133</v>
      </c>
      <c r="F974" s="13" t="s">
        <v>134</v>
      </c>
      <c r="G974" s="13" t="s">
        <v>82</v>
      </c>
      <c r="H974" s="13" t="s">
        <v>99</v>
      </c>
      <c r="I974" s="13" t="s">
        <v>862</v>
      </c>
      <c r="J974" s="13">
        <v>2</v>
      </c>
      <c r="K974" s="13">
        <v>0.7</v>
      </c>
      <c r="L974" s="14">
        <v>-13.6312</v>
      </c>
      <c r="M974" s="14">
        <f t="shared" si="75"/>
        <v>32.219200000000001</v>
      </c>
      <c r="N974" s="14">
        <f t="shared" si="76"/>
        <v>31.599600000000009</v>
      </c>
      <c r="O974" s="14">
        <f t="shared" si="78"/>
        <v>-0.61959999999999127</v>
      </c>
      <c r="P974" s="13">
        <v>18.588000000000005</v>
      </c>
      <c r="Q974" s="14">
        <f t="shared" si="77"/>
        <v>300</v>
      </c>
      <c r="R974" s="14" t="str">
        <f t="shared" si="79"/>
        <v>D</v>
      </c>
      <c r="S974" s="14" t="str">
        <f>VLOOKUP(G974,Code!$C$3:$D$5,2,0)</f>
        <v>O-102</v>
      </c>
      <c r="T974" s="14"/>
    </row>
    <row r="975" spans="1:20">
      <c r="A975" s="13">
        <v>974</v>
      </c>
      <c r="B975" s="13" t="s">
        <v>68</v>
      </c>
      <c r="C975" s="13" t="s">
        <v>69</v>
      </c>
      <c r="D975" s="13" t="s">
        <v>132</v>
      </c>
      <c r="E975" s="13" t="s">
        <v>133</v>
      </c>
      <c r="F975" s="13" t="s">
        <v>134</v>
      </c>
      <c r="G975" s="13" t="s">
        <v>82</v>
      </c>
      <c r="H975" s="13" t="s">
        <v>83</v>
      </c>
      <c r="I975" s="13" t="s">
        <v>516</v>
      </c>
      <c r="J975" s="13">
        <v>3</v>
      </c>
      <c r="K975" s="13">
        <v>0.2</v>
      </c>
      <c r="L975" s="14">
        <v>10.149299999999997</v>
      </c>
      <c r="M975" s="14">
        <f t="shared" si="75"/>
        <v>19.922700000000006</v>
      </c>
      <c r="N975" s="14">
        <f t="shared" si="76"/>
        <v>36.086400000000005</v>
      </c>
      <c r="O975" s="14">
        <f t="shared" si="78"/>
        <v>16.163699999999999</v>
      </c>
      <c r="P975" s="13">
        <v>30.072000000000003</v>
      </c>
      <c r="Q975" s="14">
        <f t="shared" si="77"/>
        <v>450</v>
      </c>
      <c r="R975" s="14" t="str">
        <f t="shared" si="79"/>
        <v>D</v>
      </c>
      <c r="S975" s="14" t="str">
        <f>VLOOKUP(G975,Code!$C$3:$D$5,2,0)</f>
        <v>O-102</v>
      </c>
      <c r="T975" s="14"/>
    </row>
    <row r="976" spans="1:20">
      <c r="A976" s="13">
        <v>975</v>
      </c>
      <c r="B976" s="13" t="s">
        <v>68</v>
      </c>
      <c r="C976" s="13" t="s">
        <v>112</v>
      </c>
      <c r="D976" s="13" t="s">
        <v>181</v>
      </c>
      <c r="E976" s="13" t="s">
        <v>182</v>
      </c>
      <c r="F976" s="13" t="s">
        <v>134</v>
      </c>
      <c r="G976" s="13" t="s">
        <v>96</v>
      </c>
      <c r="H976" s="13" t="s">
        <v>97</v>
      </c>
      <c r="I976" s="13" t="s">
        <v>720</v>
      </c>
      <c r="J976" s="13">
        <v>7</v>
      </c>
      <c r="K976" s="13">
        <v>0</v>
      </c>
      <c r="L976" s="14">
        <v>3.2186000000000092</v>
      </c>
      <c r="M976" s="14">
        <f t="shared" si="75"/>
        <v>157.71139999999997</v>
      </c>
      <c r="N976" s="14">
        <f t="shared" si="76"/>
        <v>160.92999999999998</v>
      </c>
      <c r="O976" s="14">
        <f t="shared" si="78"/>
        <v>3.2186000000000092</v>
      </c>
      <c r="P976" s="13">
        <v>160.92999999999998</v>
      </c>
      <c r="Q976" s="14">
        <f t="shared" si="77"/>
        <v>1050</v>
      </c>
      <c r="R976" s="14" t="str">
        <f t="shared" si="79"/>
        <v>B</v>
      </c>
      <c r="S976" s="14" t="str">
        <f>VLOOKUP(G976,Code!$C$3:$D$5,2,0)</f>
        <v>T-103</v>
      </c>
      <c r="T976" s="14"/>
    </row>
    <row r="977" spans="1:20">
      <c r="A977" s="13">
        <v>976</v>
      </c>
      <c r="B977" s="13" t="s">
        <v>68</v>
      </c>
      <c r="C977" s="13" t="s">
        <v>112</v>
      </c>
      <c r="D977" s="13" t="s">
        <v>181</v>
      </c>
      <c r="E977" s="13" t="s">
        <v>182</v>
      </c>
      <c r="F977" s="13" t="s">
        <v>134</v>
      </c>
      <c r="G977" s="13" t="s">
        <v>82</v>
      </c>
      <c r="H977" s="13" t="s">
        <v>99</v>
      </c>
      <c r="I977" s="13" t="s">
        <v>583</v>
      </c>
      <c r="J977" s="13">
        <v>3</v>
      </c>
      <c r="K977" s="13">
        <v>0.2</v>
      </c>
      <c r="L977" s="14">
        <v>25.579799999999992</v>
      </c>
      <c r="M977" s="14">
        <f t="shared" si="75"/>
        <v>50.21220000000001</v>
      </c>
      <c r="N977" s="14">
        <f t="shared" si="76"/>
        <v>90.950400000000002</v>
      </c>
      <c r="O977" s="14">
        <f t="shared" si="78"/>
        <v>40.738199999999992</v>
      </c>
      <c r="P977" s="13">
        <v>75.792000000000002</v>
      </c>
      <c r="Q977" s="14">
        <f t="shared" si="77"/>
        <v>450</v>
      </c>
      <c r="R977" s="14" t="str">
        <f t="shared" si="79"/>
        <v>D</v>
      </c>
      <c r="S977" s="14" t="str">
        <f>VLOOKUP(G977,Code!$C$3:$D$5,2,0)</f>
        <v>O-102</v>
      </c>
      <c r="T977" s="14"/>
    </row>
    <row r="978" spans="1:20">
      <c r="A978" s="13">
        <v>977</v>
      </c>
      <c r="B978" s="13" t="s">
        <v>85</v>
      </c>
      <c r="C978" s="13" t="s">
        <v>69</v>
      </c>
      <c r="D978" s="13" t="s">
        <v>240</v>
      </c>
      <c r="E978" s="13" t="s">
        <v>241</v>
      </c>
      <c r="F978" s="13" t="s">
        <v>81</v>
      </c>
      <c r="G978" s="13" t="s">
        <v>82</v>
      </c>
      <c r="H978" s="13" t="s">
        <v>99</v>
      </c>
      <c r="I978" s="13" t="s">
        <v>1060</v>
      </c>
      <c r="J978" s="13">
        <v>2</v>
      </c>
      <c r="K978" s="13">
        <v>0.7</v>
      </c>
      <c r="L978" s="14">
        <v>-0.79200000000000004</v>
      </c>
      <c r="M978" s="14">
        <f t="shared" si="75"/>
        <v>1.8720000000000003</v>
      </c>
      <c r="N978" s="14">
        <f t="shared" si="76"/>
        <v>1.8360000000000003</v>
      </c>
      <c r="O978" s="14">
        <f t="shared" si="78"/>
        <v>-3.6000000000000032E-2</v>
      </c>
      <c r="P978" s="13">
        <v>1.0800000000000003</v>
      </c>
      <c r="Q978" s="14">
        <f t="shared" si="77"/>
        <v>300</v>
      </c>
      <c r="R978" s="14" t="str">
        <f t="shared" si="79"/>
        <v>D</v>
      </c>
      <c r="S978" s="14" t="str">
        <f>VLOOKUP(G978,Code!$C$3:$D$5,2,0)</f>
        <v>O-102</v>
      </c>
      <c r="T978" s="14"/>
    </row>
    <row r="979" spans="1:20">
      <c r="A979" s="13">
        <v>978</v>
      </c>
      <c r="B979" s="13" t="s">
        <v>150</v>
      </c>
      <c r="C979" s="13" t="s">
        <v>78</v>
      </c>
      <c r="D979" s="13" t="s">
        <v>403</v>
      </c>
      <c r="E979" s="13" t="s">
        <v>169</v>
      </c>
      <c r="F979" s="13" t="s">
        <v>115</v>
      </c>
      <c r="G979" s="13" t="s">
        <v>96</v>
      </c>
      <c r="H979" s="13" t="s">
        <v>333</v>
      </c>
      <c r="I979" s="13" t="s">
        <v>334</v>
      </c>
      <c r="J979" s="13">
        <v>2</v>
      </c>
      <c r="K979" s="13">
        <v>0.1</v>
      </c>
      <c r="L979" s="14">
        <v>679.99599999999964</v>
      </c>
      <c r="M979" s="14">
        <f t="shared" si="75"/>
        <v>2379.9860000000003</v>
      </c>
      <c r="N979" s="14">
        <f t="shared" si="76"/>
        <v>3365.9802</v>
      </c>
      <c r="O979" s="14">
        <f t="shared" si="78"/>
        <v>985.99419999999964</v>
      </c>
      <c r="P979" s="13">
        <v>3059.982</v>
      </c>
      <c r="Q979" s="14">
        <f t="shared" si="77"/>
        <v>300</v>
      </c>
      <c r="R979" s="14" t="str">
        <f t="shared" si="79"/>
        <v>D</v>
      </c>
      <c r="S979" s="14" t="str">
        <f>VLOOKUP(G979,Code!$C$3:$D$5,2,0)</f>
        <v>T-103</v>
      </c>
      <c r="T979" s="14"/>
    </row>
    <row r="980" spans="1:20">
      <c r="A980" s="13">
        <v>979</v>
      </c>
      <c r="B980" s="13" t="s">
        <v>150</v>
      </c>
      <c r="C980" s="13" t="s">
        <v>69</v>
      </c>
      <c r="D980" s="13" t="s">
        <v>276</v>
      </c>
      <c r="E980" s="13" t="s">
        <v>106</v>
      </c>
      <c r="F980" s="13" t="s">
        <v>72</v>
      </c>
      <c r="G980" s="13" t="s">
        <v>82</v>
      </c>
      <c r="H980" s="13" t="s">
        <v>99</v>
      </c>
      <c r="I980" s="13" t="s">
        <v>786</v>
      </c>
      <c r="J980" s="13">
        <v>2</v>
      </c>
      <c r="K980" s="13">
        <v>0.7</v>
      </c>
      <c r="L980" s="14">
        <v>-2.6256000000000004</v>
      </c>
      <c r="M980" s="14">
        <f t="shared" si="75"/>
        <v>5.9076000000000004</v>
      </c>
      <c r="N980" s="14">
        <f t="shared" si="76"/>
        <v>5.5794000000000006</v>
      </c>
      <c r="O980" s="14">
        <f t="shared" si="78"/>
        <v>-0.32819999999999983</v>
      </c>
      <c r="P980" s="13">
        <v>3.2820000000000005</v>
      </c>
      <c r="Q980" s="14">
        <f t="shared" si="77"/>
        <v>300</v>
      </c>
      <c r="R980" s="14" t="str">
        <f t="shared" si="79"/>
        <v>D</v>
      </c>
      <c r="S980" s="14" t="str">
        <f>VLOOKUP(G980,Code!$C$3:$D$5,2,0)</f>
        <v>O-102</v>
      </c>
      <c r="T980" s="14"/>
    </row>
    <row r="981" spans="1:20">
      <c r="A981" s="13">
        <v>980</v>
      </c>
      <c r="B981" s="13" t="s">
        <v>150</v>
      </c>
      <c r="C981" s="13" t="s">
        <v>78</v>
      </c>
      <c r="D981" s="13" t="s">
        <v>267</v>
      </c>
      <c r="E981" s="13" t="s">
        <v>176</v>
      </c>
      <c r="F981" s="13" t="s">
        <v>115</v>
      </c>
      <c r="G981" s="13" t="s">
        <v>82</v>
      </c>
      <c r="H981" s="13" t="s">
        <v>107</v>
      </c>
      <c r="I981" s="13" t="s">
        <v>1061</v>
      </c>
      <c r="J981" s="13">
        <v>3</v>
      </c>
      <c r="K981" s="13">
        <v>0</v>
      </c>
      <c r="L981" s="14">
        <v>16.669799999999999</v>
      </c>
      <c r="M981" s="14">
        <f t="shared" si="75"/>
        <v>17.350199999999997</v>
      </c>
      <c r="N981" s="14">
        <f t="shared" si="76"/>
        <v>34.019999999999996</v>
      </c>
      <c r="O981" s="14">
        <f t="shared" si="78"/>
        <v>16.669799999999999</v>
      </c>
      <c r="P981" s="13">
        <v>34.019999999999996</v>
      </c>
      <c r="Q981" s="14">
        <f t="shared" si="77"/>
        <v>450</v>
      </c>
      <c r="R981" s="14" t="str">
        <f t="shared" si="79"/>
        <v>D</v>
      </c>
      <c r="S981" s="14" t="str">
        <f>VLOOKUP(G981,Code!$C$3:$D$5,2,0)</f>
        <v>O-102</v>
      </c>
      <c r="T981" s="14"/>
    </row>
    <row r="982" spans="1:20">
      <c r="A982" s="13">
        <v>981</v>
      </c>
      <c r="B982" s="13" t="s">
        <v>85</v>
      </c>
      <c r="C982" s="13" t="s">
        <v>69</v>
      </c>
      <c r="D982" s="13" t="s">
        <v>181</v>
      </c>
      <c r="E982" s="13" t="s">
        <v>182</v>
      </c>
      <c r="F982" s="13" t="s">
        <v>134</v>
      </c>
      <c r="G982" s="13" t="s">
        <v>73</v>
      </c>
      <c r="H982" s="13" t="s">
        <v>76</v>
      </c>
      <c r="I982" s="13" t="s">
        <v>927</v>
      </c>
      <c r="J982" s="13">
        <v>6</v>
      </c>
      <c r="K982" s="13">
        <v>0.1</v>
      </c>
      <c r="L982" s="14">
        <v>93.223199999999977</v>
      </c>
      <c r="M982" s="14">
        <f t="shared" si="75"/>
        <v>506.06880000000007</v>
      </c>
      <c r="N982" s="14">
        <f t="shared" si="76"/>
        <v>659.22120000000007</v>
      </c>
      <c r="O982" s="14">
        <f t="shared" si="78"/>
        <v>153.1524</v>
      </c>
      <c r="P982" s="13">
        <v>599.29200000000003</v>
      </c>
      <c r="Q982" s="14">
        <f t="shared" si="77"/>
        <v>900</v>
      </c>
      <c r="R982" s="14" t="str">
        <f t="shared" si="79"/>
        <v>C</v>
      </c>
      <c r="S982" s="14" t="str">
        <f>VLOOKUP(G982,Code!$C$3:$D$5,2,0)</f>
        <v>F-101</v>
      </c>
      <c r="T982" s="14"/>
    </row>
    <row r="983" spans="1:20">
      <c r="A983" s="13">
        <v>982</v>
      </c>
      <c r="B983" s="13" t="s">
        <v>68</v>
      </c>
      <c r="C983" s="13" t="s">
        <v>69</v>
      </c>
      <c r="D983" s="13" t="s">
        <v>612</v>
      </c>
      <c r="E983" s="13" t="s">
        <v>252</v>
      </c>
      <c r="F983" s="13" t="s">
        <v>81</v>
      </c>
      <c r="G983" s="13" t="s">
        <v>82</v>
      </c>
      <c r="H983" s="13" t="s">
        <v>94</v>
      </c>
      <c r="I983" s="13" t="s">
        <v>1062</v>
      </c>
      <c r="J983" s="13">
        <v>1</v>
      </c>
      <c r="K983" s="13">
        <v>0.2</v>
      </c>
      <c r="L983" s="14">
        <v>0.80559999999999987</v>
      </c>
      <c r="M983" s="14">
        <f t="shared" si="75"/>
        <v>2.5864000000000003</v>
      </c>
      <c r="N983" s="14">
        <f t="shared" si="76"/>
        <v>4.0704000000000002</v>
      </c>
      <c r="O983" s="14">
        <f t="shared" si="78"/>
        <v>1.484</v>
      </c>
      <c r="P983" s="13">
        <v>3.3920000000000003</v>
      </c>
      <c r="Q983" s="14">
        <f t="shared" si="77"/>
        <v>150</v>
      </c>
      <c r="R983" s="14" t="str">
        <f t="shared" si="79"/>
        <v>D</v>
      </c>
      <c r="S983" s="14" t="str">
        <f>VLOOKUP(G983,Code!$C$3:$D$5,2,0)</f>
        <v>O-102</v>
      </c>
      <c r="T983" s="14"/>
    </row>
    <row r="984" spans="1:20">
      <c r="A984" s="13">
        <v>983</v>
      </c>
      <c r="B984" s="13" t="s">
        <v>68</v>
      </c>
      <c r="C984" s="13" t="s">
        <v>69</v>
      </c>
      <c r="D984" s="13" t="s">
        <v>612</v>
      </c>
      <c r="E984" s="13" t="s">
        <v>252</v>
      </c>
      <c r="F984" s="13" t="s">
        <v>81</v>
      </c>
      <c r="G984" s="13" t="s">
        <v>96</v>
      </c>
      <c r="H984" s="13" t="s">
        <v>97</v>
      </c>
      <c r="I984" s="13" t="s">
        <v>1063</v>
      </c>
      <c r="J984" s="13">
        <v>2</v>
      </c>
      <c r="K984" s="13">
        <v>0.2</v>
      </c>
      <c r="L984" s="14">
        <v>55.998400000000032</v>
      </c>
      <c r="M984" s="14">
        <f t="shared" si="75"/>
        <v>503.98559999999998</v>
      </c>
      <c r="N984" s="14">
        <f t="shared" si="76"/>
        <v>671.98080000000004</v>
      </c>
      <c r="O984" s="14">
        <f t="shared" si="78"/>
        <v>167.99520000000007</v>
      </c>
      <c r="P984" s="13">
        <v>559.98400000000004</v>
      </c>
      <c r="Q984" s="14">
        <f t="shared" si="77"/>
        <v>300</v>
      </c>
      <c r="R984" s="14" t="str">
        <f t="shared" si="79"/>
        <v>D</v>
      </c>
      <c r="S984" s="14" t="str">
        <f>VLOOKUP(G984,Code!$C$3:$D$5,2,0)</f>
        <v>T-103</v>
      </c>
      <c r="T984" s="14"/>
    </row>
    <row r="985" spans="1:20">
      <c r="A985" s="13">
        <v>984</v>
      </c>
      <c r="B985" s="13" t="s">
        <v>68</v>
      </c>
      <c r="C985" s="13" t="s">
        <v>69</v>
      </c>
      <c r="D985" s="13" t="s">
        <v>612</v>
      </c>
      <c r="E985" s="13" t="s">
        <v>252</v>
      </c>
      <c r="F985" s="13" t="s">
        <v>81</v>
      </c>
      <c r="G985" s="13" t="s">
        <v>73</v>
      </c>
      <c r="H985" s="13" t="s">
        <v>76</v>
      </c>
      <c r="I985" s="13" t="s">
        <v>959</v>
      </c>
      <c r="J985" s="13">
        <v>5</v>
      </c>
      <c r="K985" s="13">
        <v>0.2</v>
      </c>
      <c r="L985" s="14">
        <v>75.489999999999924</v>
      </c>
      <c r="M985" s="14">
        <f t="shared" si="75"/>
        <v>528.43000000000006</v>
      </c>
      <c r="N985" s="14">
        <f t="shared" si="76"/>
        <v>724.70399999999995</v>
      </c>
      <c r="O985" s="14">
        <f t="shared" si="78"/>
        <v>196.27399999999989</v>
      </c>
      <c r="P985" s="13">
        <v>603.91999999999996</v>
      </c>
      <c r="Q985" s="14">
        <f t="shared" si="77"/>
        <v>750</v>
      </c>
      <c r="R985" s="14" t="str">
        <f t="shared" si="79"/>
        <v>C</v>
      </c>
      <c r="S985" s="14" t="str">
        <f>VLOOKUP(G985,Code!$C$3:$D$5,2,0)</f>
        <v>F-101</v>
      </c>
      <c r="T985" s="14"/>
    </row>
    <row r="986" spans="1:20">
      <c r="A986" s="13">
        <v>985</v>
      </c>
      <c r="B986" s="13" t="s">
        <v>85</v>
      </c>
      <c r="C986" s="13" t="s">
        <v>112</v>
      </c>
      <c r="D986" s="13" t="s">
        <v>306</v>
      </c>
      <c r="E986" s="13" t="s">
        <v>114</v>
      </c>
      <c r="F986" s="13" t="s">
        <v>115</v>
      </c>
      <c r="G986" s="13" t="s">
        <v>82</v>
      </c>
      <c r="H986" s="13" t="s">
        <v>83</v>
      </c>
      <c r="I986" s="13" t="s">
        <v>930</v>
      </c>
      <c r="J986" s="13">
        <v>2</v>
      </c>
      <c r="K986" s="13">
        <v>0.2</v>
      </c>
      <c r="L986" s="14">
        <v>2.5895999999999999</v>
      </c>
      <c r="M986" s="14">
        <f t="shared" si="75"/>
        <v>5.378400000000001</v>
      </c>
      <c r="N986" s="14">
        <f t="shared" si="76"/>
        <v>9.5616000000000021</v>
      </c>
      <c r="O986" s="14">
        <f t="shared" si="78"/>
        <v>4.1832000000000011</v>
      </c>
      <c r="P986" s="13">
        <v>7.9680000000000009</v>
      </c>
      <c r="Q986" s="14">
        <f t="shared" si="77"/>
        <v>300</v>
      </c>
      <c r="R986" s="14" t="str">
        <f t="shared" si="79"/>
        <v>D</v>
      </c>
      <c r="S986" s="14" t="str">
        <f>VLOOKUP(G986,Code!$C$3:$D$5,2,0)</f>
        <v>O-102</v>
      </c>
      <c r="T986" s="14"/>
    </row>
    <row r="987" spans="1:20">
      <c r="A987" s="13">
        <v>986</v>
      </c>
      <c r="B987" s="13" t="s">
        <v>85</v>
      </c>
      <c r="C987" s="13" t="s">
        <v>112</v>
      </c>
      <c r="D987" s="13" t="s">
        <v>306</v>
      </c>
      <c r="E987" s="13" t="s">
        <v>114</v>
      </c>
      <c r="F987" s="13" t="s">
        <v>115</v>
      </c>
      <c r="G987" s="13" t="s">
        <v>82</v>
      </c>
      <c r="H987" s="13" t="s">
        <v>143</v>
      </c>
      <c r="I987" s="13" t="s">
        <v>1064</v>
      </c>
      <c r="J987" s="13">
        <v>4</v>
      </c>
      <c r="K987" s="13">
        <v>0.2</v>
      </c>
      <c r="L987" s="14">
        <v>9.4391999999999996</v>
      </c>
      <c r="M987" s="14">
        <f t="shared" si="75"/>
        <v>18.528800000000004</v>
      </c>
      <c r="N987" s="14">
        <f t="shared" si="76"/>
        <v>33.561600000000006</v>
      </c>
      <c r="O987" s="14">
        <f t="shared" si="78"/>
        <v>15.032800000000002</v>
      </c>
      <c r="P987" s="13">
        <v>27.968000000000004</v>
      </c>
      <c r="Q987" s="14">
        <f t="shared" si="77"/>
        <v>600</v>
      </c>
      <c r="R987" s="14" t="str">
        <f t="shared" si="79"/>
        <v>C</v>
      </c>
      <c r="S987" s="14" t="str">
        <f>VLOOKUP(G987,Code!$C$3:$D$5,2,0)</f>
        <v>O-102</v>
      </c>
      <c r="T987" s="14"/>
    </row>
    <row r="988" spans="1:20">
      <c r="A988" s="13">
        <v>987</v>
      </c>
      <c r="B988" s="13" t="s">
        <v>85</v>
      </c>
      <c r="C988" s="13" t="s">
        <v>112</v>
      </c>
      <c r="D988" s="13" t="s">
        <v>306</v>
      </c>
      <c r="E988" s="13" t="s">
        <v>114</v>
      </c>
      <c r="F988" s="13" t="s">
        <v>115</v>
      </c>
      <c r="G988" s="13" t="s">
        <v>96</v>
      </c>
      <c r="H988" s="13" t="s">
        <v>333</v>
      </c>
      <c r="I988" s="13" t="s">
        <v>1065</v>
      </c>
      <c r="J988" s="13">
        <v>3</v>
      </c>
      <c r="K988" s="13">
        <v>0.4</v>
      </c>
      <c r="L988" s="14">
        <v>44.867999999999967</v>
      </c>
      <c r="M988" s="14">
        <f t="shared" si="75"/>
        <v>291.64200000000005</v>
      </c>
      <c r="N988" s="14">
        <f t="shared" si="76"/>
        <v>471.11400000000003</v>
      </c>
      <c r="O988" s="14">
        <f t="shared" si="78"/>
        <v>179.47199999999998</v>
      </c>
      <c r="P988" s="13">
        <v>336.51</v>
      </c>
      <c r="Q988" s="14">
        <f t="shared" si="77"/>
        <v>450</v>
      </c>
      <c r="R988" s="14" t="str">
        <f t="shared" si="79"/>
        <v>D</v>
      </c>
      <c r="S988" s="14" t="str">
        <f>VLOOKUP(G988,Code!$C$3:$D$5,2,0)</f>
        <v>T-103</v>
      </c>
      <c r="T988" s="14"/>
    </row>
    <row r="989" spans="1:20">
      <c r="A989" s="13">
        <v>988</v>
      </c>
      <c r="B989" s="13" t="s">
        <v>548</v>
      </c>
      <c r="C989" s="13" t="s">
        <v>69</v>
      </c>
      <c r="D989" s="13" t="s">
        <v>148</v>
      </c>
      <c r="E989" s="13" t="s">
        <v>114</v>
      </c>
      <c r="F989" s="13" t="s">
        <v>115</v>
      </c>
      <c r="G989" s="13" t="s">
        <v>82</v>
      </c>
      <c r="H989" s="13" t="s">
        <v>99</v>
      </c>
      <c r="I989" s="13" t="s">
        <v>1066</v>
      </c>
      <c r="J989" s="13">
        <v>2</v>
      </c>
      <c r="K989" s="13">
        <v>0.8</v>
      </c>
      <c r="L989" s="14">
        <v>-1.8904000000000001</v>
      </c>
      <c r="M989" s="14">
        <f t="shared" si="75"/>
        <v>3.0023999999999997</v>
      </c>
      <c r="N989" s="14">
        <f t="shared" si="76"/>
        <v>2.0015999999999994</v>
      </c>
      <c r="O989" s="14">
        <f t="shared" si="78"/>
        <v>-1.0008000000000004</v>
      </c>
      <c r="P989" s="13">
        <v>1.1119999999999997</v>
      </c>
      <c r="Q989" s="14">
        <f t="shared" si="77"/>
        <v>300</v>
      </c>
      <c r="R989" s="14" t="str">
        <f t="shared" si="79"/>
        <v>D</v>
      </c>
      <c r="S989" s="14" t="str">
        <f>VLOOKUP(G989,Code!$C$3:$D$5,2,0)</f>
        <v>O-102</v>
      </c>
      <c r="T989" s="14"/>
    </row>
    <row r="990" spans="1:20">
      <c r="A990" s="13">
        <v>989</v>
      </c>
      <c r="B990" s="13" t="s">
        <v>85</v>
      </c>
      <c r="C990" s="13" t="s">
        <v>78</v>
      </c>
      <c r="D990" s="13" t="s">
        <v>642</v>
      </c>
      <c r="E990" s="13" t="s">
        <v>182</v>
      </c>
      <c r="F990" s="13" t="s">
        <v>134</v>
      </c>
      <c r="G990" s="13" t="s">
        <v>73</v>
      </c>
      <c r="H990" s="13" t="s">
        <v>92</v>
      </c>
      <c r="I990" s="13" t="s">
        <v>854</v>
      </c>
      <c r="J990" s="13">
        <v>5</v>
      </c>
      <c r="K990" s="13">
        <v>0</v>
      </c>
      <c r="L990" s="14">
        <v>72.807000000000031</v>
      </c>
      <c r="M990" s="14">
        <f t="shared" si="75"/>
        <v>447.24300000000005</v>
      </c>
      <c r="N990" s="14">
        <f t="shared" si="76"/>
        <v>520.05000000000007</v>
      </c>
      <c r="O990" s="14">
        <f t="shared" si="78"/>
        <v>72.807000000000016</v>
      </c>
      <c r="P990" s="13">
        <v>520.05000000000007</v>
      </c>
      <c r="Q990" s="14">
        <f t="shared" si="77"/>
        <v>750</v>
      </c>
      <c r="R990" s="14" t="str">
        <f t="shared" si="79"/>
        <v>C</v>
      </c>
      <c r="S990" s="14" t="str">
        <f>VLOOKUP(G990,Code!$C$3:$D$5,2,0)</f>
        <v>F-101</v>
      </c>
      <c r="T990" s="14"/>
    </row>
    <row r="991" spans="1:20">
      <c r="A991" s="13">
        <v>990</v>
      </c>
      <c r="B991" s="13" t="s">
        <v>85</v>
      </c>
      <c r="C991" s="13" t="s">
        <v>78</v>
      </c>
      <c r="D991" s="13" t="s">
        <v>642</v>
      </c>
      <c r="E991" s="13" t="s">
        <v>182</v>
      </c>
      <c r="F991" s="13" t="s">
        <v>134</v>
      </c>
      <c r="G991" s="13" t="s">
        <v>82</v>
      </c>
      <c r="H991" s="13" t="s">
        <v>94</v>
      </c>
      <c r="I991" s="13" t="s">
        <v>1067</v>
      </c>
      <c r="J991" s="13">
        <v>3</v>
      </c>
      <c r="K991" s="13">
        <v>0</v>
      </c>
      <c r="L991" s="14">
        <v>5.2112999999999996</v>
      </c>
      <c r="M991" s="14">
        <f t="shared" si="75"/>
        <v>12.758699999999999</v>
      </c>
      <c r="N991" s="14">
        <f t="shared" si="76"/>
        <v>17.97</v>
      </c>
      <c r="O991" s="14">
        <f t="shared" si="78"/>
        <v>5.2112999999999996</v>
      </c>
      <c r="P991" s="13">
        <v>17.97</v>
      </c>
      <c r="Q991" s="14">
        <f t="shared" si="77"/>
        <v>450</v>
      </c>
      <c r="R991" s="14" t="str">
        <f t="shared" si="79"/>
        <v>D</v>
      </c>
      <c r="S991" s="14" t="str">
        <f>VLOOKUP(G991,Code!$C$3:$D$5,2,0)</f>
        <v>O-102</v>
      </c>
      <c r="T991" s="14"/>
    </row>
    <row r="992" spans="1:20">
      <c r="A992" s="13">
        <v>991</v>
      </c>
      <c r="B992" s="13" t="s">
        <v>68</v>
      </c>
      <c r="C992" s="13" t="s">
        <v>112</v>
      </c>
      <c r="D992" s="13" t="s">
        <v>629</v>
      </c>
      <c r="E992" s="13" t="s">
        <v>87</v>
      </c>
      <c r="F992" s="13" t="s">
        <v>72</v>
      </c>
      <c r="G992" s="13" t="s">
        <v>73</v>
      </c>
      <c r="H992" s="13" t="s">
        <v>76</v>
      </c>
      <c r="I992" s="13" t="s">
        <v>495</v>
      </c>
      <c r="J992" s="13">
        <v>5</v>
      </c>
      <c r="K992" s="13">
        <v>0.2</v>
      </c>
      <c r="L992" s="14">
        <v>131.27849999999995</v>
      </c>
      <c r="M992" s="14">
        <f t="shared" si="75"/>
        <v>1035.6415000000002</v>
      </c>
      <c r="N992" s="14">
        <f t="shared" si="76"/>
        <v>1400.3040000000001</v>
      </c>
      <c r="O992" s="14">
        <f t="shared" si="78"/>
        <v>364.66249999999991</v>
      </c>
      <c r="P992" s="13">
        <v>1166.92</v>
      </c>
      <c r="Q992" s="14">
        <f t="shared" si="77"/>
        <v>750</v>
      </c>
      <c r="R992" s="14" t="str">
        <f t="shared" si="79"/>
        <v>C</v>
      </c>
      <c r="S992" s="14" t="str">
        <f>VLOOKUP(G992,Code!$C$3:$D$5,2,0)</f>
        <v>F-101</v>
      </c>
      <c r="T992" s="14"/>
    </row>
    <row r="993" spans="1:20">
      <c r="A993" s="13">
        <v>992</v>
      </c>
      <c r="B993" s="13" t="s">
        <v>150</v>
      </c>
      <c r="C993" s="13" t="s">
        <v>69</v>
      </c>
      <c r="D993" s="13" t="s">
        <v>181</v>
      </c>
      <c r="E993" s="13" t="s">
        <v>182</v>
      </c>
      <c r="F993" s="13" t="s">
        <v>134</v>
      </c>
      <c r="G993" s="13" t="s">
        <v>82</v>
      </c>
      <c r="H993" s="13" t="s">
        <v>99</v>
      </c>
      <c r="I993" s="13" t="s">
        <v>913</v>
      </c>
      <c r="J993" s="13">
        <v>2</v>
      </c>
      <c r="K993" s="13">
        <v>0.2</v>
      </c>
      <c r="L993" s="14">
        <v>5.484</v>
      </c>
      <c r="M993" s="14">
        <f t="shared" si="75"/>
        <v>9.1400000000000023</v>
      </c>
      <c r="N993" s="14">
        <f t="shared" si="76"/>
        <v>17.548800000000004</v>
      </c>
      <c r="O993" s="14">
        <f t="shared" si="78"/>
        <v>8.4088000000000012</v>
      </c>
      <c r="P993" s="13">
        <v>14.624000000000002</v>
      </c>
      <c r="Q993" s="14">
        <f t="shared" si="77"/>
        <v>300</v>
      </c>
      <c r="R993" s="14" t="str">
        <f t="shared" si="79"/>
        <v>D</v>
      </c>
      <c r="S993" s="14" t="str">
        <f>VLOOKUP(G993,Code!$C$3:$D$5,2,0)</f>
        <v>O-102</v>
      </c>
      <c r="T993" s="14"/>
    </row>
    <row r="994" spans="1:20">
      <c r="A994" s="13">
        <v>993</v>
      </c>
      <c r="B994" s="13" t="s">
        <v>150</v>
      </c>
      <c r="C994" s="13" t="s">
        <v>69</v>
      </c>
      <c r="D994" s="13" t="s">
        <v>316</v>
      </c>
      <c r="E994" s="13" t="s">
        <v>80</v>
      </c>
      <c r="F994" s="13" t="s">
        <v>81</v>
      </c>
      <c r="G994" s="13" t="s">
        <v>82</v>
      </c>
      <c r="H994" s="13" t="s">
        <v>183</v>
      </c>
      <c r="I994" s="13" t="s">
        <v>468</v>
      </c>
      <c r="J994" s="13">
        <v>3</v>
      </c>
      <c r="K994" s="13">
        <v>0</v>
      </c>
      <c r="L994" s="14">
        <v>4.9104000000000001</v>
      </c>
      <c r="M994" s="14">
        <f t="shared" si="75"/>
        <v>5.3196000000000003</v>
      </c>
      <c r="N994" s="14">
        <f t="shared" si="76"/>
        <v>10.23</v>
      </c>
      <c r="O994" s="14">
        <f t="shared" si="78"/>
        <v>4.9104000000000001</v>
      </c>
      <c r="P994" s="13">
        <v>10.23</v>
      </c>
      <c r="Q994" s="14">
        <f t="shared" si="77"/>
        <v>450</v>
      </c>
      <c r="R994" s="14" t="str">
        <f t="shared" si="79"/>
        <v>D</v>
      </c>
      <c r="S994" s="14" t="str">
        <f>VLOOKUP(G994,Code!$C$3:$D$5,2,0)</f>
        <v>O-102</v>
      </c>
      <c r="T994" s="14"/>
    </row>
    <row r="995" spans="1:20">
      <c r="A995" s="13">
        <v>994</v>
      </c>
      <c r="B995" s="13" t="s">
        <v>150</v>
      </c>
      <c r="C995" s="13" t="s">
        <v>69</v>
      </c>
      <c r="D995" s="13" t="s">
        <v>316</v>
      </c>
      <c r="E995" s="13" t="s">
        <v>80</v>
      </c>
      <c r="F995" s="13" t="s">
        <v>81</v>
      </c>
      <c r="G995" s="13" t="s">
        <v>82</v>
      </c>
      <c r="H995" s="13" t="s">
        <v>107</v>
      </c>
      <c r="I995" s="13" t="s">
        <v>1068</v>
      </c>
      <c r="J995" s="13">
        <v>5</v>
      </c>
      <c r="K995" s="13">
        <v>0</v>
      </c>
      <c r="L995" s="14">
        <v>69.704999999999998</v>
      </c>
      <c r="M995" s="14">
        <f t="shared" si="75"/>
        <v>85.195000000000007</v>
      </c>
      <c r="N995" s="14">
        <f t="shared" si="76"/>
        <v>154.9</v>
      </c>
      <c r="O995" s="14">
        <f t="shared" si="78"/>
        <v>69.704999999999998</v>
      </c>
      <c r="P995" s="13">
        <v>154.9</v>
      </c>
      <c r="Q995" s="14">
        <f t="shared" si="77"/>
        <v>750</v>
      </c>
      <c r="R995" s="14" t="str">
        <f t="shared" si="79"/>
        <v>C</v>
      </c>
      <c r="S995" s="14" t="str">
        <f>VLOOKUP(G995,Code!$C$3:$D$5,2,0)</f>
        <v>O-102</v>
      </c>
      <c r="T995" s="14"/>
    </row>
    <row r="996" spans="1:20">
      <c r="A996" s="13">
        <v>995</v>
      </c>
      <c r="B996" s="13" t="s">
        <v>85</v>
      </c>
      <c r="C996" s="13" t="s">
        <v>78</v>
      </c>
      <c r="D996" s="13" t="s">
        <v>1069</v>
      </c>
      <c r="E996" s="13" t="s">
        <v>204</v>
      </c>
      <c r="F996" s="13" t="s">
        <v>72</v>
      </c>
      <c r="G996" s="13" t="s">
        <v>82</v>
      </c>
      <c r="H996" s="13" t="s">
        <v>99</v>
      </c>
      <c r="I996" s="13" t="s">
        <v>1070</v>
      </c>
      <c r="J996" s="13">
        <v>7</v>
      </c>
      <c r="K996" s="13">
        <v>0</v>
      </c>
      <c r="L996" s="14">
        <v>1276.4871000000001</v>
      </c>
      <c r="M996" s="14">
        <f t="shared" si="75"/>
        <v>1439.4429000000002</v>
      </c>
      <c r="N996" s="14">
        <f t="shared" si="76"/>
        <v>2715.9300000000003</v>
      </c>
      <c r="O996" s="14">
        <f t="shared" si="78"/>
        <v>1276.4871000000001</v>
      </c>
      <c r="P996" s="13">
        <v>2715.9300000000003</v>
      </c>
      <c r="Q996" s="14">
        <f t="shared" si="77"/>
        <v>1050</v>
      </c>
      <c r="R996" s="14" t="str">
        <f t="shared" si="79"/>
        <v>B</v>
      </c>
      <c r="S996" s="14" t="str">
        <f>VLOOKUP(G996,Code!$C$3:$D$5,2,0)</f>
        <v>O-102</v>
      </c>
      <c r="T996" s="14"/>
    </row>
    <row r="997" spans="1:20">
      <c r="A997" s="13">
        <v>996</v>
      </c>
      <c r="B997" s="13" t="s">
        <v>85</v>
      </c>
      <c r="C997" s="13" t="s">
        <v>78</v>
      </c>
      <c r="D997" s="13" t="s">
        <v>1069</v>
      </c>
      <c r="E997" s="13" t="s">
        <v>204</v>
      </c>
      <c r="F997" s="13" t="s">
        <v>72</v>
      </c>
      <c r="G997" s="13" t="s">
        <v>96</v>
      </c>
      <c r="H997" s="13" t="s">
        <v>97</v>
      </c>
      <c r="I997" s="13" t="s">
        <v>1071</v>
      </c>
      <c r="J997" s="13">
        <v>3</v>
      </c>
      <c r="K997" s="13">
        <v>0</v>
      </c>
      <c r="L997" s="14">
        <v>173.0316</v>
      </c>
      <c r="M997" s="14">
        <f t="shared" si="75"/>
        <v>444.9384</v>
      </c>
      <c r="N997" s="14">
        <f t="shared" si="76"/>
        <v>617.97</v>
      </c>
      <c r="O997" s="14">
        <f t="shared" si="78"/>
        <v>173.03160000000003</v>
      </c>
      <c r="P997" s="13">
        <v>617.97</v>
      </c>
      <c r="Q997" s="14">
        <f t="shared" si="77"/>
        <v>450</v>
      </c>
      <c r="R997" s="14" t="str">
        <f t="shared" si="79"/>
        <v>D</v>
      </c>
      <c r="S997" s="14" t="str">
        <f>VLOOKUP(G997,Code!$C$3:$D$5,2,0)</f>
        <v>T-103</v>
      </c>
      <c r="T997" s="14"/>
    </row>
    <row r="998" spans="1:20">
      <c r="A998" s="13">
        <v>997</v>
      </c>
      <c r="B998" s="13" t="s">
        <v>85</v>
      </c>
      <c r="C998" s="13" t="s">
        <v>69</v>
      </c>
      <c r="D998" s="13" t="s">
        <v>70</v>
      </c>
      <c r="E998" s="13" t="s">
        <v>71</v>
      </c>
      <c r="F998" s="13" t="s">
        <v>72</v>
      </c>
      <c r="G998" s="13" t="s">
        <v>82</v>
      </c>
      <c r="H998" s="13" t="s">
        <v>143</v>
      </c>
      <c r="I998" s="13" t="s">
        <v>1072</v>
      </c>
      <c r="J998" s="13">
        <v>1</v>
      </c>
      <c r="K998" s="13">
        <v>0</v>
      </c>
      <c r="L998" s="14">
        <v>4.9081999999999999</v>
      </c>
      <c r="M998" s="14">
        <f t="shared" si="75"/>
        <v>5.7618</v>
      </c>
      <c r="N998" s="14">
        <f t="shared" si="76"/>
        <v>10.67</v>
      </c>
      <c r="O998" s="14">
        <f t="shared" si="78"/>
        <v>4.9081999999999999</v>
      </c>
      <c r="P998" s="13">
        <v>10.67</v>
      </c>
      <c r="Q998" s="14">
        <f t="shared" si="77"/>
        <v>150</v>
      </c>
      <c r="R998" s="14" t="str">
        <f t="shared" si="79"/>
        <v>D</v>
      </c>
      <c r="S998" s="14" t="str">
        <f>VLOOKUP(G998,Code!$C$3:$D$5,2,0)</f>
        <v>O-102</v>
      </c>
      <c r="T998" s="14"/>
    </row>
    <row r="999" spans="1:20">
      <c r="A999" s="13">
        <v>998</v>
      </c>
      <c r="B999" s="13" t="s">
        <v>85</v>
      </c>
      <c r="C999" s="13" t="s">
        <v>69</v>
      </c>
      <c r="D999" s="13" t="s">
        <v>70</v>
      </c>
      <c r="E999" s="13" t="s">
        <v>71</v>
      </c>
      <c r="F999" s="13" t="s">
        <v>72</v>
      </c>
      <c r="G999" s="13" t="s">
        <v>82</v>
      </c>
      <c r="H999" s="13" t="s">
        <v>90</v>
      </c>
      <c r="I999" s="13" t="s">
        <v>1073</v>
      </c>
      <c r="J999" s="13">
        <v>3</v>
      </c>
      <c r="K999" s="13">
        <v>0</v>
      </c>
      <c r="L999" s="14">
        <v>9.8901000000000039</v>
      </c>
      <c r="M999" s="14">
        <f t="shared" si="75"/>
        <v>26.739899999999999</v>
      </c>
      <c r="N999" s="14">
        <f t="shared" si="76"/>
        <v>36.630000000000003</v>
      </c>
      <c r="O999" s="14">
        <f t="shared" si="78"/>
        <v>9.8901000000000039</v>
      </c>
      <c r="P999" s="13">
        <v>36.630000000000003</v>
      </c>
      <c r="Q999" s="14">
        <f t="shared" si="77"/>
        <v>450</v>
      </c>
      <c r="R999" s="14" t="str">
        <f t="shared" si="79"/>
        <v>D</v>
      </c>
      <c r="S999" s="14" t="str">
        <f>VLOOKUP(G999,Code!$C$3:$D$5,2,0)</f>
        <v>O-102</v>
      </c>
      <c r="T999" s="14"/>
    </row>
    <row r="1000" spans="1:20">
      <c r="A1000" s="13">
        <v>999</v>
      </c>
      <c r="B1000" s="13" t="s">
        <v>85</v>
      </c>
      <c r="C1000" s="13" t="s">
        <v>69</v>
      </c>
      <c r="D1000" s="13" t="s">
        <v>70</v>
      </c>
      <c r="E1000" s="13" t="s">
        <v>71</v>
      </c>
      <c r="F1000" s="13" t="s">
        <v>72</v>
      </c>
      <c r="G1000" s="13" t="s">
        <v>73</v>
      </c>
      <c r="H1000" s="13" t="s">
        <v>92</v>
      </c>
      <c r="I1000" s="13" t="s">
        <v>1074</v>
      </c>
      <c r="J1000" s="13">
        <v>5</v>
      </c>
      <c r="K1000" s="13">
        <v>0</v>
      </c>
      <c r="L1000" s="14">
        <v>9.1580000000000013</v>
      </c>
      <c r="M1000" s="14">
        <f t="shared" si="75"/>
        <v>14.942</v>
      </c>
      <c r="N1000" s="14">
        <f t="shared" si="76"/>
        <v>24.1</v>
      </c>
      <c r="O1000" s="14">
        <f t="shared" si="78"/>
        <v>9.1580000000000013</v>
      </c>
      <c r="P1000" s="13">
        <v>24.1</v>
      </c>
      <c r="Q1000" s="14">
        <f t="shared" si="77"/>
        <v>750</v>
      </c>
      <c r="R1000" s="14" t="str">
        <f t="shared" si="79"/>
        <v>C</v>
      </c>
      <c r="S1000" s="14" t="str">
        <f>VLOOKUP(G1000,Code!$C$3:$D$5,2,0)</f>
        <v>F-101</v>
      </c>
      <c r="T1000" s="14"/>
    </row>
    <row r="1001" spans="1:20">
      <c r="A1001" s="13">
        <v>1000</v>
      </c>
      <c r="B1001" s="13" t="s">
        <v>85</v>
      </c>
      <c r="C1001" s="13" t="s">
        <v>69</v>
      </c>
      <c r="D1001" s="13" t="s">
        <v>70</v>
      </c>
      <c r="E1001" s="13" t="s">
        <v>71</v>
      </c>
      <c r="F1001" s="13" t="s">
        <v>72</v>
      </c>
      <c r="G1001" s="13" t="s">
        <v>73</v>
      </c>
      <c r="H1001" s="13" t="s">
        <v>92</v>
      </c>
      <c r="I1001" s="13" t="s">
        <v>494</v>
      </c>
      <c r="J1001" s="13">
        <v>7</v>
      </c>
      <c r="K1001" s="13">
        <v>0</v>
      </c>
      <c r="L1001" s="14">
        <v>12.912900000000004</v>
      </c>
      <c r="M1001" s="14">
        <f t="shared" si="75"/>
        <v>20.197099999999995</v>
      </c>
      <c r="N1001" s="14">
        <f t="shared" si="76"/>
        <v>33.11</v>
      </c>
      <c r="O1001" s="14">
        <f t="shared" si="78"/>
        <v>12.912900000000004</v>
      </c>
      <c r="P1001" s="13">
        <v>33.11</v>
      </c>
      <c r="Q1001" s="14">
        <f t="shared" si="77"/>
        <v>1050</v>
      </c>
      <c r="R1001" s="14" t="str">
        <f t="shared" si="79"/>
        <v>B</v>
      </c>
      <c r="S1001" s="14" t="str">
        <f>VLOOKUP(G1001,Code!$C$3:$D$5,2,0)</f>
        <v>F-101</v>
      </c>
      <c r="T1001" s="14"/>
    </row>
    <row r="1002" spans="1:20">
      <c r="A1002" s="13">
        <v>1001</v>
      </c>
      <c r="B1002" s="13" t="s">
        <v>85</v>
      </c>
      <c r="C1002" s="13" t="s">
        <v>112</v>
      </c>
      <c r="D1002" s="13" t="s">
        <v>825</v>
      </c>
      <c r="E1002" s="13" t="s">
        <v>110</v>
      </c>
      <c r="F1002" s="13" t="s">
        <v>81</v>
      </c>
      <c r="G1002" s="13" t="s">
        <v>82</v>
      </c>
      <c r="H1002" s="13" t="s">
        <v>94</v>
      </c>
      <c r="I1002" s="13" t="s">
        <v>963</v>
      </c>
      <c r="J1002" s="13">
        <v>2</v>
      </c>
      <c r="K1002" s="13">
        <v>0</v>
      </c>
      <c r="L1002" s="14">
        <v>11.4452</v>
      </c>
      <c r="M1002" s="14">
        <f t="shared" si="75"/>
        <v>32.574800000000003</v>
      </c>
      <c r="N1002" s="14">
        <f t="shared" si="76"/>
        <v>44.02</v>
      </c>
      <c r="O1002" s="14">
        <f t="shared" si="78"/>
        <v>11.4452</v>
      </c>
      <c r="P1002" s="13">
        <v>44.02</v>
      </c>
      <c r="Q1002" s="14">
        <f t="shared" si="77"/>
        <v>300</v>
      </c>
      <c r="R1002" s="14" t="str">
        <f t="shared" si="79"/>
        <v>D</v>
      </c>
      <c r="S1002" s="14" t="str">
        <f>VLOOKUP(G1002,Code!$C$3:$D$5,2,0)</f>
        <v>O-102</v>
      </c>
      <c r="T1002" s="14"/>
    </row>
    <row r="1003" spans="1:20">
      <c r="A1003" s="13">
        <v>1002</v>
      </c>
      <c r="B1003" s="13" t="s">
        <v>548</v>
      </c>
      <c r="C1003" s="13" t="s">
        <v>69</v>
      </c>
      <c r="D1003" s="13" t="s">
        <v>181</v>
      </c>
      <c r="E1003" s="13" t="s">
        <v>182</v>
      </c>
      <c r="F1003" s="13" t="s">
        <v>134</v>
      </c>
      <c r="G1003" s="13" t="s">
        <v>96</v>
      </c>
      <c r="H1003" s="13" t="s">
        <v>138</v>
      </c>
      <c r="I1003" s="13" t="s">
        <v>1075</v>
      </c>
      <c r="J1003" s="13">
        <v>7</v>
      </c>
      <c r="K1003" s="13">
        <v>0</v>
      </c>
      <c r="L1003" s="14">
        <v>762.18449999999984</v>
      </c>
      <c r="M1003" s="14">
        <f t="shared" si="75"/>
        <v>1547.4655000000002</v>
      </c>
      <c r="N1003" s="14">
        <f t="shared" si="76"/>
        <v>2309.65</v>
      </c>
      <c r="O1003" s="14">
        <f t="shared" si="78"/>
        <v>762.18449999999984</v>
      </c>
      <c r="P1003" s="13">
        <v>2309.65</v>
      </c>
      <c r="Q1003" s="14">
        <f t="shared" si="77"/>
        <v>1050</v>
      </c>
      <c r="R1003" s="14" t="str">
        <f t="shared" si="79"/>
        <v>B</v>
      </c>
      <c r="S1003" s="14" t="str">
        <f>VLOOKUP(G1003,Code!$C$3:$D$5,2,0)</f>
        <v>T-103</v>
      </c>
      <c r="T1003" s="14"/>
    </row>
    <row r="1004" spans="1:20">
      <c r="A1004" s="13">
        <v>1003</v>
      </c>
      <c r="B1004" s="13" t="s">
        <v>548</v>
      </c>
      <c r="C1004" s="13" t="s">
        <v>69</v>
      </c>
      <c r="D1004" s="13" t="s">
        <v>181</v>
      </c>
      <c r="E1004" s="13" t="s">
        <v>182</v>
      </c>
      <c r="F1004" s="13" t="s">
        <v>134</v>
      </c>
      <c r="G1004" s="13" t="s">
        <v>73</v>
      </c>
      <c r="H1004" s="13" t="s">
        <v>88</v>
      </c>
      <c r="I1004" s="13" t="s">
        <v>462</v>
      </c>
      <c r="J1004" s="13">
        <v>7</v>
      </c>
      <c r="K1004" s="13">
        <v>0.4</v>
      </c>
      <c r="L1004" s="14">
        <v>-290.87520000000001</v>
      </c>
      <c r="M1004" s="14">
        <f t="shared" si="75"/>
        <v>1381.6571999999999</v>
      </c>
      <c r="N1004" s="14">
        <f t="shared" si="76"/>
        <v>1527.0947999999999</v>
      </c>
      <c r="O1004" s="14">
        <f t="shared" si="78"/>
        <v>145.43759999999997</v>
      </c>
      <c r="P1004" s="13">
        <v>1090.7819999999999</v>
      </c>
      <c r="Q1004" s="14">
        <f t="shared" si="77"/>
        <v>1050</v>
      </c>
      <c r="R1004" s="14" t="str">
        <f t="shared" si="79"/>
        <v>B</v>
      </c>
      <c r="S1004" s="14" t="str">
        <f>VLOOKUP(G1004,Code!$C$3:$D$5,2,0)</f>
        <v>F-101</v>
      </c>
      <c r="T1004" s="14"/>
    </row>
    <row r="1005" spans="1:20">
      <c r="A1005" s="13">
        <v>1004</v>
      </c>
      <c r="B1005" s="13" t="s">
        <v>548</v>
      </c>
      <c r="C1005" s="13" t="s">
        <v>69</v>
      </c>
      <c r="D1005" s="13" t="s">
        <v>181</v>
      </c>
      <c r="E1005" s="13" t="s">
        <v>182</v>
      </c>
      <c r="F1005" s="13" t="s">
        <v>134</v>
      </c>
      <c r="G1005" s="13" t="s">
        <v>82</v>
      </c>
      <c r="H1005" s="13" t="s">
        <v>107</v>
      </c>
      <c r="I1005" s="13" t="s">
        <v>1056</v>
      </c>
      <c r="J1005" s="13">
        <v>3</v>
      </c>
      <c r="K1005" s="13">
        <v>0</v>
      </c>
      <c r="L1005" s="14">
        <v>9.3312000000000008</v>
      </c>
      <c r="M1005" s="14">
        <f t="shared" si="75"/>
        <v>10.1088</v>
      </c>
      <c r="N1005" s="14">
        <f t="shared" si="76"/>
        <v>19.440000000000001</v>
      </c>
      <c r="O1005" s="14">
        <f t="shared" si="78"/>
        <v>9.3312000000000008</v>
      </c>
      <c r="P1005" s="13">
        <v>19.440000000000001</v>
      </c>
      <c r="Q1005" s="14">
        <f t="shared" si="77"/>
        <v>450</v>
      </c>
      <c r="R1005" s="14" t="str">
        <f t="shared" si="79"/>
        <v>D</v>
      </c>
      <c r="S1005" s="14" t="str">
        <f>VLOOKUP(G1005,Code!$C$3:$D$5,2,0)</f>
        <v>O-102</v>
      </c>
      <c r="T1005" s="14"/>
    </row>
    <row r="1006" spans="1:20">
      <c r="A1006" s="13">
        <v>1005</v>
      </c>
      <c r="B1006" s="13" t="s">
        <v>85</v>
      </c>
      <c r="C1006" s="13" t="s">
        <v>69</v>
      </c>
      <c r="D1006" s="13" t="s">
        <v>1076</v>
      </c>
      <c r="E1006" s="13" t="s">
        <v>80</v>
      </c>
      <c r="F1006" s="13" t="s">
        <v>81</v>
      </c>
      <c r="G1006" s="13" t="s">
        <v>82</v>
      </c>
      <c r="H1006" s="13" t="s">
        <v>90</v>
      </c>
      <c r="I1006" s="13" t="s">
        <v>1077</v>
      </c>
      <c r="J1006" s="13">
        <v>3</v>
      </c>
      <c r="K1006" s="13">
        <v>0</v>
      </c>
      <c r="L1006" s="14">
        <v>92.083500000000015</v>
      </c>
      <c r="M1006" s="14">
        <f t="shared" si="75"/>
        <v>392.56650000000002</v>
      </c>
      <c r="N1006" s="14">
        <f t="shared" si="76"/>
        <v>484.65000000000003</v>
      </c>
      <c r="O1006" s="14">
        <f t="shared" si="78"/>
        <v>92.083500000000015</v>
      </c>
      <c r="P1006" s="13">
        <v>484.65000000000003</v>
      </c>
      <c r="Q1006" s="14">
        <f t="shared" si="77"/>
        <v>450</v>
      </c>
      <c r="R1006" s="14" t="str">
        <f t="shared" si="79"/>
        <v>D</v>
      </c>
      <c r="S1006" s="14" t="str">
        <f>VLOOKUP(G1006,Code!$C$3:$D$5,2,0)</f>
        <v>O-102</v>
      </c>
      <c r="T1006" s="14"/>
    </row>
    <row r="1007" spans="1:20">
      <c r="A1007" s="13">
        <v>1006</v>
      </c>
      <c r="B1007" s="13" t="s">
        <v>85</v>
      </c>
      <c r="C1007" s="13" t="s">
        <v>69</v>
      </c>
      <c r="D1007" s="13" t="s">
        <v>629</v>
      </c>
      <c r="E1007" s="13" t="s">
        <v>106</v>
      </c>
      <c r="F1007" s="13" t="s">
        <v>72</v>
      </c>
      <c r="G1007" s="13" t="s">
        <v>82</v>
      </c>
      <c r="H1007" s="13" t="s">
        <v>107</v>
      </c>
      <c r="I1007" s="13" t="s">
        <v>996</v>
      </c>
      <c r="J1007" s="13">
        <v>3</v>
      </c>
      <c r="K1007" s="13">
        <v>0.2</v>
      </c>
      <c r="L1007" s="14">
        <v>40.353599999999986</v>
      </c>
      <c r="M1007" s="14">
        <f t="shared" si="75"/>
        <v>74.942400000000021</v>
      </c>
      <c r="N1007" s="14">
        <f t="shared" si="76"/>
        <v>138.35520000000002</v>
      </c>
      <c r="O1007" s="14">
        <f t="shared" si="78"/>
        <v>63.412800000000004</v>
      </c>
      <c r="P1007" s="13">
        <v>115.29600000000001</v>
      </c>
      <c r="Q1007" s="14">
        <f t="shared" si="77"/>
        <v>450</v>
      </c>
      <c r="R1007" s="14" t="str">
        <f t="shared" si="79"/>
        <v>D</v>
      </c>
      <c r="S1007" s="14" t="str">
        <f>VLOOKUP(G1007,Code!$C$3:$D$5,2,0)</f>
        <v>O-102</v>
      </c>
      <c r="T1007" s="14"/>
    </row>
    <row r="1008" spans="1:20">
      <c r="A1008" s="13">
        <v>1007</v>
      </c>
      <c r="B1008" s="13" t="s">
        <v>150</v>
      </c>
      <c r="C1008" s="13" t="s">
        <v>69</v>
      </c>
      <c r="D1008" s="13" t="s">
        <v>313</v>
      </c>
      <c r="E1008" s="13" t="s">
        <v>200</v>
      </c>
      <c r="F1008" s="13" t="s">
        <v>81</v>
      </c>
      <c r="G1008" s="13" t="s">
        <v>82</v>
      </c>
      <c r="H1008" s="13" t="s">
        <v>143</v>
      </c>
      <c r="I1008" s="13" t="s">
        <v>270</v>
      </c>
      <c r="J1008" s="13">
        <v>3</v>
      </c>
      <c r="K1008" s="13">
        <v>0.2</v>
      </c>
      <c r="L1008" s="14">
        <v>2.4779999999999989</v>
      </c>
      <c r="M1008" s="14">
        <f t="shared" si="75"/>
        <v>4.6020000000000021</v>
      </c>
      <c r="N1008" s="14">
        <f t="shared" si="76"/>
        <v>8.4960000000000022</v>
      </c>
      <c r="O1008" s="14">
        <f t="shared" si="78"/>
        <v>3.8940000000000001</v>
      </c>
      <c r="P1008" s="13">
        <v>7.080000000000001</v>
      </c>
      <c r="Q1008" s="14">
        <f t="shared" si="77"/>
        <v>450</v>
      </c>
      <c r="R1008" s="14" t="str">
        <f t="shared" si="79"/>
        <v>D</v>
      </c>
      <c r="S1008" s="14" t="str">
        <f>VLOOKUP(G1008,Code!$C$3:$D$5,2,0)</f>
        <v>O-102</v>
      </c>
      <c r="T1008" s="14"/>
    </row>
    <row r="1009" spans="1:20">
      <c r="A1009" s="13">
        <v>1008</v>
      </c>
      <c r="B1009" s="13" t="s">
        <v>150</v>
      </c>
      <c r="C1009" s="13" t="s">
        <v>69</v>
      </c>
      <c r="D1009" s="13" t="s">
        <v>313</v>
      </c>
      <c r="E1009" s="13" t="s">
        <v>200</v>
      </c>
      <c r="F1009" s="13" t="s">
        <v>81</v>
      </c>
      <c r="G1009" s="13" t="s">
        <v>82</v>
      </c>
      <c r="H1009" s="13" t="s">
        <v>99</v>
      </c>
      <c r="I1009" s="13" t="s">
        <v>1078</v>
      </c>
      <c r="J1009" s="13">
        <v>3</v>
      </c>
      <c r="K1009" s="13">
        <v>0.7</v>
      </c>
      <c r="L1009" s="14">
        <v>-3.5207999999999995</v>
      </c>
      <c r="M1009" s="14">
        <f t="shared" si="75"/>
        <v>7.9217999999999993</v>
      </c>
      <c r="N1009" s="14">
        <f t="shared" si="76"/>
        <v>7.4817</v>
      </c>
      <c r="O1009" s="14">
        <f t="shared" si="78"/>
        <v>-0.44009999999999927</v>
      </c>
      <c r="P1009" s="13">
        <v>4.4009999999999998</v>
      </c>
      <c r="Q1009" s="14">
        <f t="shared" si="77"/>
        <v>450</v>
      </c>
      <c r="R1009" s="14" t="str">
        <f t="shared" si="79"/>
        <v>D</v>
      </c>
      <c r="S1009" s="14" t="str">
        <f>VLOOKUP(G1009,Code!$C$3:$D$5,2,0)</f>
        <v>O-102</v>
      </c>
      <c r="T1009" s="14"/>
    </row>
    <row r="1010" spans="1:20">
      <c r="A1010" s="13">
        <v>1009</v>
      </c>
      <c r="B1010" s="13" t="s">
        <v>85</v>
      </c>
      <c r="C1010" s="13" t="s">
        <v>69</v>
      </c>
      <c r="D1010" s="13" t="s">
        <v>849</v>
      </c>
      <c r="E1010" s="13" t="s">
        <v>264</v>
      </c>
      <c r="F1010" s="13" t="s">
        <v>115</v>
      </c>
      <c r="G1010" s="13" t="s">
        <v>82</v>
      </c>
      <c r="H1010" s="13" t="s">
        <v>107</v>
      </c>
      <c r="I1010" s="13" t="s">
        <v>671</v>
      </c>
      <c r="J1010" s="13">
        <v>5</v>
      </c>
      <c r="K1010" s="13">
        <v>0</v>
      </c>
      <c r="L1010" s="14">
        <v>20.584999999999994</v>
      </c>
      <c r="M1010" s="14">
        <f t="shared" si="75"/>
        <v>24.165000000000006</v>
      </c>
      <c r="N1010" s="14">
        <f t="shared" si="76"/>
        <v>44.75</v>
      </c>
      <c r="O1010" s="14">
        <f t="shared" si="78"/>
        <v>20.584999999999994</v>
      </c>
      <c r="P1010" s="13">
        <v>44.75</v>
      </c>
      <c r="Q1010" s="14">
        <f t="shared" si="77"/>
        <v>750</v>
      </c>
      <c r="R1010" s="14" t="str">
        <f t="shared" si="79"/>
        <v>C</v>
      </c>
      <c r="S1010" s="14" t="str">
        <f>VLOOKUP(G1010,Code!$C$3:$D$5,2,0)</f>
        <v>O-102</v>
      </c>
      <c r="T1010" s="14"/>
    </row>
    <row r="1011" spans="1:20">
      <c r="A1011" s="13">
        <v>1010</v>
      </c>
      <c r="B1011" s="13" t="s">
        <v>150</v>
      </c>
      <c r="C1011" s="13" t="s">
        <v>69</v>
      </c>
      <c r="D1011" s="13" t="s">
        <v>197</v>
      </c>
      <c r="E1011" s="13" t="s">
        <v>159</v>
      </c>
      <c r="F1011" s="13" t="s">
        <v>115</v>
      </c>
      <c r="G1011" s="13" t="s">
        <v>96</v>
      </c>
      <c r="H1011" s="13" t="s">
        <v>97</v>
      </c>
      <c r="I1011" s="13" t="s">
        <v>339</v>
      </c>
      <c r="J1011" s="13">
        <v>2</v>
      </c>
      <c r="K1011" s="13">
        <v>0.2</v>
      </c>
      <c r="L1011" s="14">
        <v>5.9990000000000023</v>
      </c>
      <c r="M1011" s="14">
        <f t="shared" si="75"/>
        <v>89.985000000000014</v>
      </c>
      <c r="N1011" s="14">
        <f t="shared" si="76"/>
        <v>115.1808</v>
      </c>
      <c r="O1011" s="14">
        <f t="shared" si="78"/>
        <v>25.195799999999991</v>
      </c>
      <c r="P1011" s="13">
        <v>95.984000000000009</v>
      </c>
      <c r="Q1011" s="14">
        <f t="shared" si="77"/>
        <v>300</v>
      </c>
      <c r="R1011" s="14" t="str">
        <f t="shared" si="79"/>
        <v>D</v>
      </c>
      <c r="S1011" s="14" t="str">
        <f>VLOOKUP(G1011,Code!$C$3:$D$5,2,0)</f>
        <v>T-103</v>
      </c>
      <c r="T1011" s="14"/>
    </row>
    <row r="1012" spans="1:20">
      <c r="A1012" s="13">
        <v>1011</v>
      </c>
      <c r="B1012" s="13" t="s">
        <v>150</v>
      </c>
      <c r="C1012" s="13" t="s">
        <v>69</v>
      </c>
      <c r="D1012" s="13" t="s">
        <v>428</v>
      </c>
      <c r="E1012" s="13" t="s">
        <v>80</v>
      </c>
      <c r="F1012" s="13" t="s">
        <v>81</v>
      </c>
      <c r="G1012" s="13" t="s">
        <v>73</v>
      </c>
      <c r="H1012" s="13" t="s">
        <v>92</v>
      </c>
      <c r="I1012" s="13" t="s">
        <v>1079</v>
      </c>
      <c r="J1012" s="13">
        <v>4</v>
      </c>
      <c r="K1012" s="13">
        <v>0</v>
      </c>
      <c r="L1012" s="14">
        <v>27.309599999999989</v>
      </c>
      <c r="M1012" s="14">
        <f t="shared" si="75"/>
        <v>124.41040000000001</v>
      </c>
      <c r="N1012" s="14">
        <f t="shared" si="76"/>
        <v>151.72</v>
      </c>
      <c r="O1012" s="14">
        <f t="shared" si="78"/>
        <v>27.309599999999989</v>
      </c>
      <c r="P1012" s="13">
        <v>151.72</v>
      </c>
      <c r="Q1012" s="14">
        <f t="shared" si="77"/>
        <v>600</v>
      </c>
      <c r="R1012" s="14" t="str">
        <f t="shared" si="79"/>
        <v>C</v>
      </c>
      <c r="S1012" s="14" t="str">
        <f>VLOOKUP(G1012,Code!$C$3:$D$5,2,0)</f>
        <v>F-101</v>
      </c>
      <c r="T1012" s="14"/>
    </row>
    <row r="1013" spans="1:20">
      <c r="A1013" s="13">
        <v>1012</v>
      </c>
      <c r="B1013" s="13" t="s">
        <v>68</v>
      </c>
      <c r="C1013" s="13" t="s">
        <v>69</v>
      </c>
      <c r="D1013" s="13" t="s">
        <v>1080</v>
      </c>
      <c r="E1013" s="13" t="s">
        <v>110</v>
      </c>
      <c r="F1013" s="13" t="s">
        <v>81</v>
      </c>
      <c r="G1013" s="13" t="s">
        <v>73</v>
      </c>
      <c r="H1013" s="13" t="s">
        <v>92</v>
      </c>
      <c r="I1013" s="13" t="s">
        <v>142</v>
      </c>
      <c r="J1013" s="13">
        <v>3</v>
      </c>
      <c r="K1013" s="13">
        <v>0</v>
      </c>
      <c r="L1013" s="14">
        <v>46.574999999999996</v>
      </c>
      <c r="M1013" s="14">
        <f t="shared" si="75"/>
        <v>108.67500000000001</v>
      </c>
      <c r="N1013" s="14">
        <f t="shared" si="76"/>
        <v>155.25</v>
      </c>
      <c r="O1013" s="14">
        <f t="shared" si="78"/>
        <v>46.574999999999989</v>
      </c>
      <c r="P1013" s="13">
        <v>155.25</v>
      </c>
      <c r="Q1013" s="14">
        <f t="shared" si="77"/>
        <v>450</v>
      </c>
      <c r="R1013" s="14" t="str">
        <f t="shared" si="79"/>
        <v>D</v>
      </c>
      <c r="S1013" s="14" t="str">
        <f>VLOOKUP(G1013,Code!$C$3:$D$5,2,0)</f>
        <v>F-101</v>
      </c>
      <c r="T1013" s="14"/>
    </row>
    <row r="1014" spans="1:20">
      <c r="A1014" s="13">
        <v>1013</v>
      </c>
      <c r="B1014" s="13" t="s">
        <v>68</v>
      </c>
      <c r="C1014" s="13" t="s">
        <v>69</v>
      </c>
      <c r="D1014" s="13" t="s">
        <v>1080</v>
      </c>
      <c r="E1014" s="13" t="s">
        <v>110</v>
      </c>
      <c r="F1014" s="13" t="s">
        <v>81</v>
      </c>
      <c r="G1014" s="13" t="s">
        <v>82</v>
      </c>
      <c r="H1014" s="13" t="s">
        <v>90</v>
      </c>
      <c r="I1014" s="13" t="s">
        <v>1081</v>
      </c>
      <c r="J1014" s="13">
        <v>1</v>
      </c>
      <c r="K1014" s="13">
        <v>0</v>
      </c>
      <c r="L1014" s="14">
        <v>4.068699999999998</v>
      </c>
      <c r="M1014" s="14">
        <f t="shared" si="75"/>
        <v>9.9613000000000014</v>
      </c>
      <c r="N1014" s="14">
        <f t="shared" si="76"/>
        <v>14.03</v>
      </c>
      <c r="O1014" s="14">
        <f t="shared" si="78"/>
        <v>4.068699999999998</v>
      </c>
      <c r="P1014" s="13">
        <v>14.03</v>
      </c>
      <c r="Q1014" s="14">
        <f t="shared" si="77"/>
        <v>150</v>
      </c>
      <c r="R1014" s="14" t="str">
        <f t="shared" si="79"/>
        <v>D</v>
      </c>
      <c r="S1014" s="14" t="str">
        <f>VLOOKUP(G1014,Code!$C$3:$D$5,2,0)</f>
        <v>O-102</v>
      </c>
      <c r="T1014" s="14"/>
    </row>
    <row r="1015" spans="1:20">
      <c r="A1015" s="13">
        <v>1014</v>
      </c>
      <c r="B1015" s="13" t="s">
        <v>68</v>
      </c>
      <c r="C1015" s="13" t="s">
        <v>69</v>
      </c>
      <c r="D1015" s="13" t="s">
        <v>109</v>
      </c>
      <c r="E1015" s="13" t="s">
        <v>110</v>
      </c>
      <c r="F1015" s="13" t="s">
        <v>81</v>
      </c>
      <c r="G1015" s="13" t="s">
        <v>73</v>
      </c>
      <c r="H1015" s="13" t="s">
        <v>88</v>
      </c>
      <c r="I1015" s="13" t="s">
        <v>405</v>
      </c>
      <c r="J1015" s="13">
        <v>13</v>
      </c>
      <c r="K1015" s="13">
        <v>0</v>
      </c>
      <c r="L1015" s="14">
        <v>356.04139999999995</v>
      </c>
      <c r="M1015" s="14">
        <f t="shared" si="75"/>
        <v>1262.3285999999998</v>
      </c>
      <c r="N1015" s="14">
        <f t="shared" si="76"/>
        <v>1618.37</v>
      </c>
      <c r="O1015" s="14">
        <f t="shared" si="78"/>
        <v>356.04140000000007</v>
      </c>
      <c r="P1015" s="13">
        <v>1618.37</v>
      </c>
      <c r="Q1015" s="14">
        <f t="shared" si="77"/>
        <v>1950</v>
      </c>
      <c r="R1015" s="14" t="str">
        <f t="shared" si="79"/>
        <v>B</v>
      </c>
      <c r="S1015" s="14" t="str">
        <f>VLOOKUP(G1015,Code!$C$3:$D$5,2,0)</f>
        <v>F-101</v>
      </c>
      <c r="T1015" s="14"/>
    </row>
    <row r="1016" spans="1:20">
      <c r="A1016" s="13">
        <v>1015</v>
      </c>
      <c r="B1016" s="13" t="s">
        <v>68</v>
      </c>
      <c r="C1016" s="13" t="s">
        <v>69</v>
      </c>
      <c r="D1016" s="13" t="s">
        <v>109</v>
      </c>
      <c r="E1016" s="13" t="s">
        <v>110</v>
      </c>
      <c r="F1016" s="13" t="s">
        <v>81</v>
      </c>
      <c r="G1016" s="13" t="s">
        <v>96</v>
      </c>
      <c r="H1016" s="13" t="s">
        <v>138</v>
      </c>
      <c r="I1016" s="13" t="s">
        <v>1082</v>
      </c>
      <c r="J1016" s="13">
        <v>1</v>
      </c>
      <c r="K1016" s="13">
        <v>0</v>
      </c>
      <c r="L1016" s="14">
        <v>36.851999999999997</v>
      </c>
      <c r="M1016" s="14">
        <f t="shared" si="75"/>
        <v>62.747999999999998</v>
      </c>
      <c r="N1016" s="14">
        <f t="shared" si="76"/>
        <v>99.6</v>
      </c>
      <c r="O1016" s="14">
        <f t="shared" si="78"/>
        <v>36.851999999999997</v>
      </c>
      <c r="P1016" s="13">
        <v>99.6</v>
      </c>
      <c r="Q1016" s="14">
        <f t="shared" si="77"/>
        <v>150</v>
      </c>
      <c r="R1016" s="14" t="str">
        <f t="shared" si="79"/>
        <v>D</v>
      </c>
      <c r="S1016" s="14" t="str">
        <f>VLOOKUP(G1016,Code!$C$3:$D$5,2,0)</f>
        <v>T-103</v>
      </c>
      <c r="T1016" s="14"/>
    </row>
    <row r="1017" spans="1:20">
      <c r="A1017" s="13">
        <v>1016</v>
      </c>
      <c r="B1017" s="13" t="s">
        <v>68</v>
      </c>
      <c r="C1017" s="13" t="s">
        <v>112</v>
      </c>
      <c r="D1017" s="13" t="s">
        <v>79</v>
      </c>
      <c r="E1017" s="13" t="s">
        <v>80</v>
      </c>
      <c r="F1017" s="13" t="s">
        <v>81</v>
      </c>
      <c r="G1017" s="13" t="s">
        <v>82</v>
      </c>
      <c r="H1017" s="13" t="s">
        <v>107</v>
      </c>
      <c r="I1017" s="13" t="s">
        <v>464</v>
      </c>
      <c r="J1017" s="13">
        <v>5</v>
      </c>
      <c r="K1017" s="13">
        <v>0</v>
      </c>
      <c r="L1017" s="14">
        <v>15.552000000000001</v>
      </c>
      <c r="M1017" s="14">
        <f t="shared" si="75"/>
        <v>16.848000000000006</v>
      </c>
      <c r="N1017" s="14">
        <f t="shared" si="76"/>
        <v>32.400000000000006</v>
      </c>
      <c r="O1017" s="14">
        <f t="shared" si="78"/>
        <v>15.552</v>
      </c>
      <c r="P1017" s="13">
        <v>32.400000000000006</v>
      </c>
      <c r="Q1017" s="14">
        <f t="shared" si="77"/>
        <v>750</v>
      </c>
      <c r="R1017" s="14" t="str">
        <f t="shared" si="79"/>
        <v>C</v>
      </c>
      <c r="S1017" s="14" t="str">
        <f>VLOOKUP(G1017,Code!$C$3:$D$5,2,0)</f>
        <v>O-102</v>
      </c>
      <c r="T1017" s="14"/>
    </row>
    <row r="1018" spans="1:20">
      <c r="A1018" s="13">
        <v>1017</v>
      </c>
      <c r="B1018" s="13" t="s">
        <v>85</v>
      </c>
      <c r="C1018" s="13" t="s">
        <v>78</v>
      </c>
      <c r="D1018" s="13" t="s">
        <v>181</v>
      </c>
      <c r="E1018" s="13" t="s">
        <v>182</v>
      </c>
      <c r="F1018" s="13" t="s">
        <v>134</v>
      </c>
      <c r="G1018" s="13" t="s">
        <v>73</v>
      </c>
      <c r="H1018" s="13" t="s">
        <v>92</v>
      </c>
      <c r="I1018" s="13" t="s">
        <v>1083</v>
      </c>
      <c r="J1018" s="13">
        <v>2</v>
      </c>
      <c r="K1018" s="13">
        <v>0</v>
      </c>
      <c r="L1018" s="14">
        <v>6.7008000000000001</v>
      </c>
      <c r="M1018" s="14">
        <f t="shared" si="75"/>
        <v>7.2592000000000008</v>
      </c>
      <c r="N1018" s="14">
        <f t="shared" si="76"/>
        <v>13.96</v>
      </c>
      <c r="O1018" s="14">
        <f t="shared" si="78"/>
        <v>6.7008000000000001</v>
      </c>
      <c r="P1018" s="13">
        <v>13.96</v>
      </c>
      <c r="Q1018" s="14">
        <f t="shared" si="77"/>
        <v>300</v>
      </c>
      <c r="R1018" s="14" t="str">
        <f t="shared" si="79"/>
        <v>D</v>
      </c>
      <c r="S1018" s="14" t="str">
        <f>VLOOKUP(G1018,Code!$C$3:$D$5,2,0)</f>
        <v>F-101</v>
      </c>
      <c r="T1018" s="14"/>
    </row>
    <row r="1019" spans="1:20">
      <c r="A1019" s="13">
        <v>1018</v>
      </c>
      <c r="B1019" s="13" t="s">
        <v>85</v>
      </c>
      <c r="C1019" s="13" t="s">
        <v>78</v>
      </c>
      <c r="D1019" s="13" t="s">
        <v>181</v>
      </c>
      <c r="E1019" s="13" t="s">
        <v>182</v>
      </c>
      <c r="F1019" s="13" t="s">
        <v>134</v>
      </c>
      <c r="G1019" s="13" t="s">
        <v>73</v>
      </c>
      <c r="H1019" s="13" t="s">
        <v>92</v>
      </c>
      <c r="I1019" s="13" t="s">
        <v>990</v>
      </c>
      <c r="J1019" s="13">
        <v>3</v>
      </c>
      <c r="K1019" s="13">
        <v>0</v>
      </c>
      <c r="L1019" s="14">
        <v>63.886200000000002</v>
      </c>
      <c r="M1019" s="14">
        <f t="shared" si="75"/>
        <v>91.933799999999991</v>
      </c>
      <c r="N1019" s="14">
        <f t="shared" si="76"/>
        <v>155.82</v>
      </c>
      <c r="O1019" s="14">
        <f t="shared" si="78"/>
        <v>63.886200000000002</v>
      </c>
      <c r="P1019" s="13">
        <v>155.82</v>
      </c>
      <c r="Q1019" s="14">
        <f t="shared" si="77"/>
        <v>450</v>
      </c>
      <c r="R1019" s="14" t="str">
        <f t="shared" si="79"/>
        <v>D</v>
      </c>
      <c r="S1019" s="14" t="str">
        <f>VLOOKUP(G1019,Code!$C$3:$D$5,2,0)</f>
        <v>F-101</v>
      </c>
      <c r="T1019" s="14"/>
    </row>
    <row r="1020" spans="1:20">
      <c r="A1020" s="13">
        <v>1019</v>
      </c>
      <c r="B1020" s="13" t="s">
        <v>85</v>
      </c>
      <c r="C1020" s="13" t="s">
        <v>78</v>
      </c>
      <c r="D1020" s="13" t="s">
        <v>181</v>
      </c>
      <c r="E1020" s="13" t="s">
        <v>182</v>
      </c>
      <c r="F1020" s="13" t="s">
        <v>134</v>
      </c>
      <c r="G1020" s="13" t="s">
        <v>96</v>
      </c>
      <c r="H1020" s="13" t="s">
        <v>97</v>
      </c>
      <c r="I1020" s="13" t="s">
        <v>1084</v>
      </c>
      <c r="J1020" s="13">
        <v>5</v>
      </c>
      <c r="K1020" s="13">
        <v>0</v>
      </c>
      <c r="L1020" s="14">
        <v>2.4990000000000023</v>
      </c>
      <c r="M1020" s="14">
        <f t="shared" si="75"/>
        <v>122.45099999999999</v>
      </c>
      <c r="N1020" s="14">
        <f t="shared" si="76"/>
        <v>124.94999999999999</v>
      </c>
      <c r="O1020" s="14">
        <f t="shared" si="78"/>
        <v>2.4989999999999952</v>
      </c>
      <c r="P1020" s="13">
        <v>124.94999999999999</v>
      </c>
      <c r="Q1020" s="14">
        <f t="shared" si="77"/>
        <v>750</v>
      </c>
      <c r="R1020" s="14" t="str">
        <f t="shared" si="79"/>
        <v>C</v>
      </c>
      <c r="S1020" s="14" t="str">
        <f>VLOOKUP(G1020,Code!$C$3:$D$5,2,0)</f>
        <v>T-103</v>
      </c>
      <c r="T1020" s="14"/>
    </row>
    <row r="1021" spans="1:20">
      <c r="A1021" s="13">
        <v>1020</v>
      </c>
      <c r="B1021" s="13" t="s">
        <v>85</v>
      </c>
      <c r="C1021" s="13" t="s">
        <v>78</v>
      </c>
      <c r="D1021" s="13" t="s">
        <v>181</v>
      </c>
      <c r="E1021" s="13" t="s">
        <v>182</v>
      </c>
      <c r="F1021" s="13" t="s">
        <v>134</v>
      </c>
      <c r="G1021" s="13" t="s">
        <v>82</v>
      </c>
      <c r="H1021" s="13" t="s">
        <v>90</v>
      </c>
      <c r="I1021" s="13" t="s">
        <v>1085</v>
      </c>
      <c r="J1021" s="13">
        <v>5</v>
      </c>
      <c r="K1021" s="13">
        <v>0</v>
      </c>
      <c r="L1021" s="14">
        <v>156.42899999999997</v>
      </c>
      <c r="M1021" s="14">
        <f t="shared" si="75"/>
        <v>445.221</v>
      </c>
      <c r="N1021" s="14">
        <f t="shared" si="76"/>
        <v>601.65</v>
      </c>
      <c r="O1021" s="14">
        <f t="shared" si="78"/>
        <v>156.42899999999997</v>
      </c>
      <c r="P1021" s="13">
        <v>601.65</v>
      </c>
      <c r="Q1021" s="14">
        <f t="shared" si="77"/>
        <v>750</v>
      </c>
      <c r="R1021" s="14" t="str">
        <f t="shared" si="79"/>
        <v>C</v>
      </c>
      <c r="S1021" s="14" t="str">
        <f>VLOOKUP(G1021,Code!$C$3:$D$5,2,0)</f>
        <v>O-102</v>
      </c>
      <c r="T1021" s="14"/>
    </row>
    <row r="1022" spans="1:20">
      <c r="A1022" s="13">
        <v>1021</v>
      </c>
      <c r="B1022" s="13" t="s">
        <v>85</v>
      </c>
      <c r="C1022" s="13" t="s">
        <v>69</v>
      </c>
      <c r="D1022" s="13" t="s">
        <v>110</v>
      </c>
      <c r="E1022" s="13" t="s">
        <v>1086</v>
      </c>
      <c r="F1022" s="13" t="s">
        <v>134</v>
      </c>
      <c r="G1022" s="13" t="s">
        <v>82</v>
      </c>
      <c r="H1022" s="13" t="s">
        <v>94</v>
      </c>
      <c r="I1022" s="13" t="s">
        <v>1087</v>
      </c>
      <c r="J1022" s="13">
        <v>3</v>
      </c>
      <c r="K1022" s="13">
        <v>0</v>
      </c>
      <c r="L1022" s="14">
        <v>8.8686000000000007</v>
      </c>
      <c r="M1022" s="14">
        <f t="shared" si="75"/>
        <v>13.871400000000001</v>
      </c>
      <c r="N1022" s="14">
        <f t="shared" si="76"/>
        <v>22.740000000000002</v>
      </c>
      <c r="O1022" s="14">
        <f t="shared" si="78"/>
        <v>8.8686000000000007</v>
      </c>
      <c r="P1022" s="13">
        <v>22.740000000000002</v>
      </c>
      <c r="Q1022" s="14">
        <f t="shared" si="77"/>
        <v>450</v>
      </c>
      <c r="R1022" s="14" t="str">
        <f t="shared" si="79"/>
        <v>D</v>
      </c>
      <c r="S1022" s="14" t="str">
        <f>VLOOKUP(G1022,Code!$C$3:$D$5,2,0)</f>
        <v>O-102</v>
      </c>
      <c r="T1022" s="14"/>
    </row>
    <row r="1023" spans="1:20">
      <c r="A1023" s="13">
        <v>1022</v>
      </c>
      <c r="B1023" s="13" t="s">
        <v>85</v>
      </c>
      <c r="C1023" s="13" t="s">
        <v>69</v>
      </c>
      <c r="D1023" s="13" t="s">
        <v>110</v>
      </c>
      <c r="E1023" s="13" t="s">
        <v>1086</v>
      </c>
      <c r="F1023" s="13" t="s">
        <v>134</v>
      </c>
      <c r="G1023" s="13" t="s">
        <v>73</v>
      </c>
      <c r="H1023" s="13" t="s">
        <v>76</v>
      </c>
      <c r="I1023" s="13" t="s">
        <v>1088</v>
      </c>
      <c r="J1023" s="13">
        <v>3</v>
      </c>
      <c r="K1023" s="13">
        <v>0</v>
      </c>
      <c r="L1023" s="14">
        <v>316.88249999999999</v>
      </c>
      <c r="M1023" s="14">
        <f t="shared" si="75"/>
        <v>950.64750000000004</v>
      </c>
      <c r="N1023" s="14">
        <f t="shared" si="76"/>
        <v>1267.53</v>
      </c>
      <c r="O1023" s="14">
        <f t="shared" si="78"/>
        <v>316.88249999999994</v>
      </c>
      <c r="P1023" s="13">
        <v>1267.53</v>
      </c>
      <c r="Q1023" s="14">
        <f t="shared" si="77"/>
        <v>450</v>
      </c>
      <c r="R1023" s="14" t="str">
        <f t="shared" si="79"/>
        <v>D</v>
      </c>
      <c r="S1023" s="14" t="str">
        <f>VLOOKUP(G1023,Code!$C$3:$D$5,2,0)</f>
        <v>F-101</v>
      </c>
      <c r="T1023" s="14"/>
    </row>
    <row r="1024" spans="1:20">
      <c r="A1024" s="13">
        <v>1023</v>
      </c>
      <c r="B1024" s="13" t="s">
        <v>85</v>
      </c>
      <c r="C1024" s="13" t="s">
        <v>69</v>
      </c>
      <c r="D1024" s="13" t="s">
        <v>110</v>
      </c>
      <c r="E1024" s="13" t="s">
        <v>1086</v>
      </c>
      <c r="F1024" s="13" t="s">
        <v>134</v>
      </c>
      <c r="G1024" s="13" t="s">
        <v>96</v>
      </c>
      <c r="H1024" s="13" t="s">
        <v>333</v>
      </c>
      <c r="I1024" s="13" t="s">
        <v>1089</v>
      </c>
      <c r="J1024" s="13">
        <v>8</v>
      </c>
      <c r="K1024" s="13">
        <v>0</v>
      </c>
      <c r="L1024" s="14">
        <v>648.56240000000003</v>
      </c>
      <c r="M1024" s="14">
        <f t="shared" si="75"/>
        <v>731.35760000000005</v>
      </c>
      <c r="N1024" s="14">
        <f t="shared" si="76"/>
        <v>1379.92</v>
      </c>
      <c r="O1024" s="14">
        <f t="shared" si="78"/>
        <v>648.56240000000003</v>
      </c>
      <c r="P1024" s="13">
        <v>1379.92</v>
      </c>
      <c r="Q1024" s="14">
        <f t="shared" si="77"/>
        <v>1200</v>
      </c>
      <c r="R1024" s="14" t="str">
        <f t="shared" si="79"/>
        <v>B</v>
      </c>
      <c r="S1024" s="14" t="str">
        <f>VLOOKUP(G1024,Code!$C$3:$D$5,2,0)</f>
        <v>T-103</v>
      </c>
      <c r="T1024" s="14"/>
    </row>
    <row r="1025" spans="1:20">
      <c r="A1025" s="13">
        <v>1024</v>
      </c>
      <c r="B1025" s="13" t="s">
        <v>85</v>
      </c>
      <c r="C1025" s="13" t="s">
        <v>69</v>
      </c>
      <c r="D1025" s="13" t="s">
        <v>132</v>
      </c>
      <c r="E1025" s="13" t="s">
        <v>133</v>
      </c>
      <c r="F1025" s="13" t="s">
        <v>134</v>
      </c>
      <c r="G1025" s="13" t="s">
        <v>82</v>
      </c>
      <c r="H1025" s="13" t="s">
        <v>143</v>
      </c>
      <c r="I1025" s="13" t="s">
        <v>1090</v>
      </c>
      <c r="J1025" s="13">
        <v>2</v>
      </c>
      <c r="K1025" s="13">
        <v>0.2</v>
      </c>
      <c r="L1025" s="14">
        <v>2.1728000000000001</v>
      </c>
      <c r="M1025" s="14">
        <f t="shared" si="75"/>
        <v>4.0351999999999997</v>
      </c>
      <c r="N1025" s="14">
        <f t="shared" si="76"/>
        <v>7.4496000000000002</v>
      </c>
      <c r="O1025" s="14">
        <f t="shared" si="78"/>
        <v>3.4144000000000005</v>
      </c>
      <c r="P1025" s="13">
        <v>6.2080000000000002</v>
      </c>
      <c r="Q1025" s="14">
        <f t="shared" si="77"/>
        <v>300</v>
      </c>
      <c r="R1025" s="14" t="str">
        <f t="shared" si="79"/>
        <v>D</v>
      </c>
      <c r="S1025" s="14" t="str">
        <f>VLOOKUP(G1025,Code!$C$3:$D$5,2,0)</f>
        <v>O-102</v>
      </c>
      <c r="T1025" s="14"/>
    </row>
    <row r="1026" spans="1:20">
      <c r="A1026" s="13">
        <v>1025</v>
      </c>
      <c r="B1026" s="13" t="s">
        <v>150</v>
      </c>
      <c r="C1026" s="13" t="s">
        <v>112</v>
      </c>
      <c r="D1026" s="13" t="s">
        <v>79</v>
      </c>
      <c r="E1026" s="13" t="s">
        <v>80</v>
      </c>
      <c r="F1026" s="13" t="s">
        <v>81</v>
      </c>
      <c r="G1026" s="13" t="s">
        <v>82</v>
      </c>
      <c r="H1026" s="13" t="s">
        <v>99</v>
      </c>
      <c r="I1026" s="13" t="s">
        <v>1091</v>
      </c>
      <c r="J1026" s="13">
        <v>2</v>
      </c>
      <c r="K1026" s="13">
        <v>0.2</v>
      </c>
      <c r="L1026" s="14">
        <v>4.2804000000000002</v>
      </c>
      <c r="M1026" s="14">
        <f t="shared" ref="M1026:M1089" si="80">P1026-L1026</f>
        <v>7.5275999999999996</v>
      </c>
      <c r="N1026" s="14">
        <f t="shared" ref="N1026:N1089" si="81">P1026+(P1026*K1026)</f>
        <v>14.169599999999999</v>
      </c>
      <c r="O1026" s="14">
        <f t="shared" si="78"/>
        <v>6.6419999999999995</v>
      </c>
      <c r="P1026" s="13">
        <v>11.808</v>
      </c>
      <c r="Q1026" s="14">
        <f t="shared" ref="Q1026:Q1089" si="82">J1026*150</f>
        <v>300</v>
      </c>
      <c r="R1026" s="14" t="str">
        <f t="shared" si="79"/>
        <v>D</v>
      </c>
      <c r="S1026" s="14" t="str">
        <f>VLOOKUP(G1026,Code!$C$3:$D$5,2,0)</f>
        <v>O-102</v>
      </c>
      <c r="T1026" s="14"/>
    </row>
    <row r="1027" spans="1:20">
      <c r="A1027" s="13">
        <v>1026</v>
      </c>
      <c r="B1027" s="13" t="s">
        <v>68</v>
      </c>
      <c r="C1027" s="13" t="s">
        <v>112</v>
      </c>
      <c r="D1027" s="13" t="s">
        <v>203</v>
      </c>
      <c r="E1027" s="13" t="s">
        <v>268</v>
      </c>
      <c r="F1027" s="13" t="s">
        <v>134</v>
      </c>
      <c r="G1027" s="13" t="s">
        <v>82</v>
      </c>
      <c r="H1027" s="13" t="s">
        <v>107</v>
      </c>
      <c r="I1027" s="13" t="s">
        <v>1092</v>
      </c>
      <c r="J1027" s="13">
        <v>3</v>
      </c>
      <c r="K1027" s="13">
        <v>0.2</v>
      </c>
      <c r="L1027" s="14">
        <v>5.4432</v>
      </c>
      <c r="M1027" s="14">
        <f t="shared" si="80"/>
        <v>10.108800000000002</v>
      </c>
      <c r="N1027" s="14">
        <f t="shared" si="81"/>
        <v>18.662400000000005</v>
      </c>
      <c r="O1027" s="14">
        <f t="shared" ref="O1027:O1090" si="83">N1027-M1027</f>
        <v>8.553600000000003</v>
      </c>
      <c r="P1027" s="13">
        <v>15.552000000000003</v>
      </c>
      <c r="Q1027" s="14">
        <f t="shared" si="82"/>
        <v>450</v>
      </c>
      <c r="R1027" s="14" t="str">
        <f t="shared" ref="R1027:R1090" si="84">IF(Q1027&gt;=2000,"A",IF(Q1027&gt;=1000,"B",IF(Q1027&gt;=500,"C",IF(Q1027&gt;=100,"D",IF(Q1027&lt;100,"E","error")))))</f>
        <v>D</v>
      </c>
      <c r="S1027" s="14" t="str">
        <f>VLOOKUP(G1027,Code!$C$3:$D$5,2,0)</f>
        <v>O-102</v>
      </c>
      <c r="T1027" s="14"/>
    </row>
    <row r="1028" spans="1:20">
      <c r="A1028" s="13">
        <v>1027</v>
      </c>
      <c r="B1028" s="13" t="s">
        <v>68</v>
      </c>
      <c r="C1028" s="13" t="s">
        <v>112</v>
      </c>
      <c r="D1028" s="13" t="s">
        <v>203</v>
      </c>
      <c r="E1028" s="13" t="s">
        <v>268</v>
      </c>
      <c r="F1028" s="13" t="s">
        <v>134</v>
      </c>
      <c r="G1028" s="13" t="s">
        <v>82</v>
      </c>
      <c r="H1028" s="13" t="s">
        <v>107</v>
      </c>
      <c r="I1028" s="13" t="s">
        <v>1093</v>
      </c>
      <c r="J1028" s="13">
        <v>3</v>
      </c>
      <c r="K1028" s="13">
        <v>0.2</v>
      </c>
      <c r="L1028" s="14">
        <v>20.576399999999996</v>
      </c>
      <c r="M1028" s="14">
        <f t="shared" si="80"/>
        <v>42.735600000000005</v>
      </c>
      <c r="N1028" s="14">
        <f t="shared" si="81"/>
        <v>75.974400000000003</v>
      </c>
      <c r="O1028" s="14">
        <f t="shared" si="83"/>
        <v>33.238799999999998</v>
      </c>
      <c r="P1028" s="13">
        <v>63.311999999999998</v>
      </c>
      <c r="Q1028" s="14">
        <f t="shared" si="82"/>
        <v>450</v>
      </c>
      <c r="R1028" s="14" t="str">
        <f t="shared" si="84"/>
        <v>D</v>
      </c>
      <c r="S1028" s="14" t="str">
        <f>VLOOKUP(G1028,Code!$C$3:$D$5,2,0)</f>
        <v>O-102</v>
      </c>
      <c r="T1028" s="14"/>
    </row>
    <row r="1029" spans="1:20">
      <c r="A1029" s="13">
        <v>1028</v>
      </c>
      <c r="B1029" s="13" t="s">
        <v>68</v>
      </c>
      <c r="C1029" s="13" t="s">
        <v>112</v>
      </c>
      <c r="D1029" s="13" t="s">
        <v>203</v>
      </c>
      <c r="E1029" s="13" t="s">
        <v>268</v>
      </c>
      <c r="F1029" s="13" t="s">
        <v>134</v>
      </c>
      <c r="G1029" s="13" t="s">
        <v>96</v>
      </c>
      <c r="H1029" s="13" t="s">
        <v>97</v>
      </c>
      <c r="I1029" s="13" t="s">
        <v>1094</v>
      </c>
      <c r="J1029" s="13">
        <v>2</v>
      </c>
      <c r="K1029" s="13">
        <v>0.4</v>
      </c>
      <c r="L1029" s="14">
        <v>-9.8724000000000007</v>
      </c>
      <c r="M1029" s="14">
        <f t="shared" si="80"/>
        <v>25.4604</v>
      </c>
      <c r="N1029" s="14">
        <f t="shared" si="81"/>
        <v>21.8232</v>
      </c>
      <c r="O1029" s="14">
        <f t="shared" si="83"/>
        <v>-3.6372</v>
      </c>
      <c r="P1029" s="13">
        <v>15.587999999999999</v>
      </c>
      <c r="Q1029" s="14">
        <f t="shared" si="82"/>
        <v>300</v>
      </c>
      <c r="R1029" s="14" t="str">
        <f t="shared" si="84"/>
        <v>D</v>
      </c>
      <c r="S1029" s="14" t="str">
        <f>VLOOKUP(G1029,Code!$C$3:$D$5,2,0)</f>
        <v>T-103</v>
      </c>
      <c r="T1029" s="14"/>
    </row>
    <row r="1030" spans="1:20">
      <c r="A1030" s="13">
        <v>1029</v>
      </c>
      <c r="B1030" s="13" t="s">
        <v>85</v>
      </c>
      <c r="C1030" s="13" t="s">
        <v>78</v>
      </c>
      <c r="D1030" s="13" t="s">
        <v>498</v>
      </c>
      <c r="E1030" s="13" t="s">
        <v>371</v>
      </c>
      <c r="F1030" s="13" t="s">
        <v>134</v>
      </c>
      <c r="G1030" s="13" t="s">
        <v>82</v>
      </c>
      <c r="H1030" s="13" t="s">
        <v>107</v>
      </c>
      <c r="I1030" s="13" t="s">
        <v>149</v>
      </c>
      <c r="J1030" s="13">
        <v>5</v>
      </c>
      <c r="K1030" s="13">
        <v>0</v>
      </c>
      <c r="L1030" s="14">
        <v>83.283999999999992</v>
      </c>
      <c r="M1030" s="14">
        <f t="shared" si="80"/>
        <v>93.915999999999997</v>
      </c>
      <c r="N1030" s="14">
        <f t="shared" si="81"/>
        <v>177.2</v>
      </c>
      <c r="O1030" s="14">
        <f t="shared" si="83"/>
        <v>83.283999999999992</v>
      </c>
      <c r="P1030" s="13">
        <v>177.2</v>
      </c>
      <c r="Q1030" s="14">
        <f t="shared" si="82"/>
        <v>750</v>
      </c>
      <c r="R1030" s="14" t="str">
        <f t="shared" si="84"/>
        <v>C</v>
      </c>
      <c r="S1030" s="14" t="str">
        <f>VLOOKUP(G1030,Code!$C$3:$D$5,2,0)</f>
        <v>O-102</v>
      </c>
      <c r="T1030" s="14"/>
    </row>
    <row r="1031" spans="1:20">
      <c r="A1031" s="13">
        <v>1030</v>
      </c>
      <c r="B1031" s="13" t="s">
        <v>85</v>
      </c>
      <c r="C1031" s="13" t="s">
        <v>78</v>
      </c>
      <c r="D1031" s="13" t="s">
        <v>498</v>
      </c>
      <c r="E1031" s="13" t="s">
        <v>371</v>
      </c>
      <c r="F1031" s="13" t="s">
        <v>134</v>
      </c>
      <c r="G1031" s="13" t="s">
        <v>96</v>
      </c>
      <c r="H1031" s="13" t="s">
        <v>97</v>
      </c>
      <c r="I1031" s="13" t="s">
        <v>1095</v>
      </c>
      <c r="J1031" s="13">
        <v>3</v>
      </c>
      <c r="K1031" s="13">
        <v>0</v>
      </c>
      <c r="L1031" s="14">
        <v>57.41129999999999</v>
      </c>
      <c r="M1031" s="14">
        <f t="shared" si="80"/>
        <v>140.55869999999999</v>
      </c>
      <c r="N1031" s="14">
        <f t="shared" si="81"/>
        <v>197.96999999999997</v>
      </c>
      <c r="O1031" s="14">
        <f t="shared" si="83"/>
        <v>57.411299999999983</v>
      </c>
      <c r="P1031" s="13">
        <v>197.96999999999997</v>
      </c>
      <c r="Q1031" s="14">
        <f t="shared" si="82"/>
        <v>450</v>
      </c>
      <c r="R1031" s="14" t="str">
        <f t="shared" si="84"/>
        <v>D</v>
      </c>
      <c r="S1031" s="14" t="str">
        <f>VLOOKUP(G1031,Code!$C$3:$D$5,2,0)</f>
        <v>T-103</v>
      </c>
      <c r="T1031" s="14"/>
    </row>
    <row r="1032" spans="1:20">
      <c r="A1032" s="13">
        <v>1031</v>
      </c>
      <c r="B1032" s="13" t="s">
        <v>85</v>
      </c>
      <c r="C1032" s="13" t="s">
        <v>78</v>
      </c>
      <c r="D1032" s="13" t="s">
        <v>498</v>
      </c>
      <c r="E1032" s="13" t="s">
        <v>371</v>
      </c>
      <c r="F1032" s="13" t="s">
        <v>134</v>
      </c>
      <c r="G1032" s="13" t="s">
        <v>73</v>
      </c>
      <c r="H1032" s="13" t="s">
        <v>76</v>
      </c>
      <c r="I1032" s="13" t="s">
        <v>723</v>
      </c>
      <c r="J1032" s="13">
        <v>3</v>
      </c>
      <c r="K1032" s="13">
        <v>0</v>
      </c>
      <c r="L1032" s="14">
        <v>213.73500000000001</v>
      </c>
      <c r="M1032" s="14">
        <f t="shared" si="80"/>
        <v>641.20500000000004</v>
      </c>
      <c r="N1032" s="14">
        <f t="shared" si="81"/>
        <v>854.94</v>
      </c>
      <c r="O1032" s="14">
        <f t="shared" si="83"/>
        <v>213.73500000000001</v>
      </c>
      <c r="P1032" s="13">
        <v>854.94</v>
      </c>
      <c r="Q1032" s="14">
        <f t="shared" si="82"/>
        <v>450</v>
      </c>
      <c r="R1032" s="14" t="str">
        <f t="shared" si="84"/>
        <v>D</v>
      </c>
      <c r="S1032" s="14" t="str">
        <f>VLOOKUP(G1032,Code!$C$3:$D$5,2,0)</f>
        <v>F-101</v>
      </c>
      <c r="T1032" s="14"/>
    </row>
    <row r="1033" spans="1:20">
      <c r="A1033" s="13">
        <v>1032</v>
      </c>
      <c r="B1033" s="13" t="s">
        <v>85</v>
      </c>
      <c r="C1033" s="13" t="s">
        <v>78</v>
      </c>
      <c r="D1033" s="13" t="s">
        <v>498</v>
      </c>
      <c r="E1033" s="13" t="s">
        <v>371</v>
      </c>
      <c r="F1033" s="13" t="s">
        <v>134</v>
      </c>
      <c r="G1033" s="13" t="s">
        <v>73</v>
      </c>
      <c r="H1033" s="13" t="s">
        <v>92</v>
      </c>
      <c r="I1033" s="13" t="s">
        <v>243</v>
      </c>
      <c r="J1033" s="13">
        <v>9</v>
      </c>
      <c r="K1033" s="13">
        <v>0</v>
      </c>
      <c r="L1033" s="14">
        <v>52.126200000000004</v>
      </c>
      <c r="M1033" s="14">
        <f t="shared" si="80"/>
        <v>71.983799999999974</v>
      </c>
      <c r="N1033" s="14">
        <f t="shared" si="81"/>
        <v>124.10999999999999</v>
      </c>
      <c r="O1033" s="14">
        <f t="shared" si="83"/>
        <v>52.126200000000011</v>
      </c>
      <c r="P1033" s="13">
        <v>124.10999999999999</v>
      </c>
      <c r="Q1033" s="14">
        <f t="shared" si="82"/>
        <v>1350</v>
      </c>
      <c r="R1033" s="14" t="str">
        <f t="shared" si="84"/>
        <v>B</v>
      </c>
      <c r="S1033" s="14" t="str">
        <f>VLOOKUP(G1033,Code!$C$3:$D$5,2,0)</f>
        <v>F-101</v>
      </c>
      <c r="T1033" s="14"/>
    </row>
    <row r="1034" spans="1:20">
      <c r="A1034" s="13">
        <v>1033</v>
      </c>
      <c r="B1034" s="13" t="s">
        <v>85</v>
      </c>
      <c r="C1034" s="13" t="s">
        <v>78</v>
      </c>
      <c r="D1034" s="13" t="s">
        <v>498</v>
      </c>
      <c r="E1034" s="13" t="s">
        <v>371</v>
      </c>
      <c r="F1034" s="13" t="s">
        <v>134</v>
      </c>
      <c r="G1034" s="13" t="s">
        <v>82</v>
      </c>
      <c r="H1034" s="13" t="s">
        <v>83</v>
      </c>
      <c r="I1034" s="13" t="s">
        <v>1096</v>
      </c>
      <c r="J1034" s="13">
        <v>5</v>
      </c>
      <c r="K1034" s="13">
        <v>0</v>
      </c>
      <c r="L1034" s="14">
        <v>7.056</v>
      </c>
      <c r="M1034" s="14">
        <f t="shared" si="80"/>
        <v>7.3439999999999985</v>
      </c>
      <c r="N1034" s="14">
        <f t="shared" si="81"/>
        <v>14.399999999999999</v>
      </c>
      <c r="O1034" s="14">
        <f t="shared" si="83"/>
        <v>7.056</v>
      </c>
      <c r="P1034" s="13">
        <v>14.399999999999999</v>
      </c>
      <c r="Q1034" s="14">
        <f t="shared" si="82"/>
        <v>750</v>
      </c>
      <c r="R1034" s="14" t="str">
        <f t="shared" si="84"/>
        <v>C</v>
      </c>
      <c r="S1034" s="14" t="str">
        <f>VLOOKUP(G1034,Code!$C$3:$D$5,2,0)</f>
        <v>O-102</v>
      </c>
      <c r="T1034" s="14"/>
    </row>
    <row r="1035" spans="1:20">
      <c r="A1035" s="13">
        <v>1034</v>
      </c>
      <c r="B1035" s="13" t="s">
        <v>150</v>
      </c>
      <c r="C1035" s="13" t="s">
        <v>69</v>
      </c>
      <c r="D1035" s="13" t="s">
        <v>446</v>
      </c>
      <c r="E1035" s="13" t="s">
        <v>268</v>
      </c>
      <c r="F1035" s="13" t="s">
        <v>134</v>
      </c>
      <c r="G1035" s="13" t="s">
        <v>82</v>
      </c>
      <c r="H1035" s="13" t="s">
        <v>107</v>
      </c>
      <c r="I1035" s="13" t="s">
        <v>1097</v>
      </c>
      <c r="J1035" s="13">
        <v>3</v>
      </c>
      <c r="K1035" s="13">
        <v>0.2</v>
      </c>
      <c r="L1035" s="14">
        <v>5.1011999999999995</v>
      </c>
      <c r="M1035" s="14">
        <f t="shared" si="80"/>
        <v>10.594800000000003</v>
      </c>
      <c r="N1035" s="14">
        <f t="shared" si="81"/>
        <v>18.8352</v>
      </c>
      <c r="O1035" s="14">
        <f t="shared" si="83"/>
        <v>8.2403999999999975</v>
      </c>
      <c r="P1035" s="13">
        <v>15.696000000000002</v>
      </c>
      <c r="Q1035" s="14">
        <f t="shared" si="82"/>
        <v>450</v>
      </c>
      <c r="R1035" s="14" t="str">
        <f t="shared" si="84"/>
        <v>D</v>
      </c>
      <c r="S1035" s="14" t="str">
        <f>VLOOKUP(G1035,Code!$C$3:$D$5,2,0)</f>
        <v>O-102</v>
      </c>
      <c r="T1035" s="14"/>
    </row>
    <row r="1036" spans="1:20">
      <c r="A1036" s="13">
        <v>1035</v>
      </c>
      <c r="B1036" s="13" t="s">
        <v>150</v>
      </c>
      <c r="C1036" s="13" t="s">
        <v>69</v>
      </c>
      <c r="D1036" s="13" t="s">
        <v>446</v>
      </c>
      <c r="E1036" s="13" t="s">
        <v>268</v>
      </c>
      <c r="F1036" s="13" t="s">
        <v>134</v>
      </c>
      <c r="G1036" s="13" t="s">
        <v>82</v>
      </c>
      <c r="H1036" s="13" t="s">
        <v>99</v>
      </c>
      <c r="I1036" s="13" t="s">
        <v>436</v>
      </c>
      <c r="J1036" s="13">
        <v>2</v>
      </c>
      <c r="K1036" s="13">
        <v>0.7</v>
      </c>
      <c r="L1036" s="14">
        <v>-1.9272</v>
      </c>
      <c r="M1036" s="14">
        <f t="shared" si="80"/>
        <v>4.5552000000000001</v>
      </c>
      <c r="N1036" s="14">
        <f t="shared" si="81"/>
        <v>4.4676</v>
      </c>
      <c r="O1036" s="14">
        <f t="shared" si="83"/>
        <v>-8.7600000000000122E-2</v>
      </c>
      <c r="P1036" s="13">
        <v>2.6280000000000001</v>
      </c>
      <c r="Q1036" s="14">
        <f t="shared" si="82"/>
        <v>300</v>
      </c>
      <c r="R1036" s="14" t="str">
        <f t="shared" si="84"/>
        <v>D</v>
      </c>
      <c r="S1036" s="14" t="str">
        <f>VLOOKUP(G1036,Code!$C$3:$D$5,2,0)</f>
        <v>O-102</v>
      </c>
      <c r="T1036" s="14"/>
    </row>
    <row r="1037" spans="1:20">
      <c r="A1037" s="13">
        <v>1036</v>
      </c>
      <c r="B1037" s="13" t="s">
        <v>150</v>
      </c>
      <c r="C1037" s="13" t="s">
        <v>69</v>
      </c>
      <c r="D1037" s="13" t="s">
        <v>446</v>
      </c>
      <c r="E1037" s="13" t="s">
        <v>268</v>
      </c>
      <c r="F1037" s="13" t="s">
        <v>134</v>
      </c>
      <c r="G1037" s="13" t="s">
        <v>82</v>
      </c>
      <c r="H1037" s="13" t="s">
        <v>99</v>
      </c>
      <c r="I1037" s="13" t="s">
        <v>141</v>
      </c>
      <c r="J1037" s="13">
        <v>3</v>
      </c>
      <c r="K1037" s="13">
        <v>0.7</v>
      </c>
      <c r="L1037" s="14">
        <v>-10.579799999999999</v>
      </c>
      <c r="M1037" s="14">
        <f t="shared" si="80"/>
        <v>25.006800000000002</v>
      </c>
      <c r="N1037" s="14">
        <f t="shared" si="81"/>
        <v>24.525900000000007</v>
      </c>
      <c r="O1037" s="14">
        <f t="shared" si="83"/>
        <v>-0.48089999999999478</v>
      </c>
      <c r="P1037" s="13">
        <v>14.427000000000003</v>
      </c>
      <c r="Q1037" s="14">
        <f t="shared" si="82"/>
        <v>450</v>
      </c>
      <c r="R1037" s="14" t="str">
        <f t="shared" si="84"/>
        <v>D</v>
      </c>
      <c r="S1037" s="14" t="str">
        <f>VLOOKUP(G1037,Code!$C$3:$D$5,2,0)</f>
        <v>O-102</v>
      </c>
      <c r="T1037" s="14"/>
    </row>
    <row r="1038" spans="1:20">
      <c r="A1038" s="13">
        <v>1037</v>
      </c>
      <c r="B1038" s="13" t="s">
        <v>85</v>
      </c>
      <c r="C1038" s="13" t="s">
        <v>112</v>
      </c>
      <c r="D1038" s="13" t="s">
        <v>1098</v>
      </c>
      <c r="E1038" s="13" t="s">
        <v>304</v>
      </c>
      <c r="F1038" s="13" t="s">
        <v>115</v>
      </c>
      <c r="G1038" s="13" t="s">
        <v>73</v>
      </c>
      <c r="H1038" s="13" t="s">
        <v>92</v>
      </c>
      <c r="I1038" s="13" t="s">
        <v>1099</v>
      </c>
      <c r="J1038" s="13">
        <v>2</v>
      </c>
      <c r="K1038" s="13">
        <v>0</v>
      </c>
      <c r="L1038" s="14">
        <v>8.6619999999999919</v>
      </c>
      <c r="M1038" s="14">
        <f t="shared" si="80"/>
        <v>77.958000000000013</v>
      </c>
      <c r="N1038" s="14">
        <f t="shared" si="81"/>
        <v>86.62</v>
      </c>
      <c r="O1038" s="14">
        <f t="shared" si="83"/>
        <v>8.6619999999999919</v>
      </c>
      <c r="P1038" s="13">
        <v>86.62</v>
      </c>
      <c r="Q1038" s="14">
        <f t="shared" si="82"/>
        <v>300</v>
      </c>
      <c r="R1038" s="14" t="str">
        <f t="shared" si="84"/>
        <v>D</v>
      </c>
      <c r="S1038" s="14" t="str">
        <f>VLOOKUP(G1038,Code!$C$3:$D$5,2,0)</f>
        <v>F-101</v>
      </c>
      <c r="T1038" s="14"/>
    </row>
    <row r="1039" spans="1:20">
      <c r="A1039" s="13">
        <v>1038</v>
      </c>
      <c r="B1039" s="13" t="s">
        <v>150</v>
      </c>
      <c r="C1039" s="13" t="s">
        <v>69</v>
      </c>
      <c r="D1039" s="13" t="s">
        <v>79</v>
      </c>
      <c r="E1039" s="13" t="s">
        <v>80</v>
      </c>
      <c r="F1039" s="13" t="s">
        <v>81</v>
      </c>
      <c r="G1039" s="13" t="s">
        <v>82</v>
      </c>
      <c r="H1039" s="13" t="s">
        <v>99</v>
      </c>
      <c r="I1039" s="13" t="s">
        <v>1100</v>
      </c>
      <c r="J1039" s="13">
        <v>3</v>
      </c>
      <c r="K1039" s="13">
        <v>0.2</v>
      </c>
      <c r="L1039" s="14">
        <v>13.734</v>
      </c>
      <c r="M1039" s="14">
        <f t="shared" si="80"/>
        <v>22.89</v>
      </c>
      <c r="N1039" s="14">
        <f t="shared" si="81"/>
        <v>43.948800000000006</v>
      </c>
      <c r="O1039" s="14">
        <f t="shared" si="83"/>
        <v>21.058800000000005</v>
      </c>
      <c r="P1039" s="13">
        <v>36.624000000000002</v>
      </c>
      <c r="Q1039" s="14">
        <f t="shared" si="82"/>
        <v>450</v>
      </c>
      <c r="R1039" s="14" t="str">
        <f t="shared" si="84"/>
        <v>D</v>
      </c>
      <c r="S1039" s="14" t="str">
        <f>VLOOKUP(G1039,Code!$C$3:$D$5,2,0)</f>
        <v>O-102</v>
      </c>
      <c r="T1039" s="14"/>
    </row>
    <row r="1040" spans="1:20">
      <c r="A1040" s="13">
        <v>1039</v>
      </c>
      <c r="B1040" s="13" t="s">
        <v>150</v>
      </c>
      <c r="C1040" s="13" t="s">
        <v>69</v>
      </c>
      <c r="D1040" s="13" t="s">
        <v>849</v>
      </c>
      <c r="E1040" s="13" t="s">
        <v>106</v>
      </c>
      <c r="F1040" s="13" t="s">
        <v>72</v>
      </c>
      <c r="G1040" s="13" t="s">
        <v>82</v>
      </c>
      <c r="H1040" s="13" t="s">
        <v>94</v>
      </c>
      <c r="I1040" s="13" t="s">
        <v>1101</v>
      </c>
      <c r="J1040" s="13">
        <v>7</v>
      </c>
      <c r="K1040" s="13">
        <v>0.2</v>
      </c>
      <c r="L1040" s="14">
        <v>2.696399999999997</v>
      </c>
      <c r="M1040" s="14">
        <f t="shared" si="80"/>
        <v>21.271600000000007</v>
      </c>
      <c r="N1040" s="14">
        <f t="shared" si="81"/>
        <v>28.761600000000005</v>
      </c>
      <c r="O1040" s="14">
        <f t="shared" si="83"/>
        <v>7.4899999999999984</v>
      </c>
      <c r="P1040" s="13">
        <v>23.968000000000004</v>
      </c>
      <c r="Q1040" s="14">
        <f t="shared" si="82"/>
        <v>1050</v>
      </c>
      <c r="R1040" s="14" t="str">
        <f t="shared" si="84"/>
        <v>B</v>
      </c>
      <c r="S1040" s="14" t="str">
        <f>VLOOKUP(G1040,Code!$C$3:$D$5,2,0)</f>
        <v>O-102</v>
      </c>
      <c r="T1040" s="14"/>
    </row>
    <row r="1041" spans="1:20">
      <c r="A1041" s="13">
        <v>1040</v>
      </c>
      <c r="B1041" s="13" t="s">
        <v>150</v>
      </c>
      <c r="C1041" s="13" t="s">
        <v>69</v>
      </c>
      <c r="D1041" s="13" t="s">
        <v>849</v>
      </c>
      <c r="E1041" s="13" t="s">
        <v>106</v>
      </c>
      <c r="F1041" s="13" t="s">
        <v>72</v>
      </c>
      <c r="G1041" s="13" t="s">
        <v>82</v>
      </c>
      <c r="H1041" s="13" t="s">
        <v>94</v>
      </c>
      <c r="I1041" s="13" t="s">
        <v>1087</v>
      </c>
      <c r="J1041" s="13">
        <v>3</v>
      </c>
      <c r="K1041" s="13">
        <v>0.2</v>
      </c>
      <c r="L1041" s="14">
        <v>1.7954999999999988</v>
      </c>
      <c r="M1041" s="14">
        <f t="shared" si="80"/>
        <v>26.932500000000005</v>
      </c>
      <c r="N1041" s="14">
        <f t="shared" si="81"/>
        <v>34.473600000000005</v>
      </c>
      <c r="O1041" s="14">
        <f t="shared" si="83"/>
        <v>7.5411000000000001</v>
      </c>
      <c r="P1041" s="13">
        <v>28.728000000000002</v>
      </c>
      <c r="Q1041" s="14">
        <f t="shared" si="82"/>
        <v>450</v>
      </c>
      <c r="R1041" s="14" t="str">
        <f t="shared" si="84"/>
        <v>D</v>
      </c>
      <c r="S1041" s="14" t="str">
        <f>VLOOKUP(G1041,Code!$C$3:$D$5,2,0)</f>
        <v>O-102</v>
      </c>
      <c r="T1041" s="14"/>
    </row>
    <row r="1042" spans="1:20">
      <c r="A1042" s="13">
        <v>1041</v>
      </c>
      <c r="B1042" s="13" t="s">
        <v>85</v>
      </c>
      <c r="C1042" s="13" t="s">
        <v>112</v>
      </c>
      <c r="D1042" s="13" t="s">
        <v>1102</v>
      </c>
      <c r="E1042" s="13" t="s">
        <v>304</v>
      </c>
      <c r="F1042" s="13" t="s">
        <v>115</v>
      </c>
      <c r="G1042" s="13" t="s">
        <v>73</v>
      </c>
      <c r="H1042" s="13" t="s">
        <v>88</v>
      </c>
      <c r="I1042" s="13" t="s">
        <v>903</v>
      </c>
      <c r="J1042" s="13">
        <v>4</v>
      </c>
      <c r="K1042" s="13">
        <v>0</v>
      </c>
      <c r="L1042" s="14">
        <v>146.40359999999998</v>
      </c>
      <c r="M1042" s="14">
        <f t="shared" si="80"/>
        <v>550.75639999999999</v>
      </c>
      <c r="N1042" s="14">
        <f t="shared" si="81"/>
        <v>697.16</v>
      </c>
      <c r="O1042" s="14">
        <f t="shared" si="83"/>
        <v>146.40359999999998</v>
      </c>
      <c r="P1042" s="13">
        <v>697.16</v>
      </c>
      <c r="Q1042" s="14">
        <f t="shared" si="82"/>
        <v>600</v>
      </c>
      <c r="R1042" s="14" t="str">
        <f t="shared" si="84"/>
        <v>C</v>
      </c>
      <c r="S1042" s="14" t="str">
        <f>VLOOKUP(G1042,Code!$C$3:$D$5,2,0)</f>
        <v>F-101</v>
      </c>
      <c r="T1042" s="14"/>
    </row>
    <row r="1043" spans="1:20">
      <c r="A1043" s="13">
        <v>1042</v>
      </c>
      <c r="B1043" s="13" t="s">
        <v>68</v>
      </c>
      <c r="C1043" s="13" t="s">
        <v>69</v>
      </c>
      <c r="D1043" s="13" t="s">
        <v>181</v>
      </c>
      <c r="E1043" s="13" t="s">
        <v>182</v>
      </c>
      <c r="F1043" s="13" t="s">
        <v>134</v>
      </c>
      <c r="G1043" s="13" t="s">
        <v>96</v>
      </c>
      <c r="H1043" s="13" t="s">
        <v>138</v>
      </c>
      <c r="I1043" s="13" t="s">
        <v>1103</v>
      </c>
      <c r="J1043" s="13">
        <v>2</v>
      </c>
      <c r="K1043" s="13">
        <v>0</v>
      </c>
      <c r="L1043" s="14">
        <v>11.151</v>
      </c>
      <c r="M1043" s="14">
        <f t="shared" si="80"/>
        <v>20.709</v>
      </c>
      <c r="N1043" s="14">
        <f t="shared" si="81"/>
        <v>31.86</v>
      </c>
      <c r="O1043" s="14">
        <f t="shared" si="83"/>
        <v>11.151</v>
      </c>
      <c r="P1043" s="13">
        <v>31.86</v>
      </c>
      <c r="Q1043" s="14">
        <f t="shared" si="82"/>
        <v>300</v>
      </c>
      <c r="R1043" s="14" t="str">
        <f t="shared" si="84"/>
        <v>D</v>
      </c>
      <c r="S1043" s="14" t="str">
        <f>VLOOKUP(G1043,Code!$C$3:$D$5,2,0)</f>
        <v>T-103</v>
      </c>
      <c r="T1043" s="14"/>
    </row>
    <row r="1044" spans="1:20">
      <c r="A1044" s="13">
        <v>1043</v>
      </c>
      <c r="B1044" s="13" t="s">
        <v>68</v>
      </c>
      <c r="C1044" s="13" t="s">
        <v>69</v>
      </c>
      <c r="D1044" s="13" t="s">
        <v>181</v>
      </c>
      <c r="E1044" s="13" t="s">
        <v>182</v>
      </c>
      <c r="F1044" s="13" t="s">
        <v>134</v>
      </c>
      <c r="G1044" s="13" t="s">
        <v>73</v>
      </c>
      <c r="H1044" s="13" t="s">
        <v>74</v>
      </c>
      <c r="I1044" s="13" t="s">
        <v>1104</v>
      </c>
      <c r="J1044" s="13">
        <v>3</v>
      </c>
      <c r="K1044" s="13">
        <v>0.2</v>
      </c>
      <c r="L1044" s="14">
        <v>90.293999999999926</v>
      </c>
      <c r="M1044" s="14">
        <f t="shared" si="80"/>
        <v>632.05800000000022</v>
      </c>
      <c r="N1044" s="14">
        <f t="shared" si="81"/>
        <v>866.82240000000013</v>
      </c>
      <c r="O1044" s="14">
        <f t="shared" si="83"/>
        <v>234.76439999999991</v>
      </c>
      <c r="P1044" s="13">
        <v>722.35200000000009</v>
      </c>
      <c r="Q1044" s="14">
        <f t="shared" si="82"/>
        <v>450</v>
      </c>
      <c r="R1044" s="14" t="str">
        <f t="shared" si="84"/>
        <v>D</v>
      </c>
      <c r="S1044" s="14" t="str">
        <f>VLOOKUP(G1044,Code!$C$3:$D$5,2,0)</f>
        <v>F-101</v>
      </c>
      <c r="T1044" s="14"/>
    </row>
    <row r="1045" spans="1:20">
      <c r="A1045" s="13">
        <v>1044</v>
      </c>
      <c r="B1045" s="13" t="s">
        <v>150</v>
      </c>
      <c r="C1045" s="13" t="s">
        <v>78</v>
      </c>
      <c r="D1045" s="13" t="s">
        <v>197</v>
      </c>
      <c r="E1045" s="13" t="s">
        <v>159</v>
      </c>
      <c r="F1045" s="13" t="s">
        <v>115</v>
      </c>
      <c r="G1045" s="13" t="s">
        <v>82</v>
      </c>
      <c r="H1045" s="13" t="s">
        <v>94</v>
      </c>
      <c r="I1045" s="13" t="s">
        <v>1105</v>
      </c>
      <c r="J1045" s="13">
        <v>5</v>
      </c>
      <c r="K1045" s="13">
        <v>0.2</v>
      </c>
      <c r="L1045" s="14">
        <v>2.9835000000000003</v>
      </c>
      <c r="M1045" s="14">
        <f t="shared" si="80"/>
        <v>5.8564999999999996</v>
      </c>
      <c r="N1045" s="14">
        <f t="shared" si="81"/>
        <v>10.608000000000001</v>
      </c>
      <c r="O1045" s="14">
        <f t="shared" si="83"/>
        <v>4.7515000000000009</v>
      </c>
      <c r="P1045" s="13">
        <v>8.84</v>
      </c>
      <c r="Q1045" s="14">
        <f t="shared" si="82"/>
        <v>750</v>
      </c>
      <c r="R1045" s="14" t="str">
        <f t="shared" si="84"/>
        <v>C</v>
      </c>
      <c r="S1045" s="14" t="str">
        <f>VLOOKUP(G1045,Code!$C$3:$D$5,2,0)</f>
        <v>O-102</v>
      </c>
      <c r="T1045" s="14"/>
    </row>
    <row r="1046" spans="1:20">
      <c r="A1046" s="13">
        <v>1045</v>
      </c>
      <c r="B1046" s="13" t="s">
        <v>150</v>
      </c>
      <c r="C1046" s="13" t="s">
        <v>78</v>
      </c>
      <c r="D1046" s="13" t="s">
        <v>197</v>
      </c>
      <c r="E1046" s="13" t="s">
        <v>159</v>
      </c>
      <c r="F1046" s="13" t="s">
        <v>115</v>
      </c>
      <c r="G1046" s="13" t="s">
        <v>82</v>
      </c>
      <c r="H1046" s="13" t="s">
        <v>101</v>
      </c>
      <c r="I1046" s="13" t="s">
        <v>1106</v>
      </c>
      <c r="J1046" s="13">
        <v>9</v>
      </c>
      <c r="K1046" s="13">
        <v>0.8</v>
      </c>
      <c r="L1046" s="14">
        <v>-146.16000000000003</v>
      </c>
      <c r="M1046" s="14">
        <f t="shared" si="80"/>
        <v>204.624</v>
      </c>
      <c r="N1046" s="14">
        <f t="shared" si="81"/>
        <v>105.23519999999996</v>
      </c>
      <c r="O1046" s="14">
        <f t="shared" si="83"/>
        <v>-99.388800000000032</v>
      </c>
      <c r="P1046" s="13">
        <v>58.463999999999977</v>
      </c>
      <c r="Q1046" s="14">
        <f t="shared" si="82"/>
        <v>1350</v>
      </c>
      <c r="R1046" s="14" t="str">
        <f t="shared" si="84"/>
        <v>B</v>
      </c>
      <c r="S1046" s="14" t="str">
        <f>VLOOKUP(G1046,Code!$C$3:$D$5,2,0)</f>
        <v>O-102</v>
      </c>
      <c r="T1046" s="14"/>
    </row>
    <row r="1047" spans="1:20">
      <c r="A1047" s="13">
        <v>1046</v>
      </c>
      <c r="B1047" s="13" t="s">
        <v>85</v>
      </c>
      <c r="C1047" s="13" t="s">
        <v>112</v>
      </c>
      <c r="D1047" s="13" t="s">
        <v>1107</v>
      </c>
      <c r="E1047" s="13" t="s">
        <v>159</v>
      </c>
      <c r="F1047" s="13" t="s">
        <v>115</v>
      </c>
      <c r="G1047" s="13" t="s">
        <v>73</v>
      </c>
      <c r="H1047" s="13" t="s">
        <v>76</v>
      </c>
      <c r="I1047" s="13" t="s">
        <v>1108</v>
      </c>
      <c r="J1047" s="13">
        <v>14</v>
      </c>
      <c r="K1047" s="13">
        <v>0.3</v>
      </c>
      <c r="L1047" s="14">
        <v>-18.185999999999993</v>
      </c>
      <c r="M1047" s="14">
        <f t="shared" si="80"/>
        <v>272.78999999999996</v>
      </c>
      <c r="N1047" s="14">
        <f t="shared" si="81"/>
        <v>330.98519999999996</v>
      </c>
      <c r="O1047" s="14">
        <f t="shared" si="83"/>
        <v>58.1952</v>
      </c>
      <c r="P1047" s="13">
        <v>254.60399999999998</v>
      </c>
      <c r="Q1047" s="14">
        <f t="shared" si="82"/>
        <v>2100</v>
      </c>
      <c r="R1047" s="14" t="str">
        <f t="shared" si="84"/>
        <v>A</v>
      </c>
      <c r="S1047" s="14" t="str">
        <f>VLOOKUP(G1047,Code!$C$3:$D$5,2,0)</f>
        <v>F-101</v>
      </c>
      <c r="T1047" s="14"/>
    </row>
    <row r="1048" spans="1:20">
      <c r="A1048" s="13">
        <v>1047</v>
      </c>
      <c r="B1048" s="13" t="s">
        <v>85</v>
      </c>
      <c r="C1048" s="13" t="s">
        <v>69</v>
      </c>
      <c r="D1048" s="13" t="s">
        <v>592</v>
      </c>
      <c r="E1048" s="13" t="s">
        <v>87</v>
      </c>
      <c r="F1048" s="13" t="s">
        <v>72</v>
      </c>
      <c r="G1048" s="13" t="s">
        <v>96</v>
      </c>
      <c r="H1048" s="13" t="s">
        <v>97</v>
      </c>
      <c r="I1048" s="13" t="s">
        <v>929</v>
      </c>
      <c r="J1048" s="13">
        <v>5</v>
      </c>
      <c r="K1048" s="13">
        <v>0.2</v>
      </c>
      <c r="L1048" s="14">
        <v>85.247500000000002</v>
      </c>
      <c r="M1048" s="14">
        <f t="shared" si="80"/>
        <v>1278.7125000000001</v>
      </c>
      <c r="N1048" s="14">
        <f t="shared" si="81"/>
        <v>1636.752</v>
      </c>
      <c r="O1048" s="14">
        <f t="shared" si="83"/>
        <v>358.03949999999986</v>
      </c>
      <c r="P1048" s="13">
        <v>1363.96</v>
      </c>
      <c r="Q1048" s="14">
        <f t="shared" si="82"/>
        <v>750</v>
      </c>
      <c r="R1048" s="14" t="str">
        <f t="shared" si="84"/>
        <v>C</v>
      </c>
      <c r="S1048" s="14" t="str">
        <f>VLOOKUP(G1048,Code!$C$3:$D$5,2,0)</f>
        <v>T-103</v>
      </c>
      <c r="T1048" s="14"/>
    </row>
    <row r="1049" spans="1:20">
      <c r="A1049" s="13">
        <v>1048</v>
      </c>
      <c r="B1049" s="13" t="s">
        <v>85</v>
      </c>
      <c r="C1049" s="13" t="s">
        <v>69</v>
      </c>
      <c r="D1049" s="13" t="s">
        <v>592</v>
      </c>
      <c r="E1049" s="13" t="s">
        <v>87</v>
      </c>
      <c r="F1049" s="13" t="s">
        <v>72</v>
      </c>
      <c r="G1049" s="13" t="s">
        <v>73</v>
      </c>
      <c r="H1049" s="13" t="s">
        <v>92</v>
      </c>
      <c r="I1049" s="13" t="s">
        <v>254</v>
      </c>
      <c r="J1049" s="13">
        <v>3</v>
      </c>
      <c r="K1049" s="13">
        <v>0.2</v>
      </c>
      <c r="L1049" s="14">
        <v>-3.8385000000000105</v>
      </c>
      <c r="M1049" s="14">
        <f t="shared" si="80"/>
        <v>106.1985</v>
      </c>
      <c r="N1049" s="14">
        <f t="shared" si="81"/>
        <v>122.83199999999998</v>
      </c>
      <c r="O1049" s="14">
        <f t="shared" si="83"/>
        <v>16.633499999999984</v>
      </c>
      <c r="P1049" s="13">
        <v>102.35999999999999</v>
      </c>
      <c r="Q1049" s="14">
        <f t="shared" si="82"/>
        <v>450</v>
      </c>
      <c r="R1049" s="14" t="str">
        <f t="shared" si="84"/>
        <v>D</v>
      </c>
      <c r="S1049" s="14" t="str">
        <f>VLOOKUP(G1049,Code!$C$3:$D$5,2,0)</f>
        <v>F-101</v>
      </c>
      <c r="T1049" s="14"/>
    </row>
    <row r="1050" spans="1:20">
      <c r="A1050" s="13">
        <v>1049</v>
      </c>
      <c r="B1050" s="13" t="s">
        <v>68</v>
      </c>
      <c r="C1050" s="13" t="s">
        <v>69</v>
      </c>
      <c r="D1050" s="13" t="s">
        <v>124</v>
      </c>
      <c r="E1050" s="13" t="s">
        <v>80</v>
      </c>
      <c r="F1050" s="13" t="s">
        <v>81</v>
      </c>
      <c r="G1050" s="13" t="s">
        <v>96</v>
      </c>
      <c r="H1050" s="13" t="s">
        <v>97</v>
      </c>
      <c r="I1050" s="13" t="s">
        <v>157</v>
      </c>
      <c r="J1050" s="13">
        <v>12</v>
      </c>
      <c r="K1050" s="13">
        <v>0.2</v>
      </c>
      <c r="L1050" s="14">
        <v>125.2691999999999</v>
      </c>
      <c r="M1050" s="14">
        <f t="shared" si="80"/>
        <v>988.23479999999995</v>
      </c>
      <c r="N1050" s="14">
        <f t="shared" si="81"/>
        <v>1336.2048</v>
      </c>
      <c r="O1050" s="14">
        <f t="shared" si="83"/>
        <v>347.97</v>
      </c>
      <c r="P1050" s="13">
        <v>1113.5039999999999</v>
      </c>
      <c r="Q1050" s="14">
        <f t="shared" si="82"/>
        <v>1800</v>
      </c>
      <c r="R1050" s="14" t="str">
        <f t="shared" si="84"/>
        <v>B</v>
      </c>
      <c r="S1050" s="14" t="str">
        <f>VLOOKUP(G1050,Code!$C$3:$D$5,2,0)</f>
        <v>T-103</v>
      </c>
      <c r="T1050" s="14"/>
    </row>
    <row r="1051" spans="1:20">
      <c r="A1051" s="13">
        <v>1050</v>
      </c>
      <c r="B1051" s="13" t="s">
        <v>68</v>
      </c>
      <c r="C1051" s="13" t="s">
        <v>69</v>
      </c>
      <c r="D1051" s="13" t="s">
        <v>124</v>
      </c>
      <c r="E1051" s="13" t="s">
        <v>80</v>
      </c>
      <c r="F1051" s="13" t="s">
        <v>81</v>
      </c>
      <c r="G1051" s="13" t="s">
        <v>96</v>
      </c>
      <c r="H1051" s="13" t="s">
        <v>138</v>
      </c>
      <c r="I1051" s="13" t="s">
        <v>873</v>
      </c>
      <c r="J1051" s="13">
        <v>1</v>
      </c>
      <c r="K1051" s="13">
        <v>0</v>
      </c>
      <c r="L1051" s="14">
        <v>37.996200000000002</v>
      </c>
      <c r="M1051" s="14">
        <f t="shared" si="80"/>
        <v>61.993799999999993</v>
      </c>
      <c r="N1051" s="14">
        <f t="shared" si="81"/>
        <v>99.99</v>
      </c>
      <c r="O1051" s="14">
        <f t="shared" si="83"/>
        <v>37.996200000000002</v>
      </c>
      <c r="P1051" s="13">
        <v>99.99</v>
      </c>
      <c r="Q1051" s="14">
        <f t="shared" si="82"/>
        <v>150</v>
      </c>
      <c r="R1051" s="14" t="str">
        <f t="shared" si="84"/>
        <v>D</v>
      </c>
      <c r="S1051" s="14" t="str">
        <f>VLOOKUP(G1051,Code!$C$3:$D$5,2,0)</f>
        <v>T-103</v>
      </c>
      <c r="T1051" s="14"/>
    </row>
    <row r="1052" spans="1:20">
      <c r="A1052" s="13">
        <v>1051</v>
      </c>
      <c r="B1052" s="13" t="s">
        <v>150</v>
      </c>
      <c r="C1052" s="13" t="s">
        <v>78</v>
      </c>
      <c r="D1052" s="13" t="s">
        <v>132</v>
      </c>
      <c r="E1052" s="13" t="s">
        <v>133</v>
      </c>
      <c r="F1052" s="13" t="s">
        <v>134</v>
      </c>
      <c r="G1052" s="13" t="s">
        <v>73</v>
      </c>
      <c r="H1052" s="13" t="s">
        <v>92</v>
      </c>
      <c r="I1052" s="13" t="s">
        <v>1109</v>
      </c>
      <c r="J1052" s="13">
        <v>2</v>
      </c>
      <c r="K1052" s="13">
        <v>0.2</v>
      </c>
      <c r="L1052" s="14">
        <v>-29.481200000000022</v>
      </c>
      <c r="M1052" s="14">
        <f t="shared" si="80"/>
        <v>197.94520000000006</v>
      </c>
      <c r="N1052" s="14">
        <f t="shared" si="81"/>
        <v>202.15680000000003</v>
      </c>
      <c r="O1052" s="14">
        <f t="shared" si="83"/>
        <v>4.2115999999999758</v>
      </c>
      <c r="P1052" s="13">
        <v>168.46400000000003</v>
      </c>
      <c r="Q1052" s="14">
        <f t="shared" si="82"/>
        <v>300</v>
      </c>
      <c r="R1052" s="14" t="str">
        <f t="shared" si="84"/>
        <v>D</v>
      </c>
      <c r="S1052" s="14" t="str">
        <f>VLOOKUP(G1052,Code!$C$3:$D$5,2,0)</f>
        <v>F-101</v>
      </c>
      <c r="T1052" s="14"/>
    </row>
    <row r="1053" spans="1:20">
      <c r="A1053" s="13">
        <v>1052</v>
      </c>
      <c r="B1053" s="13" t="s">
        <v>150</v>
      </c>
      <c r="C1053" s="13" t="s">
        <v>78</v>
      </c>
      <c r="D1053" s="13" t="s">
        <v>132</v>
      </c>
      <c r="E1053" s="13" t="s">
        <v>133</v>
      </c>
      <c r="F1053" s="13" t="s">
        <v>134</v>
      </c>
      <c r="G1053" s="13" t="s">
        <v>82</v>
      </c>
      <c r="H1053" s="13" t="s">
        <v>107</v>
      </c>
      <c r="I1053" s="13" t="s">
        <v>1110</v>
      </c>
      <c r="J1053" s="13">
        <v>2</v>
      </c>
      <c r="K1053" s="13">
        <v>0.2</v>
      </c>
      <c r="L1053" s="14">
        <v>2.4359999999999995</v>
      </c>
      <c r="M1053" s="14">
        <f t="shared" si="80"/>
        <v>4.2840000000000007</v>
      </c>
      <c r="N1053" s="14">
        <f t="shared" si="81"/>
        <v>8.0640000000000001</v>
      </c>
      <c r="O1053" s="14">
        <f t="shared" si="83"/>
        <v>3.7799999999999994</v>
      </c>
      <c r="P1053" s="13">
        <v>6.7200000000000006</v>
      </c>
      <c r="Q1053" s="14">
        <f t="shared" si="82"/>
        <v>300</v>
      </c>
      <c r="R1053" s="14" t="str">
        <f t="shared" si="84"/>
        <v>D</v>
      </c>
      <c r="S1053" s="14" t="str">
        <f>VLOOKUP(G1053,Code!$C$3:$D$5,2,0)</f>
        <v>O-102</v>
      </c>
      <c r="T1053" s="14"/>
    </row>
    <row r="1054" spans="1:20">
      <c r="A1054" s="13">
        <v>1053</v>
      </c>
      <c r="B1054" s="13" t="s">
        <v>150</v>
      </c>
      <c r="C1054" s="13" t="s">
        <v>78</v>
      </c>
      <c r="D1054" s="13" t="s">
        <v>132</v>
      </c>
      <c r="E1054" s="13" t="s">
        <v>133</v>
      </c>
      <c r="F1054" s="13" t="s">
        <v>134</v>
      </c>
      <c r="G1054" s="13" t="s">
        <v>73</v>
      </c>
      <c r="H1054" s="13" t="s">
        <v>92</v>
      </c>
      <c r="I1054" s="13" t="s">
        <v>1111</v>
      </c>
      <c r="J1054" s="13">
        <v>9</v>
      </c>
      <c r="K1054" s="13">
        <v>0.2</v>
      </c>
      <c r="L1054" s="14">
        <v>56.577599999999961</v>
      </c>
      <c r="M1054" s="14">
        <f t="shared" si="80"/>
        <v>226.31040000000007</v>
      </c>
      <c r="N1054" s="14">
        <f t="shared" si="81"/>
        <v>339.46560000000005</v>
      </c>
      <c r="O1054" s="14">
        <f t="shared" si="83"/>
        <v>113.15519999999998</v>
      </c>
      <c r="P1054" s="13">
        <v>282.88800000000003</v>
      </c>
      <c r="Q1054" s="14">
        <f t="shared" si="82"/>
        <v>1350</v>
      </c>
      <c r="R1054" s="14" t="str">
        <f t="shared" si="84"/>
        <v>B</v>
      </c>
      <c r="S1054" s="14" t="str">
        <f>VLOOKUP(G1054,Code!$C$3:$D$5,2,0)</f>
        <v>F-101</v>
      </c>
      <c r="T1054" s="14"/>
    </row>
    <row r="1055" spans="1:20">
      <c r="A1055" s="13">
        <v>1054</v>
      </c>
      <c r="B1055" s="13" t="s">
        <v>85</v>
      </c>
      <c r="C1055" s="13" t="s">
        <v>112</v>
      </c>
      <c r="D1055" s="13" t="s">
        <v>181</v>
      </c>
      <c r="E1055" s="13" t="s">
        <v>182</v>
      </c>
      <c r="F1055" s="13" t="s">
        <v>134</v>
      </c>
      <c r="G1055" s="13" t="s">
        <v>82</v>
      </c>
      <c r="H1055" s="13" t="s">
        <v>94</v>
      </c>
      <c r="I1055" s="13" t="s">
        <v>1112</v>
      </c>
      <c r="J1055" s="13">
        <v>2</v>
      </c>
      <c r="K1055" s="13">
        <v>0</v>
      </c>
      <c r="L1055" s="14">
        <v>4.3524000000000003</v>
      </c>
      <c r="M1055" s="14">
        <f t="shared" si="80"/>
        <v>6.8075999999999999</v>
      </c>
      <c r="N1055" s="14">
        <f t="shared" si="81"/>
        <v>11.16</v>
      </c>
      <c r="O1055" s="14">
        <f t="shared" si="83"/>
        <v>4.3524000000000003</v>
      </c>
      <c r="P1055" s="13">
        <v>11.16</v>
      </c>
      <c r="Q1055" s="14">
        <f t="shared" si="82"/>
        <v>300</v>
      </c>
      <c r="R1055" s="14" t="str">
        <f t="shared" si="84"/>
        <v>D</v>
      </c>
      <c r="S1055" s="14" t="str">
        <f>VLOOKUP(G1055,Code!$C$3:$D$5,2,0)</f>
        <v>O-102</v>
      </c>
      <c r="T1055" s="14"/>
    </row>
    <row r="1056" spans="1:20">
      <c r="A1056" s="13">
        <v>1055</v>
      </c>
      <c r="B1056" s="13" t="s">
        <v>85</v>
      </c>
      <c r="C1056" s="13" t="s">
        <v>112</v>
      </c>
      <c r="D1056" s="13" t="s">
        <v>181</v>
      </c>
      <c r="E1056" s="13" t="s">
        <v>182</v>
      </c>
      <c r="F1056" s="13" t="s">
        <v>134</v>
      </c>
      <c r="G1056" s="13" t="s">
        <v>73</v>
      </c>
      <c r="H1056" s="13" t="s">
        <v>92</v>
      </c>
      <c r="I1056" s="13" t="s">
        <v>1113</v>
      </c>
      <c r="J1056" s="13">
        <v>2</v>
      </c>
      <c r="K1056" s="13">
        <v>0</v>
      </c>
      <c r="L1056" s="14">
        <v>22.763999999999996</v>
      </c>
      <c r="M1056" s="14">
        <f t="shared" si="80"/>
        <v>85.63600000000001</v>
      </c>
      <c r="N1056" s="14">
        <f t="shared" si="81"/>
        <v>108.4</v>
      </c>
      <c r="O1056" s="14">
        <f t="shared" si="83"/>
        <v>22.763999999999996</v>
      </c>
      <c r="P1056" s="13">
        <v>108.4</v>
      </c>
      <c r="Q1056" s="14">
        <f t="shared" si="82"/>
        <v>300</v>
      </c>
      <c r="R1056" s="14" t="str">
        <f t="shared" si="84"/>
        <v>D</v>
      </c>
      <c r="S1056" s="14" t="str">
        <f>VLOOKUP(G1056,Code!$C$3:$D$5,2,0)</f>
        <v>F-101</v>
      </c>
      <c r="T1056" s="14"/>
    </row>
    <row r="1057" spans="1:20">
      <c r="A1057" s="13">
        <v>1056</v>
      </c>
      <c r="B1057" s="13" t="s">
        <v>85</v>
      </c>
      <c r="C1057" s="13" t="s">
        <v>112</v>
      </c>
      <c r="D1057" s="13" t="s">
        <v>181</v>
      </c>
      <c r="E1057" s="13" t="s">
        <v>182</v>
      </c>
      <c r="F1057" s="13" t="s">
        <v>134</v>
      </c>
      <c r="G1057" s="13" t="s">
        <v>82</v>
      </c>
      <c r="H1057" s="13" t="s">
        <v>99</v>
      </c>
      <c r="I1057" s="13" t="s">
        <v>312</v>
      </c>
      <c r="J1057" s="13">
        <v>3</v>
      </c>
      <c r="K1057" s="13">
        <v>0.2</v>
      </c>
      <c r="L1057" s="14">
        <v>27.791100000000004</v>
      </c>
      <c r="M1057" s="14">
        <f t="shared" si="80"/>
        <v>54.552900000000008</v>
      </c>
      <c r="N1057" s="14">
        <f t="shared" si="81"/>
        <v>98.81280000000001</v>
      </c>
      <c r="O1057" s="14">
        <f t="shared" si="83"/>
        <v>44.259900000000002</v>
      </c>
      <c r="P1057" s="13">
        <v>82.344000000000008</v>
      </c>
      <c r="Q1057" s="14">
        <f t="shared" si="82"/>
        <v>450</v>
      </c>
      <c r="R1057" s="14" t="str">
        <f t="shared" si="84"/>
        <v>D</v>
      </c>
      <c r="S1057" s="14" t="str">
        <f>VLOOKUP(G1057,Code!$C$3:$D$5,2,0)</f>
        <v>O-102</v>
      </c>
      <c r="T1057" s="14"/>
    </row>
    <row r="1058" spans="1:20">
      <c r="A1058" s="13">
        <v>1057</v>
      </c>
      <c r="B1058" s="13" t="s">
        <v>85</v>
      </c>
      <c r="C1058" s="13" t="s">
        <v>112</v>
      </c>
      <c r="D1058" s="13" t="s">
        <v>181</v>
      </c>
      <c r="E1058" s="13" t="s">
        <v>182</v>
      </c>
      <c r="F1058" s="13" t="s">
        <v>134</v>
      </c>
      <c r="G1058" s="13" t="s">
        <v>82</v>
      </c>
      <c r="H1058" s="13" t="s">
        <v>99</v>
      </c>
      <c r="I1058" s="13" t="s">
        <v>1114</v>
      </c>
      <c r="J1058" s="13">
        <v>4</v>
      </c>
      <c r="K1058" s="13">
        <v>0.2</v>
      </c>
      <c r="L1058" s="14">
        <v>3.2944</v>
      </c>
      <c r="M1058" s="14">
        <f t="shared" si="80"/>
        <v>5.7935999999999996</v>
      </c>
      <c r="N1058" s="14">
        <f t="shared" si="81"/>
        <v>10.9056</v>
      </c>
      <c r="O1058" s="14">
        <f t="shared" si="83"/>
        <v>5.1120000000000001</v>
      </c>
      <c r="P1058" s="13">
        <v>9.0879999999999992</v>
      </c>
      <c r="Q1058" s="14">
        <f t="shared" si="82"/>
        <v>600</v>
      </c>
      <c r="R1058" s="14" t="str">
        <f t="shared" si="84"/>
        <v>C</v>
      </c>
      <c r="S1058" s="14" t="str">
        <f>VLOOKUP(G1058,Code!$C$3:$D$5,2,0)</f>
        <v>O-102</v>
      </c>
      <c r="T1058" s="14"/>
    </row>
    <row r="1059" spans="1:20">
      <c r="A1059" s="13">
        <v>1058</v>
      </c>
      <c r="B1059" s="13" t="s">
        <v>85</v>
      </c>
      <c r="C1059" s="13" t="s">
        <v>78</v>
      </c>
      <c r="D1059" s="13" t="s">
        <v>428</v>
      </c>
      <c r="E1059" s="13" t="s">
        <v>80</v>
      </c>
      <c r="F1059" s="13" t="s">
        <v>81</v>
      </c>
      <c r="G1059" s="13" t="s">
        <v>82</v>
      </c>
      <c r="H1059" s="13" t="s">
        <v>99</v>
      </c>
      <c r="I1059" s="13" t="s">
        <v>1115</v>
      </c>
      <c r="J1059" s="13">
        <v>4</v>
      </c>
      <c r="K1059" s="13">
        <v>0.2</v>
      </c>
      <c r="L1059" s="14">
        <v>7.2267999999999999</v>
      </c>
      <c r="M1059" s="14">
        <f t="shared" si="80"/>
        <v>12.709200000000003</v>
      </c>
      <c r="N1059" s="14">
        <f t="shared" si="81"/>
        <v>23.923200000000005</v>
      </c>
      <c r="O1059" s="14">
        <f t="shared" si="83"/>
        <v>11.214000000000002</v>
      </c>
      <c r="P1059" s="13">
        <v>19.936000000000003</v>
      </c>
      <c r="Q1059" s="14">
        <f t="shared" si="82"/>
        <v>600</v>
      </c>
      <c r="R1059" s="14" t="str">
        <f t="shared" si="84"/>
        <v>C</v>
      </c>
      <c r="S1059" s="14" t="str">
        <f>VLOOKUP(G1059,Code!$C$3:$D$5,2,0)</f>
        <v>O-102</v>
      </c>
      <c r="T1059" s="14"/>
    </row>
    <row r="1060" spans="1:20">
      <c r="A1060" s="13">
        <v>1059</v>
      </c>
      <c r="B1060" s="13" t="s">
        <v>85</v>
      </c>
      <c r="C1060" s="13" t="s">
        <v>78</v>
      </c>
      <c r="D1060" s="13" t="s">
        <v>428</v>
      </c>
      <c r="E1060" s="13" t="s">
        <v>80</v>
      </c>
      <c r="F1060" s="13" t="s">
        <v>81</v>
      </c>
      <c r="G1060" s="13" t="s">
        <v>82</v>
      </c>
      <c r="H1060" s="13" t="s">
        <v>99</v>
      </c>
      <c r="I1060" s="13" t="s">
        <v>1116</v>
      </c>
      <c r="J1060" s="13">
        <v>2</v>
      </c>
      <c r="K1060" s="13">
        <v>0.2</v>
      </c>
      <c r="L1060" s="14">
        <v>22.948799999999995</v>
      </c>
      <c r="M1060" s="14">
        <f t="shared" si="80"/>
        <v>42.619200000000006</v>
      </c>
      <c r="N1060" s="14">
        <f t="shared" si="81"/>
        <v>78.681600000000003</v>
      </c>
      <c r="O1060" s="14">
        <f t="shared" si="83"/>
        <v>36.062399999999997</v>
      </c>
      <c r="P1060" s="13">
        <v>65.567999999999998</v>
      </c>
      <c r="Q1060" s="14">
        <f t="shared" si="82"/>
        <v>300</v>
      </c>
      <c r="R1060" s="14" t="str">
        <f t="shared" si="84"/>
        <v>D</v>
      </c>
      <c r="S1060" s="14" t="str">
        <f>VLOOKUP(G1060,Code!$C$3:$D$5,2,0)</f>
        <v>O-102</v>
      </c>
      <c r="T1060" s="14"/>
    </row>
    <row r="1061" spans="1:20">
      <c r="A1061" s="13">
        <v>1060</v>
      </c>
      <c r="B1061" s="13" t="s">
        <v>85</v>
      </c>
      <c r="C1061" s="13" t="s">
        <v>112</v>
      </c>
      <c r="D1061" s="13" t="s">
        <v>132</v>
      </c>
      <c r="E1061" s="13" t="s">
        <v>133</v>
      </c>
      <c r="F1061" s="13" t="s">
        <v>134</v>
      </c>
      <c r="G1061" s="13" t="s">
        <v>82</v>
      </c>
      <c r="H1061" s="13" t="s">
        <v>183</v>
      </c>
      <c r="I1061" s="13" t="s">
        <v>1117</v>
      </c>
      <c r="J1061" s="13">
        <v>3</v>
      </c>
      <c r="K1061" s="13">
        <v>0.2</v>
      </c>
      <c r="L1061" s="14">
        <v>1.6008</v>
      </c>
      <c r="M1061" s="14">
        <f t="shared" si="80"/>
        <v>2.8152000000000004</v>
      </c>
      <c r="N1061" s="14">
        <f t="shared" si="81"/>
        <v>5.2992000000000008</v>
      </c>
      <c r="O1061" s="14">
        <f t="shared" si="83"/>
        <v>2.4840000000000004</v>
      </c>
      <c r="P1061" s="13">
        <v>4.4160000000000004</v>
      </c>
      <c r="Q1061" s="14">
        <f t="shared" si="82"/>
        <v>450</v>
      </c>
      <c r="R1061" s="14" t="str">
        <f t="shared" si="84"/>
        <v>D</v>
      </c>
      <c r="S1061" s="14" t="str">
        <f>VLOOKUP(G1061,Code!$C$3:$D$5,2,0)</f>
        <v>O-102</v>
      </c>
      <c r="T1061" s="14"/>
    </row>
    <row r="1062" spans="1:20">
      <c r="A1062" s="13">
        <v>1061</v>
      </c>
      <c r="B1062" s="13" t="s">
        <v>85</v>
      </c>
      <c r="C1062" s="13" t="s">
        <v>69</v>
      </c>
      <c r="D1062" s="13" t="s">
        <v>148</v>
      </c>
      <c r="E1062" s="13" t="s">
        <v>114</v>
      </c>
      <c r="F1062" s="13" t="s">
        <v>115</v>
      </c>
      <c r="G1062" s="13" t="s">
        <v>73</v>
      </c>
      <c r="H1062" s="13" t="s">
        <v>76</v>
      </c>
      <c r="I1062" s="13" t="s">
        <v>634</v>
      </c>
      <c r="J1062" s="13">
        <v>2</v>
      </c>
      <c r="K1062" s="13">
        <v>0.3</v>
      </c>
      <c r="L1062" s="14">
        <v>-29.252400000000009</v>
      </c>
      <c r="M1062" s="14">
        <f t="shared" si="80"/>
        <v>137.02440000000001</v>
      </c>
      <c r="N1062" s="14">
        <f t="shared" si="81"/>
        <v>140.1036</v>
      </c>
      <c r="O1062" s="14">
        <f t="shared" si="83"/>
        <v>3.0791999999999859</v>
      </c>
      <c r="P1062" s="13">
        <v>107.77200000000001</v>
      </c>
      <c r="Q1062" s="14">
        <f t="shared" si="82"/>
        <v>300</v>
      </c>
      <c r="R1062" s="14" t="str">
        <f t="shared" si="84"/>
        <v>D</v>
      </c>
      <c r="S1062" s="14" t="str">
        <f>VLOOKUP(G1062,Code!$C$3:$D$5,2,0)</f>
        <v>F-101</v>
      </c>
      <c r="T1062" s="14"/>
    </row>
    <row r="1063" spans="1:20">
      <c r="A1063" s="13">
        <v>1062</v>
      </c>
      <c r="B1063" s="13" t="s">
        <v>85</v>
      </c>
      <c r="C1063" s="13" t="s">
        <v>78</v>
      </c>
      <c r="D1063" s="13" t="s">
        <v>1030</v>
      </c>
      <c r="E1063" s="13" t="s">
        <v>268</v>
      </c>
      <c r="F1063" s="13" t="s">
        <v>134</v>
      </c>
      <c r="G1063" s="13" t="s">
        <v>82</v>
      </c>
      <c r="H1063" s="13" t="s">
        <v>101</v>
      </c>
      <c r="I1063" s="13" t="s">
        <v>824</v>
      </c>
      <c r="J1063" s="13">
        <v>3</v>
      </c>
      <c r="K1063" s="13">
        <v>0.2</v>
      </c>
      <c r="L1063" s="14">
        <v>4.5215999999999994</v>
      </c>
      <c r="M1063" s="14">
        <f t="shared" si="80"/>
        <v>40.694400000000002</v>
      </c>
      <c r="N1063" s="14">
        <f t="shared" si="81"/>
        <v>54.2592</v>
      </c>
      <c r="O1063" s="14">
        <f t="shared" si="83"/>
        <v>13.564799999999998</v>
      </c>
      <c r="P1063" s="13">
        <v>45.216000000000001</v>
      </c>
      <c r="Q1063" s="14">
        <f t="shared" si="82"/>
        <v>450</v>
      </c>
      <c r="R1063" s="14" t="str">
        <f t="shared" si="84"/>
        <v>D</v>
      </c>
      <c r="S1063" s="14" t="str">
        <f>VLOOKUP(G1063,Code!$C$3:$D$5,2,0)</f>
        <v>O-102</v>
      </c>
      <c r="T1063" s="14"/>
    </row>
    <row r="1064" spans="1:20">
      <c r="A1064" s="13">
        <v>1063</v>
      </c>
      <c r="B1064" s="13" t="s">
        <v>85</v>
      </c>
      <c r="C1064" s="13" t="s">
        <v>78</v>
      </c>
      <c r="D1064" s="13" t="s">
        <v>1030</v>
      </c>
      <c r="E1064" s="13" t="s">
        <v>268</v>
      </c>
      <c r="F1064" s="13" t="s">
        <v>134</v>
      </c>
      <c r="G1064" s="13" t="s">
        <v>82</v>
      </c>
      <c r="H1064" s="13" t="s">
        <v>183</v>
      </c>
      <c r="I1064" s="13" t="s">
        <v>1118</v>
      </c>
      <c r="J1064" s="13">
        <v>7</v>
      </c>
      <c r="K1064" s="13">
        <v>0.2</v>
      </c>
      <c r="L1064" s="14">
        <v>-2.2134</v>
      </c>
      <c r="M1064" s="14">
        <f t="shared" si="80"/>
        <v>12.629400000000002</v>
      </c>
      <c r="N1064" s="14">
        <f t="shared" si="81"/>
        <v>12.499200000000002</v>
      </c>
      <c r="O1064" s="14">
        <f t="shared" si="83"/>
        <v>-0.13020000000000032</v>
      </c>
      <c r="P1064" s="13">
        <v>10.416000000000002</v>
      </c>
      <c r="Q1064" s="14">
        <f t="shared" si="82"/>
        <v>1050</v>
      </c>
      <c r="R1064" s="14" t="str">
        <f t="shared" si="84"/>
        <v>B</v>
      </c>
      <c r="S1064" s="14" t="str">
        <f>VLOOKUP(G1064,Code!$C$3:$D$5,2,0)</f>
        <v>O-102</v>
      </c>
      <c r="T1064" s="14"/>
    </row>
    <row r="1065" spans="1:20">
      <c r="A1065" s="13">
        <v>1064</v>
      </c>
      <c r="B1065" s="13" t="s">
        <v>85</v>
      </c>
      <c r="C1065" s="13" t="s">
        <v>78</v>
      </c>
      <c r="D1065" s="13" t="s">
        <v>1030</v>
      </c>
      <c r="E1065" s="13" t="s">
        <v>268</v>
      </c>
      <c r="F1065" s="13" t="s">
        <v>134</v>
      </c>
      <c r="G1065" s="13" t="s">
        <v>82</v>
      </c>
      <c r="H1065" s="13" t="s">
        <v>94</v>
      </c>
      <c r="I1065" s="13" t="s">
        <v>574</v>
      </c>
      <c r="J1065" s="13">
        <v>3</v>
      </c>
      <c r="K1065" s="13">
        <v>0.2</v>
      </c>
      <c r="L1065" s="14">
        <v>1.2791999999999994</v>
      </c>
      <c r="M1065" s="14">
        <f t="shared" si="80"/>
        <v>6.5928000000000004</v>
      </c>
      <c r="N1065" s="14">
        <f t="shared" si="81"/>
        <v>9.4464000000000006</v>
      </c>
      <c r="O1065" s="14">
        <f t="shared" si="83"/>
        <v>2.8536000000000001</v>
      </c>
      <c r="P1065" s="13">
        <v>7.8719999999999999</v>
      </c>
      <c r="Q1065" s="14">
        <f t="shared" si="82"/>
        <v>450</v>
      </c>
      <c r="R1065" s="14" t="str">
        <f t="shared" si="84"/>
        <v>D</v>
      </c>
      <c r="S1065" s="14" t="str">
        <f>VLOOKUP(G1065,Code!$C$3:$D$5,2,0)</f>
        <v>O-102</v>
      </c>
      <c r="T1065" s="14"/>
    </row>
    <row r="1066" spans="1:20">
      <c r="A1066" s="13">
        <v>1065</v>
      </c>
      <c r="B1066" s="13" t="s">
        <v>85</v>
      </c>
      <c r="C1066" s="13" t="s">
        <v>78</v>
      </c>
      <c r="D1066" s="13" t="s">
        <v>1030</v>
      </c>
      <c r="E1066" s="13" t="s">
        <v>268</v>
      </c>
      <c r="F1066" s="13" t="s">
        <v>134</v>
      </c>
      <c r="G1066" s="13" t="s">
        <v>96</v>
      </c>
      <c r="H1066" s="13" t="s">
        <v>97</v>
      </c>
      <c r="I1066" s="13" t="s">
        <v>1119</v>
      </c>
      <c r="J1066" s="13">
        <v>3</v>
      </c>
      <c r="K1066" s="13">
        <v>0.4</v>
      </c>
      <c r="L1066" s="14">
        <v>-27.715799999999994</v>
      </c>
      <c r="M1066" s="14">
        <f t="shared" si="80"/>
        <v>146.49779999999998</v>
      </c>
      <c r="N1066" s="14">
        <f t="shared" si="81"/>
        <v>166.29479999999998</v>
      </c>
      <c r="O1066" s="14">
        <f t="shared" si="83"/>
        <v>19.796999999999997</v>
      </c>
      <c r="P1066" s="13">
        <v>118.78199999999998</v>
      </c>
      <c r="Q1066" s="14">
        <f t="shared" si="82"/>
        <v>450</v>
      </c>
      <c r="R1066" s="14" t="str">
        <f t="shared" si="84"/>
        <v>D</v>
      </c>
      <c r="S1066" s="14" t="str">
        <f>VLOOKUP(G1066,Code!$C$3:$D$5,2,0)</f>
        <v>T-103</v>
      </c>
      <c r="T1066" s="14"/>
    </row>
    <row r="1067" spans="1:20">
      <c r="A1067" s="13">
        <v>1066</v>
      </c>
      <c r="B1067" s="13" t="s">
        <v>85</v>
      </c>
      <c r="C1067" s="13" t="s">
        <v>78</v>
      </c>
      <c r="D1067" s="13" t="s">
        <v>1030</v>
      </c>
      <c r="E1067" s="13" t="s">
        <v>268</v>
      </c>
      <c r="F1067" s="13" t="s">
        <v>134</v>
      </c>
      <c r="G1067" s="13" t="s">
        <v>82</v>
      </c>
      <c r="H1067" s="13" t="s">
        <v>183</v>
      </c>
      <c r="I1067" s="13" t="s">
        <v>1120</v>
      </c>
      <c r="J1067" s="13">
        <v>1</v>
      </c>
      <c r="K1067" s="13">
        <v>0.2</v>
      </c>
      <c r="L1067" s="14">
        <v>0.2352999999999999</v>
      </c>
      <c r="M1067" s="14">
        <f t="shared" si="80"/>
        <v>1.2127000000000003</v>
      </c>
      <c r="N1067" s="14">
        <f t="shared" si="81"/>
        <v>1.7376000000000003</v>
      </c>
      <c r="O1067" s="14">
        <f t="shared" si="83"/>
        <v>0.52489999999999992</v>
      </c>
      <c r="P1067" s="13">
        <v>1.4480000000000002</v>
      </c>
      <c r="Q1067" s="14">
        <f t="shared" si="82"/>
        <v>150</v>
      </c>
      <c r="R1067" s="14" t="str">
        <f t="shared" si="84"/>
        <v>D</v>
      </c>
      <c r="S1067" s="14" t="str">
        <f>VLOOKUP(G1067,Code!$C$3:$D$5,2,0)</f>
        <v>O-102</v>
      </c>
      <c r="T1067" s="14"/>
    </row>
    <row r="1068" spans="1:20">
      <c r="A1068" s="13">
        <v>1067</v>
      </c>
      <c r="B1068" s="13" t="s">
        <v>85</v>
      </c>
      <c r="C1068" s="13" t="s">
        <v>78</v>
      </c>
      <c r="D1068" s="13" t="s">
        <v>1030</v>
      </c>
      <c r="E1068" s="13" t="s">
        <v>268</v>
      </c>
      <c r="F1068" s="13" t="s">
        <v>134</v>
      </c>
      <c r="G1068" s="13" t="s">
        <v>82</v>
      </c>
      <c r="H1068" s="13" t="s">
        <v>99</v>
      </c>
      <c r="I1068" s="13" t="s">
        <v>1121</v>
      </c>
      <c r="J1068" s="13">
        <v>5</v>
      </c>
      <c r="K1068" s="13">
        <v>0.7</v>
      </c>
      <c r="L1068" s="14">
        <v>-46.224999999999994</v>
      </c>
      <c r="M1068" s="14">
        <f t="shared" si="80"/>
        <v>101.69499999999999</v>
      </c>
      <c r="N1068" s="14">
        <f t="shared" si="81"/>
        <v>94.299000000000007</v>
      </c>
      <c r="O1068" s="14">
        <f t="shared" si="83"/>
        <v>-7.3959999999999866</v>
      </c>
      <c r="P1068" s="13">
        <v>55.470000000000006</v>
      </c>
      <c r="Q1068" s="14">
        <f t="shared" si="82"/>
        <v>750</v>
      </c>
      <c r="R1068" s="14" t="str">
        <f t="shared" si="84"/>
        <v>C</v>
      </c>
      <c r="S1068" s="14" t="str">
        <f>VLOOKUP(G1068,Code!$C$3:$D$5,2,0)</f>
        <v>O-102</v>
      </c>
      <c r="T1068" s="14"/>
    </row>
    <row r="1069" spans="1:20">
      <c r="A1069" s="13">
        <v>1068</v>
      </c>
      <c r="B1069" s="13" t="s">
        <v>150</v>
      </c>
      <c r="C1069" s="13" t="s">
        <v>69</v>
      </c>
      <c r="D1069" s="13" t="s">
        <v>124</v>
      </c>
      <c r="E1069" s="13" t="s">
        <v>80</v>
      </c>
      <c r="F1069" s="13" t="s">
        <v>81</v>
      </c>
      <c r="G1069" s="13" t="s">
        <v>73</v>
      </c>
      <c r="H1069" s="13" t="s">
        <v>76</v>
      </c>
      <c r="I1069" s="13" t="s">
        <v>198</v>
      </c>
      <c r="J1069" s="13">
        <v>4</v>
      </c>
      <c r="K1069" s="13">
        <v>0.2</v>
      </c>
      <c r="L1069" s="14">
        <v>12.177999999999983</v>
      </c>
      <c r="M1069" s="14">
        <f t="shared" si="80"/>
        <v>182.67000000000002</v>
      </c>
      <c r="N1069" s="14">
        <f t="shared" si="81"/>
        <v>233.81760000000003</v>
      </c>
      <c r="O1069" s="14">
        <f t="shared" si="83"/>
        <v>51.147600000000011</v>
      </c>
      <c r="P1069" s="13">
        <v>194.84800000000001</v>
      </c>
      <c r="Q1069" s="14">
        <f t="shared" si="82"/>
        <v>600</v>
      </c>
      <c r="R1069" s="14" t="str">
        <f t="shared" si="84"/>
        <v>C</v>
      </c>
      <c r="S1069" s="14" t="str">
        <f>VLOOKUP(G1069,Code!$C$3:$D$5,2,0)</f>
        <v>F-101</v>
      </c>
      <c r="T1069" s="14"/>
    </row>
    <row r="1070" spans="1:20">
      <c r="A1070" s="13">
        <v>1069</v>
      </c>
      <c r="B1070" s="13" t="s">
        <v>68</v>
      </c>
      <c r="C1070" s="13" t="s">
        <v>69</v>
      </c>
      <c r="D1070" s="13" t="s">
        <v>1122</v>
      </c>
      <c r="E1070" s="13" t="s">
        <v>114</v>
      </c>
      <c r="F1070" s="13" t="s">
        <v>115</v>
      </c>
      <c r="G1070" s="13" t="s">
        <v>82</v>
      </c>
      <c r="H1070" s="13" t="s">
        <v>298</v>
      </c>
      <c r="I1070" s="13" t="s">
        <v>551</v>
      </c>
      <c r="J1070" s="13">
        <v>1</v>
      </c>
      <c r="K1070" s="13">
        <v>0.2</v>
      </c>
      <c r="L1070" s="14">
        <v>-0.34880000000000033</v>
      </c>
      <c r="M1070" s="14">
        <f t="shared" si="80"/>
        <v>2.0928000000000004</v>
      </c>
      <c r="N1070" s="14">
        <f t="shared" si="81"/>
        <v>2.0928000000000004</v>
      </c>
      <c r="O1070" s="14">
        <f t="shared" si="83"/>
        <v>0</v>
      </c>
      <c r="P1070" s="13">
        <v>1.7440000000000002</v>
      </c>
      <c r="Q1070" s="14">
        <f t="shared" si="82"/>
        <v>150</v>
      </c>
      <c r="R1070" s="14" t="str">
        <f t="shared" si="84"/>
        <v>D</v>
      </c>
      <c r="S1070" s="14" t="str">
        <f>VLOOKUP(G1070,Code!$C$3:$D$5,2,0)</f>
        <v>O-102</v>
      </c>
      <c r="T1070" s="14"/>
    </row>
    <row r="1071" spans="1:20">
      <c r="A1071" s="13">
        <v>1070</v>
      </c>
      <c r="B1071" s="13" t="s">
        <v>85</v>
      </c>
      <c r="C1071" s="13" t="s">
        <v>112</v>
      </c>
      <c r="D1071" s="13" t="s">
        <v>132</v>
      </c>
      <c r="E1071" s="13" t="s">
        <v>133</v>
      </c>
      <c r="F1071" s="13" t="s">
        <v>134</v>
      </c>
      <c r="G1071" s="13" t="s">
        <v>82</v>
      </c>
      <c r="H1071" s="13" t="s">
        <v>99</v>
      </c>
      <c r="I1071" s="13" t="s">
        <v>517</v>
      </c>
      <c r="J1071" s="13">
        <v>4</v>
      </c>
      <c r="K1071" s="13">
        <v>0.7</v>
      </c>
      <c r="L1071" s="14">
        <v>-18.462400000000002</v>
      </c>
      <c r="M1071" s="14">
        <f t="shared" si="80"/>
        <v>43.638400000000004</v>
      </c>
      <c r="N1071" s="14">
        <f t="shared" si="81"/>
        <v>42.799200000000013</v>
      </c>
      <c r="O1071" s="14">
        <f t="shared" si="83"/>
        <v>-0.83919999999999106</v>
      </c>
      <c r="P1071" s="13">
        <v>25.176000000000005</v>
      </c>
      <c r="Q1071" s="14">
        <f t="shared" si="82"/>
        <v>600</v>
      </c>
      <c r="R1071" s="14" t="str">
        <f t="shared" si="84"/>
        <v>C</v>
      </c>
      <c r="S1071" s="14" t="str">
        <f>VLOOKUP(G1071,Code!$C$3:$D$5,2,0)</f>
        <v>O-102</v>
      </c>
      <c r="T1071" s="14"/>
    </row>
    <row r="1072" spans="1:20">
      <c r="A1072" s="13">
        <v>1071</v>
      </c>
      <c r="B1072" s="13" t="s">
        <v>85</v>
      </c>
      <c r="C1072" s="13" t="s">
        <v>112</v>
      </c>
      <c r="D1072" s="13" t="s">
        <v>79</v>
      </c>
      <c r="E1072" s="13" t="s">
        <v>80</v>
      </c>
      <c r="F1072" s="13" t="s">
        <v>81</v>
      </c>
      <c r="G1072" s="13" t="s">
        <v>82</v>
      </c>
      <c r="H1072" s="13" t="s">
        <v>94</v>
      </c>
      <c r="I1072" s="13" t="s">
        <v>546</v>
      </c>
      <c r="J1072" s="13">
        <v>7</v>
      </c>
      <c r="K1072" s="13">
        <v>0</v>
      </c>
      <c r="L1072" s="14">
        <v>5.0595999999999997</v>
      </c>
      <c r="M1072" s="14">
        <f t="shared" si="80"/>
        <v>14.400399999999998</v>
      </c>
      <c r="N1072" s="14">
        <f t="shared" si="81"/>
        <v>19.459999999999997</v>
      </c>
      <c r="O1072" s="14">
        <f t="shared" si="83"/>
        <v>5.0595999999999997</v>
      </c>
      <c r="P1072" s="13">
        <v>19.459999999999997</v>
      </c>
      <c r="Q1072" s="14">
        <f t="shared" si="82"/>
        <v>1050</v>
      </c>
      <c r="R1072" s="14" t="str">
        <f t="shared" si="84"/>
        <v>B</v>
      </c>
      <c r="S1072" s="14" t="str">
        <f>VLOOKUP(G1072,Code!$C$3:$D$5,2,0)</f>
        <v>O-102</v>
      </c>
      <c r="T1072" s="14"/>
    </row>
    <row r="1073" spans="1:20">
      <c r="A1073" s="13">
        <v>1072</v>
      </c>
      <c r="B1073" s="13" t="s">
        <v>85</v>
      </c>
      <c r="C1073" s="13" t="s">
        <v>112</v>
      </c>
      <c r="D1073" s="13" t="s">
        <v>377</v>
      </c>
      <c r="E1073" s="13" t="s">
        <v>252</v>
      </c>
      <c r="F1073" s="13" t="s">
        <v>81</v>
      </c>
      <c r="G1073" s="13" t="s">
        <v>82</v>
      </c>
      <c r="H1073" s="13" t="s">
        <v>107</v>
      </c>
      <c r="I1073" s="13" t="s">
        <v>535</v>
      </c>
      <c r="J1073" s="13">
        <v>3</v>
      </c>
      <c r="K1073" s="13">
        <v>0.2</v>
      </c>
      <c r="L1073" s="14">
        <v>9.9467999999999979</v>
      </c>
      <c r="M1073" s="14">
        <f t="shared" si="80"/>
        <v>19.525200000000005</v>
      </c>
      <c r="N1073" s="14">
        <f t="shared" si="81"/>
        <v>35.366399999999999</v>
      </c>
      <c r="O1073" s="14">
        <f t="shared" si="83"/>
        <v>15.841199999999994</v>
      </c>
      <c r="P1073" s="13">
        <v>29.472000000000001</v>
      </c>
      <c r="Q1073" s="14">
        <f t="shared" si="82"/>
        <v>450</v>
      </c>
      <c r="R1073" s="14" t="str">
        <f t="shared" si="84"/>
        <v>D</v>
      </c>
      <c r="S1073" s="14" t="str">
        <f>VLOOKUP(G1073,Code!$C$3:$D$5,2,0)</f>
        <v>O-102</v>
      </c>
      <c r="T1073" s="14"/>
    </row>
    <row r="1074" spans="1:20">
      <c r="A1074" s="13">
        <v>1073</v>
      </c>
      <c r="B1074" s="13" t="s">
        <v>85</v>
      </c>
      <c r="C1074" s="13" t="s">
        <v>69</v>
      </c>
      <c r="D1074" s="13" t="s">
        <v>181</v>
      </c>
      <c r="E1074" s="13" t="s">
        <v>182</v>
      </c>
      <c r="F1074" s="13" t="s">
        <v>134</v>
      </c>
      <c r="G1074" s="13" t="s">
        <v>82</v>
      </c>
      <c r="H1074" s="13" t="s">
        <v>99</v>
      </c>
      <c r="I1074" s="13" t="s">
        <v>1123</v>
      </c>
      <c r="J1074" s="13">
        <v>2</v>
      </c>
      <c r="K1074" s="13">
        <v>0.2</v>
      </c>
      <c r="L1074" s="14">
        <v>3.024</v>
      </c>
      <c r="M1074" s="14">
        <f t="shared" si="80"/>
        <v>5.6160000000000005</v>
      </c>
      <c r="N1074" s="14">
        <f t="shared" si="81"/>
        <v>10.368</v>
      </c>
      <c r="O1074" s="14">
        <f t="shared" si="83"/>
        <v>4.7519999999999998</v>
      </c>
      <c r="P1074" s="13">
        <v>8.64</v>
      </c>
      <c r="Q1074" s="14">
        <f t="shared" si="82"/>
        <v>300</v>
      </c>
      <c r="R1074" s="14" t="str">
        <f t="shared" si="84"/>
        <v>D</v>
      </c>
      <c r="S1074" s="14" t="str">
        <f>VLOOKUP(G1074,Code!$C$3:$D$5,2,0)</f>
        <v>O-102</v>
      </c>
      <c r="T1074" s="14"/>
    </row>
    <row r="1075" spans="1:20">
      <c r="A1075" s="13">
        <v>1074</v>
      </c>
      <c r="B1075" s="13" t="s">
        <v>85</v>
      </c>
      <c r="C1075" s="13" t="s">
        <v>69</v>
      </c>
      <c r="D1075" s="13" t="s">
        <v>731</v>
      </c>
      <c r="E1075" s="13" t="s">
        <v>200</v>
      </c>
      <c r="F1075" s="13" t="s">
        <v>81</v>
      </c>
      <c r="G1075" s="13" t="s">
        <v>82</v>
      </c>
      <c r="H1075" s="13" t="s">
        <v>99</v>
      </c>
      <c r="I1075" s="13" t="s">
        <v>1124</v>
      </c>
      <c r="J1075" s="13">
        <v>5</v>
      </c>
      <c r="K1075" s="13">
        <v>0.7</v>
      </c>
      <c r="L1075" s="14">
        <v>-4.5980000000000008</v>
      </c>
      <c r="M1075" s="14">
        <f t="shared" si="80"/>
        <v>10.868</v>
      </c>
      <c r="N1075" s="14">
        <f t="shared" si="81"/>
        <v>10.658999999999999</v>
      </c>
      <c r="O1075" s="14">
        <f t="shared" si="83"/>
        <v>-0.20900000000000141</v>
      </c>
      <c r="P1075" s="13">
        <v>6.27</v>
      </c>
      <c r="Q1075" s="14">
        <f t="shared" si="82"/>
        <v>750</v>
      </c>
      <c r="R1075" s="14" t="str">
        <f t="shared" si="84"/>
        <v>C</v>
      </c>
      <c r="S1075" s="14" t="str">
        <f>VLOOKUP(G1075,Code!$C$3:$D$5,2,0)</f>
        <v>O-102</v>
      </c>
      <c r="T1075" s="14"/>
    </row>
    <row r="1076" spans="1:20">
      <c r="A1076" s="13">
        <v>1075</v>
      </c>
      <c r="B1076" s="13" t="s">
        <v>85</v>
      </c>
      <c r="C1076" s="13" t="s">
        <v>69</v>
      </c>
      <c r="D1076" s="13" t="s">
        <v>731</v>
      </c>
      <c r="E1076" s="13" t="s">
        <v>200</v>
      </c>
      <c r="F1076" s="13" t="s">
        <v>81</v>
      </c>
      <c r="G1076" s="13" t="s">
        <v>82</v>
      </c>
      <c r="H1076" s="13" t="s">
        <v>99</v>
      </c>
      <c r="I1076" s="13" t="s">
        <v>460</v>
      </c>
      <c r="J1076" s="13">
        <v>7</v>
      </c>
      <c r="K1076" s="13">
        <v>0.7</v>
      </c>
      <c r="L1076" s="14">
        <v>-3.3487999999999998</v>
      </c>
      <c r="M1076" s="14">
        <f t="shared" si="80"/>
        <v>7.7168000000000001</v>
      </c>
      <c r="N1076" s="14">
        <f t="shared" si="81"/>
        <v>7.4256000000000002</v>
      </c>
      <c r="O1076" s="14">
        <f t="shared" si="83"/>
        <v>-0.2911999999999999</v>
      </c>
      <c r="P1076" s="13">
        <v>4.3680000000000003</v>
      </c>
      <c r="Q1076" s="14">
        <f t="shared" si="82"/>
        <v>1050</v>
      </c>
      <c r="R1076" s="14" t="str">
        <f t="shared" si="84"/>
        <v>B</v>
      </c>
      <c r="S1076" s="14" t="str">
        <f>VLOOKUP(G1076,Code!$C$3:$D$5,2,0)</f>
        <v>O-102</v>
      </c>
      <c r="T1076" s="14"/>
    </row>
    <row r="1077" spans="1:20">
      <c r="A1077" s="13">
        <v>1076</v>
      </c>
      <c r="B1077" s="13" t="s">
        <v>85</v>
      </c>
      <c r="C1077" s="13" t="s">
        <v>69</v>
      </c>
      <c r="D1077" s="13" t="s">
        <v>731</v>
      </c>
      <c r="E1077" s="13" t="s">
        <v>200</v>
      </c>
      <c r="F1077" s="13" t="s">
        <v>81</v>
      </c>
      <c r="G1077" s="13" t="s">
        <v>96</v>
      </c>
      <c r="H1077" s="13" t="s">
        <v>138</v>
      </c>
      <c r="I1077" s="13" t="s">
        <v>1125</v>
      </c>
      <c r="J1077" s="13">
        <v>2</v>
      </c>
      <c r="K1077" s="13">
        <v>0.2</v>
      </c>
      <c r="L1077" s="14">
        <v>1.9989999999999979</v>
      </c>
      <c r="M1077" s="14">
        <f t="shared" si="80"/>
        <v>29.984999999999999</v>
      </c>
      <c r="N1077" s="14">
        <f t="shared" si="81"/>
        <v>38.380800000000001</v>
      </c>
      <c r="O1077" s="14">
        <f t="shared" si="83"/>
        <v>8.3958000000000013</v>
      </c>
      <c r="P1077" s="13">
        <v>31.983999999999998</v>
      </c>
      <c r="Q1077" s="14">
        <f t="shared" si="82"/>
        <v>300</v>
      </c>
      <c r="R1077" s="14" t="str">
        <f t="shared" si="84"/>
        <v>D</v>
      </c>
      <c r="S1077" s="14" t="str">
        <f>VLOOKUP(G1077,Code!$C$3:$D$5,2,0)</f>
        <v>T-103</v>
      </c>
      <c r="T1077" s="14"/>
    </row>
    <row r="1078" spans="1:20">
      <c r="A1078" s="13">
        <v>1077</v>
      </c>
      <c r="B1078" s="13" t="s">
        <v>150</v>
      </c>
      <c r="C1078" s="13" t="s">
        <v>112</v>
      </c>
      <c r="D1078" s="13" t="s">
        <v>267</v>
      </c>
      <c r="E1078" s="13" t="s">
        <v>176</v>
      </c>
      <c r="F1078" s="13" t="s">
        <v>115</v>
      </c>
      <c r="G1078" s="13" t="s">
        <v>82</v>
      </c>
      <c r="H1078" s="13" t="s">
        <v>94</v>
      </c>
      <c r="I1078" s="13" t="s">
        <v>1126</v>
      </c>
      <c r="J1078" s="13">
        <v>7</v>
      </c>
      <c r="K1078" s="13">
        <v>0</v>
      </c>
      <c r="L1078" s="14">
        <v>10.628799999999998</v>
      </c>
      <c r="M1078" s="14">
        <f t="shared" si="80"/>
        <v>30.251199999999997</v>
      </c>
      <c r="N1078" s="14">
        <f t="shared" si="81"/>
        <v>40.879999999999995</v>
      </c>
      <c r="O1078" s="14">
        <f t="shared" si="83"/>
        <v>10.628799999999998</v>
      </c>
      <c r="P1078" s="13">
        <v>40.879999999999995</v>
      </c>
      <c r="Q1078" s="14">
        <f t="shared" si="82"/>
        <v>1050</v>
      </c>
      <c r="R1078" s="14" t="str">
        <f t="shared" si="84"/>
        <v>B</v>
      </c>
      <c r="S1078" s="14" t="str">
        <f>VLOOKUP(G1078,Code!$C$3:$D$5,2,0)</f>
        <v>O-102</v>
      </c>
      <c r="T1078" s="14"/>
    </row>
    <row r="1079" spans="1:20">
      <c r="A1079" s="13">
        <v>1078</v>
      </c>
      <c r="B1079" s="13" t="s">
        <v>68</v>
      </c>
      <c r="C1079" s="13" t="s">
        <v>69</v>
      </c>
      <c r="D1079" s="13" t="s">
        <v>109</v>
      </c>
      <c r="E1079" s="13" t="s">
        <v>110</v>
      </c>
      <c r="F1079" s="13" t="s">
        <v>81</v>
      </c>
      <c r="G1079" s="13" t="s">
        <v>82</v>
      </c>
      <c r="H1079" s="13" t="s">
        <v>101</v>
      </c>
      <c r="I1079" s="13" t="s">
        <v>1127</v>
      </c>
      <c r="J1079" s="13">
        <v>2</v>
      </c>
      <c r="K1079" s="13">
        <v>0</v>
      </c>
      <c r="L1079" s="14">
        <v>33.588800000000006</v>
      </c>
      <c r="M1079" s="14">
        <f t="shared" si="80"/>
        <v>86.371199999999988</v>
      </c>
      <c r="N1079" s="14">
        <f t="shared" si="81"/>
        <v>119.96</v>
      </c>
      <c r="O1079" s="14">
        <f t="shared" si="83"/>
        <v>33.588800000000006</v>
      </c>
      <c r="P1079" s="13">
        <v>119.96</v>
      </c>
      <c r="Q1079" s="14">
        <f t="shared" si="82"/>
        <v>300</v>
      </c>
      <c r="R1079" s="14" t="str">
        <f t="shared" si="84"/>
        <v>D</v>
      </c>
      <c r="S1079" s="14" t="str">
        <f>VLOOKUP(G1079,Code!$C$3:$D$5,2,0)</f>
        <v>O-102</v>
      </c>
      <c r="T1079" s="14"/>
    </row>
    <row r="1080" spans="1:20">
      <c r="A1080" s="13">
        <v>1079</v>
      </c>
      <c r="B1080" s="13" t="s">
        <v>68</v>
      </c>
      <c r="C1080" s="13" t="s">
        <v>69</v>
      </c>
      <c r="D1080" s="13" t="s">
        <v>109</v>
      </c>
      <c r="E1080" s="13" t="s">
        <v>110</v>
      </c>
      <c r="F1080" s="13" t="s">
        <v>81</v>
      </c>
      <c r="G1080" s="13" t="s">
        <v>82</v>
      </c>
      <c r="H1080" s="13" t="s">
        <v>90</v>
      </c>
      <c r="I1080" s="13" t="s">
        <v>732</v>
      </c>
      <c r="J1080" s="13">
        <v>3</v>
      </c>
      <c r="K1080" s="13">
        <v>0</v>
      </c>
      <c r="L1080" s="14">
        <v>8.4888000000000012</v>
      </c>
      <c r="M1080" s="14">
        <f t="shared" si="80"/>
        <v>22.9512</v>
      </c>
      <c r="N1080" s="14">
        <f t="shared" si="81"/>
        <v>31.44</v>
      </c>
      <c r="O1080" s="14">
        <f t="shared" si="83"/>
        <v>8.4888000000000012</v>
      </c>
      <c r="P1080" s="13">
        <v>31.44</v>
      </c>
      <c r="Q1080" s="14">
        <f t="shared" si="82"/>
        <v>450</v>
      </c>
      <c r="R1080" s="14" t="str">
        <f t="shared" si="84"/>
        <v>D</v>
      </c>
      <c r="S1080" s="14" t="str">
        <f>VLOOKUP(G1080,Code!$C$3:$D$5,2,0)</f>
        <v>O-102</v>
      </c>
      <c r="T1080" s="14"/>
    </row>
    <row r="1081" spans="1:20">
      <c r="A1081" s="13">
        <v>1080</v>
      </c>
      <c r="B1081" s="13" t="s">
        <v>68</v>
      </c>
      <c r="C1081" s="13" t="s">
        <v>69</v>
      </c>
      <c r="D1081" s="13" t="s">
        <v>109</v>
      </c>
      <c r="E1081" s="13" t="s">
        <v>110</v>
      </c>
      <c r="F1081" s="13" t="s">
        <v>81</v>
      </c>
      <c r="G1081" s="13" t="s">
        <v>82</v>
      </c>
      <c r="H1081" s="13" t="s">
        <v>99</v>
      </c>
      <c r="I1081" s="13" t="s">
        <v>743</v>
      </c>
      <c r="J1081" s="13">
        <v>1</v>
      </c>
      <c r="K1081" s="13">
        <v>0.2</v>
      </c>
      <c r="L1081" s="14">
        <v>2.3220000000000001</v>
      </c>
      <c r="M1081" s="14">
        <f t="shared" si="80"/>
        <v>4.5579999999999998</v>
      </c>
      <c r="N1081" s="14">
        <f t="shared" si="81"/>
        <v>8.2560000000000002</v>
      </c>
      <c r="O1081" s="14">
        <f t="shared" si="83"/>
        <v>3.6980000000000004</v>
      </c>
      <c r="P1081" s="13">
        <v>6.88</v>
      </c>
      <c r="Q1081" s="14">
        <f t="shared" si="82"/>
        <v>150</v>
      </c>
      <c r="R1081" s="14" t="str">
        <f t="shared" si="84"/>
        <v>D</v>
      </c>
      <c r="S1081" s="14" t="str">
        <f>VLOOKUP(G1081,Code!$C$3:$D$5,2,0)</f>
        <v>O-102</v>
      </c>
      <c r="T1081" s="14"/>
    </row>
    <row r="1082" spans="1:20">
      <c r="A1082" s="13">
        <v>1081</v>
      </c>
      <c r="B1082" s="13" t="s">
        <v>85</v>
      </c>
      <c r="C1082" s="13" t="s">
        <v>78</v>
      </c>
      <c r="D1082" s="13" t="s">
        <v>403</v>
      </c>
      <c r="E1082" s="13" t="s">
        <v>169</v>
      </c>
      <c r="F1082" s="13" t="s">
        <v>115</v>
      </c>
      <c r="G1082" s="13" t="s">
        <v>82</v>
      </c>
      <c r="H1082" s="13" t="s">
        <v>107</v>
      </c>
      <c r="I1082" s="13" t="s">
        <v>149</v>
      </c>
      <c r="J1082" s="13">
        <v>4</v>
      </c>
      <c r="K1082" s="13">
        <v>0</v>
      </c>
      <c r="L1082" s="14">
        <v>9.3624000000000009</v>
      </c>
      <c r="M1082" s="14">
        <f t="shared" si="80"/>
        <v>10.557600000000001</v>
      </c>
      <c r="N1082" s="14">
        <f t="shared" si="81"/>
        <v>19.920000000000002</v>
      </c>
      <c r="O1082" s="14">
        <f t="shared" si="83"/>
        <v>9.3624000000000009</v>
      </c>
      <c r="P1082" s="13">
        <v>19.920000000000002</v>
      </c>
      <c r="Q1082" s="14">
        <f t="shared" si="82"/>
        <v>600</v>
      </c>
      <c r="R1082" s="14" t="str">
        <f t="shared" si="84"/>
        <v>C</v>
      </c>
      <c r="S1082" s="14" t="str">
        <f>VLOOKUP(G1082,Code!$C$3:$D$5,2,0)</f>
        <v>O-102</v>
      </c>
      <c r="T1082" s="14"/>
    </row>
    <row r="1083" spans="1:20">
      <c r="A1083" s="13">
        <v>1082</v>
      </c>
      <c r="B1083" s="13" t="s">
        <v>85</v>
      </c>
      <c r="C1083" s="13" t="s">
        <v>78</v>
      </c>
      <c r="D1083" s="13" t="s">
        <v>403</v>
      </c>
      <c r="E1083" s="13" t="s">
        <v>169</v>
      </c>
      <c r="F1083" s="13" t="s">
        <v>115</v>
      </c>
      <c r="G1083" s="13" t="s">
        <v>73</v>
      </c>
      <c r="H1083" s="13" t="s">
        <v>76</v>
      </c>
      <c r="I1083" s="13" t="s">
        <v>1128</v>
      </c>
      <c r="J1083" s="13">
        <v>9</v>
      </c>
      <c r="K1083" s="13">
        <v>0</v>
      </c>
      <c r="L1083" s="14">
        <v>121.76009999999994</v>
      </c>
      <c r="M1083" s="14">
        <f t="shared" si="80"/>
        <v>985.14989999999989</v>
      </c>
      <c r="N1083" s="14">
        <f t="shared" si="81"/>
        <v>1106.9099999999999</v>
      </c>
      <c r="O1083" s="14">
        <f t="shared" si="83"/>
        <v>121.76009999999997</v>
      </c>
      <c r="P1083" s="13">
        <v>1106.9099999999999</v>
      </c>
      <c r="Q1083" s="14">
        <f t="shared" si="82"/>
        <v>1350</v>
      </c>
      <c r="R1083" s="14" t="str">
        <f t="shared" si="84"/>
        <v>B</v>
      </c>
      <c r="S1083" s="14" t="str">
        <f>VLOOKUP(G1083,Code!$C$3:$D$5,2,0)</f>
        <v>F-101</v>
      </c>
      <c r="T1083" s="14"/>
    </row>
    <row r="1084" spans="1:20">
      <c r="A1084" s="13">
        <v>1083</v>
      </c>
      <c r="B1084" s="13" t="s">
        <v>85</v>
      </c>
      <c r="C1084" s="13" t="s">
        <v>69</v>
      </c>
      <c r="D1084" s="13" t="s">
        <v>1129</v>
      </c>
      <c r="E1084" s="13" t="s">
        <v>182</v>
      </c>
      <c r="F1084" s="13" t="s">
        <v>134</v>
      </c>
      <c r="G1084" s="13" t="s">
        <v>73</v>
      </c>
      <c r="H1084" s="13" t="s">
        <v>88</v>
      </c>
      <c r="I1084" s="13" t="s">
        <v>903</v>
      </c>
      <c r="J1084" s="13">
        <v>8</v>
      </c>
      <c r="K1084" s="13">
        <v>0.4</v>
      </c>
      <c r="L1084" s="14">
        <v>-264.92079999999999</v>
      </c>
      <c r="M1084" s="14">
        <f t="shared" si="80"/>
        <v>1101.5128</v>
      </c>
      <c r="N1084" s="14">
        <f t="shared" si="81"/>
        <v>1171.2287999999999</v>
      </c>
      <c r="O1084" s="14">
        <f t="shared" si="83"/>
        <v>69.715999999999894</v>
      </c>
      <c r="P1084" s="13">
        <v>836.59199999999998</v>
      </c>
      <c r="Q1084" s="14">
        <f t="shared" si="82"/>
        <v>1200</v>
      </c>
      <c r="R1084" s="14" t="str">
        <f t="shared" si="84"/>
        <v>B</v>
      </c>
      <c r="S1084" s="14" t="str">
        <f>VLOOKUP(G1084,Code!$C$3:$D$5,2,0)</f>
        <v>F-101</v>
      </c>
      <c r="T1084" s="14"/>
    </row>
    <row r="1085" spans="1:20">
      <c r="A1085" s="13">
        <v>1084</v>
      </c>
      <c r="B1085" s="13" t="s">
        <v>85</v>
      </c>
      <c r="C1085" s="13" t="s">
        <v>69</v>
      </c>
      <c r="D1085" s="13" t="s">
        <v>1129</v>
      </c>
      <c r="E1085" s="13" t="s">
        <v>182</v>
      </c>
      <c r="F1085" s="13" t="s">
        <v>134</v>
      </c>
      <c r="G1085" s="13" t="s">
        <v>82</v>
      </c>
      <c r="H1085" s="13" t="s">
        <v>107</v>
      </c>
      <c r="I1085" s="13" t="s">
        <v>149</v>
      </c>
      <c r="J1085" s="13">
        <v>1</v>
      </c>
      <c r="K1085" s="13">
        <v>0</v>
      </c>
      <c r="L1085" s="14">
        <v>12.134799999999998</v>
      </c>
      <c r="M1085" s="14">
        <f t="shared" si="80"/>
        <v>14.245200000000001</v>
      </c>
      <c r="N1085" s="14">
        <f t="shared" si="81"/>
        <v>26.38</v>
      </c>
      <c r="O1085" s="14">
        <f t="shared" si="83"/>
        <v>12.134799999999998</v>
      </c>
      <c r="P1085" s="13">
        <v>26.38</v>
      </c>
      <c r="Q1085" s="14">
        <f t="shared" si="82"/>
        <v>150</v>
      </c>
      <c r="R1085" s="14" t="str">
        <f t="shared" si="84"/>
        <v>D</v>
      </c>
      <c r="S1085" s="14" t="str">
        <f>VLOOKUP(G1085,Code!$C$3:$D$5,2,0)</f>
        <v>O-102</v>
      </c>
      <c r="T1085" s="14"/>
    </row>
    <row r="1086" spans="1:20">
      <c r="A1086" s="13">
        <v>1085</v>
      </c>
      <c r="B1086" s="13" t="s">
        <v>85</v>
      </c>
      <c r="C1086" s="13" t="s">
        <v>69</v>
      </c>
      <c r="D1086" s="13" t="s">
        <v>1129</v>
      </c>
      <c r="E1086" s="13" t="s">
        <v>182</v>
      </c>
      <c r="F1086" s="13" t="s">
        <v>134</v>
      </c>
      <c r="G1086" s="13" t="s">
        <v>82</v>
      </c>
      <c r="H1086" s="13" t="s">
        <v>90</v>
      </c>
      <c r="I1086" s="13" t="s">
        <v>449</v>
      </c>
      <c r="J1086" s="13">
        <v>2</v>
      </c>
      <c r="K1086" s="13">
        <v>0</v>
      </c>
      <c r="L1086" s="14">
        <v>105.24679999999995</v>
      </c>
      <c r="M1086" s="14">
        <f t="shared" si="80"/>
        <v>257.67320000000007</v>
      </c>
      <c r="N1086" s="14">
        <f t="shared" si="81"/>
        <v>362.92</v>
      </c>
      <c r="O1086" s="14">
        <f t="shared" si="83"/>
        <v>105.24679999999995</v>
      </c>
      <c r="P1086" s="13">
        <v>362.92</v>
      </c>
      <c r="Q1086" s="14">
        <f t="shared" si="82"/>
        <v>300</v>
      </c>
      <c r="R1086" s="14" t="str">
        <f t="shared" si="84"/>
        <v>D</v>
      </c>
      <c r="S1086" s="14" t="str">
        <f>VLOOKUP(G1086,Code!$C$3:$D$5,2,0)</f>
        <v>O-102</v>
      </c>
      <c r="T1086" s="14"/>
    </row>
    <row r="1087" spans="1:20">
      <c r="A1087" s="13">
        <v>1086</v>
      </c>
      <c r="B1087" s="13" t="s">
        <v>85</v>
      </c>
      <c r="C1087" s="13" t="s">
        <v>69</v>
      </c>
      <c r="D1087" s="13" t="s">
        <v>1129</v>
      </c>
      <c r="E1087" s="13" t="s">
        <v>182</v>
      </c>
      <c r="F1087" s="13" t="s">
        <v>134</v>
      </c>
      <c r="G1087" s="13" t="s">
        <v>96</v>
      </c>
      <c r="H1087" s="13" t="s">
        <v>333</v>
      </c>
      <c r="I1087" s="13" t="s">
        <v>1130</v>
      </c>
      <c r="J1087" s="13">
        <v>7</v>
      </c>
      <c r="K1087" s="13">
        <v>0</v>
      </c>
      <c r="L1087" s="14">
        <v>2400.9656999999997</v>
      </c>
      <c r="M1087" s="14">
        <f t="shared" si="80"/>
        <v>2498.9643000000005</v>
      </c>
      <c r="N1087" s="14">
        <f t="shared" si="81"/>
        <v>4899.93</v>
      </c>
      <c r="O1087" s="14">
        <f t="shared" si="83"/>
        <v>2400.9656999999997</v>
      </c>
      <c r="P1087" s="13">
        <v>4899.93</v>
      </c>
      <c r="Q1087" s="14">
        <f t="shared" si="82"/>
        <v>1050</v>
      </c>
      <c r="R1087" s="14" t="str">
        <f t="shared" si="84"/>
        <v>B</v>
      </c>
      <c r="S1087" s="14" t="str">
        <f>VLOOKUP(G1087,Code!$C$3:$D$5,2,0)</f>
        <v>T-103</v>
      </c>
      <c r="T1087" s="14"/>
    </row>
    <row r="1088" spans="1:20">
      <c r="A1088" s="13">
        <v>1087</v>
      </c>
      <c r="B1088" s="13" t="s">
        <v>548</v>
      </c>
      <c r="C1088" s="13" t="s">
        <v>69</v>
      </c>
      <c r="D1088" s="13" t="s">
        <v>576</v>
      </c>
      <c r="E1088" s="13" t="s">
        <v>264</v>
      </c>
      <c r="F1088" s="13" t="s">
        <v>115</v>
      </c>
      <c r="G1088" s="13" t="s">
        <v>82</v>
      </c>
      <c r="H1088" s="13" t="s">
        <v>107</v>
      </c>
      <c r="I1088" s="13" t="s">
        <v>1131</v>
      </c>
      <c r="J1088" s="13">
        <v>1</v>
      </c>
      <c r="K1088" s="13">
        <v>0</v>
      </c>
      <c r="L1088" s="14">
        <v>3.1104000000000003</v>
      </c>
      <c r="M1088" s="14">
        <f t="shared" si="80"/>
        <v>3.3696000000000002</v>
      </c>
      <c r="N1088" s="14">
        <f t="shared" si="81"/>
        <v>6.48</v>
      </c>
      <c r="O1088" s="14">
        <f t="shared" si="83"/>
        <v>3.1104000000000003</v>
      </c>
      <c r="P1088" s="13">
        <v>6.48</v>
      </c>
      <c r="Q1088" s="14">
        <f t="shared" si="82"/>
        <v>150</v>
      </c>
      <c r="R1088" s="14" t="str">
        <f t="shared" si="84"/>
        <v>D</v>
      </c>
      <c r="S1088" s="14" t="str">
        <f>VLOOKUP(G1088,Code!$C$3:$D$5,2,0)</f>
        <v>O-102</v>
      </c>
      <c r="T1088" s="14"/>
    </row>
    <row r="1089" spans="1:20">
      <c r="A1089" s="13">
        <v>1088</v>
      </c>
      <c r="B1089" s="13" t="s">
        <v>68</v>
      </c>
      <c r="C1089" s="13" t="s">
        <v>78</v>
      </c>
      <c r="D1089" s="13" t="s">
        <v>1132</v>
      </c>
      <c r="E1089" s="13" t="s">
        <v>80</v>
      </c>
      <c r="F1089" s="13" t="s">
        <v>81</v>
      </c>
      <c r="G1089" s="13" t="s">
        <v>96</v>
      </c>
      <c r="H1089" s="13" t="s">
        <v>97</v>
      </c>
      <c r="I1089" s="13" t="s">
        <v>354</v>
      </c>
      <c r="J1089" s="13">
        <v>3</v>
      </c>
      <c r="K1089" s="13">
        <v>0.2</v>
      </c>
      <c r="L1089" s="14">
        <v>7.1976000000000049</v>
      </c>
      <c r="M1089" s="14">
        <f t="shared" si="80"/>
        <v>64.778399999999991</v>
      </c>
      <c r="N1089" s="14">
        <f t="shared" si="81"/>
        <v>86.371200000000002</v>
      </c>
      <c r="O1089" s="14">
        <f t="shared" si="83"/>
        <v>21.592800000000011</v>
      </c>
      <c r="P1089" s="13">
        <v>71.975999999999999</v>
      </c>
      <c r="Q1089" s="14">
        <f t="shared" si="82"/>
        <v>450</v>
      </c>
      <c r="R1089" s="14" t="str">
        <f t="shared" si="84"/>
        <v>D</v>
      </c>
      <c r="S1089" s="14" t="str">
        <f>VLOOKUP(G1089,Code!$C$3:$D$5,2,0)</f>
        <v>T-103</v>
      </c>
      <c r="T1089" s="14"/>
    </row>
    <row r="1090" spans="1:20">
      <c r="A1090" s="13">
        <v>1089</v>
      </c>
      <c r="B1090" s="13" t="s">
        <v>68</v>
      </c>
      <c r="C1090" s="13" t="s">
        <v>78</v>
      </c>
      <c r="D1090" s="13" t="s">
        <v>1132</v>
      </c>
      <c r="E1090" s="13" t="s">
        <v>80</v>
      </c>
      <c r="F1090" s="13" t="s">
        <v>81</v>
      </c>
      <c r="G1090" s="13" t="s">
        <v>82</v>
      </c>
      <c r="H1090" s="13" t="s">
        <v>83</v>
      </c>
      <c r="I1090" s="13" t="s">
        <v>1133</v>
      </c>
      <c r="J1090" s="13">
        <v>1</v>
      </c>
      <c r="K1090" s="13">
        <v>0</v>
      </c>
      <c r="L1090" s="14">
        <v>1.512</v>
      </c>
      <c r="M1090" s="14">
        <f t="shared" ref="M1090:M1153" si="85">P1090-L1090</f>
        <v>1.6379999999999999</v>
      </c>
      <c r="N1090" s="14">
        <f t="shared" ref="N1090:N1153" si="86">P1090+(P1090*K1090)</f>
        <v>3.15</v>
      </c>
      <c r="O1090" s="14">
        <f t="shared" si="83"/>
        <v>1.512</v>
      </c>
      <c r="P1090" s="13">
        <v>3.15</v>
      </c>
      <c r="Q1090" s="14">
        <f t="shared" ref="Q1090:Q1153" si="87">J1090*150</f>
        <v>150</v>
      </c>
      <c r="R1090" s="14" t="str">
        <f t="shared" si="84"/>
        <v>D</v>
      </c>
      <c r="S1090" s="14" t="str">
        <f>VLOOKUP(G1090,Code!$C$3:$D$5,2,0)</f>
        <v>O-102</v>
      </c>
      <c r="T1090" s="14"/>
    </row>
    <row r="1091" spans="1:20">
      <c r="A1091" s="13">
        <v>1090</v>
      </c>
      <c r="B1091" s="13" t="s">
        <v>85</v>
      </c>
      <c r="C1091" s="13" t="s">
        <v>78</v>
      </c>
      <c r="D1091" s="13" t="s">
        <v>351</v>
      </c>
      <c r="E1091" s="13" t="s">
        <v>106</v>
      </c>
      <c r="F1091" s="13" t="s">
        <v>72</v>
      </c>
      <c r="G1091" s="13" t="s">
        <v>73</v>
      </c>
      <c r="H1091" s="13" t="s">
        <v>92</v>
      </c>
      <c r="I1091" s="13" t="s">
        <v>512</v>
      </c>
      <c r="J1091" s="13">
        <v>2</v>
      </c>
      <c r="K1091" s="13">
        <v>0.2</v>
      </c>
      <c r="L1091" s="14">
        <v>1.9989999999999979</v>
      </c>
      <c r="M1091" s="14">
        <f t="shared" si="85"/>
        <v>29.984999999999999</v>
      </c>
      <c r="N1091" s="14">
        <f t="shared" si="86"/>
        <v>38.380800000000001</v>
      </c>
      <c r="O1091" s="14">
        <f t="shared" ref="O1091:O1154" si="88">N1091-M1091</f>
        <v>8.3958000000000013</v>
      </c>
      <c r="P1091" s="13">
        <v>31.983999999999998</v>
      </c>
      <c r="Q1091" s="14">
        <f t="shared" si="87"/>
        <v>300</v>
      </c>
      <c r="R1091" s="14" t="str">
        <f t="shared" ref="R1091:R1154" si="89">IF(Q1091&gt;=2000,"A",IF(Q1091&gt;=1000,"B",IF(Q1091&gt;=500,"C",IF(Q1091&gt;=100,"D",IF(Q1091&lt;100,"E","error")))))</f>
        <v>D</v>
      </c>
      <c r="S1091" s="14" t="str">
        <f>VLOOKUP(G1091,Code!$C$3:$D$5,2,0)</f>
        <v>F-101</v>
      </c>
      <c r="T1091" s="14"/>
    </row>
    <row r="1092" spans="1:20">
      <c r="A1092" s="13">
        <v>1091</v>
      </c>
      <c r="B1092" s="13" t="s">
        <v>85</v>
      </c>
      <c r="C1092" s="13" t="s">
        <v>78</v>
      </c>
      <c r="D1092" s="13" t="s">
        <v>351</v>
      </c>
      <c r="E1092" s="13" t="s">
        <v>106</v>
      </c>
      <c r="F1092" s="13" t="s">
        <v>72</v>
      </c>
      <c r="G1092" s="13" t="s">
        <v>96</v>
      </c>
      <c r="H1092" s="13" t="s">
        <v>97</v>
      </c>
      <c r="I1092" s="13" t="s">
        <v>1134</v>
      </c>
      <c r="J1092" s="13">
        <v>2</v>
      </c>
      <c r="K1092" s="13">
        <v>0.2</v>
      </c>
      <c r="L1092" s="14">
        <v>25.194399999999995</v>
      </c>
      <c r="M1092" s="14">
        <f t="shared" si="85"/>
        <v>46.789600000000014</v>
      </c>
      <c r="N1092" s="14">
        <f t="shared" si="86"/>
        <v>86.380800000000008</v>
      </c>
      <c r="O1092" s="14">
        <f t="shared" si="88"/>
        <v>39.591199999999994</v>
      </c>
      <c r="P1092" s="13">
        <v>71.984000000000009</v>
      </c>
      <c r="Q1092" s="14">
        <f t="shared" si="87"/>
        <v>300</v>
      </c>
      <c r="R1092" s="14" t="str">
        <f t="shared" si="89"/>
        <v>D</v>
      </c>
      <c r="S1092" s="14" t="str">
        <f>VLOOKUP(G1092,Code!$C$3:$D$5,2,0)</f>
        <v>T-103</v>
      </c>
      <c r="T1092" s="14"/>
    </row>
    <row r="1093" spans="1:20">
      <c r="A1093" s="13">
        <v>1092</v>
      </c>
      <c r="B1093" s="13" t="s">
        <v>85</v>
      </c>
      <c r="C1093" s="13" t="s">
        <v>69</v>
      </c>
      <c r="D1093" s="13" t="s">
        <v>428</v>
      </c>
      <c r="E1093" s="13" t="s">
        <v>80</v>
      </c>
      <c r="F1093" s="13" t="s">
        <v>81</v>
      </c>
      <c r="G1093" s="13" t="s">
        <v>82</v>
      </c>
      <c r="H1093" s="13" t="s">
        <v>94</v>
      </c>
      <c r="I1093" s="13" t="s">
        <v>1135</v>
      </c>
      <c r="J1093" s="13">
        <v>9</v>
      </c>
      <c r="K1093" s="13">
        <v>0</v>
      </c>
      <c r="L1093" s="14">
        <v>33.641999999999996</v>
      </c>
      <c r="M1093" s="14">
        <f t="shared" si="85"/>
        <v>86.507999999999996</v>
      </c>
      <c r="N1093" s="14">
        <f t="shared" si="86"/>
        <v>120.14999999999999</v>
      </c>
      <c r="O1093" s="14">
        <f t="shared" si="88"/>
        <v>33.641999999999996</v>
      </c>
      <c r="P1093" s="13">
        <v>120.14999999999999</v>
      </c>
      <c r="Q1093" s="14">
        <f t="shared" si="87"/>
        <v>1350</v>
      </c>
      <c r="R1093" s="14" t="str">
        <f t="shared" si="89"/>
        <v>B</v>
      </c>
      <c r="S1093" s="14" t="str">
        <f>VLOOKUP(G1093,Code!$C$3:$D$5,2,0)</f>
        <v>O-102</v>
      </c>
      <c r="T1093" s="14"/>
    </row>
    <row r="1094" spans="1:20">
      <c r="A1094" s="13">
        <v>1093</v>
      </c>
      <c r="B1094" s="13" t="s">
        <v>85</v>
      </c>
      <c r="C1094" s="13" t="s">
        <v>69</v>
      </c>
      <c r="D1094" s="13" t="s">
        <v>428</v>
      </c>
      <c r="E1094" s="13" t="s">
        <v>80</v>
      </c>
      <c r="F1094" s="13" t="s">
        <v>81</v>
      </c>
      <c r="G1094" s="13" t="s">
        <v>96</v>
      </c>
      <c r="H1094" s="13" t="s">
        <v>97</v>
      </c>
      <c r="I1094" s="13" t="s">
        <v>1136</v>
      </c>
      <c r="J1094" s="13">
        <v>2</v>
      </c>
      <c r="K1094" s="13">
        <v>0.2</v>
      </c>
      <c r="L1094" s="14">
        <v>19.178600000000003</v>
      </c>
      <c r="M1094" s="14">
        <f t="shared" si="85"/>
        <v>200.00540000000001</v>
      </c>
      <c r="N1094" s="14">
        <f t="shared" si="86"/>
        <v>263.02080000000001</v>
      </c>
      <c r="O1094" s="14">
        <f t="shared" si="88"/>
        <v>63.0154</v>
      </c>
      <c r="P1094" s="13">
        <v>219.18400000000003</v>
      </c>
      <c r="Q1094" s="14">
        <f t="shared" si="87"/>
        <v>300</v>
      </c>
      <c r="R1094" s="14" t="str">
        <f t="shared" si="89"/>
        <v>D</v>
      </c>
      <c r="S1094" s="14" t="str">
        <f>VLOOKUP(G1094,Code!$C$3:$D$5,2,0)</f>
        <v>T-103</v>
      </c>
      <c r="T1094" s="14"/>
    </row>
    <row r="1095" spans="1:20">
      <c r="A1095" s="13">
        <v>1094</v>
      </c>
      <c r="B1095" s="13" t="s">
        <v>85</v>
      </c>
      <c r="C1095" s="13" t="s">
        <v>112</v>
      </c>
      <c r="D1095" s="13" t="s">
        <v>1137</v>
      </c>
      <c r="E1095" s="13" t="s">
        <v>1003</v>
      </c>
      <c r="F1095" s="13" t="s">
        <v>134</v>
      </c>
      <c r="G1095" s="13" t="s">
        <v>82</v>
      </c>
      <c r="H1095" s="13" t="s">
        <v>107</v>
      </c>
      <c r="I1095" s="13" t="s">
        <v>1138</v>
      </c>
      <c r="J1095" s="13">
        <v>5</v>
      </c>
      <c r="K1095" s="13">
        <v>0</v>
      </c>
      <c r="L1095" s="14">
        <v>14.161000000000001</v>
      </c>
      <c r="M1095" s="14">
        <f t="shared" si="85"/>
        <v>14.739000000000001</v>
      </c>
      <c r="N1095" s="14">
        <f t="shared" si="86"/>
        <v>28.900000000000002</v>
      </c>
      <c r="O1095" s="14">
        <f t="shared" si="88"/>
        <v>14.161000000000001</v>
      </c>
      <c r="P1095" s="13">
        <v>28.900000000000002</v>
      </c>
      <c r="Q1095" s="14">
        <f t="shared" si="87"/>
        <v>750</v>
      </c>
      <c r="R1095" s="14" t="str">
        <f t="shared" si="89"/>
        <v>C</v>
      </c>
      <c r="S1095" s="14" t="str">
        <f>VLOOKUP(G1095,Code!$C$3:$D$5,2,0)</f>
        <v>O-102</v>
      </c>
      <c r="T1095" s="14"/>
    </row>
    <row r="1096" spans="1:20">
      <c r="A1096" s="13">
        <v>1095</v>
      </c>
      <c r="B1096" s="13" t="s">
        <v>85</v>
      </c>
      <c r="C1096" s="13" t="s">
        <v>112</v>
      </c>
      <c r="D1096" s="13" t="s">
        <v>1137</v>
      </c>
      <c r="E1096" s="13" t="s">
        <v>1003</v>
      </c>
      <c r="F1096" s="13" t="s">
        <v>134</v>
      </c>
      <c r="G1096" s="13" t="s">
        <v>82</v>
      </c>
      <c r="H1096" s="13" t="s">
        <v>101</v>
      </c>
      <c r="I1096" s="13" t="s">
        <v>338</v>
      </c>
      <c r="J1096" s="13">
        <v>2</v>
      </c>
      <c r="K1096" s="13">
        <v>0</v>
      </c>
      <c r="L1096" s="14">
        <v>103.22839999999997</v>
      </c>
      <c r="M1096" s="14">
        <f t="shared" si="85"/>
        <v>252.73160000000001</v>
      </c>
      <c r="N1096" s="14">
        <f t="shared" si="86"/>
        <v>355.96</v>
      </c>
      <c r="O1096" s="14">
        <f t="shared" si="88"/>
        <v>103.22839999999997</v>
      </c>
      <c r="P1096" s="13">
        <v>355.96</v>
      </c>
      <c r="Q1096" s="14">
        <f t="shared" si="87"/>
        <v>300</v>
      </c>
      <c r="R1096" s="14" t="str">
        <f t="shared" si="89"/>
        <v>D</v>
      </c>
      <c r="S1096" s="14" t="str">
        <f>VLOOKUP(G1096,Code!$C$3:$D$5,2,0)</f>
        <v>O-102</v>
      </c>
      <c r="T1096" s="14"/>
    </row>
    <row r="1097" spans="1:20">
      <c r="A1097" s="13">
        <v>1096</v>
      </c>
      <c r="B1097" s="13" t="s">
        <v>85</v>
      </c>
      <c r="C1097" s="13" t="s">
        <v>112</v>
      </c>
      <c r="D1097" s="13" t="s">
        <v>256</v>
      </c>
      <c r="E1097" s="13" t="s">
        <v>106</v>
      </c>
      <c r="F1097" s="13" t="s">
        <v>72</v>
      </c>
      <c r="G1097" s="13" t="s">
        <v>82</v>
      </c>
      <c r="H1097" s="13" t="s">
        <v>90</v>
      </c>
      <c r="I1097" s="13" t="s">
        <v>1139</v>
      </c>
      <c r="J1097" s="13">
        <v>7</v>
      </c>
      <c r="K1097" s="13">
        <v>0.2</v>
      </c>
      <c r="L1097" s="14">
        <v>30.468200000000024</v>
      </c>
      <c r="M1097" s="14">
        <f t="shared" si="85"/>
        <v>317.73979999999995</v>
      </c>
      <c r="N1097" s="14">
        <f t="shared" si="86"/>
        <v>417.84959999999995</v>
      </c>
      <c r="O1097" s="14">
        <f t="shared" si="88"/>
        <v>100.10980000000001</v>
      </c>
      <c r="P1097" s="13">
        <v>348.20799999999997</v>
      </c>
      <c r="Q1097" s="14">
        <f t="shared" si="87"/>
        <v>1050</v>
      </c>
      <c r="R1097" s="14" t="str">
        <f t="shared" si="89"/>
        <v>B</v>
      </c>
      <c r="S1097" s="14" t="str">
        <f>VLOOKUP(G1097,Code!$C$3:$D$5,2,0)</f>
        <v>O-102</v>
      </c>
      <c r="T1097" s="14"/>
    </row>
    <row r="1098" spans="1:20">
      <c r="A1098" s="13">
        <v>1097</v>
      </c>
      <c r="B1098" s="13" t="s">
        <v>85</v>
      </c>
      <c r="C1098" s="13" t="s">
        <v>112</v>
      </c>
      <c r="D1098" s="13" t="s">
        <v>256</v>
      </c>
      <c r="E1098" s="13" t="s">
        <v>106</v>
      </c>
      <c r="F1098" s="13" t="s">
        <v>72</v>
      </c>
      <c r="G1098" s="13" t="s">
        <v>82</v>
      </c>
      <c r="H1098" s="13" t="s">
        <v>99</v>
      </c>
      <c r="I1098" s="13" t="s">
        <v>1140</v>
      </c>
      <c r="J1098" s="13">
        <v>7</v>
      </c>
      <c r="K1098" s="13">
        <v>0.7</v>
      </c>
      <c r="L1098" s="14">
        <v>-28.627200000000009</v>
      </c>
      <c r="M1098" s="14">
        <f t="shared" si="85"/>
        <v>64.411200000000008</v>
      </c>
      <c r="N1098" s="14">
        <f t="shared" si="86"/>
        <v>60.832799999999992</v>
      </c>
      <c r="O1098" s="14">
        <f t="shared" si="88"/>
        <v>-3.5784000000000162</v>
      </c>
      <c r="P1098" s="13">
        <v>35.783999999999999</v>
      </c>
      <c r="Q1098" s="14">
        <f t="shared" si="87"/>
        <v>1050</v>
      </c>
      <c r="R1098" s="14" t="str">
        <f t="shared" si="89"/>
        <v>B</v>
      </c>
      <c r="S1098" s="14" t="str">
        <f>VLOOKUP(G1098,Code!$C$3:$D$5,2,0)</f>
        <v>O-102</v>
      </c>
      <c r="T1098" s="14"/>
    </row>
    <row r="1099" spans="1:20">
      <c r="A1099" s="13">
        <v>1098</v>
      </c>
      <c r="B1099" s="13" t="s">
        <v>150</v>
      </c>
      <c r="C1099" s="13" t="s">
        <v>78</v>
      </c>
      <c r="D1099" s="13" t="s">
        <v>79</v>
      </c>
      <c r="E1099" s="13" t="s">
        <v>80</v>
      </c>
      <c r="F1099" s="13" t="s">
        <v>81</v>
      </c>
      <c r="G1099" s="13" t="s">
        <v>73</v>
      </c>
      <c r="H1099" s="13" t="s">
        <v>88</v>
      </c>
      <c r="I1099" s="13" t="s">
        <v>1141</v>
      </c>
      <c r="J1099" s="13">
        <v>5</v>
      </c>
      <c r="K1099" s="13">
        <v>0.2</v>
      </c>
      <c r="L1099" s="14">
        <v>11.19599999999997</v>
      </c>
      <c r="M1099" s="14">
        <f t="shared" si="85"/>
        <v>436.64400000000001</v>
      </c>
      <c r="N1099" s="14">
        <f t="shared" si="86"/>
        <v>537.40800000000002</v>
      </c>
      <c r="O1099" s="14">
        <f t="shared" si="88"/>
        <v>100.76400000000001</v>
      </c>
      <c r="P1099" s="13">
        <v>447.84</v>
      </c>
      <c r="Q1099" s="14">
        <f t="shared" si="87"/>
        <v>750</v>
      </c>
      <c r="R1099" s="14" t="str">
        <f t="shared" si="89"/>
        <v>C</v>
      </c>
      <c r="S1099" s="14" t="str">
        <f>VLOOKUP(G1099,Code!$C$3:$D$5,2,0)</f>
        <v>F-101</v>
      </c>
      <c r="T1099" s="14"/>
    </row>
    <row r="1100" spans="1:20">
      <c r="A1100" s="13">
        <v>1099</v>
      </c>
      <c r="B1100" s="13" t="s">
        <v>150</v>
      </c>
      <c r="C1100" s="13" t="s">
        <v>112</v>
      </c>
      <c r="D1100" s="13" t="s">
        <v>124</v>
      </c>
      <c r="E1100" s="13" t="s">
        <v>80</v>
      </c>
      <c r="F1100" s="13" t="s">
        <v>81</v>
      </c>
      <c r="G1100" s="13" t="s">
        <v>82</v>
      </c>
      <c r="H1100" s="13" t="s">
        <v>94</v>
      </c>
      <c r="I1100" s="13" t="s">
        <v>1142</v>
      </c>
      <c r="J1100" s="13">
        <v>4</v>
      </c>
      <c r="K1100" s="13">
        <v>0</v>
      </c>
      <c r="L1100" s="14">
        <v>2.0415999999999999</v>
      </c>
      <c r="M1100" s="14">
        <f t="shared" si="85"/>
        <v>4.9984000000000002</v>
      </c>
      <c r="N1100" s="14">
        <f t="shared" si="86"/>
        <v>7.04</v>
      </c>
      <c r="O1100" s="14">
        <f t="shared" si="88"/>
        <v>2.0415999999999999</v>
      </c>
      <c r="P1100" s="13">
        <v>7.04</v>
      </c>
      <c r="Q1100" s="14">
        <f t="shared" si="87"/>
        <v>600</v>
      </c>
      <c r="R1100" s="14" t="str">
        <f t="shared" si="89"/>
        <v>C</v>
      </c>
      <c r="S1100" s="14" t="str">
        <f>VLOOKUP(G1100,Code!$C$3:$D$5,2,0)</f>
        <v>O-102</v>
      </c>
      <c r="T1100" s="14"/>
    </row>
    <row r="1101" spans="1:20">
      <c r="A1101" s="13">
        <v>1100</v>
      </c>
      <c r="B1101" s="13" t="s">
        <v>150</v>
      </c>
      <c r="C1101" s="13" t="s">
        <v>112</v>
      </c>
      <c r="D1101" s="13" t="s">
        <v>124</v>
      </c>
      <c r="E1101" s="13" t="s">
        <v>80</v>
      </c>
      <c r="F1101" s="13" t="s">
        <v>81</v>
      </c>
      <c r="G1101" s="13" t="s">
        <v>73</v>
      </c>
      <c r="H1101" s="13" t="s">
        <v>92</v>
      </c>
      <c r="I1101" s="13" t="s">
        <v>641</v>
      </c>
      <c r="J1101" s="13">
        <v>3</v>
      </c>
      <c r="K1101" s="13">
        <v>0</v>
      </c>
      <c r="L1101" s="14">
        <v>4.1030999999999995</v>
      </c>
      <c r="M1101" s="14">
        <f t="shared" si="85"/>
        <v>4.6269000000000009</v>
      </c>
      <c r="N1101" s="14">
        <f t="shared" si="86"/>
        <v>8.73</v>
      </c>
      <c r="O1101" s="14">
        <f t="shared" si="88"/>
        <v>4.1030999999999995</v>
      </c>
      <c r="P1101" s="13">
        <v>8.73</v>
      </c>
      <c r="Q1101" s="14">
        <f t="shared" si="87"/>
        <v>450</v>
      </c>
      <c r="R1101" s="14" t="str">
        <f t="shared" si="89"/>
        <v>D</v>
      </c>
      <c r="S1101" s="14" t="str">
        <f>VLOOKUP(G1101,Code!$C$3:$D$5,2,0)</f>
        <v>F-101</v>
      </c>
      <c r="T1101" s="14"/>
    </row>
    <row r="1102" spans="1:20">
      <c r="A1102" s="13">
        <v>1101</v>
      </c>
      <c r="B1102" s="13" t="s">
        <v>150</v>
      </c>
      <c r="C1102" s="13" t="s">
        <v>112</v>
      </c>
      <c r="D1102" s="13" t="s">
        <v>124</v>
      </c>
      <c r="E1102" s="13" t="s">
        <v>80</v>
      </c>
      <c r="F1102" s="13" t="s">
        <v>81</v>
      </c>
      <c r="G1102" s="13" t="s">
        <v>96</v>
      </c>
      <c r="H1102" s="13" t="s">
        <v>138</v>
      </c>
      <c r="I1102" s="13" t="s">
        <v>1143</v>
      </c>
      <c r="J1102" s="13">
        <v>1</v>
      </c>
      <c r="K1102" s="13">
        <v>0</v>
      </c>
      <c r="L1102" s="14">
        <v>9.6656999999999975</v>
      </c>
      <c r="M1102" s="14">
        <f t="shared" si="85"/>
        <v>19.624300000000002</v>
      </c>
      <c r="N1102" s="14">
        <f t="shared" si="86"/>
        <v>29.29</v>
      </c>
      <c r="O1102" s="14">
        <f t="shared" si="88"/>
        <v>9.6656999999999975</v>
      </c>
      <c r="P1102" s="13">
        <v>29.29</v>
      </c>
      <c r="Q1102" s="14">
        <f t="shared" si="87"/>
        <v>150</v>
      </c>
      <c r="R1102" s="14" t="str">
        <f t="shared" si="89"/>
        <v>D</v>
      </c>
      <c r="S1102" s="14" t="str">
        <f>VLOOKUP(G1102,Code!$C$3:$D$5,2,0)</f>
        <v>T-103</v>
      </c>
      <c r="T1102" s="14"/>
    </row>
    <row r="1103" spans="1:20">
      <c r="A1103" s="13">
        <v>1102</v>
      </c>
      <c r="B1103" s="13" t="s">
        <v>150</v>
      </c>
      <c r="C1103" s="13" t="s">
        <v>112</v>
      </c>
      <c r="D1103" s="13" t="s">
        <v>124</v>
      </c>
      <c r="E1103" s="13" t="s">
        <v>80</v>
      </c>
      <c r="F1103" s="13" t="s">
        <v>81</v>
      </c>
      <c r="G1103" s="13" t="s">
        <v>82</v>
      </c>
      <c r="H1103" s="13" t="s">
        <v>94</v>
      </c>
      <c r="I1103" s="13" t="s">
        <v>1144</v>
      </c>
      <c r="J1103" s="13">
        <v>3</v>
      </c>
      <c r="K1103" s="13">
        <v>0</v>
      </c>
      <c r="L1103" s="14">
        <v>2.5055999999999998</v>
      </c>
      <c r="M1103" s="14">
        <f t="shared" si="85"/>
        <v>6.1344000000000012</v>
      </c>
      <c r="N1103" s="14">
        <f t="shared" si="86"/>
        <v>8.64</v>
      </c>
      <c r="O1103" s="14">
        <f t="shared" si="88"/>
        <v>2.5055999999999994</v>
      </c>
      <c r="P1103" s="13">
        <v>8.64</v>
      </c>
      <c r="Q1103" s="14">
        <f t="shared" si="87"/>
        <v>450</v>
      </c>
      <c r="R1103" s="14" t="str">
        <f t="shared" si="89"/>
        <v>D</v>
      </c>
      <c r="S1103" s="14" t="str">
        <f>VLOOKUP(G1103,Code!$C$3:$D$5,2,0)</f>
        <v>O-102</v>
      </c>
      <c r="T1103" s="14"/>
    </row>
    <row r="1104" spans="1:20">
      <c r="A1104" s="13">
        <v>1103</v>
      </c>
      <c r="B1104" s="13" t="s">
        <v>85</v>
      </c>
      <c r="C1104" s="13" t="s">
        <v>69</v>
      </c>
      <c r="D1104" s="13" t="s">
        <v>148</v>
      </c>
      <c r="E1104" s="13" t="s">
        <v>114</v>
      </c>
      <c r="F1104" s="13" t="s">
        <v>115</v>
      </c>
      <c r="G1104" s="13" t="s">
        <v>82</v>
      </c>
      <c r="H1104" s="13" t="s">
        <v>99</v>
      </c>
      <c r="I1104" s="13" t="s">
        <v>524</v>
      </c>
      <c r="J1104" s="13">
        <v>3</v>
      </c>
      <c r="K1104" s="13">
        <v>0.8</v>
      </c>
      <c r="L1104" s="14">
        <v>-4.7145000000000028</v>
      </c>
      <c r="M1104" s="14">
        <f t="shared" si="85"/>
        <v>7.4085000000000019</v>
      </c>
      <c r="N1104" s="14">
        <f t="shared" si="86"/>
        <v>4.8491999999999997</v>
      </c>
      <c r="O1104" s="14">
        <f t="shared" si="88"/>
        <v>-2.5593000000000021</v>
      </c>
      <c r="P1104" s="13">
        <v>2.6939999999999995</v>
      </c>
      <c r="Q1104" s="14">
        <f t="shared" si="87"/>
        <v>450</v>
      </c>
      <c r="R1104" s="14" t="str">
        <f t="shared" si="89"/>
        <v>D</v>
      </c>
      <c r="S1104" s="14" t="str">
        <f>VLOOKUP(G1104,Code!$C$3:$D$5,2,0)</f>
        <v>O-102</v>
      </c>
      <c r="T1104" s="14"/>
    </row>
    <row r="1105" spans="1:20">
      <c r="A1105" s="13">
        <v>1104</v>
      </c>
      <c r="B1105" s="13" t="s">
        <v>85</v>
      </c>
      <c r="C1105" s="13" t="s">
        <v>69</v>
      </c>
      <c r="D1105" s="13" t="s">
        <v>148</v>
      </c>
      <c r="E1105" s="13" t="s">
        <v>114</v>
      </c>
      <c r="F1105" s="13" t="s">
        <v>115</v>
      </c>
      <c r="G1105" s="13" t="s">
        <v>82</v>
      </c>
      <c r="H1105" s="13" t="s">
        <v>99</v>
      </c>
      <c r="I1105" s="13" t="s">
        <v>1078</v>
      </c>
      <c r="J1105" s="13">
        <v>3</v>
      </c>
      <c r="K1105" s="13">
        <v>0.8</v>
      </c>
      <c r="L1105" s="14">
        <v>-4.9878000000000018</v>
      </c>
      <c r="M1105" s="14">
        <f t="shared" si="85"/>
        <v>7.9218000000000011</v>
      </c>
      <c r="N1105" s="14">
        <f t="shared" si="86"/>
        <v>5.2811999999999983</v>
      </c>
      <c r="O1105" s="14">
        <f t="shared" si="88"/>
        <v>-2.6406000000000027</v>
      </c>
      <c r="P1105" s="13">
        <v>2.9339999999999993</v>
      </c>
      <c r="Q1105" s="14">
        <f t="shared" si="87"/>
        <v>450</v>
      </c>
      <c r="R1105" s="14" t="str">
        <f t="shared" si="89"/>
        <v>D</v>
      </c>
      <c r="S1105" s="14" t="str">
        <f>VLOOKUP(G1105,Code!$C$3:$D$5,2,0)</f>
        <v>O-102</v>
      </c>
      <c r="T1105" s="14"/>
    </row>
    <row r="1106" spans="1:20">
      <c r="A1106" s="13">
        <v>1105</v>
      </c>
      <c r="B1106" s="13" t="s">
        <v>85</v>
      </c>
      <c r="C1106" s="13" t="s">
        <v>69</v>
      </c>
      <c r="D1106" s="13" t="s">
        <v>1036</v>
      </c>
      <c r="E1106" s="13" t="s">
        <v>80</v>
      </c>
      <c r="F1106" s="13" t="s">
        <v>81</v>
      </c>
      <c r="G1106" s="13" t="s">
        <v>82</v>
      </c>
      <c r="H1106" s="13" t="s">
        <v>107</v>
      </c>
      <c r="I1106" s="13" t="s">
        <v>1145</v>
      </c>
      <c r="J1106" s="13">
        <v>3</v>
      </c>
      <c r="K1106" s="13">
        <v>0</v>
      </c>
      <c r="L1106" s="14">
        <v>11.230799999999999</v>
      </c>
      <c r="M1106" s="14">
        <f t="shared" si="85"/>
        <v>11.6892</v>
      </c>
      <c r="N1106" s="14">
        <f t="shared" si="86"/>
        <v>22.919999999999998</v>
      </c>
      <c r="O1106" s="14">
        <f t="shared" si="88"/>
        <v>11.230799999999999</v>
      </c>
      <c r="P1106" s="13">
        <v>22.919999999999998</v>
      </c>
      <c r="Q1106" s="14">
        <f t="shared" si="87"/>
        <v>450</v>
      </c>
      <c r="R1106" s="14" t="str">
        <f t="shared" si="89"/>
        <v>D</v>
      </c>
      <c r="S1106" s="14" t="str">
        <f>VLOOKUP(G1106,Code!$C$3:$D$5,2,0)</f>
        <v>O-102</v>
      </c>
      <c r="T1106" s="14"/>
    </row>
    <row r="1107" spans="1:20">
      <c r="A1107" s="13">
        <v>1106</v>
      </c>
      <c r="B1107" s="13" t="s">
        <v>85</v>
      </c>
      <c r="C1107" s="13" t="s">
        <v>69</v>
      </c>
      <c r="D1107" s="13" t="s">
        <v>148</v>
      </c>
      <c r="E1107" s="13" t="s">
        <v>114</v>
      </c>
      <c r="F1107" s="13" t="s">
        <v>115</v>
      </c>
      <c r="G1107" s="13" t="s">
        <v>82</v>
      </c>
      <c r="H1107" s="13" t="s">
        <v>90</v>
      </c>
      <c r="I1107" s="13" t="s">
        <v>386</v>
      </c>
      <c r="J1107" s="13">
        <v>6</v>
      </c>
      <c r="K1107" s="13">
        <v>0.2</v>
      </c>
      <c r="L1107" s="14">
        <v>-16.36440000000001</v>
      </c>
      <c r="M1107" s="14">
        <f t="shared" si="85"/>
        <v>117.06840000000003</v>
      </c>
      <c r="N1107" s="14">
        <f t="shared" si="86"/>
        <v>120.84480000000001</v>
      </c>
      <c r="O1107" s="14">
        <f t="shared" si="88"/>
        <v>3.7763999999999811</v>
      </c>
      <c r="P1107" s="13">
        <v>100.70400000000001</v>
      </c>
      <c r="Q1107" s="14">
        <f t="shared" si="87"/>
        <v>900</v>
      </c>
      <c r="R1107" s="14" t="str">
        <f t="shared" si="89"/>
        <v>C</v>
      </c>
      <c r="S1107" s="14" t="str">
        <f>VLOOKUP(G1107,Code!$C$3:$D$5,2,0)</f>
        <v>O-102</v>
      </c>
      <c r="T1107" s="14"/>
    </row>
    <row r="1108" spans="1:20">
      <c r="A1108" s="13">
        <v>1107</v>
      </c>
      <c r="B1108" s="13" t="s">
        <v>85</v>
      </c>
      <c r="C1108" s="13" t="s">
        <v>69</v>
      </c>
      <c r="D1108" s="13" t="s">
        <v>148</v>
      </c>
      <c r="E1108" s="13" t="s">
        <v>114</v>
      </c>
      <c r="F1108" s="13" t="s">
        <v>115</v>
      </c>
      <c r="G1108" s="13" t="s">
        <v>73</v>
      </c>
      <c r="H1108" s="13" t="s">
        <v>92</v>
      </c>
      <c r="I1108" s="13" t="s">
        <v>641</v>
      </c>
      <c r="J1108" s="13">
        <v>2</v>
      </c>
      <c r="K1108" s="13">
        <v>0.6</v>
      </c>
      <c r="L1108" s="14">
        <v>-0.75660000000000016</v>
      </c>
      <c r="M1108" s="14">
        <f t="shared" si="85"/>
        <v>3.0846000000000005</v>
      </c>
      <c r="N1108" s="14">
        <f t="shared" si="86"/>
        <v>3.7248000000000001</v>
      </c>
      <c r="O1108" s="14">
        <f t="shared" si="88"/>
        <v>0.64019999999999966</v>
      </c>
      <c r="P1108" s="13">
        <v>2.3280000000000003</v>
      </c>
      <c r="Q1108" s="14">
        <f t="shared" si="87"/>
        <v>300</v>
      </c>
      <c r="R1108" s="14" t="str">
        <f t="shared" si="89"/>
        <v>D</v>
      </c>
      <c r="S1108" s="14" t="str">
        <f>VLOOKUP(G1108,Code!$C$3:$D$5,2,0)</f>
        <v>F-101</v>
      </c>
      <c r="T1108" s="14"/>
    </row>
    <row r="1109" spans="1:20">
      <c r="A1109" s="13">
        <v>1108</v>
      </c>
      <c r="B1109" s="13" t="s">
        <v>85</v>
      </c>
      <c r="C1109" s="13" t="s">
        <v>69</v>
      </c>
      <c r="D1109" s="13" t="s">
        <v>148</v>
      </c>
      <c r="E1109" s="13" t="s">
        <v>114</v>
      </c>
      <c r="F1109" s="13" t="s">
        <v>115</v>
      </c>
      <c r="G1109" s="13" t="s">
        <v>82</v>
      </c>
      <c r="H1109" s="13" t="s">
        <v>99</v>
      </c>
      <c r="I1109" s="13" t="s">
        <v>1146</v>
      </c>
      <c r="J1109" s="13">
        <v>5</v>
      </c>
      <c r="K1109" s="13">
        <v>0.8</v>
      </c>
      <c r="L1109" s="14">
        <v>-17.248000000000008</v>
      </c>
      <c r="M1109" s="14">
        <f t="shared" si="85"/>
        <v>28.028000000000006</v>
      </c>
      <c r="N1109" s="14">
        <f t="shared" si="86"/>
        <v>19.403999999999993</v>
      </c>
      <c r="O1109" s="14">
        <f t="shared" si="88"/>
        <v>-8.624000000000013</v>
      </c>
      <c r="P1109" s="13">
        <v>10.779999999999996</v>
      </c>
      <c r="Q1109" s="14">
        <f t="shared" si="87"/>
        <v>750</v>
      </c>
      <c r="R1109" s="14" t="str">
        <f t="shared" si="89"/>
        <v>C</v>
      </c>
      <c r="S1109" s="14" t="str">
        <f>VLOOKUP(G1109,Code!$C$3:$D$5,2,0)</f>
        <v>O-102</v>
      </c>
      <c r="T1109" s="14"/>
    </row>
    <row r="1110" spans="1:20">
      <c r="A1110" s="13">
        <v>1109</v>
      </c>
      <c r="B1110" s="13" t="s">
        <v>85</v>
      </c>
      <c r="C1110" s="13" t="s">
        <v>69</v>
      </c>
      <c r="D1110" s="13" t="s">
        <v>148</v>
      </c>
      <c r="E1110" s="13" t="s">
        <v>114</v>
      </c>
      <c r="F1110" s="13" t="s">
        <v>115</v>
      </c>
      <c r="G1110" s="13" t="s">
        <v>82</v>
      </c>
      <c r="H1110" s="13" t="s">
        <v>183</v>
      </c>
      <c r="I1110" s="13" t="s">
        <v>291</v>
      </c>
      <c r="J1110" s="13">
        <v>12</v>
      </c>
      <c r="K1110" s="13">
        <v>0.2</v>
      </c>
      <c r="L1110" s="14">
        <v>21.888000000000002</v>
      </c>
      <c r="M1110" s="14">
        <f t="shared" si="85"/>
        <v>36.480000000000004</v>
      </c>
      <c r="N1110" s="14">
        <f t="shared" si="86"/>
        <v>70.041600000000017</v>
      </c>
      <c r="O1110" s="14">
        <f t="shared" si="88"/>
        <v>33.561600000000013</v>
      </c>
      <c r="P1110" s="13">
        <v>58.368000000000009</v>
      </c>
      <c r="Q1110" s="14">
        <f t="shared" si="87"/>
        <v>1800</v>
      </c>
      <c r="R1110" s="14" t="str">
        <f t="shared" si="89"/>
        <v>B</v>
      </c>
      <c r="S1110" s="14" t="str">
        <f>VLOOKUP(G1110,Code!$C$3:$D$5,2,0)</f>
        <v>O-102</v>
      </c>
      <c r="T1110" s="14"/>
    </row>
    <row r="1111" spans="1:20">
      <c r="A1111" s="13">
        <v>1110</v>
      </c>
      <c r="B1111" s="13" t="s">
        <v>85</v>
      </c>
      <c r="C1111" s="13" t="s">
        <v>69</v>
      </c>
      <c r="D1111" s="13" t="s">
        <v>148</v>
      </c>
      <c r="E1111" s="13" t="s">
        <v>114</v>
      </c>
      <c r="F1111" s="13" t="s">
        <v>115</v>
      </c>
      <c r="G1111" s="13" t="s">
        <v>82</v>
      </c>
      <c r="H1111" s="13" t="s">
        <v>143</v>
      </c>
      <c r="I1111" s="13" t="s">
        <v>1147</v>
      </c>
      <c r="J1111" s="13">
        <v>3</v>
      </c>
      <c r="K1111" s="13">
        <v>0.2</v>
      </c>
      <c r="L1111" s="14">
        <v>13.826699999999999</v>
      </c>
      <c r="M1111" s="14">
        <f t="shared" si="85"/>
        <v>27.141300000000005</v>
      </c>
      <c r="N1111" s="14">
        <f t="shared" si="86"/>
        <v>49.161600000000007</v>
      </c>
      <c r="O1111" s="14">
        <f t="shared" si="88"/>
        <v>22.020300000000002</v>
      </c>
      <c r="P1111" s="13">
        <v>40.968000000000004</v>
      </c>
      <c r="Q1111" s="14">
        <f t="shared" si="87"/>
        <v>450</v>
      </c>
      <c r="R1111" s="14" t="str">
        <f t="shared" si="89"/>
        <v>D</v>
      </c>
      <c r="S1111" s="14" t="str">
        <f>VLOOKUP(G1111,Code!$C$3:$D$5,2,0)</f>
        <v>O-102</v>
      </c>
      <c r="T1111" s="14"/>
    </row>
    <row r="1112" spans="1:20">
      <c r="A1112" s="13">
        <v>1111</v>
      </c>
      <c r="B1112" s="13" t="s">
        <v>85</v>
      </c>
      <c r="C1112" s="13" t="s">
        <v>69</v>
      </c>
      <c r="D1112" s="13" t="s">
        <v>148</v>
      </c>
      <c r="E1112" s="13" t="s">
        <v>114</v>
      </c>
      <c r="F1112" s="13" t="s">
        <v>115</v>
      </c>
      <c r="G1112" s="13" t="s">
        <v>96</v>
      </c>
      <c r="H1112" s="13" t="s">
        <v>97</v>
      </c>
      <c r="I1112" s="13" t="s">
        <v>1148</v>
      </c>
      <c r="J1112" s="13">
        <v>5</v>
      </c>
      <c r="K1112" s="13">
        <v>0.2</v>
      </c>
      <c r="L1112" s="14">
        <v>25.185999999999996</v>
      </c>
      <c r="M1112" s="14">
        <f t="shared" si="85"/>
        <v>46.774000000000001</v>
      </c>
      <c r="N1112" s="14">
        <f t="shared" si="86"/>
        <v>86.35199999999999</v>
      </c>
      <c r="O1112" s="14">
        <f t="shared" si="88"/>
        <v>39.577999999999989</v>
      </c>
      <c r="P1112" s="13">
        <v>71.959999999999994</v>
      </c>
      <c r="Q1112" s="14">
        <f t="shared" si="87"/>
        <v>750</v>
      </c>
      <c r="R1112" s="14" t="str">
        <f t="shared" si="89"/>
        <v>C</v>
      </c>
      <c r="S1112" s="14" t="str">
        <f>VLOOKUP(G1112,Code!$C$3:$D$5,2,0)</f>
        <v>T-103</v>
      </c>
      <c r="T1112" s="14"/>
    </row>
    <row r="1113" spans="1:20">
      <c r="A1113" s="13">
        <v>1112</v>
      </c>
      <c r="B1113" s="13" t="s">
        <v>85</v>
      </c>
      <c r="C1113" s="13" t="s">
        <v>69</v>
      </c>
      <c r="D1113" s="13" t="s">
        <v>148</v>
      </c>
      <c r="E1113" s="13" t="s">
        <v>114</v>
      </c>
      <c r="F1113" s="13" t="s">
        <v>115</v>
      </c>
      <c r="G1113" s="13" t="s">
        <v>82</v>
      </c>
      <c r="H1113" s="13" t="s">
        <v>107</v>
      </c>
      <c r="I1113" s="13" t="s">
        <v>1149</v>
      </c>
      <c r="J1113" s="13">
        <v>2</v>
      </c>
      <c r="K1113" s="13">
        <v>0.2</v>
      </c>
      <c r="L1113" s="14">
        <v>3.6288</v>
      </c>
      <c r="M1113" s="14">
        <f t="shared" si="85"/>
        <v>6.7392000000000021</v>
      </c>
      <c r="N1113" s="14">
        <f t="shared" si="86"/>
        <v>12.441600000000003</v>
      </c>
      <c r="O1113" s="14">
        <f t="shared" si="88"/>
        <v>5.7024000000000008</v>
      </c>
      <c r="P1113" s="13">
        <v>10.368000000000002</v>
      </c>
      <c r="Q1113" s="14">
        <f t="shared" si="87"/>
        <v>300</v>
      </c>
      <c r="R1113" s="14" t="str">
        <f t="shared" si="89"/>
        <v>D</v>
      </c>
      <c r="S1113" s="14" t="str">
        <f>VLOOKUP(G1113,Code!$C$3:$D$5,2,0)</f>
        <v>O-102</v>
      </c>
      <c r="T1113" s="14"/>
    </row>
    <row r="1114" spans="1:20">
      <c r="A1114" s="13">
        <v>1113</v>
      </c>
      <c r="B1114" s="13" t="s">
        <v>85</v>
      </c>
      <c r="C1114" s="13" t="s">
        <v>69</v>
      </c>
      <c r="D1114" s="13" t="s">
        <v>148</v>
      </c>
      <c r="E1114" s="13" t="s">
        <v>114</v>
      </c>
      <c r="F1114" s="13" t="s">
        <v>115</v>
      </c>
      <c r="G1114" s="13" t="s">
        <v>82</v>
      </c>
      <c r="H1114" s="13" t="s">
        <v>99</v>
      </c>
      <c r="I1114" s="13" t="s">
        <v>249</v>
      </c>
      <c r="J1114" s="13">
        <v>2</v>
      </c>
      <c r="K1114" s="13">
        <v>0.8</v>
      </c>
      <c r="L1114" s="14">
        <v>-2.0264000000000002</v>
      </c>
      <c r="M1114" s="14">
        <f t="shared" si="85"/>
        <v>3.2183999999999999</v>
      </c>
      <c r="N1114" s="14">
        <f t="shared" si="86"/>
        <v>2.1455999999999995</v>
      </c>
      <c r="O1114" s="14">
        <f t="shared" si="88"/>
        <v>-1.0728000000000004</v>
      </c>
      <c r="P1114" s="13">
        <v>1.1919999999999997</v>
      </c>
      <c r="Q1114" s="14">
        <f t="shared" si="87"/>
        <v>300</v>
      </c>
      <c r="R1114" s="14" t="str">
        <f t="shared" si="89"/>
        <v>D</v>
      </c>
      <c r="S1114" s="14" t="str">
        <f>VLOOKUP(G1114,Code!$C$3:$D$5,2,0)</f>
        <v>O-102</v>
      </c>
      <c r="T1114" s="14"/>
    </row>
    <row r="1115" spans="1:20">
      <c r="A1115" s="13">
        <v>1114</v>
      </c>
      <c r="B1115" s="13" t="s">
        <v>68</v>
      </c>
      <c r="C1115" s="13" t="s">
        <v>69</v>
      </c>
      <c r="D1115" s="13" t="s">
        <v>1150</v>
      </c>
      <c r="E1115" s="13" t="s">
        <v>80</v>
      </c>
      <c r="F1115" s="13" t="s">
        <v>81</v>
      </c>
      <c r="G1115" s="13" t="s">
        <v>82</v>
      </c>
      <c r="H1115" s="13" t="s">
        <v>99</v>
      </c>
      <c r="I1115" s="13" t="s">
        <v>1008</v>
      </c>
      <c r="J1115" s="13">
        <v>2</v>
      </c>
      <c r="K1115" s="13">
        <v>0.2</v>
      </c>
      <c r="L1115" s="14">
        <v>16.3352</v>
      </c>
      <c r="M1115" s="14">
        <f t="shared" si="85"/>
        <v>30.336800000000004</v>
      </c>
      <c r="N1115" s="14">
        <f t="shared" si="86"/>
        <v>56.006400000000006</v>
      </c>
      <c r="O1115" s="14">
        <f t="shared" si="88"/>
        <v>25.669600000000003</v>
      </c>
      <c r="P1115" s="13">
        <v>46.672000000000004</v>
      </c>
      <c r="Q1115" s="14">
        <f t="shared" si="87"/>
        <v>300</v>
      </c>
      <c r="R1115" s="14" t="str">
        <f t="shared" si="89"/>
        <v>D</v>
      </c>
      <c r="S1115" s="14" t="str">
        <f>VLOOKUP(G1115,Code!$C$3:$D$5,2,0)</f>
        <v>O-102</v>
      </c>
      <c r="T1115" s="14"/>
    </row>
    <row r="1116" spans="1:20">
      <c r="A1116" s="13">
        <v>1115</v>
      </c>
      <c r="B1116" s="13" t="s">
        <v>68</v>
      </c>
      <c r="C1116" s="13" t="s">
        <v>69</v>
      </c>
      <c r="D1116" s="13" t="s">
        <v>1150</v>
      </c>
      <c r="E1116" s="13" t="s">
        <v>80</v>
      </c>
      <c r="F1116" s="13" t="s">
        <v>81</v>
      </c>
      <c r="G1116" s="13" t="s">
        <v>73</v>
      </c>
      <c r="H1116" s="13" t="s">
        <v>74</v>
      </c>
      <c r="I1116" s="13" t="s">
        <v>1151</v>
      </c>
      <c r="J1116" s="13">
        <v>1</v>
      </c>
      <c r="K1116" s="13">
        <v>0.15</v>
      </c>
      <c r="L1116" s="14">
        <v>-12.688200000000002</v>
      </c>
      <c r="M1116" s="14">
        <f t="shared" si="85"/>
        <v>132.52119999999999</v>
      </c>
      <c r="N1116" s="14">
        <f t="shared" si="86"/>
        <v>137.80794999999998</v>
      </c>
      <c r="O1116" s="14">
        <f t="shared" si="88"/>
        <v>5.2867499999999836</v>
      </c>
      <c r="P1116" s="13">
        <v>119.83299999999998</v>
      </c>
      <c r="Q1116" s="14">
        <f t="shared" si="87"/>
        <v>150</v>
      </c>
      <c r="R1116" s="14" t="str">
        <f t="shared" si="89"/>
        <v>D</v>
      </c>
      <c r="S1116" s="14" t="str">
        <f>VLOOKUP(G1116,Code!$C$3:$D$5,2,0)</f>
        <v>F-101</v>
      </c>
      <c r="T1116" s="14"/>
    </row>
    <row r="1117" spans="1:20">
      <c r="A1117" s="13">
        <v>1116</v>
      </c>
      <c r="B1117" s="13" t="s">
        <v>68</v>
      </c>
      <c r="C1117" s="13" t="s">
        <v>69</v>
      </c>
      <c r="D1117" s="13" t="s">
        <v>1150</v>
      </c>
      <c r="E1117" s="13" t="s">
        <v>80</v>
      </c>
      <c r="F1117" s="13" t="s">
        <v>81</v>
      </c>
      <c r="G1117" s="13" t="s">
        <v>96</v>
      </c>
      <c r="H1117" s="13" t="s">
        <v>138</v>
      </c>
      <c r="I1117" s="13" t="s">
        <v>888</v>
      </c>
      <c r="J1117" s="13">
        <v>2</v>
      </c>
      <c r="K1117" s="13">
        <v>0</v>
      </c>
      <c r="L1117" s="14">
        <v>57.590400000000002</v>
      </c>
      <c r="M1117" s="14">
        <f t="shared" si="85"/>
        <v>62.389600000000002</v>
      </c>
      <c r="N1117" s="14">
        <f t="shared" si="86"/>
        <v>119.98</v>
      </c>
      <c r="O1117" s="14">
        <f t="shared" si="88"/>
        <v>57.590400000000002</v>
      </c>
      <c r="P1117" s="13">
        <v>119.98</v>
      </c>
      <c r="Q1117" s="14">
        <f t="shared" si="87"/>
        <v>300</v>
      </c>
      <c r="R1117" s="14" t="str">
        <f t="shared" si="89"/>
        <v>D</v>
      </c>
      <c r="S1117" s="14" t="str">
        <f>VLOOKUP(G1117,Code!$C$3:$D$5,2,0)</f>
        <v>T-103</v>
      </c>
      <c r="T1117" s="14"/>
    </row>
    <row r="1118" spans="1:20">
      <c r="A1118" s="13">
        <v>1117</v>
      </c>
      <c r="B1118" s="13" t="s">
        <v>68</v>
      </c>
      <c r="C1118" s="13" t="s">
        <v>78</v>
      </c>
      <c r="D1118" s="13" t="s">
        <v>124</v>
      </c>
      <c r="E1118" s="13" t="s">
        <v>80</v>
      </c>
      <c r="F1118" s="13" t="s">
        <v>81</v>
      </c>
      <c r="G1118" s="13" t="s">
        <v>82</v>
      </c>
      <c r="H1118" s="13" t="s">
        <v>83</v>
      </c>
      <c r="I1118" s="13" t="s">
        <v>600</v>
      </c>
      <c r="J1118" s="13">
        <v>2</v>
      </c>
      <c r="K1118" s="13">
        <v>0</v>
      </c>
      <c r="L1118" s="14">
        <v>3.024</v>
      </c>
      <c r="M1118" s="14">
        <f t="shared" si="85"/>
        <v>3.2759999999999998</v>
      </c>
      <c r="N1118" s="14">
        <f t="shared" si="86"/>
        <v>6.3</v>
      </c>
      <c r="O1118" s="14">
        <f t="shared" si="88"/>
        <v>3.024</v>
      </c>
      <c r="P1118" s="13">
        <v>6.3</v>
      </c>
      <c r="Q1118" s="14">
        <f t="shared" si="87"/>
        <v>300</v>
      </c>
      <c r="R1118" s="14" t="str">
        <f t="shared" si="89"/>
        <v>D</v>
      </c>
      <c r="S1118" s="14" t="str">
        <f>VLOOKUP(G1118,Code!$C$3:$D$5,2,0)</f>
        <v>O-102</v>
      </c>
      <c r="T1118" s="14"/>
    </row>
    <row r="1119" spans="1:20">
      <c r="A1119" s="13">
        <v>1118</v>
      </c>
      <c r="B1119" s="13" t="s">
        <v>85</v>
      </c>
      <c r="C1119" s="13" t="s">
        <v>69</v>
      </c>
      <c r="D1119" s="13" t="s">
        <v>1152</v>
      </c>
      <c r="E1119" s="13" t="s">
        <v>542</v>
      </c>
      <c r="F1119" s="13" t="s">
        <v>72</v>
      </c>
      <c r="G1119" s="13" t="s">
        <v>82</v>
      </c>
      <c r="H1119" s="13" t="s">
        <v>107</v>
      </c>
      <c r="I1119" s="13" t="s">
        <v>601</v>
      </c>
      <c r="J1119" s="13">
        <v>5</v>
      </c>
      <c r="K1119" s="13">
        <v>0</v>
      </c>
      <c r="L1119" s="14">
        <v>137.15100000000001</v>
      </c>
      <c r="M1119" s="14">
        <f t="shared" si="85"/>
        <v>142.74899999999997</v>
      </c>
      <c r="N1119" s="14">
        <f t="shared" si="86"/>
        <v>279.89999999999998</v>
      </c>
      <c r="O1119" s="14">
        <f t="shared" si="88"/>
        <v>137.15100000000001</v>
      </c>
      <c r="P1119" s="13">
        <v>279.89999999999998</v>
      </c>
      <c r="Q1119" s="14">
        <f t="shared" si="87"/>
        <v>750</v>
      </c>
      <c r="R1119" s="14" t="str">
        <f t="shared" si="89"/>
        <v>C</v>
      </c>
      <c r="S1119" s="14" t="str">
        <f>VLOOKUP(G1119,Code!$C$3:$D$5,2,0)</f>
        <v>O-102</v>
      </c>
      <c r="T1119" s="14"/>
    </row>
    <row r="1120" spans="1:20">
      <c r="A1120" s="13">
        <v>1119</v>
      </c>
      <c r="B1120" s="13" t="s">
        <v>85</v>
      </c>
      <c r="C1120" s="13" t="s">
        <v>69</v>
      </c>
      <c r="D1120" s="13" t="s">
        <v>1152</v>
      </c>
      <c r="E1120" s="13" t="s">
        <v>542</v>
      </c>
      <c r="F1120" s="13" t="s">
        <v>72</v>
      </c>
      <c r="G1120" s="13" t="s">
        <v>96</v>
      </c>
      <c r="H1120" s="13" t="s">
        <v>138</v>
      </c>
      <c r="I1120" s="13" t="s">
        <v>997</v>
      </c>
      <c r="J1120" s="13">
        <v>5</v>
      </c>
      <c r="K1120" s="13">
        <v>0</v>
      </c>
      <c r="L1120" s="14">
        <v>111.59099999999995</v>
      </c>
      <c r="M1120" s="14">
        <f t="shared" si="85"/>
        <v>508.35899999999998</v>
      </c>
      <c r="N1120" s="14">
        <f t="shared" si="86"/>
        <v>619.94999999999993</v>
      </c>
      <c r="O1120" s="14">
        <f t="shared" si="88"/>
        <v>111.59099999999995</v>
      </c>
      <c r="P1120" s="13">
        <v>619.94999999999993</v>
      </c>
      <c r="Q1120" s="14">
        <f t="shared" si="87"/>
        <v>750</v>
      </c>
      <c r="R1120" s="14" t="str">
        <f t="shared" si="89"/>
        <v>C</v>
      </c>
      <c r="S1120" s="14" t="str">
        <f>VLOOKUP(G1120,Code!$C$3:$D$5,2,0)</f>
        <v>T-103</v>
      </c>
      <c r="T1120" s="14"/>
    </row>
    <row r="1121" spans="1:20">
      <c r="A1121" s="13">
        <v>1120</v>
      </c>
      <c r="B1121" s="13" t="s">
        <v>85</v>
      </c>
      <c r="C1121" s="13" t="s">
        <v>69</v>
      </c>
      <c r="D1121" s="13" t="s">
        <v>1152</v>
      </c>
      <c r="E1121" s="13" t="s">
        <v>542</v>
      </c>
      <c r="F1121" s="13" t="s">
        <v>72</v>
      </c>
      <c r="G1121" s="13" t="s">
        <v>82</v>
      </c>
      <c r="H1121" s="13" t="s">
        <v>107</v>
      </c>
      <c r="I1121" s="13" t="s">
        <v>1153</v>
      </c>
      <c r="J1121" s="13">
        <v>2</v>
      </c>
      <c r="K1121" s="13">
        <v>0</v>
      </c>
      <c r="L1121" s="14">
        <v>2.0491999999999999</v>
      </c>
      <c r="M1121" s="14">
        <f t="shared" si="85"/>
        <v>2.3108000000000004</v>
      </c>
      <c r="N1121" s="14">
        <f t="shared" si="86"/>
        <v>4.3600000000000003</v>
      </c>
      <c r="O1121" s="14">
        <f t="shared" si="88"/>
        <v>2.0491999999999999</v>
      </c>
      <c r="P1121" s="13">
        <v>4.3600000000000003</v>
      </c>
      <c r="Q1121" s="14">
        <f t="shared" si="87"/>
        <v>300</v>
      </c>
      <c r="R1121" s="14" t="str">
        <f t="shared" si="89"/>
        <v>D</v>
      </c>
      <c r="S1121" s="14" t="str">
        <f>VLOOKUP(G1121,Code!$C$3:$D$5,2,0)</f>
        <v>O-102</v>
      </c>
      <c r="T1121" s="14"/>
    </row>
    <row r="1122" spans="1:20">
      <c r="A1122" s="13">
        <v>1121</v>
      </c>
      <c r="B1122" s="13" t="s">
        <v>85</v>
      </c>
      <c r="C1122" s="13" t="s">
        <v>69</v>
      </c>
      <c r="D1122" s="13" t="s">
        <v>1152</v>
      </c>
      <c r="E1122" s="13" t="s">
        <v>542</v>
      </c>
      <c r="F1122" s="13" t="s">
        <v>72</v>
      </c>
      <c r="G1122" s="13" t="s">
        <v>82</v>
      </c>
      <c r="H1122" s="13" t="s">
        <v>143</v>
      </c>
      <c r="I1122" s="13" t="s">
        <v>957</v>
      </c>
      <c r="J1122" s="13">
        <v>2</v>
      </c>
      <c r="K1122" s="13">
        <v>0</v>
      </c>
      <c r="L1122" s="14">
        <v>7.4871999999999996</v>
      </c>
      <c r="M1122" s="14">
        <f t="shared" si="85"/>
        <v>7.7927999999999997</v>
      </c>
      <c r="N1122" s="14">
        <f t="shared" si="86"/>
        <v>15.28</v>
      </c>
      <c r="O1122" s="14">
        <f t="shared" si="88"/>
        <v>7.4871999999999996</v>
      </c>
      <c r="P1122" s="13">
        <v>15.28</v>
      </c>
      <c r="Q1122" s="14">
        <f t="shared" si="87"/>
        <v>300</v>
      </c>
      <c r="R1122" s="14" t="str">
        <f t="shared" si="89"/>
        <v>D</v>
      </c>
      <c r="S1122" s="14" t="str">
        <f>VLOOKUP(G1122,Code!$C$3:$D$5,2,0)</f>
        <v>O-102</v>
      </c>
      <c r="T1122" s="14"/>
    </row>
    <row r="1123" spans="1:20">
      <c r="A1123" s="13">
        <v>1122</v>
      </c>
      <c r="B1123" s="13" t="s">
        <v>85</v>
      </c>
      <c r="C1123" s="13" t="s">
        <v>69</v>
      </c>
      <c r="D1123" s="13" t="s">
        <v>1154</v>
      </c>
      <c r="E1123" s="13" t="s">
        <v>690</v>
      </c>
      <c r="F1123" s="13" t="s">
        <v>72</v>
      </c>
      <c r="G1123" s="13" t="s">
        <v>96</v>
      </c>
      <c r="H1123" s="13" t="s">
        <v>97</v>
      </c>
      <c r="I1123" s="13" t="s">
        <v>1155</v>
      </c>
      <c r="J1123" s="13">
        <v>7</v>
      </c>
      <c r="K1123" s="13">
        <v>0</v>
      </c>
      <c r="L1123" s="14">
        <v>181.98179999999999</v>
      </c>
      <c r="M1123" s="14">
        <f t="shared" si="85"/>
        <v>517.94819999999993</v>
      </c>
      <c r="N1123" s="14">
        <f t="shared" si="86"/>
        <v>699.93</v>
      </c>
      <c r="O1123" s="14">
        <f t="shared" si="88"/>
        <v>181.98180000000002</v>
      </c>
      <c r="P1123" s="13">
        <v>699.93</v>
      </c>
      <c r="Q1123" s="14">
        <f t="shared" si="87"/>
        <v>1050</v>
      </c>
      <c r="R1123" s="14" t="str">
        <f t="shared" si="89"/>
        <v>B</v>
      </c>
      <c r="S1123" s="14" t="str">
        <f>VLOOKUP(G1123,Code!$C$3:$D$5,2,0)</f>
        <v>T-103</v>
      </c>
      <c r="T1123" s="14"/>
    </row>
    <row r="1124" spans="1:20">
      <c r="A1124" s="13">
        <v>1123</v>
      </c>
      <c r="B1124" s="13" t="s">
        <v>85</v>
      </c>
      <c r="C1124" s="13" t="s">
        <v>69</v>
      </c>
      <c r="D1124" s="13" t="s">
        <v>1154</v>
      </c>
      <c r="E1124" s="13" t="s">
        <v>690</v>
      </c>
      <c r="F1124" s="13" t="s">
        <v>72</v>
      </c>
      <c r="G1124" s="13" t="s">
        <v>82</v>
      </c>
      <c r="H1124" s="13" t="s">
        <v>94</v>
      </c>
      <c r="I1124" s="13" t="s">
        <v>1156</v>
      </c>
      <c r="J1124" s="13">
        <v>7</v>
      </c>
      <c r="K1124" s="13">
        <v>0</v>
      </c>
      <c r="L1124" s="14">
        <v>6.6583999999999968</v>
      </c>
      <c r="M1124" s="14">
        <f t="shared" si="85"/>
        <v>16.301600000000001</v>
      </c>
      <c r="N1124" s="14">
        <f t="shared" si="86"/>
        <v>22.959999999999997</v>
      </c>
      <c r="O1124" s="14">
        <f t="shared" si="88"/>
        <v>6.6583999999999968</v>
      </c>
      <c r="P1124" s="13">
        <v>22.959999999999997</v>
      </c>
      <c r="Q1124" s="14">
        <f t="shared" si="87"/>
        <v>1050</v>
      </c>
      <c r="R1124" s="14" t="str">
        <f t="shared" si="89"/>
        <v>B</v>
      </c>
      <c r="S1124" s="14" t="str">
        <f>VLOOKUP(G1124,Code!$C$3:$D$5,2,0)</f>
        <v>O-102</v>
      </c>
      <c r="T1124" s="14"/>
    </row>
    <row r="1125" spans="1:20">
      <c r="A1125" s="13">
        <v>1124</v>
      </c>
      <c r="B1125" s="13" t="s">
        <v>85</v>
      </c>
      <c r="C1125" s="13" t="s">
        <v>69</v>
      </c>
      <c r="D1125" s="13" t="s">
        <v>1154</v>
      </c>
      <c r="E1125" s="13" t="s">
        <v>690</v>
      </c>
      <c r="F1125" s="13" t="s">
        <v>72</v>
      </c>
      <c r="G1125" s="13" t="s">
        <v>73</v>
      </c>
      <c r="H1125" s="13" t="s">
        <v>92</v>
      </c>
      <c r="I1125" s="13" t="s">
        <v>217</v>
      </c>
      <c r="J1125" s="13">
        <v>4</v>
      </c>
      <c r="K1125" s="13">
        <v>0</v>
      </c>
      <c r="L1125" s="14">
        <v>11.579999999999998</v>
      </c>
      <c r="M1125" s="14">
        <f t="shared" si="85"/>
        <v>27.020000000000003</v>
      </c>
      <c r="N1125" s="14">
        <f t="shared" si="86"/>
        <v>38.6</v>
      </c>
      <c r="O1125" s="14">
        <f t="shared" si="88"/>
        <v>11.579999999999998</v>
      </c>
      <c r="P1125" s="13">
        <v>38.6</v>
      </c>
      <c r="Q1125" s="14">
        <f t="shared" si="87"/>
        <v>600</v>
      </c>
      <c r="R1125" s="14" t="str">
        <f t="shared" si="89"/>
        <v>C</v>
      </c>
      <c r="S1125" s="14" t="str">
        <f>VLOOKUP(G1125,Code!$C$3:$D$5,2,0)</f>
        <v>F-101</v>
      </c>
      <c r="T1125" s="14"/>
    </row>
    <row r="1126" spans="1:20">
      <c r="A1126" s="13">
        <v>1125</v>
      </c>
      <c r="B1126" s="13" t="s">
        <v>85</v>
      </c>
      <c r="C1126" s="13" t="s">
        <v>69</v>
      </c>
      <c r="D1126" s="13" t="s">
        <v>1154</v>
      </c>
      <c r="E1126" s="13" t="s">
        <v>690</v>
      </c>
      <c r="F1126" s="13" t="s">
        <v>72</v>
      </c>
      <c r="G1126" s="13" t="s">
        <v>82</v>
      </c>
      <c r="H1126" s="13" t="s">
        <v>94</v>
      </c>
      <c r="I1126" s="13" t="s">
        <v>710</v>
      </c>
      <c r="J1126" s="13">
        <v>3</v>
      </c>
      <c r="K1126" s="13">
        <v>0</v>
      </c>
      <c r="L1126" s="14">
        <v>1.7901</v>
      </c>
      <c r="M1126" s="14">
        <f t="shared" si="85"/>
        <v>4.8399000000000001</v>
      </c>
      <c r="N1126" s="14">
        <f t="shared" si="86"/>
        <v>6.63</v>
      </c>
      <c r="O1126" s="14">
        <f t="shared" si="88"/>
        <v>1.7900999999999998</v>
      </c>
      <c r="P1126" s="13">
        <v>6.63</v>
      </c>
      <c r="Q1126" s="14">
        <f t="shared" si="87"/>
        <v>450</v>
      </c>
      <c r="R1126" s="14" t="str">
        <f t="shared" si="89"/>
        <v>D</v>
      </c>
      <c r="S1126" s="14" t="str">
        <f>VLOOKUP(G1126,Code!$C$3:$D$5,2,0)</f>
        <v>O-102</v>
      </c>
      <c r="T1126" s="14"/>
    </row>
    <row r="1127" spans="1:20">
      <c r="A1127" s="13">
        <v>1126</v>
      </c>
      <c r="B1127" s="13" t="s">
        <v>85</v>
      </c>
      <c r="C1127" s="13" t="s">
        <v>69</v>
      </c>
      <c r="D1127" s="13" t="s">
        <v>1154</v>
      </c>
      <c r="E1127" s="13" t="s">
        <v>690</v>
      </c>
      <c r="F1127" s="13" t="s">
        <v>72</v>
      </c>
      <c r="G1127" s="13" t="s">
        <v>82</v>
      </c>
      <c r="H1127" s="13" t="s">
        <v>143</v>
      </c>
      <c r="I1127" s="13" t="s">
        <v>329</v>
      </c>
      <c r="J1127" s="13">
        <v>3</v>
      </c>
      <c r="K1127" s="13">
        <v>0</v>
      </c>
      <c r="L1127" s="14">
        <v>10.969799999999999</v>
      </c>
      <c r="M1127" s="14">
        <f t="shared" si="85"/>
        <v>12.370200000000001</v>
      </c>
      <c r="N1127" s="14">
        <f t="shared" si="86"/>
        <v>23.34</v>
      </c>
      <c r="O1127" s="14">
        <f t="shared" si="88"/>
        <v>10.969799999999999</v>
      </c>
      <c r="P1127" s="13">
        <v>23.34</v>
      </c>
      <c r="Q1127" s="14">
        <f t="shared" si="87"/>
        <v>450</v>
      </c>
      <c r="R1127" s="14" t="str">
        <f t="shared" si="89"/>
        <v>D</v>
      </c>
      <c r="S1127" s="14" t="str">
        <f>VLOOKUP(G1127,Code!$C$3:$D$5,2,0)</f>
        <v>O-102</v>
      </c>
      <c r="T1127" s="14"/>
    </row>
    <row r="1128" spans="1:20">
      <c r="A1128" s="13">
        <v>1127</v>
      </c>
      <c r="B1128" s="13" t="s">
        <v>85</v>
      </c>
      <c r="C1128" s="13" t="s">
        <v>69</v>
      </c>
      <c r="D1128" s="13" t="s">
        <v>1154</v>
      </c>
      <c r="E1128" s="13" t="s">
        <v>690</v>
      </c>
      <c r="F1128" s="13" t="s">
        <v>72</v>
      </c>
      <c r="G1128" s="13" t="s">
        <v>73</v>
      </c>
      <c r="H1128" s="13" t="s">
        <v>76</v>
      </c>
      <c r="I1128" s="13" t="s">
        <v>653</v>
      </c>
      <c r="J1128" s="13">
        <v>3</v>
      </c>
      <c r="K1128" s="13">
        <v>0</v>
      </c>
      <c r="L1128" s="14">
        <v>224.2673999999999</v>
      </c>
      <c r="M1128" s="14">
        <f t="shared" si="85"/>
        <v>843.6726000000001</v>
      </c>
      <c r="N1128" s="14">
        <f t="shared" si="86"/>
        <v>1067.94</v>
      </c>
      <c r="O1128" s="14">
        <f t="shared" si="88"/>
        <v>224.26739999999995</v>
      </c>
      <c r="P1128" s="13">
        <v>1067.94</v>
      </c>
      <c r="Q1128" s="14">
        <f t="shared" si="87"/>
        <v>450</v>
      </c>
      <c r="R1128" s="14" t="str">
        <f t="shared" si="89"/>
        <v>D</v>
      </c>
      <c r="S1128" s="14" t="str">
        <f>VLOOKUP(G1128,Code!$C$3:$D$5,2,0)</f>
        <v>F-101</v>
      </c>
      <c r="T1128" s="14"/>
    </row>
    <row r="1129" spans="1:20">
      <c r="A1129" s="13">
        <v>1128</v>
      </c>
      <c r="B1129" s="13" t="s">
        <v>85</v>
      </c>
      <c r="C1129" s="13" t="s">
        <v>112</v>
      </c>
      <c r="D1129" s="13" t="s">
        <v>608</v>
      </c>
      <c r="E1129" s="13" t="s">
        <v>176</v>
      </c>
      <c r="F1129" s="13" t="s">
        <v>115</v>
      </c>
      <c r="G1129" s="13" t="s">
        <v>82</v>
      </c>
      <c r="H1129" s="13" t="s">
        <v>94</v>
      </c>
      <c r="I1129" s="13" t="s">
        <v>646</v>
      </c>
      <c r="J1129" s="13">
        <v>1</v>
      </c>
      <c r="K1129" s="13">
        <v>0</v>
      </c>
      <c r="L1129" s="14">
        <v>2.6416000000000004</v>
      </c>
      <c r="M1129" s="14">
        <f t="shared" si="85"/>
        <v>7.5183999999999997</v>
      </c>
      <c r="N1129" s="14">
        <f t="shared" si="86"/>
        <v>10.16</v>
      </c>
      <c r="O1129" s="14">
        <f t="shared" si="88"/>
        <v>2.6416000000000004</v>
      </c>
      <c r="P1129" s="13">
        <v>10.16</v>
      </c>
      <c r="Q1129" s="14">
        <f t="shared" si="87"/>
        <v>150</v>
      </c>
      <c r="R1129" s="14" t="str">
        <f t="shared" si="89"/>
        <v>D</v>
      </c>
      <c r="S1129" s="14" t="str">
        <f>VLOOKUP(G1129,Code!$C$3:$D$5,2,0)</f>
        <v>O-102</v>
      </c>
      <c r="T1129" s="14"/>
    </row>
    <row r="1130" spans="1:20">
      <c r="A1130" s="13">
        <v>1129</v>
      </c>
      <c r="B1130" s="13" t="s">
        <v>85</v>
      </c>
      <c r="C1130" s="13" t="s">
        <v>112</v>
      </c>
      <c r="D1130" s="13" t="s">
        <v>608</v>
      </c>
      <c r="E1130" s="13" t="s">
        <v>176</v>
      </c>
      <c r="F1130" s="13" t="s">
        <v>115</v>
      </c>
      <c r="G1130" s="13" t="s">
        <v>82</v>
      </c>
      <c r="H1130" s="13" t="s">
        <v>143</v>
      </c>
      <c r="I1130" s="13" t="s">
        <v>907</v>
      </c>
      <c r="J1130" s="13">
        <v>6</v>
      </c>
      <c r="K1130" s="13">
        <v>0</v>
      </c>
      <c r="L1130" s="14">
        <v>50.94</v>
      </c>
      <c r="M1130" s="14">
        <f t="shared" si="85"/>
        <v>50.94</v>
      </c>
      <c r="N1130" s="14">
        <f t="shared" si="86"/>
        <v>101.88</v>
      </c>
      <c r="O1130" s="14">
        <f t="shared" si="88"/>
        <v>50.94</v>
      </c>
      <c r="P1130" s="13">
        <v>101.88</v>
      </c>
      <c r="Q1130" s="14">
        <f t="shared" si="87"/>
        <v>900</v>
      </c>
      <c r="R1130" s="14" t="str">
        <f t="shared" si="89"/>
        <v>C</v>
      </c>
      <c r="S1130" s="14" t="str">
        <f>VLOOKUP(G1130,Code!$C$3:$D$5,2,0)</f>
        <v>O-102</v>
      </c>
      <c r="T1130" s="14"/>
    </row>
    <row r="1131" spans="1:20">
      <c r="A1131" s="13">
        <v>1130</v>
      </c>
      <c r="B1131" s="13" t="s">
        <v>85</v>
      </c>
      <c r="C1131" s="13" t="s">
        <v>69</v>
      </c>
      <c r="D1131" s="13" t="s">
        <v>203</v>
      </c>
      <c r="E1131" s="13" t="s">
        <v>204</v>
      </c>
      <c r="F1131" s="13" t="s">
        <v>72</v>
      </c>
      <c r="G1131" s="13" t="s">
        <v>73</v>
      </c>
      <c r="H1131" s="13" t="s">
        <v>88</v>
      </c>
      <c r="I1131" s="13" t="s">
        <v>1157</v>
      </c>
      <c r="J1131" s="13">
        <v>4</v>
      </c>
      <c r="K1131" s="13">
        <v>0</v>
      </c>
      <c r="L1131" s="14">
        <v>75.662399999999991</v>
      </c>
      <c r="M1131" s="14">
        <f t="shared" si="85"/>
        <v>268.25760000000002</v>
      </c>
      <c r="N1131" s="14">
        <f t="shared" si="86"/>
        <v>343.92</v>
      </c>
      <c r="O1131" s="14">
        <f t="shared" si="88"/>
        <v>75.662399999999991</v>
      </c>
      <c r="P1131" s="13">
        <v>343.92</v>
      </c>
      <c r="Q1131" s="14">
        <f t="shared" si="87"/>
        <v>600</v>
      </c>
      <c r="R1131" s="14" t="str">
        <f t="shared" si="89"/>
        <v>C</v>
      </c>
      <c r="S1131" s="14" t="str">
        <f>VLOOKUP(G1131,Code!$C$3:$D$5,2,0)</f>
        <v>F-101</v>
      </c>
      <c r="T1131" s="14"/>
    </row>
    <row r="1132" spans="1:20">
      <c r="A1132" s="13">
        <v>1131</v>
      </c>
      <c r="B1132" s="13" t="s">
        <v>85</v>
      </c>
      <c r="C1132" s="13" t="s">
        <v>69</v>
      </c>
      <c r="D1132" s="13" t="s">
        <v>203</v>
      </c>
      <c r="E1132" s="13" t="s">
        <v>204</v>
      </c>
      <c r="F1132" s="13" t="s">
        <v>72</v>
      </c>
      <c r="G1132" s="13" t="s">
        <v>82</v>
      </c>
      <c r="H1132" s="13" t="s">
        <v>107</v>
      </c>
      <c r="I1132" s="13" t="s">
        <v>1158</v>
      </c>
      <c r="J1132" s="13">
        <v>1</v>
      </c>
      <c r="K1132" s="13">
        <v>0</v>
      </c>
      <c r="L1132" s="14">
        <v>20.085100000000001</v>
      </c>
      <c r="M1132" s="14">
        <f t="shared" si="85"/>
        <v>20.904900000000001</v>
      </c>
      <c r="N1132" s="14">
        <f t="shared" si="86"/>
        <v>40.99</v>
      </c>
      <c r="O1132" s="14">
        <f t="shared" si="88"/>
        <v>20.085100000000001</v>
      </c>
      <c r="P1132" s="13">
        <v>40.99</v>
      </c>
      <c r="Q1132" s="14">
        <f t="shared" si="87"/>
        <v>150</v>
      </c>
      <c r="R1132" s="14" t="str">
        <f t="shared" si="89"/>
        <v>D</v>
      </c>
      <c r="S1132" s="14" t="str">
        <f>VLOOKUP(G1132,Code!$C$3:$D$5,2,0)</f>
        <v>O-102</v>
      </c>
      <c r="T1132" s="14"/>
    </row>
    <row r="1133" spans="1:20">
      <c r="A1133" s="13">
        <v>1132</v>
      </c>
      <c r="B1133" s="13" t="s">
        <v>85</v>
      </c>
      <c r="C1133" s="13" t="s">
        <v>69</v>
      </c>
      <c r="D1133" s="13" t="s">
        <v>203</v>
      </c>
      <c r="E1133" s="13" t="s">
        <v>204</v>
      </c>
      <c r="F1133" s="13" t="s">
        <v>72</v>
      </c>
      <c r="G1133" s="13" t="s">
        <v>82</v>
      </c>
      <c r="H1133" s="13" t="s">
        <v>143</v>
      </c>
      <c r="I1133" s="13" t="s">
        <v>279</v>
      </c>
      <c r="J1133" s="13">
        <v>5</v>
      </c>
      <c r="K1133" s="13">
        <v>0</v>
      </c>
      <c r="L1133" s="14">
        <v>28.754999999999995</v>
      </c>
      <c r="M1133" s="14">
        <f t="shared" si="85"/>
        <v>35.145000000000003</v>
      </c>
      <c r="N1133" s="14">
        <f t="shared" si="86"/>
        <v>63.9</v>
      </c>
      <c r="O1133" s="14">
        <f t="shared" si="88"/>
        <v>28.754999999999995</v>
      </c>
      <c r="P1133" s="13">
        <v>63.9</v>
      </c>
      <c r="Q1133" s="14">
        <f t="shared" si="87"/>
        <v>750</v>
      </c>
      <c r="R1133" s="14" t="str">
        <f t="shared" si="89"/>
        <v>C</v>
      </c>
      <c r="S1133" s="14" t="str">
        <f>VLOOKUP(G1133,Code!$C$3:$D$5,2,0)</f>
        <v>O-102</v>
      </c>
      <c r="T1133" s="14"/>
    </row>
    <row r="1134" spans="1:20">
      <c r="A1134" s="13">
        <v>1133</v>
      </c>
      <c r="B1134" s="13" t="s">
        <v>150</v>
      </c>
      <c r="C1134" s="13" t="s">
        <v>78</v>
      </c>
      <c r="D1134" s="13" t="s">
        <v>1159</v>
      </c>
      <c r="E1134" s="13" t="s">
        <v>80</v>
      </c>
      <c r="F1134" s="13" t="s">
        <v>81</v>
      </c>
      <c r="G1134" s="13" t="s">
        <v>82</v>
      </c>
      <c r="H1134" s="13" t="s">
        <v>107</v>
      </c>
      <c r="I1134" s="13" t="s">
        <v>464</v>
      </c>
      <c r="J1134" s="13">
        <v>3</v>
      </c>
      <c r="K1134" s="13">
        <v>0</v>
      </c>
      <c r="L1134" s="14">
        <v>9.3312000000000008</v>
      </c>
      <c r="M1134" s="14">
        <f t="shared" si="85"/>
        <v>10.1088</v>
      </c>
      <c r="N1134" s="14">
        <f t="shared" si="86"/>
        <v>19.440000000000001</v>
      </c>
      <c r="O1134" s="14">
        <f t="shared" si="88"/>
        <v>9.3312000000000008</v>
      </c>
      <c r="P1134" s="13">
        <v>19.440000000000001</v>
      </c>
      <c r="Q1134" s="14">
        <f t="shared" si="87"/>
        <v>450</v>
      </c>
      <c r="R1134" s="14" t="str">
        <f t="shared" si="89"/>
        <v>D</v>
      </c>
      <c r="S1134" s="14" t="str">
        <f>VLOOKUP(G1134,Code!$C$3:$D$5,2,0)</f>
        <v>O-102</v>
      </c>
      <c r="T1134" s="14"/>
    </row>
    <row r="1135" spans="1:20">
      <c r="A1135" s="13">
        <v>1134</v>
      </c>
      <c r="B1135" s="13" t="s">
        <v>85</v>
      </c>
      <c r="C1135" s="13" t="s">
        <v>112</v>
      </c>
      <c r="D1135" s="13" t="s">
        <v>132</v>
      </c>
      <c r="E1135" s="13" t="s">
        <v>133</v>
      </c>
      <c r="F1135" s="13" t="s">
        <v>134</v>
      </c>
      <c r="G1135" s="13" t="s">
        <v>82</v>
      </c>
      <c r="H1135" s="13" t="s">
        <v>90</v>
      </c>
      <c r="I1135" s="13" t="s">
        <v>161</v>
      </c>
      <c r="J1135" s="13">
        <v>4</v>
      </c>
      <c r="K1135" s="13">
        <v>0.2</v>
      </c>
      <c r="L1135" s="14">
        <v>-23.364000000000019</v>
      </c>
      <c r="M1135" s="14">
        <f t="shared" si="85"/>
        <v>147.97200000000004</v>
      </c>
      <c r="N1135" s="14">
        <f t="shared" si="86"/>
        <v>149.52960000000002</v>
      </c>
      <c r="O1135" s="14">
        <f t="shared" si="88"/>
        <v>1.5575999999999794</v>
      </c>
      <c r="P1135" s="13">
        <v>124.608</v>
      </c>
      <c r="Q1135" s="14">
        <f t="shared" si="87"/>
        <v>600</v>
      </c>
      <c r="R1135" s="14" t="str">
        <f t="shared" si="89"/>
        <v>C</v>
      </c>
      <c r="S1135" s="14" t="str">
        <f>VLOOKUP(G1135,Code!$C$3:$D$5,2,0)</f>
        <v>O-102</v>
      </c>
      <c r="T1135" s="14"/>
    </row>
    <row r="1136" spans="1:20">
      <c r="A1136" s="13">
        <v>1135</v>
      </c>
      <c r="B1136" s="13" t="s">
        <v>85</v>
      </c>
      <c r="C1136" s="13" t="s">
        <v>112</v>
      </c>
      <c r="D1136" s="13" t="s">
        <v>132</v>
      </c>
      <c r="E1136" s="13" t="s">
        <v>133</v>
      </c>
      <c r="F1136" s="13" t="s">
        <v>134</v>
      </c>
      <c r="G1136" s="13" t="s">
        <v>82</v>
      </c>
      <c r="H1136" s="13" t="s">
        <v>83</v>
      </c>
      <c r="I1136" s="13" t="s">
        <v>1160</v>
      </c>
      <c r="J1136" s="13">
        <v>3</v>
      </c>
      <c r="K1136" s="13">
        <v>0.2</v>
      </c>
      <c r="L1136" s="14">
        <v>2.6459999999999995</v>
      </c>
      <c r="M1136" s="14">
        <f t="shared" si="85"/>
        <v>4.9140000000000015</v>
      </c>
      <c r="N1136" s="14">
        <f t="shared" si="86"/>
        <v>9.072000000000001</v>
      </c>
      <c r="O1136" s="14">
        <f t="shared" si="88"/>
        <v>4.1579999999999995</v>
      </c>
      <c r="P1136" s="13">
        <v>7.5600000000000005</v>
      </c>
      <c r="Q1136" s="14">
        <f t="shared" si="87"/>
        <v>450</v>
      </c>
      <c r="R1136" s="14" t="str">
        <f t="shared" si="89"/>
        <v>D</v>
      </c>
      <c r="S1136" s="14" t="str">
        <f>VLOOKUP(G1136,Code!$C$3:$D$5,2,0)</f>
        <v>O-102</v>
      </c>
      <c r="T1136" s="14"/>
    </row>
    <row r="1137" spans="1:20">
      <c r="A1137" s="13">
        <v>1136</v>
      </c>
      <c r="B1137" s="13" t="s">
        <v>548</v>
      </c>
      <c r="C1137" s="13" t="s">
        <v>69</v>
      </c>
      <c r="D1137" s="13" t="s">
        <v>1161</v>
      </c>
      <c r="E1137" s="13" t="s">
        <v>87</v>
      </c>
      <c r="F1137" s="13" t="s">
        <v>72</v>
      </c>
      <c r="G1137" s="13" t="s">
        <v>82</v>
      </c>
      <c r="H1137" s="13" t="s">
        <v>90</v>
      </c>
      <c r="I1137" s="13" t="s">
        <v>1162</v>
      </c>
      <c r="J1137" s="13">
        <v>3</v>
      </c>
      <c r="K1137" s="13">
        <v>0.2</v>
      </c>
      <c r="L1137" s="14">
        <v>7.4571000000000041</v>
      </c>
      <c r="M1137" s="14">
        <f t="shared" si="85"/>
        <v>77.766899999999993</v>
      </c>
      <c r="N1137" s="14">
        <f t="shared" si="86"/>
        <v>102.2688</v>
      </c>
      <c r="O1137" s="14">
        <f t="shared" si="88"/>
        <v>24.501900000000006</v>
      </c>
      <c r="P1137" s="13">
        <v>85.224000000000004</v>
      </c>
      <c r="Q1137" s="14">
        <f t="shared" si="87"/>
        <v>450</v>
      </c>
      <c r="R1137" s="14" t="str">
        <f t="shared" si="89"/>
        <v>D</v>
      </c>
      <c r="S1137" s="14" t="str">
        <f>VLOOKUP(G1137,Code!$C$3:$D$5,2,0)</f>
        <v>O-102</v>
      </c>
      <c r="T1137" s="14"/>
    </row>
    <row r="1138" spans="1:20">
      <c r="A1138" s="13">
        <v>1137</v>
      </c>
      <c r="B1138" s="13" t="s">
        <v>68</v>
      </c>
      <c r="C1138" s="13" t="s">
        <v>78</v>
      </c>
      <c r="D1138" s="13" t="s">
        <v>1163</v>
      </c>
      <c r="E1138" s="13" t="s">
        <v>176</v>
      </c>
      <c r="F1138" s="13" t="s">
        <v>115</v>
      </c>
      <c r="G1138" s="13" t="s">
        <v>82</v>
      </c>
      <c r="H1138" s="13" t="s">
        <v>143</v>
      </c>
      <c r="I1138" s="13" t="s">
        <v>1164</v>
      </c>
      <c r="J1138" s="13">
        <v>8</v>
      </c>
      <c r="K1138" s="13">
        <v>0</v>
      </c>
      <c r="L1138" s="14">
        <v>129.38399999999999</v>
      </c>
      <c r="M1138" s="14">
        <f t="shared" si="85"/>
        <v>158.136</v>
      </c>
      <c r="N1138" s="14">
        <f t="shared" si="86"/>
        <v>287.52</v>
      </c>
      <c r="O1138" s="14">
        <f t="shared" si="88"/>
        <v>129.38399999999999</v>
      </c>
      <c r="P1138" s="13">
        <v>287.52</v>
      </c>
      <c r="Q1138" s="14">
        <f t="shared" si="87"/>
        <v>1200</v>
      </c>
      <c r="R1138" s="14" t="str">
        <f t="shared" si="89"/>
        <v>B</v>
      </c>
      <c r="S1138" s="14" t="str">
        <f>VLOOKUP(G1138,Code!$C$3:$D$5,2,0)</f>
        <v>O-102</v>
      </c>
      <c r="T1138" s="14"/>
    </row>
    <row r="1139" spans="1:20">
      <c r="A1139" s="13">
        <v>1138</v>
      </c>
      <c r="B1139" s="13" t="s">
        <v>68</v>
      </c>
      <c r="C1139" s="13" t="s">
        <v>78</v>
      </c>
      <c r="D1139" s="13" t="s">
        <v>1163</v>
      </c>
      <c r="E1139" s="13" t="s">
        <v>176</v>
      </c>
      <c r="F1139" s="13" t="s">
        <v>115</v>
      </c>
      <c r="G1139" s="13" t="s">
        <v>82</v>
      </c>
      <c r="H1139" s="13" t="s">
        <v>101</v>
      </c>
      <c r="I1139" s="13" t="s">
        <v>824</v>
      </c>
      <c r="J1139" s="13">
        <v>2</v>
      </c>
      <c r="K1139" s="13">
        <v>0</v>
      </c>
      <c r="L1139" s="14">
        <v>10.5504</v>
      </c>
      <c r="M1139" s="14">
        <f t="shared" si="85"/>
        <v>27.1296</v>
      </c>
      <c r="N1139" s="14">
        <f t="shared" si="86"/>
        <v>37.68</v>
      </c>
      <c r="O1139" s="14">
        <f t="shared" si="88"/>
        <v>10.5504</v>
      </c>
      <c r="P1139" s="13">
        <v>37.68</v>
      </c>
      <c r="Q1139" s="14">
        <f t="shared" si="87"/>
        <v>300</v>
      </c>
      <c r="R1139" s="14" t="str">
        <f t="shared" si="89"/>
        <v>D</v>
      </c>
      <c r="S1139" s="14" t="str">
        <f>VLOOKUP(G1139,Code!$C$3:$D$5,2,0)</f>
        <v>O-102</v>
      </c>
      <c r="T1139" s="14"/>
    </row>
    <row r="1140" spans="1:20">
      <c r="A1140" s="13">
        <v>1139</v>
      </c>
      <c r="B1140" s="13" t="s">
        <v>68</v>
      </c>
      <c r="C1140" s="13" t="s">
        <v>78</v>
      </c>
      <c r="D1140" s="13" t="s">
        <v>1163</v>
      </c>
      <c r="E1140" s="13" t="s">
        <v>176</v>
      </c>
      <c r="F1140" s="13" t="s">
        <v>115</v>
      </c>
      <c r="G1140" s="13" t="s">
        <v>82</v>
      </c>
      <c r="H1140" s="13" t="s">
        <v>107</v>
      </c>
      <c r="I1140" s="13" t="s">
        <v>1165</v>
      </c>
      <c r="J1140" s="13">
        <v>2</v>
      </c>
      <c r="K1140" s="13">
        <v>0</v>
      </c>
      <c r="L1140" s="14">
        <v>8.9909999999999997</v>
      </c>
      <c r="M1140" s="14">
        <f t="shared" si="85"/>
        <v>10.989000000000001</v>
      </c>
      <c r="N1140" s="14">
        <f t="shared" si="86"/>
        <v>19.98</v>
      </c>
      <c r="O1140" s="14">
        <f t="shared" si="88"/>
        <v>8.9909999999999997</v>
      </c>
      <c r="P1140" s="13">
        <v>19.98</v>
      </c>
      <c r="Q1140" s="14">
        <f t="shared" si="87"/>
        <v>300</v>
      </c>
      <c r="R1140" s="14" t="str">
        <f t="shared" si="89"/>
        <v>D</v>
      </c>
      <c r="S1140" s="14" t="str">
        <f>VLOOKUP(G1140,Code!$C$3:$D$5,2,0)</f>
        <v>O-102</v>
      </c>
      <c r="T1140" s="14"/>
    </row>
    <row r="1141" spans="1:20">
      <c r="A1141" s="13">
        <v>1140</v>
      </c>
      <c r="B1141" s="13" t="s">
        <v>68</v>
      </c>
      <c r="C1141" s="13" t="s">
        <v>78</v>
      </c>
      <c r="D1141" s="13" t="s">
        <v>1163</v>
      </c>
      <c r="E1141" s="13" t="s">
        <v>176</v>
      </c>
      <c r="F1141" s="13" t="s">
        <v>115</v>
      </c>
      <c r="G1141" s="13" t="s">
        <v>82</v>
      </c>
      <c r="H1141" s="13" t="s">
        <v>94</v>
      </c>
      <c r="I1141" s="13" t="s">
        <v>765</v>
      </c>
      <c r="J1141" s="13">
        <v>7</v>
      </c>
      <c r="K1141" s="13">
        <v>0</v>
      </c>
      <c r="L1141" s="14">
        <v>5.5566000000000004</v>
      </c>
      <c r="M1141" s="14">
        <f t="shared" si="85"/>
        <v>15.023399999999999</v>
      </c>
      <c r="N1141" s="14">
        <f t="shared" si="86"/>
        <v>20.58</v>
      </c>
      <c r="O1141" s="14">
        <f t="shared" si="88"/>
        <v>5.5565999999999995</v>
      </c>
      <c r="P1141" s="13">
        <v>20.58</v>
      </c>
      <c r="Q1141" s="14">
        <f t="shared" si="87"/>
        <v>1050</v>
      </c>
      <c r="R1141" s="14" t="str">
        <f t="shared" si="89"/>
        <v>B</v>
      </c>
      <c r="S1141" s="14" t="str">
        <f>VLOOKUP(G1141,Code!$C$3:$D$5,2,0)</f>
        <v>O-102</v>
      </c>
      <c r="T1141" s="14"/>
    </row>
    <row r="1142" spans="1:20">
      <c r="A1142" s="13">
        <v>1141</v>
      </c>
      <c r="B1142" s="13" t="s">
        <v>68</v>
      </c>
      <c r="C1142" s="13" t="s">
        <v>78</v>
      </c>
      <c r="D1142" s="13" t="s">
        <v>1163</v>
      </c>
      <c r="E1142" s="13" t="s">
        <v>176</v>
      </c>
      <c r="F1142" s="13" t="s">
        <v>115</v>
      </c>
      <c r="G1142" s="13" t="s">
        <v>82</v>
      </c>
      <c r="H1142" s="13" t="s">
        <v>99</v>
      </c>
      <c r="I1142" s="13" t="s">
        <v>1166</v>
      </c>
      <c r="J1142" s="13">
        <v>2</v>
      </c>
      <c r="K1142" s="13">
        <v>0</v>
      </c>
      <c r="L1142" s="14">
        <v>8.69</v>
      </c>
      <c r="M1142" s="14">
        <f t="shared" si="85"/>
        <v>8.69</v>
      </c>
      <c r="N1142" s="14">
        <f t="shared" si="86"/>
        <v>17.38</v>
      </c>
      <c r="O1142" s="14">
        <f t="shared" si="88"/>
        <v>8.69</v>
      </c>
      <c r="P1142" s="13">
        <v>17.38</v>
      </c>
      <c r="Q1142" s="14">
        <f t="shared" si="87"/>
        <v>300</v>
      </c>
      <c r="R1142" s="14" t="str">
        <f t="shared" si="89"/>
        <v>D</v>
      </c>
      <c r="S1142" s="14" t="str">
        <f>VLOOKUP(G1142,Code!$C$3:$D$5,2,0)</f>
        <v>O-102</v>
      </c>
      <c r="T1142" s="14"/>
    </row>
    <row r="1143" spans="1:20">
      <c r="A1143" s="13">
        <v>1142</v>
      </c>
      <c r="B1143" s="13" t="s">
        <v>85</v>
      </c>
      <c r="C1143" s="13" t="s">
        <v>69</v>
      </c>
      <c r="D1143" s="13" t="s">
        <v>79</v>
      </c>
      <c r="E1143" s="13" t="s">
        <v>80</v>
      </c>
      <c r="F1143" s="13" t="s">
        <v>81</v>
      </c>
      <c r="G1143" s="13" t="s">
        <v>73</v>
      </c>
      <c r="H1143" s="13" t="s">
        <v>92</v>
      </c>
      <c r="I1143" s="13" t="s">
        <v>1051</v>
      </c>
      <c r="J1143" s="13">
        <v>2</v>
      </c>
      <c r="K1143" s="13">
        <v>0</v>
      </c>
      <c r="L1143" s="14">
        <v>53.195999999999998</v>
      </c>
      <c r="M1143" s="14">
        <f t="shared" si="85"/>
        <v>151.404</v>
      </c>
      <c r="N1143" s="14">
        <f t="shared" si="86"/>
        <v>204.6</v>
      </c>
      <c r="O1143" s="14">
        <f t="shared" si="88"/>
        <v>53.195999999999998</v>
      </c>
      <c r="P1143" s="13">
        <v>204.6</v>
      </c>
      <c r="Q1143" s="14">
        <f t="shared" si="87"/>
        <v>300</v>
      </c>
      <c r="R1143" s="14" t="str">
        <f t="shared" si="89"/>
        <v>D</v>
      </c>
      <c r="S1143" s="14" t="str">
        <f>VLOOKUP(G1143,Code!$C$3:$D$5,2,0)</f>
        <v>F-101</v>
      </c>
      <c r="T1143" s="14"/>
    </row>
    <row r="1144" spans="1:20">
      <c r="A1144" s="13">
        <v>1143</v>
      </c>
      <c r="B1144" s="13" t="s">
        <v>85</v>
      </c>
      <c r="C1144" s="13" t="s">
        <v>69</v>
      </c>
      <c r="D1144" s="13" t="s">
        <v>79</v>
      </c>
      <c r="E1144" s="13" t="s">
        <v>80</v>
      </c>
      <c r="F1144" s="13" t="s">
        <v>81</v>
      </c>
      <c r="G1144" s="13" t="s">
        <v>82</v>
      </c>
      <c r="H1144" s="13" t="s">
        <v>183</v>
      </c>
      <c r="I1144" s="13" t="s">
        <v>1167</v>
      </c>
      <c r="J1144" s="13">
        <v>4</v>
      </c>
      <c r="K1144" s="13">
        <v>0</v>
      </c>
      <c r="L1144" s="14">
        <v>2.8776000000000002</v>
      </c>
      <c r="M1144" s="14">
        <f t="shared" si="85"/>
        <v>5.8424000000000005</v>
      </c>
      <c r="N1144" s="14">
        <f t="shared" si="86"/>
        <v>8.7200000000000006</v>
      </c>
      <c r="O1144" s="14">
        <f t="shared" si="88"/>
        <v>2.8776000000000002</v>
      </c>
      <c r="P1144" s="13">
        <v>8.7200000000000006</v>
      </c>
      <c r="Q1144" s="14">
        <f t="shared" si="87"/>
        <v>600</v>
      </c>
      <c r="R1144" s="14" t="str">
        <f t="shared" si="89"/>
        <v>C</v>
      </c>
      <c r="S1144" s="14" t="str">
        <f>VLOOKUP(G1144,Code!$C$3:$D$5,2,0)</f>
        <v>O-102</v>
      </c>
      <c r="T1144" s="14"/>
    </row>
    <row r="1145" spans="1:20">
      <c r="A1145" s="13">
        <v>1144</v>
      </c>
      <c r="B1145" s="13" t="s">
        <v>85</v>
      </c>
      <c r="C1145" s="13" t="s">
        <v>69</v>
      </c>
      <c r="D1145" s="13" t="s">
        <v>79</v>
      </c>
      <c r="E1145" s="13" t="s">
        <v>80</v>
      </c>
      <c r="F1145" s="13" t="s">
        <v>81</v>
      </c>
      <c r="G1145" s="13" t="s">
        <v>82</v>
      </c>
      <c r="H1145" s="13" t="s">
        <v>107</v>
      </c>
      <c r="I1145" s="13" t="s">
        <v>479</v>
      </c>
      <c r="J1145" s="13">
        <v>1</v>
      </c>
      <c r="K1145" s="13">
        <v>0</v>
      </c>
      <c r="L1145" s="14">
        <v>3.1104000000000003</v>
      </c>
      <c r="M1145" s="14">
        <f t="shared" si="85"/>
        <v>3.3696000000000002</v>
      </c>
      <c r="N1145" s="14">
        <f t="shared" si="86"/>
        <v>6.48</v>
      </c>
      <c r="O1145" s="14">
        <f t="shared" si="88"/>
        <v>3.1104000000000003</v>
      </c>
      <c r="P1145" s="13">
        <v>6.48</v>
      </c>
      <c r="Q1145" s="14">
        <f t="shared" si="87"/>
        <v>150</v>
      </c>
      <c r="R1145" s="14" t="str">
        <f t="shared" si="89"/>
        <v>D</v>
      </c>
      <c r="S1145" s="14" t="str">
        <f>VLOOKUP(G1145,Code!$C$3:$D$5,2,0)</f>
        <v>O-102</v>
      </c>
      <c r="T1145" s="14"/>
    </row>
    <row r="1146" spans="1:20">
      <c r="A1146" s="13">
        <v>1145</v>
      </c>
      <c r="B1146" s="13" t="s">
        <v>85</v>
      </c>
      <c r="C1146" s="13" t="s">
        <v>69</v>
      </c>
      <c r="D1146" s="13" t="s">
        <v>79</v>
      </c>
      <c r="E1146" s="13" t="s">
        <v>80</v>
      </c>
      <c r="F1146" s="13" t="s">
        <v>81</v>
      </c>
      <c r="G1146" s="13" t="s">
        <v>96</v>
      </c>
      <c r="H1146" s="13" t="s">
        <v>333</v>
      </c>
      <c r="I1146" s="13" t="s">
        <v>1168</v>
      </c>
      <c r="J1146" s="13">
        <v>2</v>
      </c>
      <c r="K1146" s="13">
        <v>0.2</v>
      </c>
      <c r="L1146" s="14">
        <v>223.05399999999995</v>
      </c>
      <c r="M1146" s="14">
        <f t="shared" si="85"/>
        <v>463.26600000000008</v>
      </c>
      <c r="N1146" s="14">
        <f t="shared" si="86"/>
        <v>823.58400000000006</v>
      </c>
      <c r="O1146" s="14">
        <f t="shared" si="88"/>
        <v>360.31799999999998</v>
      </c>
      <c r="P1146" s="13">
        <v>686.32</v>
      </c>
      <c r="Q1146" s="14">
        <f t="shared" si="87"/>
        <v>300</v>
      </c>
      <c r="R1146" s="14" t="str">
        <f t="shared" si="89"/>
        <v>D</v>
      </c>
      <c r="S1146" s="14" t="str">
        <f>VLOOKUP(G1146,Code!$C$3:$D$5,2,0)</f>
        <v>T-103</v>
      </c>
      <c r="T1146" s="14"/>
    </row>
    <row r="1147" spans="1:20">
      <c r="A1147" s="13">
        <v>1146</v>
      </c>
      <c r="B1147" s="13" t="s">
        <v>85</v>
      </c>
      <c r="C1147" s="13" t="s">
        <v>69</v>
      </c>
      <c r="D1147" s="13" t="s">
        <v>79</v>
      </c>
      <c r="E1147" s="13" t="s">
        <v>80</v>
      </c>
      <c r="F1147" s="13" t="s">
        <v>81</v>
      </c>
      <c r="G1147" s="13" t="s">
        <v>82</v>
      </c>
      <c r="H1147" s="13" t="s">
        <v>90</v>
      </c>
      <c r="I1147" s="13" t="s">
        <v>1139</v>
      </c>
      <c r="J1147" s="13">
        <v>1</v>
      </c>
      <c r="K1147" s="13">
        <v>0</v>
      </c>
      <c r="L1147" s="14">
        <v>16.788600000000002</v>
      </c>
      <c r="M1147" s="14">
        <f t="shared" si="85"/>
        <v>45.391399999999997</v>
      </c>
      <c r="N1147" s="14">
        <f t="shared" si="86"/>
        <v>62.18</v>
      </c>
      <c r="O1147" s="14">
        <f t="shared" si="88"/>
        <v>16.788600000000002</v>
      </c>
      <c r="P1147" s="13">
        <v>62.18</v>
      </c>
      <c r="Q1147" s="14">
        <f t="shared" si="87"/>
        <v>150</v>
      </c>
      <c r="R1147" s="14" t="str">
        <f t="shared" si="89"/>
        <v>D</v>
      </c>
      <c r="S1147" s="14" t="str">
        <f>VLOOKUP(G1147,Code!$C$3:$D$5,2,0)</f>
        <v>O-102</v>
      </c>
      <c r="T1147" s="14"/>
    </row>
    <row r="1148" spans="1:20">
      <c r="A1148" s="13">
        <v>1147</v>
      </c>
      <c r="B1148" s="13" t="s">
        <v>548</v>
      </c>
      <c r="C1148" s="13" t="s">
        <v>69</v>
      </c>
      <c r="D1148" s="13" t="s">
        <v>1169</v>
      </c>
      <c r="E1148" s="13" t="s">
        <v>169</v>
      </c>
      <c r="F1148" s="13" t="s">
        <v>115</v>
      </c>
      <c r="G1148" s="13" t="s">
        <v>82</v>
      </c>
      <c r="H1148" s="13" t="s">
        <v>101</v>
      </c>
      <c r="I1148" s="13" t="s">
        <v>1170</v>
      </c>
      <c r="J1148" s="13">
        <v>2</v>
      </c>
      <c r="K1148" s="13">
        <v>0.1</v>
      </c>
      <c r="L1148" s="14">
        <v>107.34599999999996</v>
      </c>
      <c r="M1148" s="14">
        <f t="shared" si="85"/>
        <v>536.73</v>
      </c>
      <c r="N1148" s="14">
        <f t="shared" si="86"/>
        <v>708.48360000000002</v>
      </c>
      <c r="O1148" s="14">
        <f t="shared" si="88"/>
        <v>171.75360000000001</v>
      </c>
      <c r="P1148" s="13">
        <v>644.07600000000002</v>
      </c>
      <c r="Q1148" s="14">
        <f t="shared" si="87"/>
        <v>300</v>
      </c>
      <c r="R1148" s="14" t="str">
        <f t="shared" si="89"/>
        <v>D</v>
      </c>
      <c r="S1148" s="14" t="str">
        <f>VLOOKUP(G1148,Code!$C$3:$D$5,2,0)</f>
        <v>O-102</v>
      </c>
      <c r="T1148" s="14"/>
    </row>
    <row r="1149" spans="1:20">
      <c r="A1149" s="13">
        <v>1148</v>
      </c>
      <c r="B1149" s="13" t="s">
        <v>548</v>
      </c>
      <c r="C1149" s="13" t="s">
        <v>69</v>
      </c>
      <c r="D1149" s="13" t="s">
        <v>1169</v>
      </c>
      <c r="E1149" s="13" t="s">
        <v>169</v>
      </c>
      <c r="F1149" s="13" t="s">
        <v>115</v>
      </c>
      <c r="G1149" s="13" t="s">
        <v>82</v>
      </c>
      <c r="H1149" s="13" t="s">
        <v>183</v>
      </c>
      <c r="I1149" s="13" t="s">
        <v>291</v>
      </c>
      <c r="J1149" s="13">
        <v>2</v>
      </c>
      <c r="K1149" s="13">
        <v>0</v>
      </c>
      <c r="L1149" s="14">
        <v>2.6279999999999997</v>
      </c>
      <c r="M1149" s="14">
        <f t="shared" si="85"/>
        <v>3.2120000000000002</v>
      </c>
      <c r="N1149" s="14">
        <f t="shared" si="86"/>
        <v>5.84</v>
      </c>
      <c r="O1149" s="14">
        <f t="shared" si="88"/>
        <v>2.6279999999999997</v>
      </c>
      <c r="P1149" s="13">
        <v>5.84</v>
      </c>
      <c r="Q1149" s="14">
        <f t="shared" si="87"/>
        <v>300</v>
      </c>
      <c r="R1149" s="14" t="str">
        <f t="shared" si="89"/>
        <v>D</v>
      </c>
      <c r="S1149" s="14" t="str">
        <f>VLOOKUP(G1149,Code!$C$3:$D$5,2,0)</f>
        <v>O-102</v>
      </c>
      <c r="T1149" s="14"/>
    </row>
    <row r="1150" spans="1:20">
      <c r="A1150" s="13">
        <v>1149</v>
      </c>
      <c r="B1150" s="13" t="s">
        <v>548</v>
      </c>
      <c r="C1150" s="13" t="s">
        <v>69</v>
      </c>
      <c r="D1150" s="13" t="s">
        <v>1169</v>
      </c>
      <c r="E1150" s="13" t="s">
        <v>169</v>
      </c>
      <c r="F1150" s="13" t="s">
        <v>115</v>
      </c>
      <c r="G1150" s="13" t="s">
        <v>82</v>
      </c>
      <c r="H1150" s="13" t="s">
        <v>99</v>
      </c>
      <c r="I1150" s="13" t="s">
        <v>1171</v>
      </c>
      <c r="J1150" s="13">
        <v>2</v>
      </c>
      <c r="K1150" s="13">
        <v>0</v>
      </c>
      <c r="L1150" s="14">
        <v>5.8695999999999993</v>
      </c>
      <c r="M1150" s="14">
        <f t="shared" si="85"/>
        <v>6.8904000000000005</v>
      </c>
      <c r="N1150" s="14">
        <f t="shared" si="86"/>
        <v>12.76</v>
      </c>
      <c r="O1150" s="14">
        <f t="shared" si="88"/>
        <v>5.8695999999999993</v>
      </c>
      <c r="P1150" s="13">
        <v>12.76</v>
      </c>
      <c r="Q1150" s="14">
        <f t="shared" si="87"/>
        <v>300</v>
      </c>
      <c r="R1150" s="14" t="str">
        <f t="shared" si="89"/>
        <v>D</v>
      </c>
      <c r="S1150" s="14" t="str">
        <f>VLOOKUP(G1150,Code!$C$3:$D$5,2,0)</f>
        <v>O-102</v>
      </c>
      <c r="T1150" s="14"/>
    </row>
    <row r="1151" spans="1:20">
      <c r="A1151" s="13">
        <v>1150</v>
      </c>
      <c r="B1151" s="13" t="s">
        <v>548</v>
      </c>
      <c r="C1151" s="13" t="s">
        <v>69</v>
      </c>
      <c r="D1151" s="13" t="s">
        <v>1169</v>
      </c>
      <c r="E1151" s="13" t="s">
        <v>169</v>
      </c>
      <c r="F1151" s="13" t="s">
        <v>115</v>
      </c>
      <c r="G1151" s="13" t="s">
        <v>96</v>
      </c>
      <c r="H1151" s="13" t="s">
        <v>97</v>
      </c>
      <c r="I1151" s="13" t="s">
        <v>1172</v>
      </c>
      <c r="J1151" s="13">
        <v>1</v>
      </c>
      <c r="K1151" s="13">
        <v>0</v>
      </c>
      <c r="L1151" s="14">
        <v>0.43799999999999883</v>
      </c>
      <c r="M1151" s="14">
        <f t="shared" si="85"/>
        <v>10.512</v>
      </c>
      <c r="N1151" s="14">
        <f t="shared" si="86"/>
        <v>10.95</v>
      </c>
      <c r="O1151" s="14">
        <f t="shared" si="88"/>
        <v>0.43799999999999883</v>
      </c>
      <c r="P1151" s="13">
        <v>10.95</v>
      </c>
      <c r="Q1151" s="14">
        <f t="shared" si="87"/>
        <v>150</v>
      </c>
      <c r="R1151" s="14" t="str">
        <f t="shared" si="89"/>
        <v>D</v>
      </c>
      <c r="S1151" s="14" t="str">
        <f>VLOOKUP(G1151,Code!$C$3:$D$5,2,0)</f>
        <v>T-103</v>
      </c>
      <c r="T1151" s="14"/>
    </row>
    <row r="1152" spans="1:20">
      <c r="A1152" s="13">
        <v>1151</v>
      </c>
      <c r="B1152" s="13" t="s">
        <v>548</v>
      </c>
      <c r="C1152" s="13" t="s">
        <v>69</v>
      </c>
      <c r="D1152" s="13" t="s">
        <v>1169</v>
      </c>
      <c r="E1152" s="13" t="s">
        <v>169</v>
      </c>
      <c r="F1152" s="13" t="s">
        <v>115</v>
      </c>
      <c r="G1152" s="13" t="s">
        <v>96</v>
      </c>
      <c r="H1152" s="13" t="s">
        <v>522</v>
      </c>
      <c r="I1152" s="13" t="s">
        <v>1173</v>
      </c>
      <c r="J1152" s="13">
        <v>2</v>
      </c>
      <c r="K1152" s="13">
        <v>0</v>
      </c>
      <c r="L1152" s="14">
        <v>209.99299999999999</v>
      </c>
      <c r="M1152" s="14">
        <f t="shared" si="85"/>
        <v>389.98700000000002</v>
      </c>
      <c r="N1152" s="14">
        <f t="shared" si="86"/>
        <v>599.98</v>
      </c>
      <c r="O1152" s="14">
        <f t="shared" si="88"/>
        <v>209.99299999999999</v>
      </c>
      <c r="P1152" s="13">
        <v>599.98</v>
      </c>
      <c r="Q1152" s="14">
        <f t="shared" si="87"/>
        <v>300</v>
      </c>
      <c r="R1152" s="14" t="str">
        <f t="shared" si="89"/>
        <v>D</v>
      </c>
      <c r="S1152" s="14" t="str">
        <f>VLOOKUP(G1152,Code!$C$3:$D$5,2,0)</f>
        <v>T-103</v>
      </c>
      <c r="T1152" s="14"/>
    </row>
    <row r="1153" spans="1:20">
      <c r="A1153" s="13">
        <v>1152</v>
      </c>
      <c r="B1153" s="13" t="s">
        <v>85</v>
      </c>
      <c r="C1153" s="13" t="s">
        <v>78</v>
      </c>
      <c r="D1153" s="13" t="s">
        <v>1174</v>
      </c>
      <c r="E1153" s="13" t="s">
        <v>268</v>
      </c>
      <c r="F1153" s="13" t="s">
        <v>134</v>
      </c>
      <c r="G1153" s="13" t="s">
        <v>73</v>
      </c>
      <c r="H1153" s="13" t="s">
        <v>92</v>
      </c>
      <c r="I1153" s="13" t="s">
        <v>1175</v>
      </c>
      <c r="J1153" s="13">
        <v>6</v>
      </c>
      <c r="K1153" s="13">
        <v>0.2</v>
      </c>
      <c r="L1153" s="14">
        <v>1.2527999999999997</v>
      </c>
      <c r="M1153" s="14">
        <f t="shared" si="85"/>
        <v>7.0992000000000006</v>
      </c>
      <c r="N1153" s="14">
        <f t="shared" si="86"/>
        <v>10.022400000000001</v>
      </c>
      <c r="O1153" s="14">
        <f t="shared" si="88"/>
        <v>2.9232000000000005</v>
      </c>
      <c r="P1153" s="13">
        <v>8.3520000000000003</v>
      </c>
      <c r="Q1153" s="14">
        <f t="shared" si="87"/>
        <v>900</v>
      </c>
      <c r="R1153" s="14" t="str">
        <f t="shared" si="89"/>
        <v>C</v>
      </c>
      <c r="S1153" s="14" t="str">
        <f>VLOOKUP(G1153,Code!$C$3:$D$5,2,0)</f>
        <v>F-101</v>
      </c>
      <c r="T1153" s="14"/>
    </row>
    <row r="1154" spans="1:20">
      <c r="A1154" s="13">
        <v>1153</v>
      </c>
      <c r="B1154" s="13" t="s">
        <v>85</v>
      </c>
      <c r="C1154" s="13" t="s">
        <v>78</v>
      </c>
      <c r="D1154" s="13" t="s">
        <v>1176</v>
      </c>
      <c r="E1154" s="13" t="s">
        <v>582</v>
      </c>
      <c r="F1154" s="13" t="s">
        <v>81</v>
      </c>
      <c r="G1154" s="13" t="s">
        <v>82</v>
      </c>
      <c r="H1154" s="13" t="s">
        <v>94</v>
      </c>
      <c r="I1154" s="13" t="s">
        <v>1177</v>
      </c>
      <c r="J1154" s="13">
        <v>2</v>
      </c>
      <c r="K1154" s="13">
        <v>0</v>
      </c>
      <c r="L1154" s="14">
        <v>1.6379999999999999</v>
      </c>
      <c r="M1154" s="14">
        <f t="shared" ref="M1154:M1217" si="90">P1154-L1154</f>
        <v>2.0020000000000002</v>
      </c>
      <c r="N1154" s="14">
        <f t="shared" ref="N1154:N1217" si="91">P1154+(P1154*K1154)</f>
        <v>3.64</v>
      </c>
      <c r="O1154" s="14">
        <f t="shared" si="88"/>
        <v>1.6379999999999999</v>
      </c>
      <c r="P1154" s="13">
        <v>3.64</v>
      </c>
      <c r="Q1154" s="14">
        <f t="shared" ref="Q1154:Q1217" si="92">J1154*150</f>
        <v>300</v>
      </c>
      <c r="R1154" s="14" t="str">
        <f t="shared" si="89"/>
        <v>D</v>
      </c>
      <c r="S1154" s="14" t="str">
        <f>VLOOKUP(G1154,Code!$C$3:$D$5,2,0)</f>
        <v>O-102</v>
      </c>
      <c r="T1154" s="14"/>
    </row>
    <row r="1155" spans="1:20">
      <c r="A1155" s="13">
        <v>1154</v>
      </c>
      <c r="B1155" s="13" t="s">
        <v>85</v>
      </c>
      <c r="C1155" s="13" t="s">
        <v>78</v>
      </c>
      <c r="D1155" s="13" t="s">
        <v>1176</v>
      </c>
      <c r="E1155" s="13" t="s">
        <v>582</v>
      </c>
      <c r="F1155" s="13" t="s">
        <v>81</v>
      </c>
      <c r="G1155" s="13" t="s">
        <v>82</v>
      </c>
      <c r="H1155" s="13" t="s">
        <v>99</v>
      </c>
      <c r="I1155" s="13" t="s">
        <v>999</v>
      </c>
      <c r="J1155" s="13">
        <v>7</v>
      </c>
      <c r="K1155" s="13">
        <v>0.2</v>
      </c>
      <c r="L1155" s="14">
        <v>53.921700000000008</v>
      </c>
      <c r="M1155" s="14">
        <f t="shared" si="90"/>
        <v>105.84629999999999</v>
      </c>
      <c r="N1155" s="14">
        <f t="shared" si="91"/>
        <v>191.7216</v>
      </c>
      <c r="O1155" s="14">
        <f t="shared" ref="O1155:O1218" si="93">N1155-M1155</f>
        <v>85.87530000000001</v>
      </c>
      <c r="P1155" s="13">
        <v>159.768</v>
      </c>
      <c r="Q1155" s="14">
        <f t="shared" si="92"/>
        <v>1050</v>
      </c>
      <c r="R1155" s="14" t="str">
        <f t="shared" ref="R1155:R1218" si="94">IF(Q1155&gt;=2000,"A",IF(Q1155&gt;=1000,"B",IF(Q1155&gt;=500,"C",IF(Q1155&gt;=100,"D",IF(Q1155&lt;100,"E","error")))))</f>
        <v>B</v>
      </c>
      <c r="S1155" s="14" t="str">
        <f>VLOOKUP(G1155,Code!$C$3:$D$5,2,0)</f>
        <v>O-102</v>
      </c>
      <c r="T1155" s="14"/>
    </row>
    <row r="1156" spans="1:20">
      <c r="A1156" s="13">
        <v>1155</v>
      </c>
      <c r="B1156" s="13" t="s">
        <v>150</v>
      </c>
      <c r="C1156" s="13" t="s">
        <v>112</v>
      </c>
      <c r="D1156" s="13" t="s">
        <v>1178</v>
      </c>
      <c r="E1156" s="13" t="s">
        <v>204</v>
      </c>
      <c r="F1156" s="13" t="s">
        <v>72</v>
      </c>
      <c r="G1156" s="13" t="s">
        <v>82</v>
      </c>
      <c r="H1156" s="13" t="s">
        <v>90</v>
      </c>
      <c r="I1156" s="13" t="s">
        <v>1179</v>
      </c>
      <c r="J1156" s="13">
        <v>2</v>
      </c>
      <c r="K1156" s="13">
        <v>0</v>
      </c>
      <c r="L1156" s="14">
        <v>0</v>
      </c>
      <c r="M1156" s="14">
        <f t="shared" si="90"/>
        <v>122.48</v>
      </c>
      <c r="N1156" s="14">
        <f t="shared" si="91"/>
        <v>122.48</v>
      </c>
      <c r="O1156" s="14">
        <f t="shared" si="93"/>
        <v>0</v>
      </c>
      <c r="P1156" s="13">
        <v>122.48</v>
      </c>
      <c r="Q1156" s="14">
        <f t="shared" si="92"/>
        <v>300</v>
      </c>
      <c r="R1156" s="14" t="str">
        <f t="shared" si="94"/>
        <v>D</v>
      </c>
      <c r="S1156" s="14" t="str">
        <f>VLOOKUP(G1156,Code!$C$3:$D$5,2,0)</f>
        <v>O-102</v>
      </c>
      <c r="T1156" s="14"/>
    </row>
    <row r="1157" spans="1:20">
      <c r="A1157" s="13">
        <v>1156</v>
      </c>
      <c r="B1157" s="13" t="s">
        <v>150</v>
      </c>
      <c r="C1157" s="13" t="s">
        <v>112</v>
      </c>
      <c r="D1157" s="13" t="s">
        <v>1178</v>
      </c>
      <c r="E1157" s="13" t="s">
        <v>204</v>
      </c>
      <c r="F1157" s="13" t="s">
        <v>72</v>
      </c>
      <c r="G1157" s="13" t="s">
        <v>73</v>
      </c>
      <c r="H1157" s="13" t="s">
        <v>88</v>
      </c>
      <c r="I1157" s="13" t="s">
        <v>1180</v>
      </c>
      <c r="J1157" s="13">
        <v>7</v>
      </c>
      <c r="K1157" s="13">
        <v>0</v>
      </c>
      <c r="L1157" s="14">
        <v>493.78559999999993</v>
      </c>
      <c r="M1157" s="14">
        <f t="shared" si="90"/>
        <v>1750.6944000000001</v>
      </c>
      <c r="N1157" s="14">
        <f t="shared" si="91"/>
        <v>2244.48</v>
      </c>
      <c r="O1157" s="14">
        <f t="shared" si="93"/>
        <v>493.78559999999993</v>
      </c>
      <c r="P1157" s="13">
        <v>2244.48</v>
      </c>
      <c r="Q1157" s="14">
        <f t="shared" si="92"/>
        <v>1050</v>
      </c>
      <c r="R1157" s="14" t="str">
        <f t="shared" si="94"/>
        <v>B</v>
      </c>
      <c r="S1157" s="14" t="str">
        <f>VLOOKUP(G1157,Code!$C$3:$D$5,2,0)</f>
        <v>F-101</v>
      </c>
      <c r="T1157" s="14"/>
    </row>
    <row r="1158" spans="1:20">
      <c r="A1158" s="13">
        <v>1157</v>
      </c>
      <c r="B1158" s="13" t="s">
        <v>150</v>
      </c>
      <c r="C1158" s="13" t="s">
        <v>112</v>
      </c>
      <c r="D1158" s="13" t="s">
        <v>1178</v>
      </c>
      <c r="E1158" s="13" t="s">
        <v>204</v>
      </c>
      <c r="F1158" s="13" t="s">
        <v>72</v>
      </c>
      <c r="G1158" s="13" t="s">
        <v>82</v>
      </c>
      <c r="H1158" s="13" t="s">
        <v>99</v>
      </c>
      <c r="I1158" s="13" t="s">
        <v>580</v>
      </c>
      <c r="J1158" s="13">
        <v>3</v>
      </c>
      <c r="K1158" s="13">
        <v>0</v>
      </c>
      <c r="L1158" s="14">
        <v>29.285699999999999</v>
      </c>
      <c r="M1158" s="14">
        <f t="shared" si="90"/>
        <v>33.024300000000004</v>
      </c>
      <c r="N1158" s="14">
        <f t="shared" si="91"/>
        <v>62.31</v>
      </c>
      <c r="O1158" s="14">
        <f t="shared" si="93"/>
        <v>29.285699999999999</v>
      </c>
      <c r="P1158" s="13">
        <v>62.31</v>
      </c>
      <c r="Q1158" s="14">
        <f t="shared" si="92"/>
        <v>450</v>
      </c>
      <c r="R1158" s="14" t="str">
        <f t="shared" si="94"/>
        <v>D</v>
      </c>
      <c r="S1158" s="14" t="str">
        <f>VLOOKUP(G1158,Code!$C$3:$D$5,2,0)</f>
        <v>O-102</v>
      </c>
      <c r="T1158" s="14"/>
    </row>
    <row r="1159" spans="1:20">
      <c r="A1159" s="13">
        <v>1158</v>
      </c>
      <c r="B1159" s="13" t="s">
        <v>150</v>
      </c>
      <c r="C1159" s="13" t="s">
        <v>112</v>
      </c>
      <c r="D1159" s="13" t="s">
        <v>1178</v>
      </c>
      <c r="E1159" s="13" t="s">
        <v>204</v>
      </c>
      <c r="F1159" s="13" t="s">
        <v>72</v>
      </c>
      <c r="G1159" s="13" t="s">
        <v>73</v>
      </c>
      <c r="H1159" s="13" t="s">
        <v>88</v>
      </c>
      <c r="I1159" s="13" t="s">
        <v>570</v>
      </c>
      <c r="J1159" s="13">
        <v>2</v>
      </c>
      <c r="K1159" s="13">
        <v>0</v>
      </c>
      <c r="L1159" s="14">
        <v>100.12200000000001</v>
      </c>
      <c r="M1159" s="14">
        <f t="shared" si="90"/>
        <v>354.97800000000001</v>
      </c>
      <c r="N1159" s="14">
        <f t="shared" si="91"/>
        <v>455.1</v>
      </c>
      <c r="O1159" s="14">
        <f t="shared" si="93"/>
        <v>100.12200000000001</v>
      </c>
      <c r="P1159" s="13">
        <v>455.1</v>
      </c>
      <c r="Q1159" s="14">
        <f t="shared" si="92"/>
        <v>300</v>
      </c>
      <c r="R1159" s="14" t="str">
        <f t="shared" si="94"/>
        <v>D</v>
      </c>
      <c r="S1159" s="14" t="str">
        <f>VLOOKUP(G1159,Code!$C$3:$D$5,2,0)</f>
        <v>F-101</v>
      </c>
      <c r="T1159" s="14"/>
    </row>
    <row r="1160" spans="1:20">
      <c r="A1160" s="13">
        <v>1159</v>
      </c>
      <c r="B1160" s="13" t="s">
        <v>68</v>
      </c>
      <c r="C1160" s="13" t="s">
        <v>78</v>
      </c>
      <c r="D1160" s="13" t="s">
        <v>79</v>
      </c>
      <c r="E1160" s="13" t="s">
        <v>80</v>
      </c>
      <c r="F1160" s="13" t="s">
        <v>81</v>
      </c>
      <c r="G1160" s="13" t="s">
        <v>73</v>
      </c>
      <c r="H1160" s="13" t="s">
        <v>76</v>
      </c>
      <c r="I1160" s="13" t="s">
        <v>1181</v>
      </c>
      <c r="J1160" s="13">
        <v>1</v>
      </c>
      <c r="K1160" s="13">
        <v>0.2</v>
      </c>
      <c r="L1160" s="14">
        <v>19.518400000000007</v>
      </c>
      <c r="M1160" s="14">
        <f t="shared" si="90"/>
        <v>175.66559999999998</v>
      </c>
      <c r="N1160" s="14">
        <f t="shared" si="91"/>
        <v>234.2208</v>
      </c>
      <c r="O1160" s="14">
        <f t="shared" si="93"/>
        <v>58.555200000000013</v>
      </c>
      <c r="P1160" s="13">
        <v>195.184</v>
      </c>
      <c r="Q1160" s="14">
        <f t="shared" si="92"/>
        <v>150</v>
      </c>
      <c r="R1160" s="14" t="str">
        <f t="shared" si="94"/>
        <v>D</v>
      </c>
      <c r="S1160" s="14" t="str">
        <f>VLOOKUP(G1160,Code!$C$3:$D$5,2,0)</f>
        <v>F-101</v>
      </c>
      <c r="T1160" s="14"/>
    </row>
    <row r="1161" spans="1:20">
      <c r="A1161" s="13">
        <v>1160</v>
      </c>
      <c r="B1161" s="13" t="s">
        <v>85</v>
      </c>
      <c r="C1161" s="13" t="s">
        <v>69</v>
      </c>
      <c r="D1161" s="13" t="s">
        <v>236</v>
      </c>
      <c r="E1161" s="13" t="s">
        <v>165</v>
      </c>
      <c r="F1161" s="13" t="s">
        <v>115</v>
      </c>
      <c r="G1161" s="13" t="s">
        <v>82</v>
      </c>
      <c r="H1161" s="13" t="s">
        <v>101</v>
      </c>
      <c r="I1161" s="13" t="s">
        <v>1182</v>
      </c>
      <c r="J1161" s="13">
        <v>3</v>
      </c>
      <c r="K1161" s="13">
        <v>0</v>
      </c>
      <c r="L1161" s="14">
        <v>90.735000000000014</v>
      </c>
      <c r="M1161" s="14">
        <f t="shared" si="90"/>
        <v>272.20499999999998</v>
      </c>
      <c r="N1161" s="14">
        <f t="shared" si="91"/>
        <v>362.94</v>
      </c>
      <c r="O1161" s="14">
        <f t="shared" si="93"/>
        <v>90.735000000000014</v>
      </c>
      <c r="P1161" s="13">
        <v>362.94</v>
      </c>
      <c r="Q1161" s="14">
        <f t="shared" si="92"/>
        <v>450</v>
      </c>
      <c r="R1161" s="14" t="str">
        <f t="shared" si="94"/>
        <v>D</v>
      </c>
      <c r="S1161" s="14" t="str">
        <f>VLOOKUP(G1161,Code!$C$3:$D$5,2,0)</f>
        <v>O-102</v>
      </c>
      <c r="T1161" s="14"/>
    </row>
    <row r="1162" spans="1:20">
      <c r="A1162" s="13">
        <v>1161</v>
      </c>
      <c r="B1162" s="13" t="s">
        <v>85</v>
      </c>
      <c r="C1162" s="13" t="s">
        <v>69</v>
      </c>
      <c r="D1162" s="13" t="s">
        <v>236</v>
      </c>
      <c r="E1162" s="13" t="s">
        <v>165</v>
      </c>
      <c r="F1162" s="13" t="s">
        <v>115</v>
      </c>
      <c r="G1162" s="13" t="s">
        <v>82</v>
      </c>
      <c r="H1162" s="13" t="s">
        <v>99</v>
      </c>
      <c r="I1162" s="13" t="s">
        <v>206</v>
      </c>
      <c r="J1162" s="13">
        <v>2</v>
      </c>
      <c r="K1162" s="13">
        <v>0</v>
      </c>
      <c r="L1162" s="14">
        <v>5.77</v>
      </c>
      <c r="M1162" s="14">
        <f t="shared" si="90"/>
        <v>5.77</v>
      </c>
      <c r="N1162" s="14">
        <f t="shared" si="91"/>
        <v>11.54</v>
      </c>
      <c r="O1162" s="14">
        <f t="shared" si="93"/>
        <v>5.77</v>
      </c>
      <c r="P1162" s="13">
        <v>11.54</v>
      </c>
      <c r="Q1162" s="14">
        <f t="shared" si="92"/>
        <v>300</v>
      </c>
      <c r="R1162" s="14" t="str">
        <f t="shared" si="94"/>
        <v>D</v>
      </c>
      <c r="S1162" s="14" t="str">
        <f>VLOOKUP(G1162,Code!$C$3:$D$5,2,0)</f>
        <v>O-102</v>
      </c>
      <c r="T1162" s="14"/>
    </row>
    <row r="1163" spans="1:20">
      <c r="A1163" s="13">
        <v>1162</v>
      </c>
      <c r="B1163" s="13" t="s">
        <v>68</v>
      </c>
      <c r="C1163" s="13" t="s">
        <v>69</v>
      </c>
      <c r="D1163" s="13" t="s">
        <v>1183</v>
      </c>
      <c r="E1163" s="13" t="s">
        <v>80</v>
      </c>
      <c r="F1163" s="13" t="s">
        <v>81</v>
      </c>
      <c r="G1163" s="13" t="s">
        <v>82</v>
      </c>
      <c r="H1163" s="13" t="s">
        <v>94</v>
      </c>
      <c r="I1163" s="13" t="s">
        <v>145</v>
      </c>
      <c r="J1163" s="13">
        <v>3</v>
      </c>
      <c r="K1163" s="13">
        <v>0</v>
      </c>
      <c r="L1163" s="14">
        <v>15.642599999999995</v>
      </c>
      <c r="M1163" s="14">
        <f t="shared" si="90"/>
        <v>38.297400000000003</v>
      </c>
      <c r="N1163" s="14">
        <f t="shared" si="91"/>
        <v>53.94</v>
      </c>
      <c r="O1163" s="14">
        <f t="shared" si="93"/>
        <v>15.642599999999995</v>
      </c>
      <c r="P1163" s="13">
        <v>53.94</v>
      </c>
      <c r="Q1163" s="14">
        <f t="shared" si="92"/>
        <v>450</v>
      </c>
      <c r="R1163" s="14" t="str">
        <f t="shared" si="94"/>
        <v>D</v>
      </c>
      <c r="S1163" s="14" t="str">
        <f>VLOOKUP(G1163,Code!$C$3:$D$5,2,0)</f>
        <v>O-102</v>
      </c>
      <c r="T1163" s="14"/>
    </row>
    <row r="1164" spans="1:20">
      <c r="A1164" s="13">
        <v>1163</v>
      </c>
      <c r="B1164" s="13" t="s">
        <v>85</v>
      </c>
      <c r="C1164" s="13" t="s">
        <v>112</v>
      </c>
      <c r="D1164" s="13" t="s">
        <v>181</v>
      </c>
      <c r="E1164" s="13" t="s">
        <v>182</v>
      </c>
      <c r="F1164" s="13" t="s">
        <v>134</v>
      </c>
      <c r="G1164" s="13" t="s">
        <v>96</v>
      </c>
      <c r="H1164" s="13" t="s">
        <v>97</v>
      </c>
      <c r="I1164" s="13" t="s">
        <v>1184</v>
      </c>
      <c r="J1164" s="13">
        <v>1</v>
      </c>
      <c r="K1164" s="13">
        <v>0</v>
      </c>
      <c r="L1164" s="14">
        <v>4.5953999999999997</v>
      </c>
      <c r="M1164" s="14">
        <f t="shared" si="90"/>
        <v>5.3946000000000005</v>
      </c>
      <c r="N1164" s="14">
        <f t="shared" si="91"/>
        <v>9.99</v>
      </c>
      <c r="O1164" s="14">
        <f t="shared" si="93"/>
        <v>4.5953999999999997</v>
      </c>
      <c r="P1164" s="13">
        <v>9.99</v>
      </c>
      <c r="Q1164" s="14">
        <f t="shared" si="92"/>
        <v>150</v>
      </c>
      <c r="R1164" s="14" t="str">
        <f t="shared" si="94"/>
        <v>D</v>
      </c>
      <c r="S1164" s="14" t="str">
        <f>VLOOKUP(G1164,Code!$C$3:$D$5,2,0)</f>
        <v>T-103</v>
      </c>
      <c r="T1164" s="14"/>
    </row>
    <row r="1165" spans="1:20">
      <c r="A1165" s="13">
        <v>1164</v>
      </c>
      <c r="B1165" s="13" t="s">
        <v>85</v>
      </c>
      <c r="C1165" s="13" t="s">
        <v>112</v>
      </c>
      <c r="D1165" s="13" t="s">
        <v>181</v>
      </c>
      <c r="E1165" s="13" t="s">
        <v>182</v>
      </c>
      <c r="F1165" s="13" t="s">
        <v>134</v>
      </c>
      <c r="G1165" s="13" t="s">
        <v>82</v>
      </c>
      <c r="H1165" s="13" t="s">
        <v>99</v>
      </c>
      <c r="I1165" s="13" t="s">
        <v>476</v>
      </c>
      <c r="J1165" s="13">
        <v>3</v>
      </c>
      <c r="K1165" s="13">
        <v>0.2</v>
      </c>
      <c r="L1165" s="14">
        <v>40.872</v>
      </c>
      <c r="M1165" s="14">
        <f t="shared" si="90"/>
        <v>84.888000000000005</v>
      </c>
      <c r="N1165" s="14">
        <f t="shared" si="91"/>
        <v>150.91200000000001</v>
      </c>
      <c r="O1165" s="14">
        <f t="shared" si="93"/>
        <v>66.024000000000001</v>
      </c>
      <c r="P1165" s="13">
        <v>125.76</v>
      </c>
      <c r="Q1165" s="14">
        <f t="shared" si="92"/>
        <v>450</v>
      </c>
      <c r="R1165" s="14" t="str">
        <f t="shared" si="94"/>
        <v>D</v>
      </c>
      <c r="S1165" s="14" t="str">
        <f>VLOOKUP(G1165,Code!$C$3:$D$5,2,0)</f>
        <v>O-102</v>
      </c>
      <c r="T1165" s="14"/>
    </row>
    <row r="1166" spans="1:20">
      <c r="A1166" s="13">
        <v>1165</v>
      </c>
      <c r="B1166" s="13" t="s">
        <v>85</v>
      </c>
      <c r="C1166" s="13" t="s">
        <v>112</v>
      </c>
      <c r="D1166" s="13" t="s">
        <v>181</v>
      </c>
      <c r="E1166" s="13" t="s">
        <v>182</v>
      </c>
      <c r="F1166" s="13" t="s">
        <v>134</v>
      </c>
      <c r="G1166" s="13" t="s">
        <v>82</v>
      </c>
      <c r="H1166" s="13" t="s">
        <v>99</v>
      </c>
      <c r="I1166" s="13" t="s">
        <v>1185</v>
      </c>
      <c r="J1166" s="13">
        <v>5</v>
      </c>
      <c r="K1166" s="13">
        <v>0.2</v>
      </c>
      <c r="L1166" s="14">
        <v>9.1785000000000014</v>
      </c>
      <c r="M1166" s="14">
        <f t="shared" si="90"/>
        <v>16.141500000000001</v>
      </c>
      <c r="N1166" s="14">
        <f t="shared" si="91"/>
        <v>30.384</v>
      </c>
      <c r="O1166" s="14">
        <f t="shared" si="93"/>
        <v>14.2425</v>
      </c>
      <c r="P1166" s="13">
        <v>25.32</v>
      </c>
      <c r="Q1166" s="14">
        <f t="shared" si="92"/>
        <v>750</v>
      </c>
      <c r="R1166" s="14" t="str">
        <f t="shared" si="94"/>
        <v>C</v>
      </c>
      <c r="S1166" s="14" t="str">
        <f>VLOOKUP(G1166,Code!$C$3:$D$5,2,0)</f>
        <v>O-102</v>
      </c>
      <c r="T1166" s="14"/>
    </row>
    <row r="1167" spans="1:20">
      <c r="A1167" s="13">
        <v>1166</v>
      </c>
      <c r="B1167" s="13" t="s">
        <v>85</v>
      </c>
      <c r="C1167" s="13" t="s">
        <v>69</v>
      </c>
      <c r="D1167" s="13" t="s">
        <v>207</v>
      </c>
      <c r="E1167" s="13" t="s">
        <v>169</v>
      </c>
      <c r="F1167" s="13" t="s">
        <v>115</v>
      </c>
      <c r="G1167" s="13" t="s">
        <v>82</v>
      </c>
      <c r="H1167" s="13" t="s">
        <v>99</v>
      </c>
      <c r="I1167" s="13" t="s">
        <v>970</v>
      </c>
      <c r="J1167" s="13">
        <v>4</v>
      </c>
      <c r="K1167" s="13">
        <v>0</v>
      </c>
      <c r="L1167" s="14">
        <v>21.059999999999995</v>
      </c>
      <c r="M1167" s="14">
        <f t="shared" si="90"/>
        <v>25.740000000000002</v>
      </c>
      <c r="N1167" s="14">
        <f t="shared" si="91"/>
        <v>46.8</v>
      </c>
      <c r="O1167" s="14">
        <f t="shared" si="93"/>
        <v>21.059999999999995</v>
      </c>
      <c r="P1167" s="13">
        <v>46.8</v>
      </c>
      <c r="Q1167" s="14">
        <f t="shared" si="92"/>
        <v>600</v>
      </c>
      <c r="R1167" s="14" t="str">
        <f t="shared" si="94"/>
        <v>C</v>
      </c>
      <c r="S1167" s="14" t="str">
        <f>VLOOKUP(G1167,Code!$C$3:$D$5,2,0)</f>
        <v>O-102</v>
      </c>
      <c r="T1167" s="14"/>
    </row>
    <row r="1168" spans="1:20">
      <c r="A1168" s="13">
        <v>1167</v>
      </c>
      <c r="B1168" s="13" t="s">
        <v>548</v>
      </c>
      <c r="C1168" s="13" t="s">
        <v>69</v>
      </c>
      <c r="D1168" s="13" t="s">
        <v>109</v>
      </c>
      <c r="E1168" s="13" t="s">
        <v>110</v>
      </c>
      <c r="F1168" s="13" t="s">
        <v>81</v>
      </c>
      <c r="G1168" s="13" t="s">
        <v>96</v>
      </c>
      <c r="H1168" s="13" t="s">
        <v>138</v>
      </c>
      <c r="I1168" s="13" t="s">
        <v>253</v>
      </c>
      <c r="J1168" s="13">
        <v>9</v>
      </c>
      <c r="K1168" s="13">
        <v>0</v>
      </c>
      <c r="L1168" s="14">
        <v>49.272299999999987</v>
      </c>
      <c r="M1168" s="14">
        <f t="shared" si="90"/>
        <v>398.65770000000003</v>
      </c>
      <c r="N1168" s="14">
        <f t="shared" si="91"/>
        <v>447.93</v>
      </c>
      <c r="O1168" s="14">
        <f t="shared" si="93"/>
        <v>49.272299999999973</v>
      </c>
      <c r="P1168" s="13">
        <v>447.93</v>
      </c>
      <c r="Q1168" s="14">
        <f t="shared" si="92"/>
        <v>1350</v>
      </c>
      <c r="R1168" s="14" t="str">
        <f t="shared" si="94"/>
        <v>B</v>
      </c>
      <c r="S1168" s="14" t="str">
        <f>VLOOKUP(G1168,Code!$C$3:$D$5,2,0)</f>
        <v>T-103</v>
      </c>
      <c r="T1168" s="14"/>
    </row>
    <row r="1169" spans="1:20">
      <c r="A1169" s="13">
        <v>1168</v>
      </c>
      <c r="B1169" s="13" t="s">
        <v>68</v>
      </c>
      <c r="C1169" s="13" t="s">
        <v>69</v>
      </c>
      <c r="D1169" s="13" t="s">
        <v>181</v>
      </c>
      <c r="E1169" s="13" t="s">
        <v>182</v>
      </c>
      <c r="F1169" s="13" t="s">
        <v>134</v>
      </c>
      <c r="G1169" s="13" t="s">
        <v>73</v>
      </c>
      <c r="H1169" s="13" t="s">
        <v>92</v>
      </c>
      <c r="I1169" s="13" t="s">
        <v>1186</v>
      </c>
      <c r="J1169" s="13">
        <v>2</v>
      </c>
      <c r="K1169" s="13">
        <v>0</v>
      </c>
      <c r="L1169" s="14">
        <v>33.938800000000001</v>
      </c>
      <c r="M1169" s="14">
        <f t="shared" si="90"/>
        <v>75.541200000000003</v>
      </c>
      <c r="N1169" s="14">
        <f t="shared" si="91"/>
        <v>109.48</v>
      </c>
      <c r="O1169" s="14">
        <f t="shared" si="93"/>
        <v>33.938800000000001</v>
      </c>
      <c r="P1169" s="13">
        <v>109.48</v>
      </c>
      <c r="Q1169" s="14">
        <f t="shared" si="92"/>
        <v>300</v>
      </c>
      <c r="R1169" s="14" t="str">
        <f t="shared" si="94"/>
        <v>D</v>
      </c>
      <c r="S1169" s="14" t="str">
        <f>VLOOKUP(G1169,Code!$C$3:$D$5,2,0)</f>
        <v>F-101</v>
      </c>
      <c r="T1169" s="14"/>
    </row>
    <row r="1170" spans="1:20">
      <c r="A1170" s="13">
        <v>1169</v>
      </c>
      <c r="B1170" s="13" t="s">
        <v>68</v>
      </c>
      <c r="C1170" s="13" t="s">
        <v>69</v>
      </c>
      <c r="D1170" s="13" t="s">
        <v>181</v>
      </c>
      <c r="E1170" s="13" t="s">
        <v>182</v>
      </c>
      <c r="F1170" s="13" t="s">
        <v>134</v>
      </c>
      <c r="G1170" s="13" t="s">
        <v>82</v>
      </c>
      <c r="H1170" s="13" t="s">
        <v>90</v>
      </c>
      <c r="I1170" s="13" t="s">
        <v>213</v>
      </c>
      <c r="J1170" s="13">
        <v>3</v>
      </c>
      <c r="K1170" s="13">
        <v>0</v>
      </c>
      <c r="L1170" s="14">
        <v>0</v>
      </c>
      <c r="M1170" s="14">
        <f t="shared" si="90"/>
        <v>272.94</v>
      </c>
      <c r="N1170" s="14">
        <f t="shared" si="91"/>
        <v>272.94</v>
      </c>
      <c r="O1170" s="14">
        <f t="shared" si="93"/>
        <v>0</v>
      </c>
      <c r="P1170" s="13">
        <v>272.94</v>
      </c>
      <c r="Q1170" s="14">
        <f t="shared" si="92"/>
        <v>450</v>
      </c>
      <c r="R1170" s="14" t="str">
        <f t="shared" si="94"/>
        <v>D</v>
      </c>
      <c r="S1170" s="14" t="str">
        <f>VLOOKUP(G1170,Code!$C$3:$D$5,2,0)</f>
        <v>O-102</v>
      </c>
      <c r="T1170" s="14"/>
    </row>
    <row r="1171" spans="1:20">
      <c r="A1171" s="13">
        <v>1170</v>
      </c>
      <c r="B1171" s="13" t="s">
        <v>68</v>
      </c>
      <c r="C1171" s="13" t="s">
        <v>69</v>
      </c>
      <c r="D1171" s="13" t="s">
        <v>181</v>
      </c>
      <c r="E1171" s="13" t="s">
        <v>182</v>
      </c>
      <c r="F1171" s="13" t="s">
        <v>134</v>
      </c>
      <c r="G1171" s="13" t="s">
        <v>82</v>
      </c>
      <c r="H1171" s="13" t="s">
        <v>107</v>
      </c>
      <c r="I1171" s="13" t="s">
        <v>1187</v>
      </c>
      <c r="J1171" s="13">
        <v>3</v>
      </c>
      <c r="K1171" s="13">
        <v>0</v>
      </c>
      <c r="L1171" s="14">
        <v>9.3312000000000008</v>
      </c>
      <c r="M1171" s="14">
        <f t="shared" si="90"/>
        <v>10.1088</v>
      </c>
      <c r="N1171" s="14">
        <f t="shared" si="91"/>
        <v>19.440000000000001</v>
      </c>
      <c r="O1171" s="14">
        <f t="shared" si="93"/>
        <v>9.3312000000000008</v>
      </c>
      <c r="P1171" s="13">
        <v>19.440000000000001</v>
      </c>
      <c r="Q1171" s="14">
        <f t="shared" si="92"/>
        <v>450</v>
      </c>
      <c r="R1171" s="14" t="str">
        <f t="shared" si="94"/>
        <v>D</v>
      </c>
      <c r="S1171" s="14" t="str">
        <f>VLOOKUP(G1171,Code!$C$3:$D$5,2,0)</f>
        <v>O-102</v>
      </c>
      <c r="T1171" s="14"/>
    </row>
    <row r="1172" spans="1:20">
      <c r="A1172" s="13">
        <v>1171</v>
      </c>
      <c r="B1172" s="13" t="s">
        <v>68</v>
      </c>
      <c r="C1172" s="13" t="s">
        <v>69</v>
      </c>
      <c r="D1172" s="13" t="s">
        <v>181</v>
      </c>
      <c r="E1172" s="13" t="s">
        <v>182</v>
      </c>
      <c r="F1172" s="13" t="s">
        <v>134</v>
      </c>
      <c r="G1172" s="13" t="s">
        <v>82</v>
      </c>
      <c r="H1172" s="13" t="s">
        <v>90</v>
      </c>
      <c r="I1172" s="13" t="s">
        <v>1188</v>
      </c>
      <c r="J1172" s="13">
        <v>4</v>
      </c>
      <c r="K1172" s="13">
        <v>0</v>
      </c>
      <c r="L1172" s="14">
        <v>8.299199999999999</v>
      </c>
      <c r="M1172" s="14">
        <f t="shared" si="90"/>
        <v>23.620800000000003</v>
      </c>
      <c r="N1172" s="14">
        <f t="shared" si="91"/>
        <v>31.92</v>
      </c>
      <c r="O1172" s="14">
        <f t="shared" si="93"/>
        <v>8.299199999999999</v>
      </c>
      <c r="P1172" s="13">
        <v>31.92</v>
      </c>
      <c r="Q1172" s="14">
        <f t="shared" si="92"/>
        <v>600</v>
      </c>
      <c r="R1172" s="14" t="str">
        <f t="shared" si="94"/>
        <v>C</v>
      </c>
      <c r="S1172" s="14" t="str">
        <f>VLOOKUP(G1172,Code!$C$3:$D$5,2,0)</f>
        <v>O-102</v>
      </c>
      <c r="T1172" s="14"/>
    </row>
    <row r="1173" spans="1:20">
      <c r="A1173" s="13">
        <v>1172</v>
      </c>
      <c r="B1173" s="13" t="s">
        <v>85</v>
      </c>
      <c r="C1173" s="13" t="s">
        <v>69</v>
      </c>
      <c r="D1173" s="13" t="s">
        <v>1189</v>
      </c>
      <c r="E1173" s="13" t="s">
        <v>169</v>
      </c>
      <c r="F1173" s="13" t="s">
        <v>115</v>
      </c>
      <c r="G1173" s="13" t="s">
        <v>82</v>
      </c>
      <c r="H1173" s="13" t="s">
        <v>107</v>
      </c>
      <c r="I1173" s="13" t="s">
        <v>1190</v>
      </c>
      <c r="J1173" s="13">
        <v>2</v>
      </c>
      <c r="K1173" s="13">
        <v>0</v>
      </c>
      <c r="L1173" s="14">
        <v>10.7424</v>
      </c>
      <c r="M1173" s="14">
        <f t="shared" si="90"/>
        <v>11.637599999999999</v>
      </c>
      <c r="N1173" s="14">
        <f t="shared" si="91"/>
        <v>22.38</v>
      </c>
      <c r="O1173" s="14">
        <f t="shared" si="93"/>
        <v>10.7424</v>
      </c>
      <c r="P1173" s="13">
        <v>22.38</v>
      </c>
      <c r="Q1173" s="14">
        <f t="shared" si="92"/>
        <v>300</v>
      </c>
      <c r="R1173" s="14" t="str">
        <f t="shared" si="94"/>
        <v>D</v>
      </c>
      <c r="S1173" s="14" t="str">
        <f>VLOOKUP(G1173,Code!$C$3:$D$5,2,0)</f>
        <v>O-102</v>
      </c>
      <c r="T1173" s="14"/>
    </row>
    <row r="1174" spans="1:20">
      <c r="A1174" s="13">
        <v>1173</v>
      </c>
      <c r="B1174" s="13" t="s">
        <v>85</v>
      </c>
      <c r="C1174" s="13" t="s">
        <v>69</v>
      </c>
      <c r="D1174" s="13" t="s">
        <v>79</v>
      </c>
      <c r="E1174" s="13" t="s">
        <v>80</v>
      </c>
      <c r="F1174" s="13" t="s">
        <v>81</v>
      </c>
      <c r="G1174" s="13" t="s">
        <v>82</v>
      </c>
      <c r="H1174" s="13" t="s">
        <v>99</v>
      </c>
      <c r="I1174" s="13" t="s">
        <v>1191</v>
      </c>
      <c r="J1174" s="13">
        <v>5</v>
      </c>
      <c r="K1174" s="13">
        <v>0.2</v>
      </c>
      <c r="L1174" s="14">
        <v>5.5754999999999999</v>
      </c>
      <c r="M1174" s="14">
        <f t="shared" si="90"/>
        <v>10.944500000000003</v>
      </c>
      <c r="N1174" s="14">
        <f t="shared" si="91"/>
        <v>19.824000000000005</v>
      </c>
      <c r="O1174" s="14">
        <f t="shared" si="93"/>
        <v>8.8795000000000019</v>
      </c>
      <c r="P1174" s="13">
        <v>16.520000000000003</v>
      </c>
      <c r="Q1174" s="14">
        <f t="shared" si="92"/>
        <v>750</v>
      </c>
      <c r="R1174" s="14" t="str">
        <f t="shared" si="94"/>
        <v>C</v>
      </c>
      <c r="S1174" s="14" t="str">
        <f>VLOOKUP(G1174,Code!$C$3:$D$5,2,0)</f>
        <v>O-102</v>
      </c>
      <c r="T1174" s="14"/>
    </row>
    <row r="1175" spans="1:20">
      <c r="A1175" s="13">
        <v>1174</v>
      </c>
      <c r="B1175" s="13" t="s">
        <v>85</v>
      </c>
      <c r="C1175" s="13" t="s">
        <v>69</v>
      </c>
      <c r="D1175" s="13" t="s">
        <v>282</v>
      </c>
      <c r="E1175" s="13" t="s">
        <v>159</v>
      </c>
      <c r="F1175" s="13" t="s">
        <v>115</v>
      </c>
      <c r="G1175" s="13" t="s">
        <v>82</v>
      </c>
      <c r="H1175" s="13" t="s">
        <v>99</v>
      </c>
      <c r="I1175" s="13" t="s">
        <v>914</v>
      </c>
      <c r="J1175" s="13">
        <v>4</v>
      </c>
      <c r="K1175" s="13">
        <v>0.8</v>
      </c>
      <c r="L1175" s="14">
        <v>-7.7640000000000011</v>
      </c>
      <c r="M1175" s="14">
        <f t="shared" si="90"/>
        <v>12.94</v>
      </c>
      <c r="N1175" s="14">
        <f t="shared" si="91"/>
        <v>9.3167999999999971</v>
      </c>
      <c r="O1175" s="14">
        <f t="shared" si="93"/>
        <v>-3.6232000000000024</v>
      </c>
      <c r="P1175" s="13">
        <v>5.1759999999999984</v>
      </c>
      <c r="Q1175" s="14">
        <f t="shared" si="92"/>
        <v>600</v>
      </c>
      <c r="R1175" s="14" t="str">
        <f t="shared" si="94"/>
        <v>C</v>
      </c>
      <c r="S1175" s="14" t="str">
        <f>VLOOKUP(G1175,Code!$C$3:$D$5,2,0)</f>
        <v>O-102</v>
      </c>
      <c r="T1175" s="14"/>
    </row>
    <row r="1176" spans="1:20">
      <c r="A1176" s="13">
        <v>1175</v>
      </c>
      <c r="B1176" s="13" t="s">
        <v>150</v>
      </c>
      <c r="C1176" s="13" t="s">
        <v>78</v>
      </c>
      <c r="D1176" s="13" t="s">
        <v>181</v>
      </c>
      <c r="E1176" s="13" t="s">
        <v>182</v>
      </c>
      <c r="F1176" s="13" t="s">
        <v>134</v>
      </c>
      <c r="G1176" s="13" t="s">
        <v>82</v>
      </c>
      <c r="H1176" s="13" t="s">
        <v>99</v>
      </c>
      <c r="I1176" s="13" t="s">
        <v>1192</v>
      </c>
      <c r="J1176" s="13">
        <v>6</v>
      </c>
      <c r="K1176" s="13">
        <v>0.2</v>
      </c>
      <c r="L1176" s="14">
        <v>16.2864</v>
      </c>
      <c r="M1176" s="14">
        <f t="shared" si="90"/>
        <v>33.825600000000001</v>
      </c>
      <c r="N1176" s="14">
        <f t="shared" si="91"/>
        <v>60.134399999999999</v>
      </c>
      <c r="O1176" s="14">
        <f t="shared" si="93"/>
        <v>26.308799999999998</v>
      </c>
      <c r="P1176" s="13">
        <v>50.112000000000002</v>
      </c>
      <c r="Q1176" s="14">
        <f t="shared" si="92"/>
        <v>900</v>
      </c>
      <c r="R1176" s="14" t="str">
        <f t="shared" si="94"/>
        <v>C</v>
      </c>
      <c r="S1176" s="14" t="str">
        <f>VLOOKUP(G1176,Code!$C$3:$D$5,2,0)</f>
        <v>O-102</v>
      </c>
      <c r="T1176" s="14"/>
    </row>
    <row r="1177" spans="1:20">
      <c r="A1177" s="13">
        <v>1176</v>
      </c>
      <c r="B1177" s="13" t="s">
        <v>85</v>
      </c>
      <c r="C1177" s="13" t="s">
        <v>112</v>
      </c>
      <c r="D1177" s="13" t="s">
        <v>105</v>
      </c>
      <c r="E1177" s="13" t="s">
        <v>994</v>
      </c>
      <c r="F1177" s="13" t="s">
        <v>134</v>
      </c>
      <c r="G1177" s="13" t="s">
        <v>82</v>
      </c>
      <c r="H1177" s="13" t="s">
        <v>298</v>
      </c>
      <c r="I1177" s="13" t="s">
        <v>956</v>
      </c>
      <c r="J1177" s="13">
        <v>3</v>
      </c>
      <c r="K1177" s="13">
        <v>0</v>
      </c>
      <c r="L1177" s="14">
        <v>8.0996999999999986</v>
      </c>
      <c r="M1177" s="14">
        <f t="shared" si="90"/>
        <v>19.830300000000001</v>
      </c>
      <c r="N1177" s="14">
        <f t="shared" si="91"/>
        <v>27.93</v>
      </c>
      <c r="O1177" s="14">
        <f t="shared" si="93"/>
        <v>8.0996999999999986</v>
      </c>
      <c r="P1177" s="13">
        <v>27.93</v>
      </c>
      <c r="Q1177" s="14">
        <f t="shared" si="92"/>
        <v>450</v>
      </c>
      <c r="R1177" s="14" t="str">
        <f t="shared" si="94"/>
        <v>D</v>
      </c>
      <c r="S1177" s="14" t="str">
        <f>VLOOKUP(G1177,Code!$C$3:$D$5,2,0)</f>
        <v>O-102</v>
      </c>
      <c r="T1177" s="14"/>
    </row>
    <row r="1178" spans="1:20">
      <c r="A1178" s="13">
        <v>1177</v>
      </c>
      <c r="B1178" s="13" t="s">
        <v>68</v>
      </c>
      <c r="C1178" s="13" t="s">
        <v>112</v>
      </c>
      <c r="D1178" s="13" t="s">
        <v>79</v>
      </c>
      <c r="E1178" s="13" t="s">
        <v>80</v>
      </c>
      <c r="F1178" s="13" t="s">
        <v>81</v>
      </c>
      <c r="G1178" s="13" t="s">
        <v>82</v>
      </c>
      <c r="H1178" s="13" t="s">
        <v>83</v>
      </c>
      <c r="I1178" s="13" t="s">
        <v>1193</v>
      </c>
      <c r="J1178" s="13">
        <v>4</v>
      </c>
      <c r="K1178" s="13">
        <v>0</v>
      </c>
      <c r="L1178" s="14">
        <v>5.4332000000000003</v>
      </c>
      <c r="M1178" s="14">
        <f t="shared" si="90"/>
        <v>6.1268000000000002</v>
      </c>
      <c r="N1178" s="14">
        <f t="shared" si="91"/>
        <v>11.56</v>
      </c>
      <c r="O1178" s="14">
        <f t="shared" si="93"/>
        <v>5.4332000000000003</v>
      </c>
      <c r="P1178" s="13">
        <v>11.56</v>
      </c>
      <c r="Q1178" s="14">
        <f t="shared" si="92"/>
        <v>600</v>
      </c>
      <c r="R1178" s="14" t="str">
        <f t="shared" si="94"/>
        <v>C</v>
      </c>
      <c r="S1178" s="14" t="str">
        <f>VLOOKUP(G1178,Code!$C$3:$D$5,2,0)</f>
        <v>O-102</v>
      </c>
      <c r="T1178" s="14"/>
    </row>
    <row r="1179" spans="1:20">
      <c r="A1179" s="13">
        <v>1178</v>
      </c>
      <c r="B1179" s="13" t="s">
        <v>85</v>
      </c>
      <c r="C1179" s="13" t="s">
        <v>69</v>
      </c>
      <c r="D1179" s="13" t="s">
        <v>1194</v>
      </c>
      <c r="E1179" s="13" t="s">
        <v>1003</v>
      </c>
      <c r="F1179" s="13" t="s">
        <v>134</v>
      </c>
      <c r="G1179" s="13" t="s">
        <v>73</v>
      </c>
      <c r="H1179" s="13" t="s">
        <v>76</v>
      </c>
      <c r="I1179" s="13" t="s">
        <v>1195</v>
      </c>
      <c r="J1179" s="13">
        <v>2</v>
      </c>
      <c r="K1179" s="13">
        <v>0</v>
      </c>
      <c r="L1179" s="14">
        <v>51.749999999999986</v>
      </c>
      <c r="M1179" s="14">
        <f t="shared" si="90"/>
        <v>120.75000000000001</v>
      </c>
      <c r="N1179" s="14">
        <f t="shared" si="91"/>
        <v>172.5</v>
      </c>
      <c r="O1179" s="14">
        <f t="shared" si="93"/>
        <v>51.749999999999986</v>
      </c>
      <c r="P1179" s="13">
        <v>172.5</v>
      </c>
      <c r="Q1179" s="14">
        <f t="shared" si="92"/>
        <v>300</v>
      </c>
      <c r="R1179" s="14" t="str">
        <f t="shared" si="94"/>
        <v>D</v>
      </c>
      <c r="S1179" s="14" t="str">
        <f>VLOOKUP(G1179,Code!$C$3:$D$5,2,0)</f>
        <v>F-101</v>
      </c>
      <c r="T1179" s="14"/>
    </row>
    <row r="1180" spans="1:20">
      <c r="A1180" s="13">
        <v>1179</v>
      </c>
      <c r="B1180" s="13" t="s">
        <v>85</v>
      </c>
      <c r="C1180" s="13" t="s">
        <v>69</v>
      </c>
      <c r="D1180" s="13" t="s">
        <v>1194</v>
      </c>
      <c r="E1180" s="13" t="s">
        <v>1003</v>
      </c>
      <c r="F1180" s="13" t="s">
        <v>134</v>
      </c>
      <c r="G1180" s="13" t="s">
        <v>96</v>
      </c>
      <c r="H1180" s="13" t="s">
        <v>97</v>
      </c>
      <c r="I1180" s="13" t="s">
        <v>339</v>
      </c>
      <c r="J1180" s="13">
        <v>3</v>
      </c>
      <c r="K1180" s="13">
        <v>0</v>
      </c>
      <c r="L1180" s="14">
        <v>44.992500000000007</v>
      </c>
      <c r="M1180" s="14">
        <f t="shared" si="90"/>
        <v>134.97749999999999</v>
      </c>
      <c r="N1180" s="14">
        <f t="shared" si="91"/>
        <v>179.97</v>
      </c>
      <c r="O1180" s="14">
        <f t="shared" si="93"/>
        <v>44.992500000000007</v>
      </c>
      <c r="P1180" s="13">
        <v>179.97</v>
      </c>
      <c r="Q1180" s="14">
        <f t="shared" si="92"/>
        <v>450</v>
      </c>
      <c r="R1180" s="14" t="str">
        <f t="shared" si="94"/>
        <v>D</v>
      </c>
      <c r="S1180" s="14" t="str">
        <f>VLOOKUP(G1180,Code!$C$3:$D$5,2,0)</f>
        <v>T-103</v>
      </c>
      <c r="T1180" s="14"/>
    </row>
    <row r="1181" spans="1:20">
      <c r="A1181" s="13">
        <v>1180</v>
      </c>
      <c r="B1181" s="13" t="s">
        <v>68</v>
      </c>
      <c r="C1181" s="13" t="s">
        <v>112</v>
      </c>
      <c r="D1181" s="13" t="s">
        <v>148</v>
      </c>
      <c r="E1181" s="13" t="s">
        <v>114</v>
      </c>
      <c r="F1181" s="13" t="s">
        <v>115</v>
      </c>
      <c r="G1181" s="13" t="s">
        <v>96</v>
      </c>
      <c r="H1181" s="13" t="s">
        <v>138</v>
      </c>
      <c r="I1181" s="13" t="s">
        <v>908</v>
      </c>
      <c r="J1181" s="13">
        <v>3</v>
      </c>
      <c r="K1181" s="13">
        <v>0.2</v>
      </c>
      <c r="L1181" s="14">
        <v>64.674000000000007</v>
      </c>
      <c r="M1181" s="14">
        <f t="shared" si="90"/>
        <v>194.02200000000002</v>
      </c>
      <c r="N1181" s="14">
        <f t="shared" si="91"/>
        <v>310.43520000000001</v>
      </c>
      <c r="O1181" s="14">
        <f t="shared" si="93"/>
        <v>116.41319999999999</v>
      </c>
      <c r="P1181" s="13">
        <v>258.69600000000003</v>
      </c>
      <c r="Q1181" s="14">
        <f t="shared" si="92"/>
        <v>450</v>
      </c>
      <c r="R1181" s="14" t="str">
        <f t="shared" si="94"/>
        <v>D</v>
      </c>
      <c r="S1181" s="14" t="str">
        <f>VLOOKUP(G1181,Code!$C$3:$D$5,2,0)</f>
        <v>T-103</v>
      </c>
      <c r="T1181" s="14"/>
    </row>
    <row r="1182" spans="1:20">
      <c r="A1182" s="13">
        <v>1181</v>
      </c>
      <c r="B1182" s="13" t="s">
        <v>85</v>
      </c>
      <c r="C1182" s="13" t="s">
        <v>69</v>
      </c>
      <c r="D1182" s="13" t="s">
        <v>488</v>
      </c>
      <c r="E1182" s="13" t="s">
        <v>371</v>
      </c>
      <c r="F1182" s="13" t="s">
        <v>134</v>
      </c>
      <c r="G1182" s="13" t="s">
        <v>96</v>
      </c>
      <c r="H1182" s="13" t="s">
        <v>97</v>
      </c>
      <c r="I1182" s="13" t="s">
        <v>1196</v>
      </c>
      <c r="J1182" s="13">
        <v>7</v>
      </c>
      <c r="K1182" s="13">
        <v>0</v>
      </c>
      <c r="L1182" s="14">
        <v>357.19110000000001</v>
      </c>
      <c r="M1182" s="14">
        <f t="shared" si="90"/>
        <v>965.73890000000006</v>
      </c>
      <c r="N1182" s="14">
        <f t="shared" si="91"/>
        <v>1322.93</v>
      </c>
      <c r="O1182" s="14">
        <f t="shared" si="93"/>
        <v>357.19110000000001</v>
      </c>
      <c r="P1182" s="13">
        <v>1322.93</v>
      </c>
      <c r="Q1182" s="14">
        <f t="shared" si="92"/>
        <v>1050</v>
      </c>
      <c r="R1182" s="14" t="str">
        <f t="shared" si="94"/>
        <v>B</v>
      </c>
      <c r="S1182" s="14" t="str">
        <f>VLOOKUP(G1182,Code!$C$3:$D$5,2,0)</f>
        <v>T-103</v>
      </c>
      <c r="T1182" s="14"/>
    </row>
    <row r="1183" spans="1:20">
      <c r="A1183" s="13">
        <v>1182</v>
      </c>
      <c r="B1183" s="13" t="s">
        <v>85</v>
      </c>
      <c r="C1183" s="13" t="s">
        <v>69</v>
      </c>
      <c r="D1183" s="13" t="s">
        <v>488</v>
      </c>
      <c r="E1183" s="13" t="s">
        <v>371</v>
      </c>
      <c r="F1183" s="13" t="s">
        <v>134</v>
      </c>
      <c r="G1183" s="13" t="s">
        <v>82</v>
      </c>
      <c r="H1183" s="13" t="s">
        <v>94</v>
      </c>
      <c r="I1183" s="13" t="s">
        <v>1197</v>
      </c>
      <c r="J1183" s="13">
        <v>2</v>
      </c>
      <c r="K1183" s="13">
        <v>0</v>
      </c>
      <c r="L1183" s="14">
        <v>1.0903999999999998</v>
      </c>
      <c r="M1183" s="14">
        <f t="shared" si="90"/>
        <v>2.6696</v>
      </c>
      <c r="N1183" s="14">
        <f t="shared" si="91"/>
        <v>3.76</v>
      </c>
      <c r="O1183" s="14">
        <f t="shared" si="93"/>
        <v>1.0903999999999998</v>
      </c>
      <c r="P1183" s="13">
        <v>3.76</v>
      </c>
      <c r="Q1183" s="14">
        <f t="shared" si="92"/>
        <v>300</v>
      </c>
      <c r="R1183" s="14" t="str">
        <f t="shared" si="94"/>
        <v>D</v>
      </c>
      <c r="S1183" s="14" t="str">
        <f>VLOOKUP(G1183,Code!$C$3:$D$5,2,0)</f>
        <v>O-102</v>
      </c>
      <c r="T1183" s="14"/>
    </row>
    <row r="1184" spans="1:20">
      <c r="A1184" s="13">
        <v>1183</v>
      </c>
      <c r="B1184" s="13" t="s">
        <v>150</v>
      </c>
      <c r="C1184" s="13" t="s">
        <v>69</v>
      </c>
      <c r="D1184" s="13" t="s">
        <v>629</v>
      </c>
      <c r="E1184" s="13" t="s">
        <v>106</v>
      </c>
      <c r="F1184" s="13" t="s">
        <v>72</v>
      </c>
      <c r="G1184" s="13" t="s">
        <v>82</v>
      </c>
      <c r="H1184" s="13" t="s">
        <v>143</v>
      </c>
      <c r="I1184" s="13" t="s">
        <v>272</v>
      </c>
      <c r="J1184" s="13">
        <v>1</v>
      </c>
      <c r="K1184" s="13">
        <v>0.2</v>
      </c>
      <c r="L1184" s="14">
        <v>7.3385999999999996</v>
      </c>
      <c r="M1184" s="14">
        <f t="shared" si="90"/>
        <v>14.4054</v>
      </c>
      <c r="N1184" s="14">
        <f t="shared" si="91"/>
        <v>26.0928</v>
      </c>
      <c r="O1184" s="14">
        <f t="shared" si="93"/>
        <v>11.6874</v>
      </c>
      <c r="P1184" s="13">
        <v>21.744</v>
      </c>
      <c r="Q1184" s="14">
        <f t="shared" si="92"/>
        <v>150</v>
      </c>
      <c r="R1184" s="14" t="str">
        <f t="shared" si="94"/>
        <v>D</v>
      </c>
      <c r="S1184" s="14" t="str">
        <f>VLOOKUP(G1184,Code!$C$3:$D$5,2,0)</f>
        <v>O-102</v>
      </c>
      <c r="T1184" s="14"/>
    </row>
    <row r="1185" spans="1:20">
      <c r="A1185" s="13">
        <v>1184</v>
      </c>
      <c r="B1185" s="13" t="s">
        <v>150</v>
      </c>
      <c r="C1185" s="13" t="s">
        <v>69</v>
      </c>
      <c r="D1185" s="13" t="s">
        <v>629</v>
      </c>
      <c r="E1185" s="13" t="s">
        <v>106</v>
      </c>
      <c r="F1185" s="13" t="s">
        <v>72</v>
      </c>
      <c r="G1185" s="13" t="s">
        <v>96</v>
      </c>
      <c r="H1185" s="13" t="s">
        <v>97</v>
      </c>
      <c r="I1185" s="13" t="s">
        <v>1198</v>
      </c>
      <c r="J1185" s="13">
        <v>5</v>
      </c>
      <c r="K1185" s="13">
        <v>0.2</v>
      </c>
      <c r="L1185" s="14">
        <v>0.69300000000000006</v>
      </c>
      <c r="M1185" s="14">
        <f t="shared" si="90"/>
        <v>7.2270000000000003</v>
      </c>
      <c r="N1185" s="14">
        <f t="shared" si="91"/>
        <v>9.5039999999999996</v>
      </c>
      <c r="O1185" s="14">
        <f t="shared" si="93"/>
        <v>2.2769999999999992</v>
      </c>
      <c r="P1185" s="13">
        <v>7.92</v>
      </c>
      <c r="Q1185" s="14">
        <f t="shared" si="92"/>
        <v>750</v>
      </c>
      <c r="R1185" s="14" t="str">
        <f t="shared" si="94"/>
        <v>C</v>
      </c>
      <c r="S1185" s="14" t="str">
        <f>VLOOKUP(G1185,Code!$C$3:$D$5,2,0)</f>
        <v>T-103</v>
      </c>
      <c r="T1185" s="14"/>
    </row>
    <row r="1186" spans="1:20">
      <c r="A1186" s="13">
        <v>1185</v>
      </c>
      <c r="B1186" s="13" t="s">
        <v>85</v>
      </c>
      <c r="C1186" s="13" t="s">
        <v>78</v>
      </c>
      <c r="D1186" s="13" t="s">
        <v>109</v>
      </c>
      <c r="E1186" s="13" t="s">
        <v>110</v>
      </c>
      <c r="F1186" s="13" t="s">
        <v>81</v>
      </c>
      <c r="G1186" s="13" t="s">
        <v>82</v>
      </c>
      <c r="H1186" s="13" t="s">
        <v>99</v>
      </c>
      <c r="I1186" s="13" t="s">
        <v>1199</v>
      </c>
      <c r="J1186" s="13">
        <v>7</v>
      </c>
      <c r="K1186" s="13">
        <v>0.2</v>
      </c>
      <c r="L1186" s="14">
        <v>4.2335999999999991</v>
      </c>
      <c r="M1186" s="14">
        <f t="shared" si="90"/>
        <v>7.8624000000000027</v>
      </c>
      <c r="N1186" s="14">
        <f t="shared" si="91"/>
        <v>14.515200000000002</v>
      </c>
      <c r="O1186" s="14">
        <f t="shared" si="93"/>
        <v>6.6527999999999992</v>
      </c>
      <c r="P1186" s="13">
        <v>12.096000000000002</v>
      </c>
      <c r="Q1186" s="14">
        <f t="shared" si="92"/>
        <v>1050</v>
      </c>
      <c r="R1186" s="14" t="str">
        <f t="shared" si="94"/>
        <v>B</v>
      </c>
      <c r="S1186" s="14" t="str">
        <f>VLOOKUP(G1186,Code!$C$3:$D$5,2,0)</f>
        <v>O-102</v>
      </c>
      <c r="T1186" s="14"/>
    </row>
    <row r="1187" spans="1:20">
      <c r="A1187" s="13">
        <v>1186</v>
      </c>
      <c r="B1187" s="13" t="s">
        <v>85</v>
      </c>
      <c r="C1187" s="13" t="s">
        <v>78</v>
      </c>
      <c r="D1187" s="13" t="s">
        <v>109</v>
      </c>
      <c r="E1187" s="13" t="s">
        <v>110</v>
      </c>
      <c r="F1187" s="13" t="s">
        <v>81</v>
      </c>
      <c r="G1187" s="13" t="s">
        <v>82</v>
      </c>
      <c r="H1187" s="13" t="s">
        <v>90</v>
      </c>
      <c r="I1187" s="13" t="s">
        <v>1200</v>
      </c>
      <c r="J1187" s="13">
        <v>6</v>
      </c>
      <c r="K1187" s="13">
        <v>0</v>
      </c>
      <c r="L1187" s="14">
        <v>9.7176000000000329</v>
      </c>
      <c r="M1187" s="14">
        <f t="shared" si="90"/>
        <v>476.16239999999993</v>
      </c>
      <c r="N1187" s="14">
        <f t="shared" si="91"/>
        <v>485.88</v>
      </c>
      <c r="O1187" s="14">
        <f t="shared" si="93"/>
        <v>9.7176000000000613</v>
      </c>
      <c r="P1187" s="13">
        <v>485.88</v>
      </c>
      <c r="Q1187" s="14">
        <f t="shared" si="92"/>
        <v>900</v>
      </c>
      <c r="R1187" s="14" t="str">
        <f t="shared" si="94"/>
        <v>C</v>
      </c>
      <c r="S1187" s="14" t="str">
        <f>VLOOKUP(G1187,Code!$C$3:$D$5,2,0)</f>
        <v>O-102</v>
      </c>
      <c r="T1187" s="14"/>
    </row>
    <row r="1188" spans="1:20">
      <c r="A1188" s="13">
        <v>1187</v>
      </c>
      <c r="B1188" s="13" t="s">
        <v>85</v>
      </c>
      <c r="C1188" s="13" t="s">
        <v>78</v>
      </c>
      <c r="D1188" s="13" t="s">
        <v>109</v>
      </c>
      <c r="E1188" s="13" t="s">
        <v>110</v>
      </c>
      <c r="F1188" s="13" t="s">
        <v>81</v>
      </c>
      <c r="G1188" s="13" t="s">
        <v>82</v>
      </c>
      <c r="H1188" s="13" t="s">
        <v>107</v>
      </c>
      <c r="I1188" s="13" t="s">
        <v>866</v>
      </c>
      <c r="J1188" s="13">
        <v>4</v>
      </c>
      <c r="K1188" s="13">
        <v>0</v>
      </c>
      <c r="L1188" s="14">
        <v>12.441600000000001</v>
      </c>
      <c r="M1188" s="14">
        <f t="shared" si="90"/>
        <v>13.478400000000001</v>
      </c>
      <c r="N1188" s="14">
        <f t="shared" si="91"/>
        <v>25.92</v>
      </c>
      <c r="O1188" s="14">
        <f t="shared" si="93"/>
        <v>12.441600000000001</v>
      </c>
      <c r="P1188" s="13">
        <v>25.92</v>
      </c>
      <c r="Q1188" s="14">
        <f t="shared" si="92"/>
        <v>600</v>
      </c>
      <c r="R1188" s="14" t="str">
        <f t="shared" si="94"/>
        <v>C</v>
      </c>
      <c r="S1188" s="14" t="str">
        <f>VLOOKUP(G1188,Code!$C$3:$D$5,2,0)</f>
        <v>O-102</v>
      </c>
      <c r="T1188" s="14"/>
    </row>
    <row r="1189" spans="1:20">
      <c r="A1189" s="13">
        <v>1188</v>
      </c>
      <c r="B1189" s="13" t="s">
        <v>85</v>
      </c>
      <c r="C1189" s="13" t="s">
        <v>78</v>
      </c>
      <c r="D1189" s="13" t="s">
        <v>109</v>
      </c>
      <c r="E1189" s="13" t="s">
        <v>110</v>
      </c>
      <c r="F1189" s="13" t="s">
        <v>81</v>
      </c>
      <c r="G1189" s="13" t="s">
        <v>82</v>
      </c>
      <c r="H1189" s="13" t="s">
        <v>90</v>
      </c>
      <c r="I1189" s="13" t="s">
        <v>878</v>
      </c>
      <c r="J1189" s="13">
        <v>2</v>
      </c>
      <c r="K1189" s="13">
        <v>0</v>
      </c>
      <c r="L1189" s="14">
        <v>53.346599999999995</v>
      </c>
      <c r="M1189" s="14">
        <f t="shared" si="90"/>
        <v>144.23340000000002</v>
      </c>
      <c r="N1189" s="14">
        <f t="shared" si="91"/>
        <v>197.58</v>
      </c>
      <c r="O1189" s="14">
        <f t="shared" si="93"/>
        <v>53.346599999999995</v>
      </c>
      <c r="P1189" s="13">
        <v>197.58</v>
      </c>
      <c r="Q1189" s="14">
        <f t="shared" si="92"/>
        <v>300</v>
      </c>
      <c r="R1189" s="14" t="str">
        <f t="shared" si="94"/>
        <v>D</v>
      </c>
      <c r="S1189" s="14" t="str">
        <f>VLOOKUP(G1189,Code!$C$3:$D$5,2,0)</f>
        <v>O-102</v>
      </c>
      <c r="T1189" s="14"/>
    </row>
    <row r="1190" spans="1:20">
      <c r="A1190" s="13">
        <v>1189</v>
      </c>
      <c r="B1190" s="13" t="s">
        <v>68</v>
      </c>
      <c r="C1190" s="13" t="s">
        <v>112</v>
      </c>
      <c r="D1190" s="13" t="s">
        <v>79</v>
      </c>
      <c r="E1190" s="13" t="s">
        <v>80</v>
      </c>
      <c r="F1190" s="13" t="s">
        <v>81</v>
      </c>
      <c r="G1190" s="13" t="s">
        <v>82</v>
      </c>
      <c r="H1190" s="13" t="s">
        <v>101</v>
      </c>
      <c r="I1190" s="13" t="s">
        <v>840</v>
      </c>
      <c r="J1190" s="13">
        <v>4</v>
      </c>
      <c r="K1190" s="13">
        <v>0</v>
      </c>
      <c r="L1190" s="14">
        <v>22.118400000000001</v>
      </c>
      <c r="M1190" s="14">
        <f t="shared" si="90"/>
        <v>59.801600000000001</v>
      </c>
      <c r="N1190" s="14">
        <f t="shared" si="91"/>
        <v>81.92</v>
      </c>
      <c r="O1190" s="14">
        <f t="shared" si="93"/>
        <v>22.118400000000001</v>
      </c>
      <c r="P1190" s="13">
        <v>81.92</v>
      </c>
      <c r="Q1190" s="14">
        <f t="shared" si="92"/>
        <v>600</v>
      </c>
      <c r="R1190" s="14" t="str">
        <f t="shared" si="94"/>
        <v>C</v>
      </c>
      <c r="S1190" s="14" t="str">
        <f>VLOOKUP(G1190,Code!$C$3:$D$5,2,0)</f>
        <v>O-102</v>
      </c>
      <c r="T1190" s="14"/>
    </row>
    <row r="1191" spans="1:20">
      <c r="A1191" s="13">
        <v>1190</v>
      </c>
      <c r="B1191" s="13" t="s">
        <v>68</v>
      </c>
      <c r="C1191" s="13" t="s">
        <v>112</v>
      </c>
      <c r="D1191" s="13" t="s">
        <v>79</v>
      </c>
      <c r="E1191" s="13" t="s">
        <v>80</v>
      </c>
      <c r="F1191" s="13" t="s">
        <v>81</v>
      </c>
      <c r="G1191" s="13" t="s">
        <v>96</v>
      </c>
      <c r="H1191" s="13" t="s">
        <v>97</v>
      </c>
      <c r="I1191" s="13" t="s">
        <v>1201</v>
      </c>
      <c r="J1191" s="13">
        <v>8</v>
      </c>
      <c r="K1191" s="13">
        <v>0.2</v>
      </c>
      <c r="L1191" s="14">
        <v>66.715199999999982</v>
      </c>
      <c r="M1191" s="14">
        <f t="shared" si="90"/>
        <v>822.82080000000008</v>
      </c>
      <c r="N1191" s="14">
        <f t="shared" si="91"/>
        <v>1067.4432000000002</v>
      </c>
      <c r="O1191" s="14">
        <f t="shared" si="93"/>
        <v>244.62240000000008</v>
      </c>
      <c r="P1191" s="13">
        <v>889.53600000000006</v>
      </c>
      <c r="Q1191" s="14">
        <f t="shared" si="92"/>
        <v>1200</v>
      </c>
      <c r="R1191" s="14" t="str">
        <f t="shared" si="94"/>
        <v>B</v>
      </c>
      <c r="S1191" s="14" t="str">
        <f>VLOOKUP(G1191,Code!$C$3:$D$5,2,0)</f>
        <v>T-103</v>
      </c>
      <c r="T1191" s="14"/>
    </row>
    <row r="1192" spans="1:20">
      <c r="A1192" s="13">
        <v>1191</v>
      </c>
      <c r="B1192" s="13" t="s">
        <v>68</v>
      </c>
      <c r="C1192" s="13" t="s">
        <v>112</v>
      </c>
      <c r="D1192" s="13" t="s">
        <v>79</v>
      </c>
      <c r="E1192" s="13" t="s">
        <v>80</v>
      </c>
      <c r="F1192" s="13" t="s">
        <v>81</v>
      </c>
      <c r="G1192" s="13" t="s">
        <v>73</v>
      </c>
      <c r="H1192" s="13" t="s">
        <v>76</v>
      </c>
      <c r="I1192" s="13" t="s">
        <v>1202</v>
      </c>
      <c r="J1192" s="13">
        <v>3</v>
      </c>
      <c r="K1192" s="13">
        <v>0.2</v>
      </c>
      <c r="L1192" s="14">
        <v>89.222400000000022</v>
      </c>
      <c r="M1192" s="14">
        <f t="shared" si="90"/>
        <v>803.00160000000005</v>
      </c>
      <c r="N1192" s="14">
        <f t="shared" si="91"/>
        <v>1070.6688000000001</v>
      </c>
      <c r="O1192" s="14">
        <f t="shared" si="93"/>
        <v>267.66720000000009</v>
      </c>
      <c r="P1192" s="13">
        <v>892.22400000000005</v>
      </c>
      <c r="Q1192" s="14">
        <f t="shared" si="92"/>
        <v>450</v>
      </c>
      <c r="R1192" s="14" t="str">
        <f t="shared" si="94"/>
        <v>D</v>
      </c>
      <c r="S1192" s="14" t="str">
        <f>VLOOKUP(G1192,Code!$C$3:$D$5,2,0)</f>
        <v>F-101</v>
      </c>
      <c r="T1192" s="14"/>
    </row>
    <row r="1193" spans="1:20">
      <c r="A1193" s="13">
        <v>1192</v>
      </c>
      <c r="B1193" s="13" t="s">
        <v>68</v>
      </c>
      <c r="C1193" s="13" t="s">
        <v>112</v>
      </c>
      <c r="D1193" s="13" t="s">
        <v>79</v>
      </c>
      <c r="E1193" s="13" t="s">
        <v>80</v>
      </c>
      <c r="F1193" s="13" t="s">
        <v>81</v>
      </c>
      <c r="G1193" s="13" t="s">
        <v>82</v>
      </c>
      <c r="H1193" s="13" t="s">
        <v>107</v>
      </c>
      <c r="I1193" s="13" t="s">
        <v>601</v>
      </c>
      <c r="J1193" s="13">
        <v>4</v>
      </c>
      <c r="K1193" s="13">
        <v>0</v>
      </c>
      <c r="L1193" s="14">
        <v>109.7208</v>
      </c>
      <c r="M1193" s="14">
        <f t="shared" si="90"/>
        <v>114.19919999999999</v>
      </c>
      <c r="N1193" s="14">
        <f t="shared" si="91"/>
        <v>223.92</v>
      </c>
      <c r="O1193" s="14">
        <f t="shared" si="93"/>
        <v>109.7208</v>
      </c>
      <c r="P1193" s="13">
        <v>223.92</v>
      </c>
      <c r="Q1193" s="14">
        <f t="shared" si="92"/>
        <v>600</v>
      </c>
      <c r="R1193" s="14" t="str">
        <f t="shared" si="94"/>
        <v>C</v>
      </c>
      <c r="S1193" s="14" t="str">
        <f>VLOOKUP(G1193,Code!$C$3:$D$5,2,0)</f>
        <v>O-102</v>
      </c>
      <c r="T1193" s="14"/>
    </row>
    <row r="1194" spans="1:20">
      <c r="A1194" s="13">
        <v>1193</v>
      </c>
      <c r="B1194" s="13" t="s">
        <v>68</v>
      </c>
      <c r="C1194" s="13" t="s">
        <v>112</v>
      </c>
      <c r="D1194" s="13" t="s">
        <v>79</v>
      </c>
      <c r="E1194" s="13" t="s">
        <v>80</v>
      </c>
      <c r="F1194" s="13" t="s">
        <v>81</v>
      </c>
      <c r="G1194" s="13" t="s">
        <v>82</v>
      </c>
      <c r="H1194" s="13" t="s">
        <v>107</v>
      </c>
      <c r="I1194" s="13" t="s">
        <v>1203</v>
      </c>
      <c r="J1194" s="13">
        <v>4</v>
      </c>
      <c r="K1194" s="13">
        <v>0</v>
      </c>
      <c r="L1194" s="14">
        <v>11.328800000000001</v>
      </c>
      <c r="M1194" s="14">
        <f t="shared" si="90"/>
        <v>11.7912</v>
      </c>
      <c r="N1194" s="14">
        <f t="shared" si="91"/>
        <v>23.12</v>
      </c>
      <c r="O1194" s="14">
        <f t="shared" si="93"/>
        <v>11.328800000000001</v>
      </c>
      <c r="P1194" s="13">
        <v>23.12</v>
      </c>
      <c r="Q1194" s="14">
        <f t="shared" si="92"/>
        <v>600</v>
      </c>
      <c r="R1194" s="14" t="str">
        <f t="shared" si="94"/>
        <v>C</v>
      </c>
      <c r="S1194" s="14" t="str">
        <f>VLOOKUP(G1194,Code!$C$3:$D$5,2,0)</f>
        <v>O-102</v>
      </c>
      <c r="T1194" s="14"/>
    </row>
    <row r="1195" spans="1:20">
      <c r="A1195" s="13">
        <v>1194</v>
      </c>
      <c r="B1195" s="13" t="s">
        <v>548</v>
      </c>
      <c r="C1195" s="13" t="s">
        <v>78</v>
      </c>
      <c r="D1195" s="13" t="s">
        <v>1204</v>
      </c>
      <c r="E1195" s="13" t="s">
        <v>87</v>
      </c>
      <c r="F1195" s="13" t="s">
        <v>72</v>
      </c>
      <c r="G1195" s="13" t="s">
        <v>82</v>
      </c>
      <c r="H1195" s="13" t="s">
        <v>107</v>
      </c>
      <c r="I1195" s="13" t="s">
        <v>502</v>
      </c>
      <c r="J1195" s="13">
        <v>3</v>
      </c>
      <c r="K1195" s="13">
        <v>0.2</v>
      </c>
      <c r="L1195" s="14">
        <v>5.4432</v>
      </c>
      <c r="M1195" s="14">
        <f t="shared" si="90"/>
        <v>10.108800000000002</v>
      </c>
      <c r="N1195" s="14">
        <f t="shared" si="91"/>
        <v>18.662400000000005</v>
      </c>
      <c r="O1195" s="14">
        <f t="shared" si="93"/>
        <v>8.553600000000003</v>
      </c>
      <c r="P1195" s="13">
        <v>15.552000000000003</v>
      </c>
      <c r="Q1195" s="14">
        <f t="shared" si="92"/>
        <v>450</v>
      </c>
      <c r="R1195" s="14" t="str">
        <f t="shared" si="94"/>
        <v>D</v>
      </c>
      <c r="S1195" s="14" t="str">
        <f>VLOOKUP(G1195,Code!$C$3:$D$5,2,0)</f>
        <v>O-102</v>
      </c>
      <c r="T1195" s="14"/>
    </row>
    <row r="1196" spans="1:20">
      <c r="A1196" s="13">
        <v>1195</v>
      </c>
      <c r="B1196" s="13" t="s">
        <v>548</v>
      </c>
      <c r="C1196" s="13" t="s">
        <v>78</v>
      </c>
      <c r="D1196" s="13" t="s">
        <v>1204</v>
      </c>
      <c r="E1196" s="13" t="s">
        <v>87</v>
      </c>
      <c r="F1196" s="13" t="s">
        <v>72</v>
      </c>
      <c r="G1196" s="13" t="s">
        <v>73</v>
      </c>
      <c r="H1196" s="13" t="s">
        <v>92</v>
      </c>
      <c r="I1196" s="13" t="s">
        <v>1205</v>
      </c>
      <c r="J1196" s="13">
        <v>4</v>
      </c>
      <c r="K1196" s="13">
        <v>0.2</v>
      </c>
      <c r="L1196" s="14">
        <v>2.553199999999999</v>
      </c>
      <c r="M1196" s="14">
        <f t="shared" si="90"/>
        <v>13.158800000000003</v>
      </c>
      <c r="N1196" s="14">
        <f t="shared" si="91"/>
        <v>18.854400000000002</v>
      </c>
      <c r="O1196" s="14">
        <f t="shared" si="93"/>
        <v>5.6955999999999989</v>
      </c>
      <c r="P1196" s="13">
        <v>15.712000000000002</v>
      </c>
      <c r="Q1196" s="14">
        <f t="shared" si="92"/>
        <v>600</v>
      </c>
      <c r="R1196" s="14" t="str">
        <f t="shared" si="94"/>
        <v>C</v>
      </c>
      <c r="S1196" s="14" t="str">
        <f>VLOOKUP(G1196,Code!$C$3:$D$5,2,0)</f>
        <v>F-101</v>
      </c>
      <c r="T1196" s="14"/>
    </row>
    <row r="1197" spans="1:20">
      <c r="A1197" s="13">
        <v>1196</v>
      </c>
      <c r="B1197" s="13" t="s">
        <v>548</v>
      </c>
      <c r="C1197" s="13" t="s">
        <v>78</v>
      </c>
      <c r="D1197" s="13" t="s">
        <v>1204</v>
      </c>
      <c r="E1197" s="13" t="s">
        <v>87</v>
      </c>
      <c r="F1197" s="13" t="s">
        <v>72</v>
      </c>
      <c r="G1197" s="13" t="s">
        <v>82</v>
      </c>
      <c r="H1197" s="13" t="s">
        <v>90</v>
      </c>
      <c r="I1197" s="13" t="s">
        <v>670</v>
      </c>
      <c r="J1197" s="13">
        <v>2</v>
      </c>
      <c r="K1197" s="13">
        <v>0.2</v>
      </c>
      <c r="L1197" s="14">
        <v>2.1588000000000021</v>
      </c>
      <c r="M1197" s="14">
        <f t="shared" si="90"/>
        <v>22.513199999999998</v>
      </c>
      <c r="N1197" s="14">
        <f t="shared" si="91"/>
        <v>29.606400000000001</v>
      </c>
      <c r="O1197" s="14">
        <f t="shared" si="93"/>
        <v>7.0932000000000031</v>
      </c>
      <c r="P1197" s="13">
        <v>24.672000000000001</v>
      </c>
      <c r="Q1197" s="14">
        <f t="shared" si="92"/>
        <v>300</v>
      </c>
      <c r="R1197" s="14" t="str">
        <f t="shared" si="94"/>
        <v>D</v>
      </c>
      <c r="S1197" s="14" t="str">
        <f>VLOOKUP(G1197,Code!$C$3:$D$5,2,0)</f>
        <v>O-102</v>
      </c>
      <c r="T1197" s="14"/>
    </row>
    <row r="1198" spans="1:20">
      <c r="A1198" s="13">
        <v>1197</v>
      </c>
      <c r="B1198" s="13" t="s">
        <v>548</v>
      </c>
      <c r="C1198" s="13" t="s">
        <v>78</v>
      </c>
      <c r="D1198" s="13" t="s">
        <v>1204</v>
      </c>
      <c r="E1198" s="13" t="s">
        <v>87</v>
      </c>
      <c r="F1198" s="13" t="s">
        <v>72</v>
      </c>
      <c r="G1198" s="13" t="s">
        <v>73</v>
      </c>
      <c r="H1198" s="13" t="s">
        <v>92</v>
      </c>
      <c r="I1198" s="13" t="s">
        <v>863</v>
      </c>
      <c r="J1198" s="13">
        <v>1</v>
      </c>
      <c r="K1198" s="13">
        <v>0.2</v>
      </c>
      <c r="L1198" s="14">
        <v>-2.098800000000006</v>
      </c>
      <c r="M1198" s="14">
        <f t="shared" si="90"/>
        <v>58.066800000000001</v>
      </c>
      <c r="N1198" s="14">
        <f t="shared" si="91"/>
        <v>67.161599999999993</v>
      </c>
      <c r="O1198" s="14">
        <f t="shared" si="93"/>
        <v>9.0947999999999922</v>
      </c>
      <c r="P1198" s="13">
        <v>55.967999999999996</v>
      </c>
      <c r="Q1198" s="14">
        <f t="shared" si="92"/>
        <v>150</v>
      </c>
      <c r="R1198" s="14" t="str">
        <f t="shared" si="94"/>
        <v>D</v>
      </c>
      <c r="S1198" s="14" t="str">
        <f>VLOOKUP(G1198,Code!$C$3:$D$5,2,0)</f>
        <v>F-101</v>
      </c>
      <c r="T1198" s="14"/>
    </row>
    <row r="1199" spans="1:20">
      <c r="A1199" s="13">
        <v>1198</v>
      </c>
      <c r="B1199" s="13" t="s">
        <v>85</v>
      </c>
      <c r="C1199" s="13" t="s">
        <v>69</v>
      </c>
      <c r="D1199" s="13" t="s">
        <v>148</v>
      </c>
      <c r="E1199" s="13" t="s">
        <v>114</v>
      </c>
      <c r="F1199" s="13" t="s">
        <v>115</v>
      </c>
      <c r="G1199" s="13" t="s">
        <v>96</v>
      </c>
      <c r="H1199" s="13" t="s">
        <v>138</v>
      </c>
      <c r="I1199" s="13" t="s">
        <v>1206</v>
      </c>
      <c r="J1199" s="13">
        <v>9</v>
      </c>
      <c r="K1199" s="13">
        <v>0.2</v>
      </c>
      <c r="L1199" s="14">
        <v>64.789199999999951</v>
      </c>
      <c r="M1199" s="14">
        <f t="shared" si="90"/>
        <v>367.13880000000012</v>
      </c>
      <c r="N1199" s="14">
        <f t="shared" si="91"/>
        <v>518.31360000000006</v>
      </c>
      <c r="O1199" s="14">
        <f t="shared" si="93"/>
        <v>151.17479999999995</v>
      </c>
      <c r="P1199" s="13">
        <v>431.92800000000005</v>
      </c>
      <c r="Q1199" s="14">
        <f t="shared" si="92"/>
        <v>1350</v>
      </c>
      <c r="R1199" s="14" t="str">
        <f t="shared" si="94"/>
        <v>B</v>
      </c>
      <c r="S1199" s="14" t="str">
        <f>VLOOKUP(G1199,Code!$C$3:$D$5,2,0)</f>
        <v>T-103</v>
      </c>
      <c r="T1199" s="14"/>
    </row>
    <row r="1200" spans="1:20">
      <c r="A1200" s="13">
        <v>1199</v>
      </c>
      <c r="B1200" s="13" t="s">
        <v>85</v>
      </c>
      <c r="C1200" s="13" t="s">
        <v>69</v>
      </c>
      <c r="D1200" s="13" t="s">
        <v>148</v>
      </c>
      <c r="E1200" s="13" t="s">
        <v>114</v>
      </c>
      <c r="F1200" s="13" t="s">
        <v>115</v>
      </c>
      <c r="G1200" s="13" t="s">
        <v>73</v>
      </c>
      <c r="H1200" s="13" t="s">
        <v>76</v>
      </c>
      <c r="I1200" s="13" t="s">
        <v>1207</v>
      </c>
      <c r="J1200" s="13">
        <v>4</v>
      </c>
      <c r="K1200" s="13">
        <v>0.3</v>
      </c>
      <c r="L1200" s="14">
        <v>-4.1135999999999981</v>
      </c>
      <c r="M1200" s="14">
        <f t="shared" si="90"/>
        <v>100.0976</v>
      </c>
      <c r="N1200" s="14">
        <f t="shared" si="91"/>
        <v>124.77919999999999</v>
      </c>
      <c r="O1200" s="14">
        <f t="shared" si="93"/>
        <v>24.681599999999989</v>
      </c>
      <c r="P1200" s="13">
        <v>95.983999999999995</v>
      </c>
      <c r="Q1200" s="14">
        <f t="shared" si="92"/>
        <v>600</v>
      </c>
      <c r="R1200" s="14" t="str">
        <f t="shared" si="94"/>
        <v>C</v>
      </c>
      <c r="S1200" s="14" t="str">
        <f>VLOOKUP(G1200,Code!$C$3:$D$5,2,0)</f>
        <v>F-101</v>
      </c>
      <c r="T1200" s="14"/>
    </row>
    <row r="1201" spans="1:20">
      <c r="A1201" s="13">
        <v>1200</v>
      </c>
      <c r="B1201" s="13" t="s">
        <v>85</v>
      </c>
      <c r="C1201" s="13" t="s">
        <v>69</v>
      </c>
      <c r="D1201" s="13" t="s">
        <v>148</v>
      </c>
      <c r="E1201" s="13" t="s">
        <v>114</v>
      </c>
      <c r="F1201" s="13" t="s">
        <v>115</v>
      </c>
      <c r="G1201" s="13" t="s">
        <v>82</v>
      </c>
      <c r="H1201" s="13" t="s">
        <v>99</v>
      </c>
      <c r="I1201" s="13" t="s">
        <v>537</v>
      </c>
      <c r="J1201" s="13">
        <v>4</v>
      </c>
      <c r="K1201" s="13">
        <v>0.8</v>
      </c>
      <c r="L1201" s="14">
        <v>-1850.9464000000007</v>
      </c>
      <c r="M1201" s="14">
        <f t="shared" si="90"/>
        <v>2939.7384000000002</v>
      </c>
      <c r="N1201" s="14">
        <f t="shared" si="91"/>
        <v>1959.8255999999994</v>
      </c>
      <c r="O1201" s="14">
        <f t="shared" si="93"/>
        <v>-979.91280000000074</v>
      </c>
      <c r="P1201" s="13">
        <v>1088.7919999999997</v>
      </c>
      <c r="Q1201" s="14">
        <f t="shared" si="92"/>
        <v>600</v>
      </c>
      <c r="R1201" s="14" t="str">
        <f t="shared" si="94"/>
        <v>C</v>
      </c>
      <c r="S1201" s="14" t="str">
        <f>VLOOKUP(G1201,Code!$C$3:$D$5,2,0)</f>
        <v>O-102</v>
      </c>
      <c r="T1201" s="14"/>
    </row>
    <row r="1202" spans="1:20">
      <c r="A1202" s="13">
        <v>1201</v>
      </c>
      <c r="B1202" s="13" t="s">
        <v>85</v>
      </c>
      <c r="C1202" s="13" t="s">
        <v>78</v>
      </c>
      <c r="D1202" s="13" t="s">
        <v>377</v>
      </c>
      <c r="E1202" s="13" t="s">
        <v>252</v>
      </c>
      <c r="F1202" s="13" t="s">
        <v>81</v>
      </c>
      <c r="G1202" s="13" t="s">
        <v>73</v>
      </c>
      <c r="H1202" s="13" t="s">
        <v>76</v>
      </c>
      <c r="I1202" s="13" t="s">
        <v>918</v>
      </c>
      <c r="J1202" s="13">
        <v>3</v>
      </c>
      <c r="K1202" s="13">
        <v>0.2</v>
      </c>
      <c r="L1202" s="14">
        <v>40.800600000000003</v>
      </c>
      <c r="M1202" s="14">
        <f t="shared" si="90"/>
        <v>503.20740000000001</v>
      </c>
      <c r="N1202" s="14">
        <f t="shared" si="91"/>
        <v>652.80960000000005</v>
      </c>
      <c r="O1202" s="14">
        <f t="shared" si="93"/>
        <v>149.60220000000004</v>
      </c>
      <c r="P1202" s="13">
        <v>544.00800000000004</v>
      </c>
      <c r="Q1202" s="14">
        <f t="shared" si="92"/>
        <v>450</v>
      </c>
      <c r="R1202" s="14" t="str">
        <f t="shared" si="94"/>
        <v>D</v>
      </c>
      <c r="S1202" s="14" t="str">
        <f>VLOOKUP(G1202,Code!$C$3:$D$5,2,0)</f>
        <v>F-101</v>
      </c>
      <c r="T1202" s="14"/>
    </row>
    <row r="1203" spans="1:20">
      <c r="A1203" s="13">
        <v>1202</v>
      </c>
      <c r="B1203" s="13" t="s">
        <v>85</v>
      </c>
      <c r="C1203" s="13" t="s">
        <v>78</v>
      </c>
      <c r="D1203" s="13" t="s">
        <v>377</v>
      </c>
      <c r="E1203" s="13" t="s">
        <v>252</v>
      </c>
      <c r="F1203" s="13" t="s">
        <v>81</v>
      </c>
      <c r="G1203" s="13" t="s">
        <v>82</v>
      </c>
      <c r="H1203" s="13" t="s">
        <v>99</v>
      </c>
      <c r="I1203" s="13" t="s">
        <v>460</v>
      </c>
      <c r="J1203" s="13">
        <v>3</v>
      </c>
      <c r="K1203" s="13">
        <v>0.7</v>
      </c>
      <c r="L1203" s="14">
        <v>-1.4352</v>
      </c>
      <c r="M1203" s="14">
        <f t="shared" si="90"/>
        <v>3.3072000000000004</v>
      </c>
      <c r="N1203" s="14">
        <f t="shared" si="91"/>
        <v>3.1824000000000003</v>
      </c>
      <c r="O1203" s="14">
        <f t="shared" si="93"/>
        <v>-0.12480000000000002</v>
      </c>
      <c r="P1203" s="13">
        <v>1.8720000000000003</v>
      </c>
      <c r="Q1203" s="14">
        <f t="shared" si="92"/>
        <v>450</v>
      </c>
      <c r="R1203" s="14" t="str">
        <f t="shared" si="94"/>
        <v>D</v>
      </c>
      <c r="S1203" s="14" t="str">
        <f>VLOOKUP(G1203,Code!$C$3:$D$5,2,0)</f>
        <v>O-102</v>
      </c>
      <c r="T1203" s="14"/>
    </row>
    <row r="1204" spans="1:20">
      <c r="A1204" s="13">
        <v>1203</v>
      </c>
      <c r="B1204" s="13" t="s">
        <v>85</v>
      </c>
      <c r="C1204" s="13" t="s">
        <v>78</v>
      </c>
      <c r="D1204" s="13" t="s">
        <v>377</v>
      </c>
      <c r="E1204" s="13" t="s">
        <v>252</v>
      </c>
      <c r="F1204" s="13" t="s">
        <v>81</v>
      </c>
      <c r="G1204" s="13" t="s">
        <v>73</v>
      </c>
      <c r="H1204" s="13" t="s">
        <v>76</v>
      </c>
      <c r="I1204" s="13" t="s">
        <v>653</v>
      </c>
      <c r="J1204" s="13">
        <v>3</v>
      </c>
      <c r="K1204" s="13">
        <v>0.2</v>
      </c>
      <c r="L1204" s="14">
        <v>10.679399999999873</v>
      </c>
      <c r="M1204" s="14">
        <f t="shared" si="90"/>
        <v>843.67260000000022</v>
      </c>
      <c r="N1204" s="14">
        <f t="shared" si="91"/>
        <v>1025.2224000000001</v>
      </c>
      <c r="O1204" s="14">
        <f t="shared" si="93"/>
        <v>181.54979999999989</v>
      </c>
      <c r="P1204" s="13">
        <v>854.35200000000009</v>
      </c>
      <c r="Q1204" s="14">
        <f t="shared" si="92"/>
        <v>450</v>
      </c>
      <c r="R1204" s="14" t="str">
        <f t="shared" si="94"/>
        <v>D</v>
      </c>
      <c r="S1204" s="14" t="str">
        <f>VLOOKUP(G1204,Code!$C$3:$D$5,2,0)</f>
        <v>F-101</v>
      </c>
      <c r="T1204" s="14"/>
    </row>
    <row r="1205" spans="1:20">
      <c r="A1205" s="13">
        <v>1204</v>
      </c>
      <c r="B1205" s="13" t="s">
        <v>85</v>
      </c>
      <c r="C1205" s="13" t="s">
        <v>78</v>
      </c>
      <c r="D1205" s="13" t="s">
        <v>377</v>
      </c>
      <c r="E1205" s="13" t="s">
        <v>252</v>
      </c>
      <c r="F1205" s="13" t="s">
        <v>81</v>
      </c>
      <c r="G1205" s="13" t="s">
        <v>82</v>
      </c>
      <c r="H1205" s="13" t="s">
        <v>90</v>
      </c>
      <c r="I1205" s="13" t="s">
        <v>1208</v>
      </c>
      <c r="J1205" s="13">
        <v>2</v>
      </c>
      <c r="K1205" s="13">
        <v>0.2</v>
      </c>
      <c r="L1205" s="14">
        <v>0</v>
      </c>
      <c r="M1205" s="14">
        <f t="shared" si="90"/>
        <v>593.5680000000001</v>
      </c>
      <c r="N1205" s="14">
        <f t="shared" si="91"/>
        <v>712.28160000000014</v>
      </c>
      <c r="O1205" s="14">
        <f t="shared" si="93"/>
        <v>118.71360000000004</v>
      </c>
      <c r="P1205" s="13">
        <v>593.5680000000001</v>
      </c>
      <c r="Q1205" s="14">
        <f t="shared" si="92"/>
        <v>300</v>
      </c>
      <c r="R1205" s="14" t="str">
        <f t="shared" si="94"/>
        <v>D</v>
      </c>
      <c r="S1205" s="14" t="str">
        <f>VLOOKUP(G1205,Code!$C$3:$D$5,2,0)</f>
        <v>O-102</v>
      </c>
      <c r="T1205" s="14"/>
    </row>
    <row r="1206" spans="1:20">
      <c r="A1206" s="13">
        <v>1205</v>
      </c>
      <c r="B1206" s="13" t="s">
        <v>85</v>
      </c>
      <c r="C1206" s="13" t="s">
        <v>78</v>
      </c>
      <c r="D1206" s="13" t="s">
        <v>377</v>
      </c>
      <c r="E1206" s="13" t="s">
        <v>252</v>
      </c>
      <c r="F1206" s="13" t="s">
        <v>81</v>
      </c>
      <c r="G1206" s="13" t="s">
        <v>82</v>
      </c>
      <c r="H1206" s="13" t="s">
        <v>90</v>
      </c>
      <c r="I1206" s="13" t="s">
        <v>675</v>
      </c>
      <c r="J1206" s="13">
        <v>3</v>
      </c>
      <c r="K1206" s="13">
        <v>0.2</v>
      </c>
      <c r="L1206" s="14">
        <v>-33.804000000000002</v>
      </c>
      <c r="M1206" s="14">
        <f t="shared" si="90"/>
        <v>371.84400000000005</v>
      </c>
      <c r="N1206" s="14">
        <f t="shared" si="91"/>
        <v>405.64800000000002</v>
      </c>
      <c r="O1206" s="14">
        <f t="shared" si="93"/>
        <v>33.803999999999974</v>
      </c>
      <c r="P1206" s="13">
        <v>338.04</v>
      </c>
      <c r="Q1206" s="14">
        <f t="shared" si="92"/>
        <v>450</v>
      </c>
      <c r="R1206" s="14" t="str">
        <f t="shared" si="94"/>
        <v>D</v>
      </c>
      <c r="S1206" s="14" t="str">
        <f>VLOOKUP(G1206,Code!$C$3:$D$5,2,0)</f>
        <v>O-102</v>
      </c>
      <c r="T1206" s="14"/>
    </row>
    <row r="1207" spans="1:20">
      <c r="A1207" s="13">
        <v>1206</v>
      </c>
      <c r="B1207" s="13" t="s">
        <v>150</v>
      </c>
      <c r="C1207" s="13" t="s">
        <v>69</v>
      </c>
      <c r="D1207" s="13" t="s">
        <v>256</v>
      </c>
      <c r="E1207" s="13" t="s">
        <v>106</v>
      </c>
      <c r="F1207" s="13" t="s">
        <v>72</v>
      </c>
      <c r="G1207" s="13" t="s">
        <v>96</v>
      </c>
      <c r="H1207" s="13" t="s">
        <v>97</v>
      </c>
      <c r="I1207" s="13" t="s">
        <v>1007</v>
      </c>
      <c r="J1207" s="13">
        <v>5</v>
      </c>
      <c r="K1207" s="13">
        <v>0.2</v>
      </c>
      <c r="L1207" s="14">
        <v>16.997500000000016</v>
      </c>
      <c r="M1207" s="14">
        <f t="shared" si="90"/>
        <v>254.96249999999998</v>
      </c>
      <c r="N1207" s="14">
        <f t="shared" si="91"/>
        <v>326.35199999999998</v>
      </c>
      <c r="O1207" s="14">
        <f t="shared" si="93"/>
        <v>71.389499999999998</v>
      </c>
      <c r="P1207" s="13">
        <v>271.95999999999998</v>
      </c>
      <c r="Q1207" s="14">
        <f t="shared" si="92"/>
        <v>750</v>
      </c>
      <c r="R1207" s="14" t="str">
        <f t="shared" si="94"/>
        <v>C</v>
      </c>
      <c r="S1207" s="14" t="str">
        <f>VLOOKUP(G1207,Code!$C$3:$D$5,2,0)</f>
        <v>T-103</v>
      </c>
      <c r="T1207" s="14"/>
    </row>
    <row r="1208" spans="1:20">
      <c r="A1208" s="13">
        <v>1207</v>
      </c>
      <c r="B1208" s="13" t="s">
        <v>68</v>
      </c>
      <c r="C1208" s="13" t="s">
        <v>78</v>
      </c>
      <c r="D1208" s="13" t="s">
        <v>181</v>
      </c>
      <c r="E1208" s="13" t="s">
        <v>182</v>
      </c>
      <c r="F1208" s="13" t="s">
        <v>134</v>
      </c>
      <c r="G1208" s="13" t="s">
        <v>82</v>
      </c>
      <c r="H1208" s="13" t="s">
        <v>90</v>
      </c>
      <c r="I1208" s="13" t="s">
        <v>887</v>
      </c>
      <c r="J1208" s="13">
        <v>1</v>
      </c>
      <c r="K1208" s="13">
        <v>0</v>
      </c>
      <c r="L1208" s="14">
        <v>3.3629999999999995</v>
      </c>
      <c r="M1208" s="14">
        <f t="shared" si="90"/>
        <v>7.8470000000000013</v>
      </c>
      <c r="N1208" s="14">
        <f t="shared" si="91"/>
        <v>11.21</v>
      </c>
      <c r="O1208" s="14">
        <f t="shared" si="93"/>
        <v>3.3629999999999995</v>
      </c>
      <c r="P1208" s="13">
        <v>11.21</v>
      </c>
      <c r="Q1208" s="14">
        <f t="shared" si="92"/>
        <v>150</v>
      </c>
      <c r="R1208" s="14" t="str">
        <f t="shared" si="94"/>
        <v>D</v>
      </c>
      <c r="S1208" s="14" t="str">
        <f>VLOOKUP(G1208,Code!$C$3:$D$5,2,0)</f>
        <v>O-102</v>
      </c>
      <c r="T1208" s="14"/>
    </row>
    <row r="1209" spans="1:20">
      <c r="A1209" s="13">
        <v>1208</v>
      </c>
      <c r="B1209" s="13" t="s">
        <v>68</v>
      </c>
      <c r="C1209" s="13" t="s">
        <v>78</v>
      </c>
      <c r="D1209" s="13" t="s">
        <v>181</v>
      </c>
      <c r="E1209" s="13" t="s">
        <v>182</v>
      </c>
      <c r="F1209" s="13" t="s">
        <v>134</v>
      </c>
      <c r="G1209" s="13" t="s">
        <v>82</v>
      </c>
      <c r="H1209" s="13" t="s">
        <v>99</v>
      </c>
      <c r="I1209" s="13" t="s">
        <v>536</v>
      </c>
      <c r="J1209" s="13">
        <v>3</v>
      </c>
      <c r="K1209" s="13">
        <v>0.2</v>
      </c>
      <c r="L1209" s="14">
        <v>3.2003999999999997</v>
      </c>
      <c r="M1209" s="14">
        <f t="shared" si="90"/>
        <v>5.9436</v>
      </c>
      <c r="N1209" s="14">
        <f t="shared" si="91"/>
        <v>10.972799999999999</v>
      </c>
      <c r="O1209" s="14">
        <f t="shared" si="93"/>
        <v>5.0291999999999994</v>
      </c>
      <c r="P1209" s="13">
        <v>9.1440000000000001</v>
      </c>
      <c r="Q1209" s="14">
        <f t="shared" si="92"/>
        <v>450</v>
      </c>
      <c r="R1209" s="14" t="str">
        <f t="shared" si="94"/>
        <v>D</v>
      </c>
      <c r="S1209" s="14" t="str">
        <f>VLOOKUP(G1209,Code!$C$3:$D$5,2,0)</f>
        <v>O-102</v>
      </c>
      <c r="T1209" s="14"/>
    </row>
    <row r="1210" spans="1:20">
      <c r="A1210" s="13">
        <v>1209</v>
      </c>
      <c r="B1210" s="13" t="s">
        <v>68</v>
      </c>
      <c r="C1210" s="13" t="s">
        <v>78</v>
      </c>
      <c r="D1210" s="13" t="s">
        <v>181</v>
      </c>
      <c r="E1210" s="13" t="s">
        <v>182</v>
      </c>
      <c r="F1210" s="13" t="s">
        <v>134</v>
      </c>
      <c r="G1210" s="13" t="s">
        <v>82</v>
      </c>
      <c r="H1210" s="13" t="s">
        <v>183</v>
      </c>
      <c r="I1210" s="13" t="s">
        <v>296</v>
      </c>
      <c r="J1210" s="13">
        <v>7</v>
      </c>
      <c r="K1210" s="13">
        <v>0</v>
      </c>
      <c r="L1210" s="14">
        <v>6.8942999999999994</v>
      </c>
      <c r="M1210" s="14">
        <f t="shared" si="90"/>
        <v>7.1756999999999991</v>
      </c>
      <c r="N1210" s="14">
        <f t="shared" si="91"/>
        <v>14.069999999999999</v>
      </c>
      <c r="O1210" s="14">
        <f t="shared" si="93"/>
        <v>6.8942999999999994</v>
      </c>
      <c r="P1210" s="13">
        <v>14.069999999999999</v>
      </c>
      <c r="Q1210" s="14">
        <f t="shared" si="92"/>
        <v>1050</v>
      </c>
      <c r="R1210" s="14" t="str">
        <f t="shared" si="94"/>
        <v>B</v>
      </c>
      <c r="S1210" s="14" t="str">
        <f>VLOOKUP(G1210,Code!$C$3:$D$5,2,0)</f>
        <v>O-102</v>
      </c>
      <c r="T1210" s="14"/>
    </row>
    <row r="1211" spans="1:20">
      <c r="A1211" s="13">
        <v>1210</v>
      </c>
      <c r="B1211" s="13" t="s">
        <v>68</v>
      </c>
      <c r="C1211" s="13" t="s">
        <v>78</v>
      </c>
      <c r="D1211" s="13" t="s">
        <v>181</v>
      </c>
      <c r="E1211" s="13" t="s">
        <v>182</v>
      </c>
      <c r="F1211" s="13" t="s">
        <v>134</v>
      </c>
      <c r="G1211" s="13" t="s">
        <v>82</v>
      </c>
      <c r="H1211" s="13" t="s">
        <v>94</v>
      </c>
      <c r="I1211" s="13" t="s">
        <v>1209</v>
      </c>
      <c r="J1211" s="13">
        <v>7</v>
      </c>
      <c r="K1211" s="13">
        <v>0</v>
      </c>
      <c r="L1211" s="14">
        <v>10.465</v>
      </c>
      <c r="M1211" s="14">
        <f t="shared" si="90"/>
        <v>31.395</v>
      </c>
      <c r="N1211" s="14">
        <f t="shared" si="91"/>
        <v>41.86</v>
      </c>
      <c r="O1211" s="14">
        <f t="shared" si="93"/>
        <v>10.465</v>
      </c>
      <c r="P1211" s="13">
        <v>41.86</v>
      </c>
      <c r="Q1211" s="14">
        <f t="shared" si="92"/>
        <v>1050</v>
      </c>
      <c r="R1211" s="14" t="str">
        <f t="shared" si="94"/>
        <v>B</v>
      </c>
      <c r="S1211" s="14" t="str">
        <f>VLOOKUP(G1211,Code!$C$3:$D$5,2,0)</f>
        <v>O-102</v>
      </c>
      <c r="T1211" s="14"/>
    </row>
    <row r="1212" spans="1:20">
      <c r="A1212" s="13">
        <v>1211</v>
      </c>
      <c r="B1212" s="13" t="s">
        <v>68</v>
      </c>
      <c r="C1212" s="13" t="s">
        <v>78</v>
      </c>
      <c r="D1212" s="13" t="s">
        <v>181</v>
      </c>
      <c r="E1212" s="13" t="s">
        <v>182</v>
      </c>
      <c r="F1212" s="13" t="s">
        <v>134</v>
      </c>
      <c r="G1212" s="13" t="s">
        <v>82</v>
      </c>
      <c r="H1212" s="13" t="s">
        <v>99</v>
      </c>
      <c r="I1212" s="13" t="s">
        <v>1210</v>
      </c>
      <c r="J1212" s="13">
        <v>2</v>
      </c>
      <c r="K1212" s="13">
        <v>0.2</v>
      </c>
      <c r="L1212" s="14">
        <v>2.8835999999999995</v>
      </c>
      <c r="M1212" s="14">
        <f t="shared" si="90"/>
        <v>5.660400000000001</v>
      </c>
      <c r="N1212" s="14">
        <f t="shared" si="91"/>
        <v>10.252800000000001</v>
      </c>
      <c r="O1212" s="14">
        <f t="shared" si="93"/>
        <v>4.5923999999999996</v>
      </c>
      <c r="P1212" s="13">
        <v>8.5440000000000005</v>
      </c>
      <c r="Q1212" s="14">
        <f t="shared" si="92"/>
        <v>300</v>
      </c>
      <c r="R1212" s="14" t="str">
        <f t="shared" si="94"/>
        <v>D</v>
      </c>
      <c r="S1212" s="14" t="str">
        <f>VLOOKUP(G1212,Code!$C$3:$D$5,2,0)</f>
        <v>O-102</v>
      </c>
      <c r="T1212" s="14"/>
    </row>
    <row r="1213" spans="1:20">
      <c r="A1213" s="13">
        <v>1212</v>
      </c>
      <c r="B1213" s="13" t="s">
        <v>68</v>
      </c>
      <c r="C1213" s="13" t="s">
        <v>78</v>
      </c>
      <c r="D1213" s="13" t="s">
        <v>181</v>
      </c>
      <c r="E1213" s="13" t="s">
        <v>182</v>
      </c>
      <c r="F1213" s="13" t="s">
        <v>134</v>
      </c>
      <c r="G1213" s="13" t="s">
        <v>73</v>
      </c>
      <c r="H1213" s="13" t="s">
        <v>74</v>
      </c>
      <c r="I1213" s="13" t="s">
        <v>393</v>
      </c>
      <c r="J1213" s="13">
        <v>4</v>
      </c>
      <c r="K1213" s="13">
        <v>0.2</v>
      </c>
      <c r="L1213" s="14">
        <v>21.717599999999948</v>
      </c>
      <c r="M1213" s="14">
        <f t="shared" si="90"/>
        <v>557.41840000000002</v>
      </c>
      <c r="N1213" s="14">
        <f t="shared" si="91"/>
        <v>694.96319999999992</v>
      </c>
      <c r="O1213" s="14">
        <f t="shared" si="93"/>
        <v>137.5447999999999</v>
      </c>
      <c r="P1213" s="13">
        <v>579.13599999999997</v>
      </c>
      <c r="Q1213" s="14">
        <f t="shared" si="92"/>
        <v>600</v>
      </c>
      <c r="R1213" s="14" t="str">
        <f t="shared" si="94"/>
        <v>C</v>
      </c>
      <c r="S1213" s="14" t="str">
        <f>VLOOKUP(G1213,Code!$C$3:$D$5,2,0)</f>
        <v>F-101</v>
      </c>
      <c r="T1213" s="14"/>
    </row>
    <row r="1214" spans="1:20">
      <c r="A1214" s="13">
        <v>1213</v>
      </c>
      <c r="B1214" s="13" t="s">
        <v>85</v>
      </c>
      <c r="C1214" s="13" t="s">
        <v>78</v>
      </c>
      <c r="D1214" s="13" t="s">
        <v>132</v>
      </c>
      <c r="E1214" s="13" t="s">
        <v>133</v>
      </c>
      <c r="F1214" s="13" t="s">
        <v>134</v>
      </c>
      <c r="G1214" s="13" t="s">
        <v>73</v>
      </c>
      <c r="H1214" s="13" t="s">
        <v>76</v>
      </c>
      <c r="I1214" s="13" t="s">
        <v>407</v>
      </c>
      <c r="J1214" s="13">
        <v>2</v>
      </c>
      <c r="K1214" s="13">
        <v>0.3</v>
      </c>
      <c r="L1214" s="14">
        <v>-48.470400000000019</v>
      </c>
      <c r="M1214" s="14">
        <f t="shared" si="90"/>
        <v>189.8424</v>
      </c>
      <c r="N1214" s="14">
        <f t="shared" si="91"/>
        <v>183.78359999999998</v>
      </c>
      <c r="O1214" s="14">
        <f t="shared" si="93"/>
        <v>-6.0588000000000193</v>
      </c>
      <c r="P1214" s="13">
        <v>141.37199999999999</v>
      </c>
      <c r="Q1214" s="14">
        <f t="shared" si="92"/>
        <v>300</v>
      </c>
      <c r="R1214" s="14" t="str">
        <f t="shared" si="94"/>
        <v>D</v>
      </c>
      <c r="S1214" s="14" t="str">
        <f>VLOOKUP(G1214,Code!$C$3:$D$5,2,0)</f>
        <v>F-101</v>
      </c>
      <c r="T1214" s="14"/>
    </row>
    <row r="1215" spans="1:20">
      <c r="A1215" s="13">
        <v>1214</v>
      </c>
      <c r="B1215" s="13" t="s">
        <v>85</v>
      </c>
      <c r="C1215" s="13" t="s">
        <v>78</v>
      </c>
      <c r="D1215" s="13" t="s">
        <v>132</v>
      </c>
      <c r="E1215" s="13" t="s">
        <v>133</v>
      </c>
      <c r="F1215" s="13" t="s">
        <v>134</v>
      </c>
      <c r="G1215" s="13" t="s">
        <v>82</v>
      </c>
      <c r="H1215" s="13" t="s">
        <v>99</v>
      </c>
      <c r="I1215" s="13" t="s">
        <v>1211</v>
      </c>
      <c r="J1215" s="13">
        <v>2</v>
      </c>
      <c r="K1215" s="13">
        <v>0.7</v>
      </c>
      <c r="L1215" s="14">
        <v>-2.3275999999999994</v>
      </c>
      <c r="M1215" s="14">
        <f t="shared" si="90"/>
        <v>5.3635999999999999</v>
      </c>
      <c r="N1215" s="14">
        <f t="shared" si="91"/>
        <v>5.1612</v>
      </c>
      <c r="O1215" s="14">
        <f t="shared" si="93"/>
        <v>-0.20239999999999991</v>
      </c>
      <c r="P1215" s="13">
        <v>3.036</v>
      </c>
      <c r="Q1215" s="14">
        <f t="shared" si="92"/>
        <v>300</v>
      </c>
      <c r="R1215" s="14" t="str">
        <f t="shared" si="94"/>
        <v>D</v>
      </c>
      <c r="S1215" s="14" t="str">
        <f>VLOOKUP(G1215,Code!$C$3:$D$5,2,0)</f>
        <v>O-102</v>
      </c>
      <c r="T1215" s="14"/>
    </row>
    <row r="1216" spans="1:20">
      <c r="A1216" s="13">
        <v>1215</v>
      </c>
      <c r="B1216" s="13" t="s">
        <v>85</v>
      </c>
      <c r="C1216" s="13" t="s">
        <v>78</v>
      </c>
      <c r="D1216" s="13" t="s">
        <v>132</v>
      </c>
      <c r="E1216" s="13" t="s">
        <v>133</v>
      </c>
      <c r="F1216" s="13" t="s">
        <v>134</v>
      </c>
      <c r="G1216" s="13" t="s">
        <v>82</v>
      </c>
      <c r="H1216" s="13" t="s">
        <v>99</v>
      </c>
      <c r="I1216" s="13" t="s">
        <v>754</v>
      </c>
      <c r="J1216" s="13">
        <v>1</v>
      </c>
      <c r="K1216" s="13">
        <v>0.7</v>
      </c>
      <c r="L1216" s="14">
        <v>-3.6024000000000012</v>
      </c>
      <c r="M1216" s="14">
        <f t="shared" si="90"/>
        <v>8.105400000000003</v>
      </c>
      <c r="N1216" s="14">
        <f t="shared" si="91"/>
        <v>7.6551000000000009</v>
      </c>
      <c r="O1216" s="14">
        <f t="shared" si="93"/>
        <v>-0.45030000000000214</v>
      </c>
      <c r="P1216" s="13">
        <v>4.503000000000001</v>
      </c>
      <c r="Q1216" s="14">
        <f t="shared" si="92"/>
        <v>150</v>
      </c>
      <c r="R1216" s="14" t="str">
        <f t="shared" si="94"/>
        <v>D</v>
      </c>
      <c r="S1216" s="14" t="str">
        <f>VLOOKUP(G1216,Code!$C$3:$D$5,2,0)</f>
        <v>O-102</v>
      </c>
      <c r="T1216" s="14"/>
    </row>
    <row r="1217" spans="1:20">
      <c r="A1217" s="13">
        <v>1216</v>
      </c>
      <c r="B1217" s="13" t="s">
        <v>85</v>
      </c>
      <c r="C1217" s="13" t="s">
        <v>78</v>
      </c>
      <c r="D1217" s="13" t="s">
        <v>132</v>
      </c>
      <c r="E1217" s="13" t="s">
        <v>133</v>
      </c>
      <c r="F1217" s="13" t="s">
        <v>134</v>
      </c>
      <c r="G1217" s="13" t="s">
        <v>82</v>
      </c>
      <c r="H1217" s="13" t="s">
        <v>94</v>
      </c>
      <c r="I1217" s="13" t="s">
        <v>443</v>
      </c>
      <c r="J1217" s="13">
        <v>1</v>
      </c>
      <c r="K1217" s="13">
        <v>0.2</v>
      </c>
      <c r="L1217" s="14">
        <v>1.5767999999999998</v>
      </c>
      <c r="M1217" s="14">
        <f t="shared" si="90"/>
        <v>3.0952000000000002</v>
      </c>
      <c r="N1217" s="14">
        <f t="shared" si="91"/>
        <v>5.6063999999999998</v>
      </c>
      <c r="O1217" s="14">
        <f t="shared" si="93"/>
        <v>2.5111999999999997</v>
      </c>
      <c r="P1217" s="13">
        <v>4.6719999999999997</v>
      </c>
      <c r="Q1217" s="14">
        <f t="shared" si="92"/>
        <v>150</v>
      </c>
      <c r="R1217" s="14" t="str">
        <f t="shared" si="94"/>
        <v>D</v>
      </c>
      <c r="S1217" s="14" t="str">
        <f>VLOOKUP(G1217,Code!$C$3:$D$5,2,0)</f>
        <v>O-102</v>
      </c>
      <c r="T1217" s="14"/>
    </row>
    <row r="1218" spans="1:20">
      <c r="A1218" s="13">
        <v>1217</v>
      </c>
      <c r="B1218" s="13" t="s">
        <v>85</v>
      </c>
      <c r="C1218" s="13" t="s">
        <v>78</v>
      </c>
      <c r="D1218" s="13" t="s">
        <v>132</v>
      </c>
      <c r="E1218" s="13" t="s">
        <v>133</v>
      </c>
      <c r="F1218" s="13" t="s">
        <v>134</v>
      </c>
      <c r="G1218" s="13" t="s">
        <v>96</v>
      </c>
      <c r="H1218" s="13" t="s">
        <v>138</v>
      </c>
      <c r="I1218" s="13" t="s">
        <v>441</v>
      </c>
      <c r="J1218" s="13">
        <v>3</v>
      </c>
      <c r="K1218" s="13">
        <v>0.2</v>
      </c>
      <c r="L1218" s="14">
        <v>28.764000000000006</v>
      </c>
      <c r="M1218" s="14">
        <f t="shared" ref="M1218:M1281" si="95">P1218-L1218</f>
        <v>67.116</v>
      </c>
      <c r="N1218" s="14">
        <f t="shared" ref="N1218:N1281" si="96">P1218+(P1218*K1218)</f>
        <v>115.05600000000001</v>
      </c>
      <c r="O1218" s="14">
        <f t="shared" si="93"/>
        <v>47.940000000000012</v>
      </c>
      <c r="P1218" s="13">
        <v>95.88000000000001</v>
      </c>
      <c r="Q1218" s="14">
        <f t="shared" ref="Q1218:Q1281" si="97">J1218*150</f>
        <v>450</v>
      </c>
      <c r="R1218" s="14" t="str">
        <f t="shared" si="94"/>
        <v>D</v>
      </c>
      <c r="S1218" s="14" t="str">
        <f>VLOOKUP(G1218,Code!$C$3:$D$5,2,0)</f>
        <v>T-103</v>
      </c>
      <c r="T1218" s="14"/>
    </row>
    <row r="1219" spans="1:20">
      <c r="A1219" s="13">
        <v>1218</v>
      </c>
      <c r="B1219" s="13" t="s">
        <v>85</v>
      </c>
      <c r="C1219" s="13" t="s">
        <v>78</v>
      </c>
      <c r="D1219" s="13" t="s">
        <v>132</v>
      </c>
      <c r="E1219" s="13" t="s">
        <v>133</v>
      </c>
      <c r="F1219" s="13" t="s">
        <v>134</v>
      </c>
      <c r="G1219" s="13" t="s">
        <v>73</v>
      </c>
      <c r="H1219" s="13" t="s">
        <v>92</v>
      </c>
      <c r="I1219" s="13" t="s">
        <v>1212</v>
      </c>
      <c r="J1219" s="13">
        <v>2</v>
      </c>
      <c r="K1219" s="13">
        <v>0.2</v>
      </c>
      <c r="L1219" s="14">
        <v>1.7024000000000008</v>
      </c>
      <c r="M1219" s="14">
        <f t="shared" si="95"/>
        <v>15.3216</v>
      </c>
      <c r="N1219" s="14">
        <f t="shared" si="96"/>
        <v>20.428800000000003</v>
      </c>
      <c r="O1219" s="14">
        <f t="shared" ref="O1219:O1282" si="98">N1219-M1219</f>
        <v>5.1072000000000024</v>
      </c>
      <c r="P1219" s="13">
        <v>17.024000000000001</v>
      </c>
      <c r="Q1219" s="14">
        <f t="shared" si="97"/>
        <v>300</v>
      </c>
      <c r="R1219" s="14" t="str">
        <f t="shared" ref="R1219:R1282" si="99">IF(Q1219&gt;=2000,"A",IF(Q1219&gt;=1000,"B",IF(Q1219&gt;=500,"C",IF(Q1219&gt;=100,"D",IF(Q1219&lt;100,"E","error")))))</f>
        <v>D</v>
      </c>
      <c r="S1219" s="14" t="str">
        <f>VLOOKUP(G1219,Code!$C$3:$D$5,2,0)</f>
        <v>F-101</v>
      </c>
      <c r="T1219" s="14"/>
    </row>
    <row r="1220" spans="1:20">
      <c r="A1220" s="13">
        <v>1219</v>
      </c>
      <c r="B1220" s="13" t="s">
        <v>85</v>
      </c>
      <c r="C1220" s="13" t="s">
        <v>78</v>
      </c>
      <c r="D1220" s="13" t="s">
        <v>132</v>
      </c>
      <c r="E1220" s="13" t="s">
        <v>133</v>
      </c>
      <c r="F1220" s="13" t="s">
        <v>134</v>
      </c>
      <c r="G1220" s="13" t="s">
        <v>96</v>
      </c>
      <c r="H1220" s="13" t="s">
        <v>138</v>
      </c>
      <c r="I1220" s="13" t="s">
        <v>908</v>
      </c>
      <c r="J1220" s="13">
        <v>3</v>
      </c>
      <c r="K1220" s="13">
        <v>0.2</v>
      </c>
      <c r="L1220" s="14">
        <v>64.674000000000007</v>
      </c>
      <c r="M1220" s="14">
        <f t="shared" si="95"/>
        <v>194.02200000000002</v>
      </c>
      <c r="N1220" s="14">
        <f t="shared" si="96"/>
        <v>310.43520000000001</v>
      </c>
      <c r="O1220" s="14">
        <f t="shared" si="98"/>
        <v>116.41319999999999</v>
      </c>
      <c r="P1220" s="13">
        <v>258.69600000000003</v>
      </c>
      <c r="Q1220" s="14">
        <f t="shared" si="97"/>
        <v>450</v>
      </c>
      <c r="R1220" s="14" t="str">
        <f t="shared" si="99"/>
        <v>D</v>
      </c>
      <c r="S1220" s="14" t="str">
        <f>VLOOKUP(G1220,Code!$C$3:$D$5,2,0)</f>
        <v>T-103</v>
      </c>
      <c r="T1220" s="14"/>
    </row>
    <row r="1221" spans="1:20">
      <c r="A1221" s="13">
        <v>1220</v>
      </c>
      <c r="B1221" s="13" t="s">
        <v>85</v>
      </c>
      <c r="C1221" s="13" t="s">
        <v>78</v>
      </c>
      <c r="D1221" s="13" t="s">
        <v>132</v>
      </c>
      <c r="E1221" s="13" t="s">
        <v>133</v>
      </c>
      <c r="F1221" s="13" t="s">
        <v>134</v>
      </c>
      <c r="G1221" s="13" t="s">
        <v>96</v>
      </c>
      <c r="H1221" s="13" t="s">
        <v>97</v>
      </c>
      <c r="I1221" s="13" t="s">
        <v>1213</v>
      </c>
      <c r="J1221" s="13">
        <v>7</v>
      </c>
      <c r="K1221" s="13">
        <v>0.4</v>
      </c>
      <c r="L1221" s="14">
        <v>-386.3915999999997</v>
      </c>
      <c r="M1221" s="14">
        <f t="shared" si="95"/>
        <v>2318.3495999999996</v>
      </c>
      <c r="N1221" s="14">
        <f t="shared" si="96"/>
        <v>2704.7411999999999</v>
      </c>
      <c r="O1221" s="14">
        <f t="shared" si="98"/>
        <v>386.39160000000038</v>
      </c>
      <c r="P1221" s="13">
        <v>1931.9579999999999</v>
      </c>
      <c r="Q1221" s="14">
        <f t="shared" si="97"/>
        <v>1050</v>
      </c>
      <c r="R1221" s="14" t="str">
        <f t="shared" si="99"/>
        <v>B</v>
      </c>
      <c r="S1221" s="14" t="str">
        <f>VLOOKUP(G1221,Code!$C$3:$D$5,2,0)</f>
        <v>T-103</v>
      </c>
      <c r="T1221" s="14"/>
    </row>
    <row r="1222" spans="1:20">
      <c r="A1222" s="13">
        <v>1221</v>
      </c>
      <c r="B1222" s="13" t="s">
        <v>85</v>
      </c>
      <c r="C1222" s="13" t="s">
        <v>112</v>
      </c>
      <c r="D1222" s="13" t="s">
        <v>79</v>
      </c>
      <c r="E1222" s="13" t="s">
        <v>80</v>
      </c>
      <c r="F1222" s="13" t="s">
        <v>81</v>
      </c>
      <c r="G1222" s="13" t="s">
        <v>82</v>
      </c>
      <c r="H1222" s="13" t="s">
        <v>90</v>
      </c>
      <c r="I1222" s="13" t="s">
        <v>123</v>
      </c>
      <c r="J1222" s="13">
        <v>9</v>
      </c>
      <c r="K1222" s="13">
        <v>0</v>
      </c>
      <c r="L1222" s="14">
        <v>44.954999999999977</v>
      </c>
      <c r="M1222" s="14">
        <f t="shared" si="95"/>
        <v>204.79500000000002</v>
      </c>
      <c r="N1222" s="14">
        <f t="shared" si="96"/>
        <v>249.75</v>
      </c>
      <c r="O1222" s="14">
        <f t="shared" si="98"/>
        <v>44.954999999999984</v>
      </c>
      <c r="P1222" s="13">
        <v>249.75</v>
      </c>
      <c r="Q1222" s="14">
        <f t="shared" si="97"/>
        <v>1350</v>
      </c>
      <c r="R1222" s="14" t="str">
        <f t="shared" si="99"/>
        <v>B</v>
      </c>
      <c r="S1222" s="14" t="str">
        <f>VLOOKUP(G1222,Code!$C$3:$D$5,2,0)</f>
        <v>O-102</v>
      </c>
      <c r="T1222" s="14"/>
    </row>
    <row r="1223" spans="1:20">
      <c r="A1223" s="13">
        <v>1222</v>
      </c>
      <c r="B1223" s="13" t="s">
        <v>85</v>
      </c>
      <c r="C1223" s="13" t="s">
        <v>112</v>
      </c>
      <c r="D1223" s="13" t="s">
        <v>79</v>
      </c>
      <c r="E1223" s="13" t="s">
        <v>80</v>
      </c>
      <c r="F1223" s="13" t="s">
        <v>81</v>
      </c>
      <c r="G1223" s="13" t="s">
        <v>96</v>
      </c>
      <c r="H1223" s="13" t="s">
        <v>97</v>
      </c>
      <c r="I1223" s="13" t="s">
        <v>1214</v>
      </c>
      <c r="J1223" s="13">
        <v>8</v>
      </c>
      <c r="K1223" s="13">
        <v>0.2</v>
      </c>
      <c r="L1223" s="14">
        <v>28.792799999999971</v>
      </c>
      <c r="M1223" s="14">
        <f t="shared" si="95"/>
        <v>227.14320000000006</v>
      </c>
      <c r="N1223" s="14">
        <f t="shared" si="96"/>
        <v>307.12320000000005</v>
      </c>
      <c r="O1223" s="14">
        <f t="shared" si="98"/>
        <v>79.97999999999999</v>
      </c>
      <c r="P1223" s="13">
        <v>255.93600000000004</v>
      </c>
      <c r="Q1223" s="14">
        <f t="shared" si="97"/>
        <v>1200</v>
      </c>
      <c r="R1223" s="14" t="str">
        <f t="shared" si="99"/>
        <v>B</v>
      </c>
      <c r="S1223" s="14" t="str">
        <f>VLOOKUP(G1223,Code!$C$3:$D$5,2,0)</f>
        <v>T-103</v>
      </c>
      <c r="T1223" s="14"/>
    </row>
    <row r="1224" spans="1:20">
      <c r="A1224" s="13">
        <v>1223</v>
      </c>
      <c r="B1224" s="13" t="s">
        <v>150</v>
      </c>
      <c r="C1224" s="13" t="s">
        <v>69</v>
      </c>
      <c r="D1224" s="13" t="s">
        <v>181</v>
      </c>
      <c r="E1224" s="13" t="s">
        <v>182</v>
      </c>
      <c r="F1224" s="13" t="s">
        <v>134</v>
      </c>
      <c r="G1224" s="13" t="s">
        <v>73</v>
      </c>
      <c r="H1224" s="13" t="s">
        <v>92</v>
      </c>
      <c r="I1224" s="13" t="s">
        <v>1079</v>
      </c>
      <c r="J1224" s="13">
        <v>3</v>
      </c>
      <c r="K1224" s="13">
        <v>0</v>
      </c>
      <c r="L1224" s="14">
        <v>20.482199999999992</v>
      </c>
      <c r="M1224" s="14">
        <f t="shared" si="95"/>
        <v>93.3078</v>
      </c>
      <c r="N1224" s="14">
        <f t="shared" si="96"/>
        <v>113.78999999999999</v>
      </c>
      <c r="O1224" s="14">
        <f t="shared" si="98"/>
        <v>20.482199999999992</v>
      </c>
      <c r="P1224" s="13">
        <v>113.78999999999999</v>
      </c>
      <c r="Q1224" s="14">
        <f t="shared" si="97"/>
        <v>450</v>
      </c>
      <c r="R1224" s="14" t="str">
        <f t="shared" si="99"/>
        <v>D</v>
      </c>
      <c r="S1224" s="14" t="str">
        <f>VLOOKUP(G1224,Code!$C$3:$D$5,2,0)</f>
        <v>F-101</v>
      </c>
      <c r="T1224" s="14"/>
    </row>
    <row r="1225" spans="1:20">
      <c r="A1225" s="13">
        <v>1224</v>
      </c>
      <c r="B1225" s="13" t="s">
        <v>150</v>
      </c>
      <c r="C1225" s="13" t="s">
        <v>69</v>
      </c>
      <c r="D1225" s="13" t="s">
        <v>181</v>
      </c>
      <c r="E1225" s="13" t="s">
        <v>182</v>
      </c>
      <c r="F1225" s="13" t="s">
        <v>134</v>
      </c>
      <c r="G1225" s="13" t="s">
        <v>96</v>
      </c>
      <c r="H1225" s="13" t="s">
        <v>138</v>
      </c>
      <c r="I1225" s="13" t="s">
        <v>738</v>
      </c>
      <c r="J1225" s="13">
        <v>1</v>
      </c>
      <c r="K1225" s="13">
        <v>0</v>
      </c>
      <c r="L1225" s="14">
        <v>34.38600000000001</v>
      </c>
      <c r="M1225" s="14">
        <f t="shared" si="95"/>
        <v>43.763999999999996</v>
      </c>
      <c r="N1225" s="14">
        <f t="shared" si="96"/>
        <v>78.150000000000006</v>
      </c>
      <c r="O1225" s="14">
        <f t="shared" si="98"/>
        <v>34.38600000000001</v>
      </c>
      <c r="P1225" s="13">
        <v>78.150000000000006</v>
      </c>
      <c r="Q1225" s="14">
        <f t="shared" si="97"/>
        <v>150</v>
      </c>
      <c r="R1225" s="14" t="str">
        <f t="shared" si="99"/>
        <v>D</v>
      </c>
      <c r="S1225" s="14" t="str">
        <f>VLOOKUP(G1225,Code!$C$3:$D$5,2,0)</f>
        <v>T-103</v>
      </c>
      <c r="T1225" s="14"/>
    </row>
    <row r="1226" spans="1:20">
      <c r="A1226" s="13">
        <v>1225</v>
      </c>
      <c r="B1226" s="13" t="s">
        <v>150</v>
      </c>
      <c r="C1226" s="13" t="s">
        <v>69</v>
      </c>
      <c r="D1226" s="13" t="s">
        <v>181</v>
      </c>
      <c r="E1226" s="13" t="s">
        <v>182</v>
      </c>
      <c r="F1226" s="13" t="s">
        <v>134</v>
      </c>
      <c r="G1226" s="13" t="s">
        <v>82</v>
      </c>
      <c r="H1226" s="13" t="s">
        <v>99</v>
      </c>
      <c r="I1226" s="13" t="s">
        <v>1199</v>
      </c>
      <c r="J1226" s="13">
        <v>1</v>
      </c>
      <c r="K1226" s="13">
        <v>0.2</v>
      </c>
      <c r="L1226" s="14">
        <v>0.60479999999999989</v>
      </c>
      <c r="M1226" s="14">
        <f t="shared" si="95"/>
        <v>1.1232000000000002</v>
      </c>
      <c r="N1226" s="14">
        <f t="shared" si="96"/>
        <v>2.0736000000000003</v>
      </c>
      <c r="O1226" s="14">
        <f t="shared" si="98"/>
        <v>0.95040000000000013</v>
      </c>
      <c r="P1226" s="13">
        <v>1.7280000000000002</v>
      </c>
      <c r="Q1226" s="14">
        <f t="shared" si="97"/>
        <v>150</v>
      </c>
      <c r="R1226" s="14" t="str">
        <f t="shared" si="99"/>
        <v>D</v>
      </c>
      <c r="S1226" s="14" t="str">
        <f>VLOOKUP(G1226,Code!$C$3:$D$5,2,0)</f>
        <v>O-102</v>
      </c>
      <c r="T1226" s="14"/>
    </row>
    <row r="1227" spans="1:20">
      <c r="A1227" s="13">
        <v>1226</v>
      </c>
      <c r="B1227" s="13" t="s">
        <v>150</v>
      </c>
      <c r="C1227" s="13" t="s">
        <v>69</v>
      </c>
      <c r="D1227" s="13" t="s">
        <v>181</v>
      </c>
      <c r="E1227" s="13" t="s">
        <v>182</v>
      </c>
      <c r="F1227" s="13" t="s">
        <v>134</v>
      </c>
      <c r="G1227" s="13" t="s">
        <v>82</v>
      </c>
      <c r="H1227" s="13" t="s">
        <v>107</v>
      </c>
      <c r="I1227" s="13" t="s">
        <v>149</v>
      </c>
      <c r="J1227" s="13">
        <v>4</v>
      </c>
      <c r="K1227" s="13">
        <v>0</v>
      </c>
      <c r="L1227" s="14">
        <v>19.874400000000001</v>
      </c>
      <c r="M1227" s="14">
        <f t="shared" si="95"/>
        <v>20.685600000000001</v>
      </c>
      <c r="N1227" s="14">
        <f t="shared" si="96"/>
        <v>40.56</v>
      </c>
      <c r="O1227" s="14">
        <f t="shared" si="98"/>
        <v>19.874400000000001</v>
      </c>
      <c r="P1227" s="13">
        <v>40.56</v>
      </c>
      <c r="Q1227" s="14">
        <f t="shared" si="97"/>
        <v>600</v>
      </c>
      <c r="R1227" s="14" t="str">
        <f t="shared" si="99"/>
        <v>C</v>
      </c>
      <c r="S1227" s="14" t="str">
        <f>VLOOKUP(G1227,Code!$C$3:$D$5,2,0)</f>
        <v>O-102</v>
      </c>
      <c r="T1227" s="14"/>
    </row>
    <row r="1228" spans="1:20">
      <c r="A1228" s="13">
        <v>1227</v>
      </c>
      <c r="B1228" s="13" t="s">
        <v>150</v>
      </c>
      <c r="C1228" s="13" t="s">
        <v>69</v>
      </c>
      <c r="D1228" s="13" t="s">
        <v>181</v>
      </c>
      <c r="E1228" s="13" t="s">
        <v>182</v>
      </c>
      <c r="F1228" s="13" t="s">
        <v>134</v>
      </c>
      <c r="G1228" s="13" t="s">
        <v>82</v>
      </c>
      <c r="H1228" s="13" t="s">
        <v>90</v>
      </c>
      <c r="I1228" s="13" t="s">
        <v>1215</v>
      </c>
      <c r="J1228" s="13">
        <v>3</v>
      </c>
      <c r="K1228" s="13">
        <v>0</v>
      </c>
      <c r="L1228" s="14">
        <v>3.6587999999999994</v>
      </c>
      <c r="M1228" s="14">
        <f t="shared" si="95"/>
        <v>179.28120000000001</v>
      </c>
      <c r="N1228" s="14">
        <f t="shared" si="96"/>
        <v>182.94</v>
      </c>
      <c r="O1228" s="14">
        <f t="shared" si="98"/>
        <v>3.6587999999999852</v>
      </c>
      <c r="P1228" s="13">
        <v>182.94</v>
      </c>
      <c r="Q1228" s="14">
        <f t="shared" si="97"/>
        <v>450</v>
      </c>
      <c r="R1228" s="14" t="str">
        <f t="shared" si="99"/>
        <v>D</v>
      </c>
      <c r="S1228" s="14" t="str">
        <f>VLOOKUP(G1228,Code!$C$3:$D$5,2,0)</f>
        <v>O-102</v>
      </c>
      <c r="T1228" s="14"/>
    </row>
    <row r="1229" spans="1:20">
      <c r="A1229" s="13">
        <v>1228</v>
      </c>
      <c r="B1229" s="13" t="s">
        <v>150</v>
      </c>
      <c r="C1229" s="13" t="s">
        <v>69</v>
      </c>
      <c r="D1229" s="13" t="s">
        <v>181</v>
      </c>
      <c r="E1229" s="13" t="s">
        <v>182</v>
      </c>
      <c r="F1229" s="13" t="s">
        <v>134</v>
      </c>
      <c r="G1229" s="13" t="s">
        <v>82</v>
      </c>
      <c r="H1229" s="13" t="s">
        <v>90</v>
      </c>
      <c r="I1229" s="13" t="s">
        <v>1216</v>
      </c>
      <c r="J1229" s="13">
        <v>2</v>
      </c>
      <c r="K1229" s="13">
        <v>0</v>
      </c>
      <c r="L1229" s="14">
        <v>11.631599999999992</v>
      </c>
      <c r="M1229" s="14">
        <f t="shared" si="95"/>
        <v>182.22840000000002</v>
      </c>
      <c r="N1229" s="14">
        <f t="shared" si="96"/>
        <v>193.86</v>
      </c>
      <c r="O1229" s="14">
        <f t="shared" si="98"/>
        <v>11.631599999999992</v>
      </c>
      <c r="P1229" s="13">
        <v>193.86</v>
      </c>
      <c r="Q1229" s="14">
        <f t="shared" si="97"/>
        <v>300</v>
      </c>
      <c r="R1229" s="14" t="str">
        <f t="shared" si="99"/>
        <v>D</v>
      </c>
      <c r="S1229" s="14" t="str">
        <f>VLOOKUP(G1229,Code!$C$3:$D$5,2,0)</f>
        <v>O-102</v>
      </c>
      <c r="T1229" s="14"/>
    </row>
    <row r="1230" spans="1:20">
      <c r="A1230" s="13">
        <v>1229</v>
      </c>
      <c r="B1230" s="13" t="s">
        <v>85</v>
      </c>
      <c r="C1230" s="13" t="s">
        <v>69</v>
      </c>
      <c r="D1230" s="13" t="s">
        <v>79</v>
      </c>
      <c r="E1230" s="13" t="s">
        <v>80</v>
      </c>
      <c r="F1230" s="13" t="s">
        <v>81</v>
      </c>
      <c r="G1230" s="13" t="s">
        <v>82</v>
      </c>
      <c r="H1230" s="13" t="s">
        <v>143</v>
      </c>
      <c r="I1230" s="13" t="s">
        <v>870</v>
      </c>
      <c r="J1230" s="13">
        <v>2</v>
      </c>
      <c r="K1230" s="13">
        <v>0</v>
      </c>
      <c r="L1230" s="14">
        <v>7.4871999999999996</v>
      </c>
      <c r="M1230" s="14">
        <f t="shared" si="95"/>
        <v>7.7927999999999997</v>
      </c>
      <c r="N1230" s="14">
        <f t="shared" si="96"/>
        <v>15.28</v>
      </c>
      <c r="O1230" s="14">
        <f t="shared" si="98"/>
        <v>7.4871999999999996</v>
      </c>
      <c r="P1230" s="13">
        <v>15.28</v>
      </c>
      <c r="Q1230" s="14">
        <f t="shared" si="97"/>
        <v>300</v>
      </c>
      <c r="R1230" s="14" t="str">
        <f t="shared" si="99"/>
        <v>D</v>
      </c>
      <c r="S1230" s="14" t="str">
        <f>VLOOKUP(G1230,Code!$C$3:$D$5,2,0)</f>
        <v>O-102</v>
      </c>
      <c r="T1230" s="14"/>
    </row>
    <row r="1231" spans="1:20">
      <c r="A1231" s="13">
        <v>1230</v>
      </c>
      <c r="B1231" s="13" t="s">
        <v>85</v>
      </c>
      <c r="C1231" s="13" t="s">
        <v>69</v>
      </c>
      <c r="D1231" s="13" t="s">
        <v>79</v>
      </c>
      <c r="E1231" s="13" t="s">
        <v>80</v>
      </c>
      <c r="F1231" s="13" t="s">
        <v>81</v>
      </c>
      <c r="G1231" s="13" t="s">
        <v>73</v>
      </c>
      <c r="H1231" s="13" t="s">
        <v>92</v>
      </c>
      <c r="I1231" s="13" t="s">
        <v>1000</v>
      </c>
      <c r="J1231" s="13">
        <v>1</v>
      </c>
      <c r="K1231" s="13">
        <v>0</v>
      </c>
      <c r="L1231" s="14">
        <v>2.9681999999999995</v>
      </c>
      <c r="M1231" s="14">
        <f t="shared" si="95"/>
        <v>5.7618000000000009</v>
      </c>
      <c r="N1231" s="14">
        <f t="shared" si="96"/>
        <v>8.73</v>
      </c>
      <c r="O1231" s="14">
        <f t="shared" si="98"/>
        <v>2.9681999999999995</v>
      </c>
      <c r="P1231" s="13">
        <v>8.73</v>
      </c>
      <c r="Q1231" s="14">
        <f t="shared" si="97"/>
        <v>150</v>
      </c>
      <c r="R1231" s="14" t="str">
        <f t="shared" si="99"/>
        <v>D</v>
      </c>
      <c r="S1231" s="14" t="str">
        <f>VLOOKUP(G1231,Code!$C$3:$D$5,2,0)</f>
        <v>F-101</v>
      </c>
      <c r="T1231" s="14"/>
    </row>
    <row r="1232" spans="1:20">
      <c r="A1232" s="13">
        <v>1231</v>
      </c>
      <c r="B1232" s="13" t="s">
        <v>85</v>
      </c>
      <c r="C1232" s="13" t="s">
        <v>69</v>
      </c>
      <c r="D1232" s="13" t="s">
        <v>79</v>
      </c>
      <c r="E1232" s="13" t="s">
        <v>80</v>
      </c>
      <c r="F1232" s="13" t="s">
        <v>81</v>
      </c>
      <c r="G1232" s="13" t="s">
        <v>82</v>
      </c>
      <c r="H1232" s="13" t="s">
        <v>94</v>
      </c>
      <c r="I1232" s="13" t="s">
        <v>1217</v>
      </c>
      <c r="J1232" s="13">
        <v>2</v>
      </c>
      <c r="K1232" s="13">
        <v>0</v>
      </c>
      <c r="L1232" s="14">
        <v>1.7607999999999997</v>
      </c>
      <c r="M1232" s="14">
        <f t="shared" si="95"/>
        <v>3.9192</v>
      </c>
      <c r="N1232" s="14">
        <f t="shared" si="96"/>
        <v>5.68</v>
      </c>
      <c r="O1232" s="14">
        <f t="shared" si="98"/>
        <v>1.7607999999999997</v>
      </c>
      <c r="P1232" s="13">
        <v>5.68</v>
      </c>
      <c r="Q1232" s="14">
        <f t="shared" si="97"/>
        <v>300</v>
      </c>
      <c r="R1232" s="14" t="str">
        <f t="shared" si="99"/>
        <v>D</v>
      </c>
      <c r="S1232" s="14" t="str">
        <f>VLOOKUP(G1232,Code!$C$3:$D$5,2,0)</f>
        <v>O-102</v>
      </c>
      <c r="T1232" s="14"/>
    </row>
    <row r="1233" spans="1:20">
      <c r="A1233" s="13">
        <v>1232</v>
      </c>
      <c r="B1233" s="13" t="s">
        <v>68</v>
      </c>
      <c r="C1233" s="13" t="s">
        <v>69</v>
      </c>
      <c r="D1233" s="13" t="s">
        <v>1218</v>
      </c>
      <c r="E1233" s="13" t="s">
        <v>182</v>
      </c>
      <c r="F1233" s="13" t="s">
        <v>134</v>
      </c>
      <c r="G1233" s="13" t="s">
        <v>82</v>
      </c>
      <c r="H1233" s="13" t="s">
        <v>94</v>
      </c>
      <c r="I1233" s="13" t="s">
        <v>624</v>
      </c>
      <c r="J1233" s="13">
        <v>2</v>
      </c>
      <c r="K1233" s="13">
        <v>0</v>
      </c>
      <c r="L1233" s="14">
        <v>0.72279999999999989</v>
      </c>
      <c r="M1233" s="14">
        <f t="shared" si="95"/>
        <v>2.0571999999999999</v>
      </c>
      <c r="N1233" s="14">
        <f t="shared" si="96"/>
        <v>2.78</v>
      </c>
      <c r="O1233" s="14">
        <f t="shared" si="98"/>
        <v>0.72279999999999989</v>
      </c>
      <c r="P1233" s="13">
        <v>2.78</v>
      </c>
      <c r="Q1233" s="14">
        <f t="shared" si="97"/>
        <v>300</v>
      </c>
      <c r="R1233" s="14" t="str">
        <f t="shared" si="99"/>
        <v>D</v>
      </c>
      <c r="S1233" s="14" t="str">
        <f>VLOOKUP(G1233,Code!$C$3:$D$5,2,0)</f>
        <v>O-102</v>
      </c>
      <c r="T1233" s="14"/>
    </row>
    <row r="1234" spans="1:20">
      <c r="A1234" s="13">
        <v>1233</v>
      </c>
      <c r="B1234" s="13" t="s">
        <v>68</v>
      </c>
      <c r="C1234" s="13" t="s">
        <v>69</v>
      </c>
      <c r="D1234" s="13" t="s">
        <v>1218</v>
      </c>
      <c r="E1234" s="13" t="s">
        <v>182</v>
      </c>
      <c r="F1234" s="13" t="s">
        <v>134</v>
      </c>
      <c r="G1234" s="13" t="s">
        <v>82</v>
      </c>
      <c r="H1234" s="13" t="s">
        <v>143</v>
      </c>
      <c r="I1234" s="13" t="s">
        <v>1219</v>
      </c>
      <c r="J1234" s="13">
        <v>2</v>
      </c>
      <c r="K1234" s="13">
        <v>0</v>
      </c>
      <c r="L1234" s="14">
        <v>35.981999999999992</v>
      </c>
      <c r="M1234" s="14">
        <f t="shared" si="95"/>
        <v>43.978000000000002</v>
      </c>
      <c r="N1234" s="14">
        <f t="shared" si="96"/>
        <v>79.959999999999994</v>
      </c>
      <c r="O1234" s="14">
        <f t="shared" si="98"/>
        <v>35.981999999999992</v>
      </c>
      <c r="P1234" s="13">
        <v>79.959999999999994</v>
      </c>
      <c r="Q1234" s="14">
        <f t="shared" si="97"/>
        <v>300</v>
      </c>
      <c r="R1234" s="14" t="str">
        <f t="shared" si="99"/>
        <v>D</v>
      </c>
      <c r="S1234" s="14" t="str">
        <f>VLOOKUP(G1234,Code!$C$3:$D$5,2,0)</f>
        <v>O-102</v>
      </c>
      <c r="T1234" s="14"/>
    </row>
    <row r="1235" spans="1:20">
      <c r="A1235" s="13">
        <v>1234</v>
      </c>
      <c r="B1235" s="13" t="s">
        <v>150</v>
      </c>
      <c r="C1235" s="13" t="s">
        <v>78</v>
      </c>
      <c r="D1235" s="13" t="s">
        <v>446</v>
      </c>
      <c r="E1235" s="13" t="s">
        <v>268</v>
      </c>
      <c r="F1235" s="13" t="s">
        <v>134</v>
      </c>
      <c r="G1235" s="13" t="s">
        <v>96</v>
      </c>
      <c r="H1235" s="13" t="s">
        <v>522</v>
      </c>
      <c r="I1235" s="13" t="s">
        <v>1220</v>
      </c>
      <c r="J1235" s="13">
        <v>2</v>
      </c>
      <c r="K1235" s="13">
        <v>0.4</v>
      </c>
      <c r="L1235" s="14">
        <v>69.99899999999991</v>
      </c>
      <c r="M1235" s="14">
        <f t="shared" si="95"/>
        <v>769.98900000000003</v>
      </c>
      <c r="N1235" s="14">
        <f t="shared" si="96"/>
        <v>1175.9831999999999</v>
      </c>
      <c r="O1235" s="14">
        <f t="shared" si="98"/>
        <v>405.99419999999986</v>
      </c>
      <c r="P1235" s="13">
        <v>839.98799999999994</v>
      </c>
      <c r="Q1235" s="14">
        <f t="shared" si="97"/>
        <v>300</v>
      </c>
      <c r="R1235" s="14" t="str">
        <f t="shared" si="99"/>
        <v>D</v>
      </c>
      <c r="S1235" s="14" t="str">
        <f>VLOOKUP(G1235,Code!$C$3:$D$5,2,0)</f>
        <v>T-103</v>
      </c>
      <c r="T1235" s="14"/>
    </row>
    <row r="1236" spans="1:20">
      <c r="A1236" s="13">
        <v>1235</v>
      </c>
      <c r="B1236" s="13" t="s">
        <v>548</v>
      </c>
      <c r="C1236" s="13" t="s">
        <v>69</v>
      </c>
      <c r="D1236" s="13" t="s">
        <v>1221</v>
      </c>
      <c r="E1236" s="13" t="s">
        <v>87</v>
      </c>
      <c r="F1236" s="13" t="s">
        <v>72</v>
      </c>
      <c r="G1236" s="13" t="s">
        <v>73</v>
      </c>
      <c r="H1236" s="13" t="s">
        <v>92</v>
      </c>
      <c r="I1236" s="13" t="s">
        <v>1222</v>
      </c>
      <c r="J1236" s="13">
        <v>3</v>
      </c>
      <c r="K1236" s="13">
        <v>0.2</v>
      </c>
      <c r="L1236" s="14">
        <v>13.786200000000006</v>
      </c>
      <c r="M1236" s="14">
        <f t="shared" si="95"/>
        <v>34.165799999999997</v>
      </c>
      <c r="N1236" s="14">
        <f t="shared" si="96"/>
        <v>57.542400000000008</v>
      </c>
      <c r="O1236" s="14">
        <f t="shared" si="98"/>
        <v>23.37660000000001</v>
      </c>
      <c r="P1236" s="13">
        <v>47.952000000000005</v>
      </c>
      <c r="Q1236" s="14">
        <f t="shared" si="97"/>
        <v>450</v>
      </c>
      <c r="R1236" s="14" t="str">
        <f t="shared" si="99"/>
        <v>D</v>
      </c>
      <c r="S1236" s="14" t="str">
        <f>VLOOKUP(G1236,Code!$C$3:$D$5,2,0)</f>
        <v>F-101</v>
      </c>
      <c r="T1236" s="14"/>
    </row>
    <row r="1237" spans="1:20">
      <c r="A1237" s="13">
        <v>1236</v>
      </c>
      <c r="B1237" s="13" t="s">
        <v>548</v>
      </c>
      <c r="C1237" s="13" t="s">
        <v>69</v>
      </c>
      <c r="D1237" s="13" t="s">
        <v>1221</v>
      </c>
      <c r="E1237" s="13" t="s">
        <v>87</v>
      </c>
      <c r="F1237" s="13" t="s">
        <v>72</v>
      </c>
      <c r="G1237" s="13" t="s">
        <v>82</v>
      </c>
      <c r="H1237" s="13" t="s">
        <v>99</v>
      </c>
      <c r="I1237" s="13" t="s">
        <v>992</v>
      </c>
      <c r="J1237" s="13">
        <v>5</v>
      </c>
      <c r="K1237" s="13">
        <v>0.7</v>
      </c>
      <c r="L1237" s="14">
        <v>-29.940000000000012</v>
      </c>
      <c r="M1237" s="14">
        <f t="shared" si="95"/>
        <v>67.365000000000009</v>
      </c>
      <c r="N1237" s="14">
        <f t="shared" si="96"/>
        <v>63.622500000000002</v>
      </c>
      <c r="O1237" s="14">
        <f t="shared" si="98"/>
        <v>-3.7425000000000068</v>
      </c>
      <c r="P1237" s="13">
        <v>37.425000000000004</v>
      </c>
      <c r="Q1237" s="14">
        <f t="shared" si="97"/>
        <v>750</v>
      </c>
      <c r="R1237" s="14" t="str">
        <f t="shared" si="99"/>
        <v>C</v>
      </c>
      <c r="S1237" s="14" t="str">
        <f>VLOOKUP(G1237,Code!$C$3:$D$5,2,0)</f>
        <v>O-102</v>
      </c>
      <c r="T1237" s="14"/>
    </row>
    <row r="1238" spans="1:20">
      <c r="A1238" s="13">
        <v>1237</v>
      </c>
      <c r="B1238" s="13" t="s">
        <v>548</v>
      </c>
      <c r="C1238" s="13" t="s">
        <v>69</v>
      </c>
      <c r="D1238" s="13" t="s">
        <v>1221</v>
      </c>
      <c r="E1238" s="13" t="s">
        <v>87</v>
      </c>
      <c r="F1238" s="13" t="s">
        <v>72</v>
      </c>
      <c r="G1238" s="13" t="s">
        <v>73</v>
      </c>
      <c r="H1238" s="13" t="s">
        <v>92</v>
      </c>
      <c r="I1238" s="13" t="s">
        <v>1223</v>
      </c>
      <c r="J1238" s="13">
        <v>2</v>
      </c>
      <c r="K1238" s="13">
        <v>0.2</v>
      </c>
      <c r="L1238" s="14">
        <v>0</v>
      </c>
      <c r="M1238" s="14">
        <f t="shared" si="95"/>
        <v>63.967999999999996</v>
      </c>
      <c r="N1238" s="14">
        <f t="shared" si="96"/>
        <v>76.761600000000001</v>
      </c>
      <c r="O1238" s="14">
        <f t="shared" si="98"/>
        <v>12.793600000000005</v>
      </c>
      <c r="P1238" s="13">
        <v>63.967999999999996</v>
      </c>
      <c r="Q1238" s="14">
        <f t="shared" si="97"/>
        <v>300</v>
      </c>
      <c r="R1238" s="14" t="str">
        <f t="shared" si="99"/>
        <v>D</v>
      </c>
      <c r="S1238" s="14" t="str">
        <f>VLOOKUP(G1238,Code!$C$3:$D$5,2,0)</f>
        <v>F-101</v>
      </c>
      <c r="T1238" s="14"/>
    </row>
    <row r="1239" spans="1:20">
      <c r="A1239" s="13">
        <v>1238</v>
      </c>
      <c r="B1239" s="13" t="s">
        <v>548</v>
      </c>
      <c r="C1239" s="13" t="s">
        <v>69</v>
      </c>
      <c r="D1239" s="13" t="s">
        <v>1221</v>
      </c>
      <c r="E1239" s="13" t="s">
        <v>87</v>
      </c>
      <c r="F1239" s="13" t="s">
        <v>72</v>
      </c>
      <c r="G1239" s="13" t="s">
        <v>73</v>
      </c>
      <c r="H1239" s="13" t="s">
        <v>92</v>
      </c>
      <c r="I1239" s="13" t="s">
        <v>845</v>
      </c>
      <c r="J1239" s="13">
        <v>3</v>
      </c>
      <c r="K1239" s="13">
        <v>0.2</v>
      </c>
      <c r="L1239" s="14">
        <v>41.262</v>
      </c>
      <c r="M1239" s="14">
        <f t="shared" si="95"/>
        <v>123.786</v>
      </c>
      <c r="N1239" s="14">
        <f t="shared" si="96"/>
        <v>198.05760000000001</v>
      </c>
      <c r="O1239" s="14">
        <f t="shared" si="98"/>
        <v>74.271600000000007</v>
      </c>
      <c r="P1239" s="13">
        <v>165.048</v>
      </c>
      <c r="Q1239" s="14">
        <f t="shared" si="97"/>
        <v>450</v>
      </c>
      <c r="R1239" s="14" t="str">
        <f t="shared" si="99"/>
        <v>D</v>
      </c>
      <c r="S1239" s="14" t="str">
        <f>VLOOKUP(G1239,Code!$C$3:$D$5,2,0)</f>
        <v>F-101</v>
      </c>
      <c r="T1239" s="14"/>
    </row>
    <row r="1240" spans="1:20">
      <c r="A1240" s="13">
        <v>1239</v>
      </c>
      <c r="B1240" s="13" t="s">
        <v>85</v>
      </c>
      <c r="C1240" s="13" t="s">
        <v>69</v>
      </c>
      <c r="D1240" s="13" t="s">
        <v>109</v>
      </c>
      <c r="E1240" s="13" t="s">
        <v>110</v>
      </c>
      <c r="F1240" s="13" t="s">
        <v>81</v>
      </c>
      <c r="G1240" s="13" t="s">
        <v>73</v>
      </c>
      <c r="H1240" s="13" t="s">
        <v>92</v>
      </c>
      <c r="I1240" s="13" t="s">
        <v>1224</v>
      </c>
      <c r="J1240" s="13">
        <v>1</v>
      </c>
      <c r="K1240" s="13">
        <v>0</v>
      </c>
      <c r="L1240" s="14">
        <v>5.4340000000000002</v>
      </c>
      <c r="M1240" s="14">
        <f t="shared" si="95"/>
        <v>6.9159999999999995</v>
      </c>
      <c r="N1240" s="14">
        <f t="shared" si="96"/>
        <v>12.35</v>
      </c>
      <c r="O1240" s="14">
        <f t="shared" si="98"/>
        <v>5.4340000000000002</v>
      </c>
      <c r="P1240" s="13">
        <v>12.35</v>
      </c>
      <c r="Q1240" s="14">
        <f t="shared" si="97"/>
        <v>150</v>
      </c>
      <c r="R1240" s="14" t="str">
        <f t="shared" si="99"/>
        <v>D</v>
      </c>
      <c r="S1240" s="14" t="str">
        <f>VLOOKUP(G1240,Code!$C$3:$D$5,2,0)</f>
        <v>F-101</v>
      </c>
      <c r="T1240" s="14"/>
    </row>
    <row r="1241" spans="1:20">
      <c r="A1241" s="13">
        <v>1240</v>
      </c>
      <c r="B1241" s="13" t="s">
        <v>85</v>
      </c>
      <c r="C1241" s="13" t="s">
        <v>69</v>
      </c>
      <c r="D1241" s="13" t="s">
        <v>109</v>
      </c>
      <c r="E1241" s="13" t="s">
        <v>110</v>
      </c>
      <c r="F1241" s="13" t="s">
        <v>81</v>
      </c>
      <c r="G1241" s="13" t="s">
        <v>82</v>
      </c>
      <c r="H1241" s="13" t="s">
        <v>94</v>
      </c>
      <c r="I1241" s="13" t="s">
        <v>1225</v>
      </c>
      <c r="J1241" s="13">
        <v>1</v>
      </c>
      <c r="K1241" s="13">
        <v>0</v>
      </c>
      <c r="L1241" s="14">
        <v>10.652200000000001</v>
      </c>
      <c r="M1241" s="14">
        <f t="shared" si="95"/>
        <v>30.317799999999998</v>
      </c>
      <c r="N1241" s="14">
        <f t="shared" si="96"/>
        <v>40.97</v>
      </c>
      <c r="O1241" s="14">
        <f t="shared" si="98"/>
        <v>10.652200000000001</v>
      </c>
      <c r="P1241" s="13">
        <v>40.97</v>
      </c>
      <c r="Q1241" s="14">
        <f t="shared" si="97"/>
        <v>150</v>
      </c>
      <c r="R1241" s="14" t="str">
        <f t="shared" si="99"/>
        <v>D</v>
      </c>
      <c r="S1241" s="14" t="str">
        <f>VLOOKUP(G1241,Code!$C$3:$D$5,2,0)</f>
        <v>O-102</v>
      </c>
      <c r="T1241" s="14"/>
    </row>
    <row r="1242" spans="1:20">
      <c r="A1242" s="13">
        <v>1241</v>
      </c>
      <c r="B1242" s="13" t="s">
        <v>85</v>
      </c>
      <c r="C1242" s="13" t="s">
        <v>69</v>
      </c>
      <c r="D1242" s="13" t="s">
        <v>109</v>
      </c>
      <c r="E1242" s="13" t="s">
        <v>110</v>
      </c>
      <c r="F1242" s="13" t="s">
        <v>81</v>
      </c>
      <c r="G1242" s="13" t="s">
        <v>82</v>
      </c>
      <c r="H1242" s="13" t="s">
        <v>183</v>
      </c>
      <c r="I1242" s="13" t="s">
        <v>477</v>
      </c>
      <c r="J1242" s="13">
        <v>2</v>
      </c>
      <c r="K1242" s="13">
        <v>0</v>
      </c>
      <c r="L1242" s="14">
        <v>10.7912</v>
      </c>
      <c r="M1242" s="14">
        <f t="shared" si="95"/>
        <v>12.168800000000001</v>
      </c>
      <c r="N1242" s="14">
        <f t="shared" si="96"/>
        <v>22.96</v>
      </c>
      <c r="O1242" s="14">
        <f t="shared" si="98"/>
        <v>10.7912</v>
      </c>
      <c r="P1242" s="13">
        <v>22.96</v>
      </c>
      <c r="Q1242" s="14">
        <f t="shared" si="97"/>
        <v>300</v>
      </c>
      <c r="R1242" s="14" t="str">
        <f t="shared" si="99"/>
        <v>D</v>
      </c>
      <c r="S1242" s="14" t="str">
        <f>VLOOKUP(G1242,Code!$C$3:$D$5,2,0)</f>
        <v>O-102</v>
      </c>
      <c r="T1242" s="14"/>
    </row>
    <row r="1243" spans="1:20">
      <c r="A1243" s="13">
        <v>1242</v>
      </c>
      <c r="B1243" s="13" t="s">
        <v>85</v>
      </c>
      <c r="C1243" s="13" t="s">
        <v>112</v>
      </c>
      <c r="D1243" s="13" t="s">
        <v>181</v>
      </c>
      <c r="E1243" s="13" t="s">
        <v>182</v>
      </c>
      <c r="F1243" s="13" t="s">
        <v>134</v>
      </c>
      <c r="G1243" s="13" t="s">
        <v>96</v>
      </c>
      <c r="H1243" s="13" t="s">
        <v>97</v>
      </c>
      <c r="I1243" s="13" t="s">
        <v>1226</v>
      </c>
      <c r="J1243" s="13">
        <v>4</v>
      </c>
      <c r="K1243" s="13">
        <v>0</v>
      </c>
      <c r="L1243" s="14">
        <v>5.5</v>
      </c>
      <c r="M1243" s="14">
        <f t="shared" si="95"/>
        <v>16.5</v>
      </c>
      <c r="N1243" s="14">
        <f t="shared" si="96"/>
        <v>22</v>
      </c>
      <c r="O1243" s="14">
        <f t="shared" si="98"/>
        <v>5.5</v>
      </c>
      <c r="P1243" s="13">
        <v>22</v>
      </c>
      <c r="Q1243" s="14">
        <f t="shared" si="97"/>
        <v>600</v>
      </c>
      <c r="R1243" s="14" t="str">
        <f t="shared" si="99"/>
        <v>C</v>
      </c>
      <c r="S1243" s="14" t="str">
        <f>VLOOKUP(G1243,Code!$C$3:$D$5,2,0)</f>
        <v>T-103</v>
      </c>
      <c r="T1243" s="14"/>
    </row>
    <row r="1244" spans="1:20">
      <c r="A1244" s="13">
        <v>1243</v>
      </c>
      <c r="B1244" s="13" t="s">
        <v>85</v>
      </c>
      <c r="C1244" s="13" t="s">
        <v>69</v>
      </c>
      <c r="D1244" s="13" t="s">
        <v>181</v>
      </c>
      <c r="E1244" s="13" t="s">
        <v>182</v>
      </c>
      <c r="F1244" s="13" t="s">
        <v>134</v>
      </c>
      <c r="G1244" s="13" t="s">
        <v>82</v>
      </c>
      <c r="H1244" s="13" t="s">
        <v>99</v>
      </c>
      <c r="I1244" s="13" t="s">
        <v>1227</v>
      </c>
      <c r="J1244" s="13">
        <v>3</v>
      </c>
      <c r="K1244" s="13">
        <v>0.2</v>
      </c>
      <c r="L1244" s="14">
        <v>124.48499999999999</v>
      </c>
      <c r="M1244" s="14">
        <f t="shared" si="95"/>
        <v>273.86699999999996</v>
      </c>
      <c r="N1244" s="14">
        <f t="shared" si="96"/>
        <v>478.02239999999995</v>
      </c>
      <c r="O1244" s="14">
        <f t="shared" si="98"/>
        <v>204.15539999999999</v>
      </c>
      <c r="P1244" s="13">
        <v>398.35199999999998</v>
      </c>
      <c r="Q1244" s="14">
        <f t="shared" si="97"/>
        <v>450</v>
      </c>
      <c r="R1244" s="14" t="str">
        <f t="shared" si="99"/>
        <v>D</v>
      </c>
      <c r="S1244" s="14" t="str">
        <f>VLOOKUP(G1244,Code!$C$3:$D$5,2,0)</f>
        <v>O-102</v>
      </c>
      <c r="T1244" s="14"/>
    </row>
    <row r="1245" spans="1:20">
      <c r="A1245" s="13">
        <v>1244</v>
      </c>
      <c r="B1245" s="13" t="s">
        <v>85</v>
      </c>
      <c r="C1245" s="13" t="s">
        <v>69</v>
      </c>
      <c r="D1245" s="13" t="s">
        <v>181</v>
      </c>
      <c r="E1245" s="13" t="s">
        <v>182</v>
      </c>
      <c r="F1245" s="13" t="s">
        <v>134</v>
      </c>
      <c r="G1245" s="13" t="s">
        <v>82</v>
      </c>
      <c r="H1245" s="13" t="s">
        <v>183</v>
      </c>
      <c r="I1245" s="13" t="s">
        <v>184</v>
      </c>
      <c r="J1245" s="13">
        <v>4</v>
      </c>
      <c r="K1245" s="13">
        <v>0</v>
      </c>
      <c r="L1245" s="14">
        <v>3.5752000000000006</v>
      </c>
      <c r="M1245" s="14">
        <f t="shared" si="95"/>
        <v>5.1448</v>
      </c>
      <c r="N1245" s="14">
        <f t="shared" si="96"/>
        <v>8.7200000000000006</v>
      </c>
      <c r="O1245" s="14">
        <f t="shared" si="98"/>
        <v>3.5752000000000006</v>
      </c>
      <c r="P1245" s="13">
        <v>8.7200000000000006</v>
      </c>
      <c r="Q1245" s="14">
        <f t="shared" si="97"/>
        <v>600</v>
      </c>
      <c r="R1245" s="14" t="str">
        <f t="shared" si="99"/>
        <v>C</v>
      </c>
      <c r="S1245" s="14" t="str">
        <f>VLOOKUP(G1245,Code!$C$3:$D$5,2,0)</f>
        <v>O-102</v>
      </c>
      <c r="T1245" s="14"/>
    </row>
    <row r="1246" spans="1:20">
      <c r="A1246" s="13">
        <v>1245</v>
      </c>
      <c r="B1246" s="13" t="s">
        <v>85</v>
      </c>
      <c r="C1246" s="13" t="s">
        <v>69</v>
      </c>
      <c r="D1246" s="13" t="s">
        <v>1228</v>
      </c>
      <c r="E1246" s="13" t="s">
        <v>617</v>
      </c>
      <c r="F1246" s="13" t="s">
        <v>72</v>
      </c>
      <c r="G1246" s="13" t="s">
        <v>82</v>
      </c>
      <c r="H1246" s="13" t="s">
        <v>143</v>
      </c>
      <c r="I1246" s="13" t="s">
        <v>1229</v>
      </c>
      <c r="J1246" s="13">
        <v>9</v>
      </c>
      <c r="K1246" s="13">
        <v>0</v>
      </c>
      <c r="L1246" s="14">
        <v>23.8581</v>
      </c>
      <c r="M1246" s="14">
        <f t="shared" si="95"/>
        <v>24.831899999999997</v>
      </c>
      <c r="N1246" s="14">
        <f t="shared" si="96"/>
        <v>48.69</v>
      </c>
      <c r="O1246" s="14">
        <f t="shared" si="98"/>
        <v>23.8581</v>
      </c>
      <c r="P1246" s="13">
        <v>48.69</v>
      </c>
      <c r="Q1246" s="14">
        <f t="shared" si="97"/>
        <v>1350</v>
      </c>
      <c r="R1246" s="14" t="str">
        <f t="shared" si="99"/>
        <v>B</v>
      </c>
      <c r="S1246" s="14" t="str">
        <f>VLOOKUP(G1246,Code!$C$3:$D$5,2,0)</f>
        <v>O-102</v>
      </c>
      <c r="T1246" s="14"/>
    </row>
    <row r="1247" spans="1:20">
      <c r="A1247" s="13">
        <v>1246</v>
      </c>
      <c r="B1247" s="13" t="s">
        <v>68</v>
      </c>
      <c r="C1247" s="13" t="s">
        <v>69</v>
      </c>
      <c r="D1247" s="13" t="s">
        <v>1230</v>
      </c>
      <c r="E1247" s="13" t="s">
        <v>80</v>
      </c>
      <c r="F1247" s="13" t="s">
        <v>81</v>
      </c>
      <c r="G1247" s="13" t="s">
        <v>73</v>
      </c>
      <c r="H1247" s="13" t="s">
        <v>88</v>
      </c>
      <c r="I1247" s="13" t="s">
        <v>1231</v>
      </c>
      <c r="J1247" s="13">
        <v>6</v>
      </c>
      <c r="K1247" s="13">
        <v>0.2</v>
      </c>
      <c r="L1247" s="14">
        <v>95.585999999999899</v>
      </c>
      <c r="M1247" s="14">
        <f t="shared" si="95"/>
        <v>669.1020000000002</v>
      </c>
      <c r="N1247" s="14">
        <f t="shared" si="96"/>
        <v>917.62560000000008</v>
      </c>
      <c r="O1247" s="14">
        <f t="shared" si="98"/>
        <v>248.52359999999987</v>
      </c>
      <c r="P1247" s="13">
        <v>764.6880000000001</v>
      </c>
      <c r="Q1247" s="14">
        <f t="shared" si="97"/>
        <v>900</v>
      </c>
      <c r="R1247" s="14" t="str">
        <f t="shared" si="99"/>
        <v>C</v>
      </c>
      <c r="S1247" s="14" t="str">
        <f>VLOOKUP(G1247,Code!$C$3:$D$5,2,0)</f>
        <v>F-101</v>
      </c>
      <c r="T1247" s="14"/>
    </row>
    <row r="1248" spans="1:20">
      <c r="A1248" s="13">
        <v>1247</v>
      </c>
      <c r="B1248" s="13" t="s">
        <v>68</v>
      </c>
      <c r="C1248" s="13" t="s">
        <v>69</v>
      </c>
      <c r="D1248" s="13" t="s">
        <v>1230</v>
      </c>
      <c r="E1248" s="13" t="s">
        <v>80</v>
      </c>
      <c r="F1248" s="13" t="s">
        <v>81</v>
      </c>
      <c r="G1248" s="13" t="s">
        <v>73</v>
      </c>
      <c r="H1248" s="13" t="s">
        <v>88</v>
      </c>
      <c r="I1248" s="13" t="s">
        <v>412</v>
      </c>
      <c r="J1248" s="13">
        <v>12</v>
      </c>
      <c r="K1248" s="13">
        <v>0.2</v>
      </c>
      <c r="L1248" s="14">
        <v>135.4068000000002</v>
      </c>
      <c r="M1248" s="14">
        <f t="shared" si="95"/>
        <v>3475.4411999999998</v>
      </c>
      <c r="N1248" s="14">
        <f t="shared" si="96"/>
        <v>4333.0176000000001</v>
      </c>
      <c r="O1248" s="14">
        <f t="shared" si="98"/>
        <v>857.57640000000038</v>
      </c>
      <c r="P1248" s="13">
        <v>3610.848</v>
      </c>
      <c r="Q1248" s="14">
        <f t="shared" si="97"/>
        <v>1800</v>
      </c>
      <c r="R1248" s="14" t="str">
        <f t="shared" si="99"/>
        <v>B</v>
      </c>
      <c r="S1248" s="14" t="str">
        <f>VLOOKUP(G1248,Code!$C$3:$D$5,2,0)</f>
        <v>F-101</v>
      </c>
      <c r="T1248" s="14"/>
    </row>
    <row r="1249" spans="1:20">
      <c r="A1249" s="13">
        <v>1248</v>
      </c>
      <c r="B1249" s="13" t="s">
        <v>68</v>
      </c>
      <c r="C1249" s="13" t="s">
        <v>69</v>
      </c>
      <c r="D1249" s="13" t="s">
        <v>1230</v>
      </c>
      <c r="E1249" s="13" t="s">
        <v>80</v>
      </c>
      <c r="F1249" s="13" t="s">
        <v>81</v>
      </c>
      <c r="G1249" s="13" t="s">
        <v>73</v>
      </c>
      <c r="H1249" s="13" t="s">
        <v>74</v>
      </c>
      <c r="I1249" s="13" t="s">
        <v>1232</v>
      </c>
      <c r="J1249" s="13">
        <v>3</v>
      </c>
      <c r="K1249" s="13">
        <v>0.15</v>
      </c>
      <c r="L1249" s="14">
        <v>11.998799999999989</v>
      </c>
      <c r="M1249" s="14">
        <f t="shared" si="95"/>
        <v>242.97569999999999</v>
      </c>
      <c r="N1249" s="14">
        <f t="shared" si="96"/>
        <v>293.22067499999997</v>
      </c>
      <c r="O1249" s="14">
        <f t="shared" si="98"/>
        <v>50.244974999999982</v>
      </c>
      <c r="P1249" s="13">
        <v>254.97449999999998</v>
      </c>
      <c r="Q1249" s="14">
        <f t="shared" si="97"/>
        <v>450</v>
      </c>
      <c r="R1249" s="14" t="str">
        <f t="shared" si="99"/>
        <v>D</v>
      </c>
      <c r="S1249" s="14" t="str">
        <f>VLOOKUP(G1249,Code!$C$3:$D$5,2,0)</f>
        <v>F-101</v>
      </c>
      <c r="T1249" s="14"/>
    </row>
    <row r="1250" spans="1:20">
      <c r="A1250" s="13">
        <v>1249</v>
      </c>
      <c r="B1250" s="13" t="s">
        <v>85</v>
      </c>
      <c r="C1250" s="13" t="s">
        <v>69</v>
      </c>
      <c r="D1250" s="13" t="s">
        <v>181</v>
      </c>
      <c r="E1250" s="13" t="s">
        <v>182</v>
      </c>
      <c r="F1250" s="13" t="s">
        <v>134</v>
      </c>
      <c r="G1250" s="13" t="s">
        <v>82</v>
      </c>
      <c r="H1250" s="13" t="s">
        <v>94</v>
      </c>
      <c r="I1250" s="13" t="s">
        <v>1087</v>
      </c>
      <c r="J1250" s="13">
        <v>6</v>
      </c>
      <c r="K1250" s="13">
        <v>0</v>
      </c>
      <c r="L1250" s="14">
        <v>17.468999999999998</v>
      </c>
      <c r="M1250" s="14">
        <f t="shared" si="95"/>
        <v>21.351000000000003</v>
      </c>
      <c r="N1250" s="14">
        <f t="shared" si="96"/>
        <v>38.82</v>
      </c>
      <c r="O1250" s="14">
        <f t="shared" si="98"/>
        <v>17.468999999999998</v>
      </c>
      <c r="P1250" s="13">
        <v>38.82</v>
      </c>
      <c r="Q1250" s="14">
        <f t="shared" si="97"/>
        <v>900</v>
      </c>
      <c r="R1250" s="14" t="str">
        <f t="shared" si="99"/>
        <v>C</v>
      </c>
      <c r="S1250" s="14" t="str">
        <f>VLOOKUP(G1250,Code!$C$3:$D$5,2,0)</f>
        <v>O-102</v>
      </c>
      <c r="T1250" s="14"/>
    </row>
    <row r="1251" spans="1:20">
      <c r="A1251" s="13">
        <v>1250</v>
      </c>
      <c r="B1251" s="13" t="s">
        <v>85</v>
      </c>
      <c r="C1251" s="13" t="s">
        <v>69</v>
      </c>
      <c r="D1251" s="13" t="s">
        <v>181</v>
      </c>
      <c r="E1251" s="13" t="s">
        <v>182</v>
      </c>
      <c r="F1251" s="13" t="s">
        <v>134</v>
      </c>
      <c r="G1251" s="13" t="s">
        <v>73</v>
      </c>
      <c r="H1251" s="13" t="s">
        <v>76</v>
      </c>
      <c r="I1251" s="13" t="s">
        <v>1233</v>
      </c>
      <c r="J1251" s="13">
        <v>9</v>
      </c>
      <c r="K1251" s="13">
        <v>0.1</v>
      </c>
      <c r="L1251" s="14">
        <v>139.57019999999989</v>
      </c>
      <c r="M1251" s="14">
        <f t="shared" si="95"/>
        <v>1002.3678</v>
      </c>
      <c r="N1251" s="14">
        <f t="shared" si="96"/>
        <v>1256.1317999999999</v>
      </c>
      <c r="O1251" s="14">
        <f t="shared" si="98"/>
        <v>253.7639999999999</v>
      </c>
      <c r="P1251" s="13">
        <v>1141.9379999999999</v>
      </c>
      <c r="Q1251" s="14">
        <f t="shared" si="97"/>
        <v>1350</v>
      </c>
      <c r="R1251" s="14" t="str">
        <f t="shared" si="99"/>
        <v>B</v>
      </c>
      <c r="S1251" s="14" t="str">
        <f>VLOOKUP(G1251,Code!$C$3:$D$5,2,0)</f>
        <v>F-101</v>
      </c>
      <c r="T1251" s="14"/>
    </row>
    <row r="1252" spans="1:20">
      <c r="A1252" s="13">
        <v>1251</v>
      </c>
      <c r="B1252" s="13" t="s">
        <v>85</v>
      </c>
      <c r="C1252" s="13" t="s">
        <v>69</v>
      </c>
      <c r="D1252" s="13" t="s">
        <v>181</v>
      </c>
      <c r="E1252" s="13" t="s">
        <v>182</v>
      </c>
      <c r="F1252" s="13" t="s">
        <v>134</v>
      </c>
      <c r="G1252" s="13" t="s">
        <v>82</v>
      </c>
      <c r="H1252" s="13" t="s">
        <v>101</v>
      </c>
      <c r="I1252" s="13" t="s">
        <v>343</v>
      </c>
      <c r="J1252" s="13">
        <v>13</v>
      </c>
      <c r="K1252" s="13">
        <v>0</v>
      </c>
      <c r="L1252" s="14">
        <v>511.36799999999999</v>
      </c>
      <c r="M1252" s="14">
        <f t="shared" si="95"/>
        <v>1193.192</v>
      </c>
      <c r="N1252" s="14">
        <f t="shared" si="96"/>
        <v>1704.56</v>
      </c>
      <c r="O1252" s="14">
        <f t="shared" si="98"/>
        <v>511.36799999999994</v>
      </c>
      <c r="P1252" s="13">
        <v>1704.56</v>
      </c>
      <c r="Q1252" s="14">
        <f t="shared" si="97"/>
        <v>1950</v>
      </c>
      <c r="R1252" s="14" t="str">
        <f t="shared" si="99"/>
        <v>B</v>
      </c>
      <c r="S1252" s="14" t="str">
        <f>VLOOKUP(G1252,Code!$C$3:$D$5,2,0)</f>
        <v>O-102</v>
      </c>
      <c r="T1252" s="14"/>
    </row>
    <row r="1253" spans="1:20">
      <c r="A1253" s="13">
        <v>1252</v>
      </c>
      <c r="B1253" s="13" t="s">
        <v>85</v>
      </c>
      <c r="C1253" s="13" t="s">
        <v>69</v>
      </c>
      <c r="D1253" s="13" t="s">
        <v>181</v>
      </c>
      <c r="E1253" s="13" t="s">
        <v>182</v>
      </c>
      <c r="F1253" s="13" t="s">
        <v>134</v>
      </c>
      <c r="G1253" s="13" t="s">
        <v>82</v>
      </c>
      <c r="H1253" s="13" t="s">
        <v>94</v>
      </c>
      <c r="I1253" s="13" t="s">
        <v>1234</v>
      </c>
      <c r="J1253" s="13">
        <v>2</v>
      </c>
      <c r="K1253" s="13">
        <v>0</v>
      </c>
      <c r="L1253" s="14">
        <v>1.3760000000000003</v>
      </c>
      <c r="M1253" s="14">
        <f t="shared" si="95"/>
        <v>1.8239999999999998</v>
      </c>
      <c r="N1253" s="14">
        <f t="shared" si="96"/>
        <v>3.2</v>
      </c>
      <c r="O1253" s="14">
        <f t="shared" si="98"/>
        <v>1.3760000000000003</v>
      </c>
      <c r="P1253" s="13">
        <v>3.2</v>
      </c>
      <c r="Q1253" s="14">
        <f t="shared" si="97"/>
        <v>300</v>
      </c>
      <c r="R1253" s="14" t="str">
        <f t="shared" si="99"/>
        <v>D</v>
      </c>
      <c r="S1253" s="14" t="str">
        <f>VLOOKUP(G1253,Code!$C$3:$D$5,2,0)</f>
        <v>O-102</v>
      </c>
      <c r="T1253" s="14"/>
    </row>
    <row r="1254" spans="1:20">
      <c r="A1254" s="13">
        <v>1253</v>
      </c>
      <c r="B1254" s="13" t="s">
        <v>85</v>
      </c>
      <c r="C1254" s="13" t="s">
        <v>69</v>
      </c>
      <c r="D1254" s="13" t="s">
        <v>947</v>
      </c>
      <c r="E1254" s="13" t="s">
        <v>119</v>
      </c>
      <c r="F1254" s="13" t="s">
        <v>115</v>
      </c>
      <c r="G1254" s="13" t="s">
        <v>96</v>
      </c>
      <c r="H1254" s="13" t="s">
        <v>97</v>
      </c>
      <c r="I1254" s="13" t="s">
        <v>1235</v>
      </c>
      <c r="J1254" s="13">
        <v>4</v>
      </c>
      <c r="K1254" s="13">
        <v>0</v>
      </c>
      <c r="L1254" s="14">
        <v>285.9896</v>
      </c>
      <c r="M1254" s="14">
        <f t="shared" si="95"/>
        <v>813.97040000000004</v>
      </c>
      <c r="N1254" s="14">
        <f t="shared" si="96"/>
        <v>1099.96</v>
      </c>
      <c r="O1254" s="14">
        <f t="shared" si="98"/>
        <v>285.9896</v>
      </c>
      <c r="P1254" s="13">
        <v>1099.96</v>
      </c>
      <c r="Q1254" s="14">
        <f t="shared" si="97"/>
        <v>600</v>
      </c>
      <c r="R1254" s="14" t="str">
        <f t="shared" si="99"/>
        <v>C</v>
      </c>
      <c r="S1254" s="14" t="str">
        <f>VLOOKUP(G1254,Code!$C$3:$D$5,2,0)</f>
        <v>T-103</v>
      </c>
      <c r="T1254" s="14"/>
    </row>
    <row r="1255" spans="1:20">
      <c r="A1255" s="13">
        <v>1254</v>
      </c>
      <c r="B1255" s="13" t="s">
        <v>85</v>
      </c>
      <c r="C1255" s="13" t="s">
        <v>112</v>
      </c>
      <c r="D1255" s="13" t="s">
        <v>858</v>
      </c>
      <c r="E1255" s="13" t="s">
        <v>133</v>
      </c>
      <c r="F1255" s="13" t="s">
        <v>134</v>
      </c>
      <c r="G1255" s="13" t="s">
        <v>82</v>
      </c>
      <c r="H1255" s="13" t="s">
        <v>94</v>
      </c>
      <c r="I1255" s="13" t="s">
        <v>987</v>
      </c>
      <c r="J1255" s="13">
        <v>2</v>
      </c>
      <c r="K1255" s="13">
        <v>0.2</v>
      </c>
      <c r="L1255" s="14">
        <v>0.59039999999999915</v>
      </c>
      <c r="M1255" s="14">
        <f t="shared" si="95"/>
        <v>4.6576000000000013</v>
      </c>
      <c r="N1255" s="14">
        <f t="shared" si="96"/>
        <v>6.2976000000000001</v>
      </c>
      <c r="O1255" s="14">
        <f t="shared" si="98"/>
        <v>1.6399999999999988</v>
      </c>
      <c r="P1255" s="13">
        <v>5.2480000000000002</v>
      </c>
      <c r="Q1255" s="14">
        <f t="shared" si="97"/>
        <v>300</v>
      </c>
      <c r="R1255" s="14" t="str">
        <f t="shared" si="99"/>
        <v>D</v>
      </c>
      <c r="S1255" s="14" t="str">
        <f>VLOOKUP(G1255,Code!$C$3:$D$5,2,0)</f>
        <v>O-102</v>
      </c>
      <c r="T1255" s="14"/>
    </row>
    <row r="1256" spans="1:20">
      <c r="A1256" s="13">
        <v>1255</v>
      </c>
      <c r="B1256" s="13" t="s">
        <v>85</v>
      </c>
      <c r="C1256" s="13" t="s">
        <v>112</v>
      </c>
      <c r="D1256" s="13" t="s">
        <v>858</v>
      </c>
      <c r="E1256" s="13" t="s">
        <v>133</v>
      </c>
      <c r="F1256" s="13" t="s">
        <v>134</v>
      </c>
      <c r="G1256" s="13" t="s">
        <v>96</v>
      </c>
      <c r="H1256" s="13" t="s">
        <v>97</v>
      </c>
      <c r="I1256" s="13" t="s">
        <v>673</v>
      </c>
      <c r="J1256" s="13">
        <v>3</v>
      </c>
      <c r="K1256" s="13">
        <v>0.4</v>
      </c>
      <c r="L1256" s="14">
        <v>-8.3790000000000031</v>
      </c>
      <c r="M1256" s="14">
        <f t="shared" si="95"/>
        <v>44.289000000000001</v>
      </c>
      <c r="N1256" s="14">
        <f t="shared" si="96"/>
        <v>50.273999999999994</v>
      </c>
      <c r="O1256" s="14">
        <f t="shared" si="98"/>
        <v>5.9849999999999923</v>
      </c>
      <c r="P1256" s="13">
        <v>35.909999999999997</v>
      </c>
      <c r="Q1256" s="14">
        <f t="shared" si="97"/>
        <v>450</v>
      </c>
      <c r="R1256" s="14" t="str">
        <f t="shared" si="99"/>
        <v>D</v>
      </c>
      <c r="S1256" s="14" t="str">
        <f>VLOOKUP(G1256,Code!$C$3:$D$5,2,0)</f>
        <v>T-103</v>
      </c>
      <c r="T1256" s="14"/>
    </row>
    <row r="1257" spans="1:20">
      <c r="A1257" s="13">
        <v>1256</v>
      </c>
      <c r="B1257" s="13" t="s">
        <v>85</v>
      </c>
      <c r="C1257" s="13" t="s">
        <v>112</v>
      </c>
      <c r="D1257" s="13" t="s">
        <v>858</v>
      </c>
      <c r="E1257" s="13" t="s">
        <v>133</v>
      </c>
      <c r="F1257" s="13" t="s">
        <v>134</v>
      </c>
      <c r="G1257" s="13" t="s">
        <v>73</v>
      </c>
      <c r="H1257" s="13" t="s">
        <v>92</v>
      </c>
      <c r="I1257" s="13" t="s">
        <v>1236</v>
      </c>
      <c r="J1257" s="13">
        <v>1</v>
      </c>
      <c r="K1257" s="13">
        <v>0.2</v>
      </c>
      <c r="L1257" s="14">
        <v>0.50219999999999976</v>
      </c>
      <c r="M1257" s="14">
        <f t="shared" si="95"/>
        <v>6.1937999999999995</v>
      </c>
      <c r="N1257" s="14">
        <f t="shared" si="96"/>
        <v>8.0351999999999997</v>
      </c>
      <c r="O1257" s="14">
        <f t="shared" si="98"/>
        <v>1.8414000000000001</v>
      </c>
      <c r="P1257" s="13">
        <v>6.6959999999999997</v>
      </c>
      <c r="Q1257" s="14">
        <f t="shared" si="97"/>
        <v>150</v>
      </c>
      <c r="R1257" s="14" t="str">
        <f t="shared" si="99"/>
        <v>D</v>
      </c>
      <c r="S1257" s="14" t="str">
        <f>VLOOKUP(G1257,Code!$C$3:$D$5,2,0)</f>
        <v>F-101</v>
      </c>
      <c r="T1257" s="14"/>
    </row>
    <row r="1258" spans="1:20">
      <c r="A1258" s="13">
        <v>1257</v>
      </c>
      <c r="B1258" s="13" t="s">
        <v>85</v>
      </c>
      <c r="C1258" s="13" t="s">
        <v>112</v>
      </c>
      <c r="D1258" s="13" t="s">
        <v>858</v>
      </c>
      <c r="E1258" s="13" t="s">
        <v>133</v>
      </c>
      <c r="F1258" s="13" t="s">
        <v>134</v>
      </c>
      <c r="G1258" s="13" t="s">
        <v>73</v>
      </c>
      <c r="H1258" s="13" t="s">
        <v>92</v>
      </c>
      <c r="I1258" s="13" t="s">
        <v>1237</v>
      </c>
      <c r="J1258" s="13">
        <v>2</v>
      </c>
      <c r="K1258" s="13">
        <v>0.2</v>
      </c>
      <c r="L1258" s="14">
        <v>11.516399999999999</v>
      </c>
      <c r="M1258" s="14">
        <f t="shared" si="95"/>
        <v>32.35560000000001</v>
      </c>
      <c r="N1258" s="14">
        <f t="shared" si="96"/>
        <v>52.646400000000007</v>
      </c>
      <c r="O1258" s="14">
        <f t="shared" si="98"/>
        <v>20.290799999999997</v>
      </c>
      <c r="P1258" s="13">
        <v>43.872000000000007</v>
      </c>
      <c r="Q1258" s="14">
        <f t="shared" si="97"/>
        <v>300</v>
      </c>
      <c r="R1258" s="14" t="str">
        <f t="shared" si="99"/>
        <v>D</v>
      </c>
      <c r="S1258" s="14" t="str">
        <f>VLOOKUP(G1258,Code!$C$3:$D$5,2,0)</f>
        <v>F-101</v>
      </c>
      <c r="T1258" s="14"/>
    </row>
    <row r="1259" spans="1:20">
      <c r="A1259" s="13">
        <v>1258</v>
      </c>
      <c r="B1259" s="13" t="s">
        <v>68</v>
      </c>
      <c r="C1259" s="13" t="s">
        <v>112</v>
      </c>
      <c r="D1259" s="13" t="s">
        <v>256</v>
      </c>
      <c r="E1259" s="13" t="s">
        <v>106</v>
      </c>
      <c r="F1259" s="13" t="s">
        <v>72</v>
      </c>
      <c r="G1259" s="13" t="s">
        <v>82</v>
      </c>
      <c r="H1259" s="13" t="s">
        <v>99</v>
      </c>
      <c r="I1259" s="13" t="s">
        <v>862</v>
      </c>
      <c r="J1259" s="13">
        <v>3</v>
      </c>
      <c r="K1259" s="13">
        <v>0.7</v>
      </c>
      <c r="L1259" s="14">
        <v>-20.446799999999996</v>
      </c>
      <c r="M1259" s="14">
        <f t="shared" si="95"/>
        <v>48.328800000000001</v>
      </c>
      <c r="N1259" s="14">
        <f t="shared" si="96"/>
        <v>47.399400000000007</v>
      </c>
      <c r="O1259" s="14">
        <f t="shared" si="98"/>
        <v>-0.92939999999999401</v>
      </c>
      <c r="P1259" s="13">
        <v>27.882000000000005</v>
      </c>
      <c r="Q1259" s="14">
        <f t="shared" si="97"/>
        <v>450</v>
      </c>
      <c r="R1259" s="14" t="str">
        <f t="shared" si="99"/>
        <v>D</v>
      </c>
      <c r="S1259" s="14" t="str">
        <f>VLOOKUP(G1259,Code!$C$3:$D$5,2,0)</f>
        <v>O-102</v>
      </c>
      <c r="T1259" s="14"/>
    </row>
    <row r="1260" spans="1:20">
      <c r="A1260" s="13">
        <v>1259</v>
      </c>
      <c r="B1260" s="13" t="s">
        <v>68</v>
      </c>
      <c r="C1260" s="13" t="s">
        <v>112</v>
      </c>
      <c r="D1260" s="13" t="s">
        <v>256</v>
      </c>
      <c r="E1260" s="13" t="s">
        <v>106</v>
      </c>
      <c r="F1260" s="13" t="s">
        <v>72</v>
      </c>
      <c r="G1260" s="13" t="s">
        <v>82</v>
      </c>
      <c r="H1260" s="13" t="s">
        <v>90</v>
      </c>
      <c r="I1260" s="13" t="s">
        <v>1238</v>
      </c>
      <c r="J1260" s="13">
        <v>3</v>
      </c>
      <c r="K1260" s="13">
        <v>0.2</v>
      </c>
      <c r="L1260" s="14">
        <v>-47.254199999999997</v>
      </c>
      <c r="M1260" s="14">
        <f t="shared" si="95"/>
        <v>587.30219999999997</v>
      </c>
      <c r="N1260" s="14">
        <f t="shared" si="96"/>
        <v>648.05759999999998</v>
      </c>
      <c r="O1260" s="14">
        <f t="shared" si="98"/>
        <v>60.755400000000009</v>
      </c>
      <c r="P1260" s="13">
        <v>540.048</v>
      </c>
      <c r="Q1260" s="14">
        <f t="shared" si="97"/>
        <v>450</v>
      </c>
      <c r="R1260" s="14" t="str">
        <f t="shared" si="99"/>
        <v>D</v>
      </c>
      <c r="S1260" s="14" t="str">
        <f>VLOOKUP(G1260,Code!$C$3:$D$5,2,0)</f>
        <v>O-102</v>
      </c>
      <c r="T1260" s="14"/>
    </row>
    <row r="1261" spans="1:20">
      <c r="A1261" s="13">
        <v>1260</v>
      </c>
      <c r="B1261" s="13" t="s">
        <v>68</v>
      </c>
      <c r="C1261" s="13" t="s">
        <v>112</v>
      </c>
      <c r="D1261" s="13" t="s">
        <v>256</v>
      </c>
      <c r="E1261" s="13" t="s">
        <v>106</v>
      </c>
      <c r="F1261" s="13" t="s">
        <v>72</v>
      </c>
      <c r="G1261" s="13" t="s">
        <v>96</v>
      </c>
      <c r="H1261" s="13" t="s">
        <v>138</v>
      </c>
      <c r="I1261" s="13" t="s">
        <v>441</v>
      </c>
      <c r="J1261" s="13">
        <v>8</v>
      </c>
      <c r="K1261" s="13">
        <v>0.2</v>
      </c>
      <c r="L1261" s="14">
        <v>76.704000000000008</v>
      </c>
      <c r="M1261" s="14">
        <f t="shared" si="95"/>
        <v>178.97600000000003</v>
      </c>
      <c r="N1261" s="14">
        <f t="shared" si="96"/>
        <v>306.81600000000003</v>
      </c>
      <c r="O1261" s="14">
        <f t="shared" si="98"/>
        <v>127.84</v>
      </c>
      <c r="P1261" s="13">
        <v>255.68000000000004</v>
      </c>
      <c r="Q1261" s="14">
        <f t="shared" si="97"/>
        <v>1200</v>
      </c>
      <c r="R1261" s="14" t="str">
        <f t="shared" si="99"/>
        <v>B</v>
      </c>
      <c r="S1261" s="14" t="str">
        <f>VLOOKUP(G1261,Code!$C$3:$D$5,2,0)</f>
        <v>T-103</v>
      </c>
      <c r="T1261" s="14"/>
    </row>
    <row r="1262" spans="1:20">
      <c r="A1262" s="13">
        <v>1261</v>
      </c>
      <c r="B1262" s="13" t="s">
        <v>85</v>
      </c>
      <c r="C1262" s="13" t="s">
        <v>69</v>
      </c>
      <c r="D1262" s="13" t="s">
        <v>629</v>
      </c>
      <c r="E1262" s="13" t="s">
        <v>87</v>
      </c>
      <c r="F1262" s="13" t="s">
        <v>72</v>
      </c>
      <c r="G1262" s="13" t="s">
        <v>96</v>
      </c>
      <c r="H1262" s="13" t="s">
        <v>97</v>
      </c>
      <c r="I1262" s="13" t="s">
        <v>1239</v>
      </c>
      <c r="J1262" s="13">
        <v>3</v>
      </c>
      <c r="K1262" s="13">
        <v>0.2</v>
      </c>
      <c r="L1262" s="14">
        <v>107.98499999999996</v>
      </c>
      <c r="M1262" s="14">
        <f t="shared" si="95"/>
        <v>755.89499999999998</v>
      </c>
      <c r="N1262" s="14">
        <f t="shared" si="96"/>
        <v>1036.6559999999999</v>
      </c>
      <c r="O1262" s="14">
        <f t="shared" si="98"/>
        <v>280.76099999999997</v>
      </c>
      <c r="P1262" s="13">
        <v>863.87999999999988</v>
      </c>
      <c r="Q1262" s="14">
        <f t="shared" si="97"/>
        <v>450</v>
      </c>
      <c r="R1262" s="14" t="str">
        <f t="shared" si="99"/>
        <v>D</v>
      </c>
      <c r="S1262" s="14" t="str">
        <f>VLOOKUP(G1262,Code!$C$3:$D$5,2,0)</f>
        <v>T-103</v>
      </c>
      <c r="T1262" s="14"/>
    </row>
    <row r="1263" spans="1:20">
      <c r="A1263" s="13">
        <v>1262</v>
      </c>
      <c r="B1263" s="13" t="s">
        <v>85</v>
      </c>
      <c r="C1263" s="13" t="s">
        <v>78</v>
      </c>
      <c r="D1263" s="13" t="s">
        <v>1240</v>
      </c>
      <c r="E1263" s="13" t="s">
        <v>106</v>
      </c>
      <c r="F1263" s="13" t="s">
        <v>72</v>
      </c>
      <c r="G1263" s="13" t="s">
        <v>82</v>
      </c>
      <c r="H1263" s="13" t="s">
        <v>99</v>
      </c>
      <c r="I1263" s="13" t="s">
        <v>1241</v>
      </c>
      <c r="J1263" s="13">
        <v>4</v>
      </c>
      <c r="K1263" s="13">
        <v>0.7</v>
      </c>
      <c r="L1263" s="14">
        <v>-14.0928</v>
      </c>
      <c r="M1263" s="14">
        <f t="shared" si="95"/>
        <v>31.708800000000004</v>
      </c>
      <c r="N1263" s="14">
        <f t="shared" si="96"/>
        <v>29.947200000000002</v>
      </c>
      <c r="O1263" s="14">
        <f t="shared" si="98"/>
        <v>-1.7616000000000014</v>
      </c>
      <c r="P1263" s="13">
        <v>17.616000000000003</v>
      </c>
      <c r="Q1263" s="14">
        <f t="shared" si="97"/>
        <v>600</v>
      </c>
      <c r="R1263" s="14" t="str">
        <f t="shared" si="99"/>
        <v>C</v>
      </c>
      <c r="S1263" s="14" t="str">
        <f>VLOOKUP(G1263,Code!$C$3:$D$5,2,0)</f>
        <v>O-102</v>
      </c>
      <c r="T1263" s="14"/>
    </row>
    <row r="1264" spans="1:20">
      <c r="A1264" s="13">
        <v>1263</v>
      </c>
      <c r="B1264" s="13" t="s">
        <v>68</v>
      </c>
      <c r="C1264" s="13" t="s">
        <v>69</v>
      </c>
      <c r="D1264" s="13" t="s">
        <v>507</v>
      </c>
      <c r="E1264" s="13" t="s">
        <v>182</v>
      </c>
      <c r="F1264" s="13" t="s">
        <v>134</v>
      </c>
      <c r="G1264" s="13" t="s">
        <v>82</v>
      </c>
      <c r="H1264" s="13" t="s">
        <v>99</v>
      </c>
      <c r="I1264" s="13" t="s">
        <v>137</v>
      </c>
      <c r="J1264" s="13">
        <v>3</v>
      </c>
      <c r="K1264" s="13">
        <v>0.2</v>
      </c>
      <c r="L1264" s="14">
        <v>6.3336000000000006</v>
      </c>
      <c r="M1264" s="14">
        <f t="shared" si="95"/>
        <v>11.138400000000001</v>
      </c>
      <c r="N1264" s="14">
        <f t="shared" si="96"/>
        <v>20.9664</v>
      </c>
      <c r="O1264" s="14">
        <f t="shared" si="98"/>
        <v>9.8279999999999994</v>
      </c>
      <c r="P1264" s="13">
        <v>17.472000000000001</v>
      </c>
      <c r="Q1264" s="14">
        <f t="shared" si="97"/>
        <v>450</v>
      </c>
      <c r="R1264" s="14" t="str">
        <f t="shared" si="99"/>
        <v>D</v>
      </c>
      <c r="S1264" s="14" t="str">
        <f>VLOOKUP(G1264,Code!$C$3:$D$5,2,0)</f>
        <v>O-102</v>
      </c>
      <c r="T1264" s="14"/>
    </row>
    <row r="1265" spans="1:20">
      <c r="A1265" s="13">
        <v>1264</v>
      </c>
      <c r="B1265" s="13" t="s">
        <v>150</v>
      </c>
      <c r="C1265" s="13" t="s">
        <v>69</v>
      </c>
      <c r="D1265" s="13" t="s">
        <v>1163</v>
      </c>
      <c r="E1265" s="13" t="s">
        <v>176</v>
      </c>
      <c r="F1265" s="13" t="s">
        <v>115</v>
      </c>
      <c r="G1265" s="13" t="s">
        <v>96</v>
      </c>
      <c r="H1265" s="13" t="s">
        <v>97</v>
      </c>
      <c r="I1265" s="13" t="s">
        <v>310</v>
      </c>
      <c r="J1265" s="13">
        <v>2</v>
      </c>
      <c r="K1265" s="13">
        <v>0</v>
      </c>
      <c r="L1265" s="14">
        <v>18.873000000000005</v>
      </c>
      <c r="M1265" s="14">
        <f t="shared" si="95"/>
        <v>51.027000000000001</v>
      </c>
      <c r="N1265" s="14">
        <f t="shared" si="96"/>
        <v>69.900000000000006</v>
      </c>
      <c r="O1265" s="14">
        <f t="shared" si="98"/>
        <v>18.873000000000005</v>
      </c>
      <c r="P1265" s="13">
        <v>69.900000000000006</v>
      </c>
      <c r="Q1265" s="14">
        <f t="shared" si="97"/>
        <v>300</v>
      </c>
      <c r="R1265" s="14" t="str">
        <f t="shared" si="99"/>
        <v>D</v>
      </c>
      <c r="S1265" s="14" t="str">
        <f>VLOOKUP(G1265,Code!$C$3:$D$5,2,0)</f>
        <v>T-103</v>
      </c>
      <c r="T1265" s="14"/>
    </row>
    <row r="1266" spans="1:20">
      <c r="A1266" s="13">
        <v>1265</v>
      </c>
      <c r="B1266" s="13" t="s">
        <v>150</v>
      </c>
      <c r="C1266" s="13" t="s">
        <v>69</v>
      </c>
      <c r="D1266" s="13" t="s">
        <v>1163</v>
      </c>
      <c r="E1266" s="13" t="s">
        <v>176</v>
      </c>
      <c r="F1266" s="13" t="s">
        <v>115</v>
      </c>
      <c r="G1266" s="13" t="s">
        <v>73</v>
      </c>
      <c r="H1266" s="13" t="s">
        <v>92</v>
      </c>
      <c r="I1266" s="13" t="s">
        <v>1236</v>
      </c>
      <c r="J1266" s="13">
        <v>5</v>
      </c>
      <c r="K1266" s="13">
        <v>0</v>
      </c>
      <c r="L1266" s="14">
        <v>10.880999999999998</v>
      </c>
      <c r="M1266" s="14">
        <f t="shared" si="95"/>
        <v>30.968999999999994</v>
      </c>
      <c r="N1266" s="14">
        <f t="shared" si="96"/>
        <v>41.849999999999994</v>
      </c>
      <c r="O1266" s="14">
        <f t="shared" si="98"/>
        <v>10.881</v>
      </c>
      <c r="P1266" s="13">
        <v>41.849999999999994</v>
      </c>
      <c r="Q1266" s="14">
        <f t="shared" si="97"/>
        <v>750</v>
      </c>
      <c r="R1266" s="14" t="str">
        <f t="shared" si="99"/>
        <v>C</v>
      </c>
      <c r="S1266" s="14" t="str">
        <f>VLOOKUP(G1266,Code!$C$3:$D$5,2,0)</f>
        <v>F-101</v>
      </c>
      <c r="T1266" s="14"/>
    </row>
    <row r="1267" spans="1:20">
      <c r="A1267" s="13">
        <v>1266</v>
      </c>
      <c r="B1267" s="13" t="s">
        <v>85</v>
      </c>
      <c r="C1267" s="13" t="s">
        <v>69</v>
      </c>
      <c r="D1267" s="13" t="s">
        <v>124</v>
      </c>
      <c r="E1267" s="13" t="s">
        <v>80</v>
      </c>
      <c r="F1267" s="13" t="s">
        <v>81</v>
      </c>
      <c r="G1267" s="13" t="s">
        <v>82</v>
      </c>
      <c r="H1267" s="13" t="s">
        <v>94</v>
      </c>
      <c r="I1267" s="13" t="s">
        <v>1242</v>
      </c>
      <c r="J1267" s="13">
        <v>3</v>
      </c>
      <c r="K1267" s="13">
        <v>0</v>
      </c>
      <c r="L1267" s="14">
        <v>1.7738999999999998</v>
      </c>
      <c r="M1267" s="14">
        <f t="shared" si="95"/>
        <v>4.7961000000000009</v>
      </c>
      <c r="N1267" s="14">
        <f t="shared" si="96"/>
        <v>6.57</v>
      </c>
      <c r="O1267" s="14">
        <f t="shared" si="98"/>
        <v>1.7738999999999994</v>
      </c>
      <c r="P1267" s="13">
        <v>6.57</v>
      </c>
      <c r="Q1267" s="14">
        <f t="shared" si="97"/>
        <v>450</v>
      </c>
      <c r="R1267" s="14" t="str">
        <f t="shared" si="99"/>
        <v>D</v>
      </c>
      <c r="S1267" s="14" t="str">
        <f>VLOOKUP(G1267,Code!$C$3:$D$5,2,0)</f>
        <v>O-102</v>
      </c>
      <c r="T1267" s="14"/>
    </row>
    <row r="1268" spans="1:20">
      <c r="A1268" s="13">
        <v>1267</v>
      </c>
      <c r="B1268" s="13" t="s">
        <v>85</v>
      </c>
      <c r="C1268" s="13" t="s">
        <v>78</v>
      </c>
      <c r="D1268" s="13" t="s">
        <v>79</v>
      </c>
      <c r="E1268" s="13" t="s">
        <v>80</v>
      </c>
      <c r="F1268" s="13" t="s">
        <v>81</v>
      </c>
      <c r="G1268" s="13" t="s">
        <v>82</v>
      </c>
      <c r="H1268" s="13" t="s">
        <v>90</v>
      </c>
      <c r="I1268" s="13" t="s">
        <v>628</v>
      </c>
      <c r="J1268" s="13">
        <v>1</v>
      </c>
      <c r="K1268" s="13">
        <v>0</v>
      </c>
      <c r="L1268" s="14">
        <v>41.429399999999987</v>
      </c>
      <c r="M1268" s="14">
        <f t="shared" si="95"/>
        <v>101.43060000000003</v>
      </c>
      <c r="N1268" s="14">
        <f t="shared" si="96"/>
        <v>142.86000000000001</v>
      </c>
      <c r="O1268" s="14">
        <f t="shared" si="98"/>
        <v>41.429399999999987</v>
      </c>
      <c r="P1268" s="13">
        <v>142.86000000000001</v>
      </c>
      <c r="Q1268" s="14">
        <f t="shared" si="97"/>
        <v>150</v>
      </c>
      <c r="R1268" s="14" t="str">
        <f t="shared" si="99"/>
        <v>D</v>
      </c>
      <c r="S1268" s="14" t="str">
        <f>VLOOKUP(G1268,Code!$C$3:$D$5,2,0)</f>
        <v>O-102</v>
      </c>
      <c r="T1268" s="14"/>
    </row>
    <row r="1269" spans="1:20">
      <c r="A1269" s="13">
        <v>1268</v>
      </c>
      <c r="B1269" s="13" t="s">
        <v>85</v>
      </c>
      <c r="C1269" s="13" t="s">
        <v>78</v>
      </c>
      <c r="D1269" s="13" t="s">
        <v>79</v>
      </c>
      <c r="E1269" s="13" t="s">
        <v>80</v>
      </c>
      <c r="F1269" s="13" t="s">
        <v>81</v>
      </c>
      <c r="G1269" s="13" t="s">
        <v>73</v>
      </c>
      <c r="H1269" s="13" t="s">
        <v>76</v>
      </c>
      <c r="I1269" s="13" t="s">
        <v>198</v>
      </c>
      <c r="J1269" s="13">
        <v>6</v>
      </c>
      <c r="K1269" s="13">
        <v>0.2</v>
      </c>
      <c r="L1269" s="14">
        <v>18.266999999999967</v>
      </c>
      <c r="M1269" s="14">
        <f t="shared" si="95"/>
        <v>274.00500000000011</v>
      </c>
      <c r="N1269" s="14">
        <f t="shared" si="96"/>
        <v>350.72640000000007</v>
      </c>
      <c r="O1269" s="14">
        <f t="shared" si="98"/>
        <v>76.72139999999996</v>
      </c>
      <c r="P1269" s="13">
        <v>292.27200000000005</v>
      </c>
      <c r="Q1269" s="14">
        <f t="shared" si="97"/>
        <v>900</v>
      </c>
      <c r="R1269" s="14" t="str">
        <f t="shared" si="99"/>
        <v>C</v>
      </c>
      <c r="S1269" s="14" t="str">
        <f>VLOOKUP(G1269,Code!$C$3:$D$5,2,0)</f>
        <v>F-101</v>
      </c>
      <c r="T1269" s="14"/>
    </row>
    <row r="1270" spans="1:20">
      <c r="A1270" s="13">
        <v>1269</v>
      </c>
      <c r="B1270" s="13" t="s">
        <v>85</v>
      </c>
      <c r="C1270" s="13" t="s">
        <v>78</v>
      </c>
      <c r="D1270" s="13" t="s">
        <v>612</v>
      </c>
      <c r="E1270" s="13" t="s">
        <v>252</v>
      </c>
      <c r="F1270" s="13" t="s">
        <v>81</v>
      </c>
      <c r="G1270" s="13" t="s">
        <v>73</v>
      </c>
      <c r="H1270" s="13" t="s">
        <v>92</v>
      </c>
      <c r="I1270" s="13" t="s">
        <v>635</v>
      </c>
      <c r="J1270" s="13">
        <v>3</v>
      </c>
      <c r="K1270" s="13">
        <v>0.2</v>
      </c>
      <c r="L1270" s="14">
        <v>3.665999999999995</v>
      </c>
      <c r="M1270" s="14">
        <f t="shared" si="95"/>
        <v>25.662000000000006</v>
      </c>
      <c r="N1270" s="14">
        <f t="shared" si="96"/>
        <v>35.193600000000004</v>
      </c>
      <c r="O1270" s="14">
        <f t="shared" si="98"/>
        <v>9.5315999999999974</v>
      </c>
      <c r="P1270" s="13">
        <v>29.328000000000003</v>
      </c>
      <c r="Q1270" s="14">
        <f t="shared" si="97"/>
        <v>450</v>
      </c>
      <c r="R1270" s="14" t="str">
        <f t="shared" si="99"/>
        <v>D</v>
      </c>
      <c r="S1270" s="14" t="str">
        <f>VLOOKUP(G1270,Code!$C$3:$D$5,2,0)</f>
        <v>F-101</v>
      </c>
      <c r="T1270" s="14"/>
    </row>
    <row r="1271" spans="1:20">
      <c r="A1271" s="13">
        <v>1270</v>
      </c>
      <c r="B1271" s="13" t="s">
        <v>85</v>
      </c>
      <c r="C1271" s="13" t="s">
        <v>69</v>
      </c>
      <c r="D1271" s="13" t="s">
        <v>958</v>
      </c>
      <c r="E1271" s="13" t="s">
        <v>219</v>
      </c>
      <c r="F1271" s="13" t="s">
        <v>72</v>
      </c>
      <c r="G1271" s="13" t="s">
        <v>82</v>
      </c>
      <c r="H1271" s="13" t="s">
        <v>107</v>
      </c>
      <c r="I1271" s="13" t="s">
        <v>1243</v>
      </c>
      <c r="J1271" s="13">
        <v>2</v>
      </c>
      <c r="K1271" s="13">
        <v>0</v>
      </c>
      <c r="L1271" s="14">
        <v>5.6159999999999997</v>
      </c>
      <c r="M1271" s="14">
        <f t="shared" si="95"/>
        <v>6.8640000000000008</v>
      </c>
      <c r="N1271" s="14">
        <f t="shared" si="96"/>
        <v>12.48</v>
      </c>
      <c r="O1271" s="14">
        <f t="shared" si="98"/>
        <v>5.6159999999999997</v>
      </c>
      <c r="P1271" s="13">
        <v>12.48</v>
      </c>
      <c r="Q1271" s="14">
        <f t="shared" si="97"/>
        <v>300</v>
      </c>
      <c r="R1271" s="14" t="str">
        <f t="shared" si="99"/>
        <v>D</v>
      </c>
      <c r="S1271" s="14" t="str">
        <f>VLOOKUP(G1271,Code!$C$3:$D$5,2,0)</f>
        <v>O-102</v>
      </c>
      <c r="T1271" s="14"/>
    </row>
    <row r="1272" spans="1:20">
      <c r="A1272" s="13">
        <v>1271</v>
      </c>
      <c r="B1272" s="13" t="s">
        <v>85</v>
      </c>
      <c r="C1272" s="13" t="s">
        <v>78</v>
      </c>
      <c r="D1272" s="13" t="s">
        <v>197</v>
      </c>
      <c r="E1272" s="13" t="s">
        <v>159</v>
      </c>
      <c r="F1272" s="13" t="s">
        <v>115</v>
      </c>
      <c r="G1272" s="13" t="s">
        <v>82</v>
      </c>
      <c r="H1272" s="13" t="s">
        <v>90</v>
      </c>
      <c r="I1272" s="13" t="s">
        <v>1244</v>
      </c>
      <c r="J1272" s="13">
        <v>4</v>
      </c>
      <c r="K1272" s="13">
        <v>0.2</v>
      </c>
      <c r="L1272" s="14">
        <v>-12.792000000000002</v>
      </c>
      <c r="M1272" s="14">
        <f t="shared" si="95"/>
        <v>115.12800000000001</v>
      </c>
      <c r="N1272" s="14">
        <f t="shared" si="96"/>
        <v>122.80320000000002</v>
      </c>
      <c r="O1272" s="14">
        <f t="shared" si="98"/>
        <v>7.6752000000000038</v>
      </c>
      <c r="P1272" s="13">
        <v>102.33600000000001</v>
      </c>
      <c r="Q1272" s="14">
        <f t="shared" si="97"/>
        <v>600</v>
      </c>
      <c r="R1272" s="14" t="str">
        <f t="shared" si="99"/>
        <v>C</v>
      </c>
      <c r="S1272" s="14" t="str">
        <f>VLOOKUP(G1272,Code!$C$3:$D$5,2,0)</f>
        <v>O-102</v>
      </c>
      <c r="T1272" s="14"/>
    </row>
    <row r="1273" spans="1:20">
      <c r="A1273" s="13">
        <v>1272</v>
      </c>
      <c r="B1273" s="13" t="s">
        <v>85</v>
      </c>
      <c r="C1273" s="13" t="s">
        <v>78</v>
      </c>
      <c r="D1273" s="13" t="s">
        <v>197</v>
      </c>
      <c r="E1273" s="13" t="s">
        <v>159</v>
      </c>
      <c r="F1273" s="13" t="s">
        <v>115</v>
      </c>
      <c r="G1273" s="13" t="s">
        <v>82</v>
      </c>
      <c r="H1273" s="13" t="s">
        <v>101</v>
      </c>
      <c r="I1273" s="13" t="s">
        <v>1027</v>
      </c>
      <c r="J1273" s="13">
        <v>3</v>
      </c>
      <c r="K1273" s="13">
        <v>0.8</v>
      </c>
      <c r="L1273" s="14">
        <v>-126.85920000000002</v>
      </c>
      <c r="M1273" s="14">
        <f t="shared" si="95"/>
        <v>175.65120000000002</v>
      </c>
      <c r="N1273" s="14">
        <f t="shared" si="96"/>
        <v>87.82559999999998</v>
      </c>
      <c r="O1273" s="14">
        <f t="shared" si="98"/>
        <v>-87.825600000000037</v>
      </c>
      <c r="P1273" s="13">
        <v>48.791999999999987</v>
      </c>
      <c r="Q1273" s="14">
        <f t="shared" si="97"/>
        <v>450</v>
      </c>
      <c r="R1273" s="14" t="str">
        <f t="shared" si="99"/>
        <v>D</v>
      </c>
      <c r="S1273" s="14" t="str">
        <f>VLOOKUP(G1273,Code!$C$3:$D$5,2,0)</f>
        <v>O-102</v>
      </c>
      <c r="T1273" s="14"/>
    </row>
    <row r="1274" spans="1:20">
      <c r="A1274" s="13">
        <v>1273</v>
      </c>
      <c r="B1274" s="13" t="s">
        <v>85</v>
      </c>
      <c r="C1274" s="13" t="s">
        <v>78</v>
      </c>
      <c r="D1274" s="13" t="s">
        <v>197</v>
      </c>
      <c r="E1274" s="13" t="s">
        <v>159</v>
      </c>
      <c r="F1274" s="13" t="s">
        <v>115</v>
      </c>
      <c r="G1274" s="13" t="s">
        <v>82</v>
      </c>
      <c r="H1274" s="13" t="s">
        <v>99</v>
      </c>
      <c r="I1274" s="13" t="s">
        <v>1245</v>
      </c>
      <c r="J1274" s="13">
        <v>8</v>
      </c>
      <c r="K1274" s="13">
        <v>0.8</v>
      </c>
      <c r="L1274" s="14">
        <v>-67.27200000000002</v>
      </c>
      <c r="M1274" s="14">
        <f t="shared" si="95"/>
        <v>112.12</v>
      </c>
      <c r="N1274" s="14">
        <f t="shared" si="96"/>
        <v>80.726399999999984</v>
      </c>
      <c r="O1274" s="14">
        <f t="shared" si="98"/>
        <v>-31.393600000000021</v>
      </c>
      <c r="P1274" s="13">
        <v>44.847999999999992</v>
      </c>
      <c r="Q1274" s="14">
        <f t="shared" si="97"/>
        <v>1200</v>
      </c>
      <c r="R1274" s="14" t="str">
        <f t="shared" si="99"/>
        <v>B</v>
      </c>
      <c r="S1274" s="14" t="str">
        <f>VLOOKUP(G1274,Code!$C$3:$D$5,2,0)</f>
        <v>O-102</v>
      </c>
      <c r="T1274" s="14"/>
    </row>
    <row r="1275" spans="1:20">
      <c r="A1275" s="13">
        <v>1274</v>
      </c>
      <c r="B1275" s="13" t="s">
        <v>548</v>
      </c>
      <c r="C1275" s="13" t="s">
        <v>69</v>
      </c>
      <c r="D1275" s="13" t="s">
        <v>113</v>
      </c>
      <c r="E1275" s="13" t="s">
        <v>114</v>
      </c>
      <c r="F1275" s="13" t="s">
        <v>115</v>
      </c>
      <c r="G1275" s="13" t="s">
        <v>82</v>
      </c>
      <c r="H1275" s="13" t="s">
        <v>107</v>
      </c>
      <c r="I1275" s="13" t="s">
        <v>1056</v>
      </c>
      <c r="J1275" s="13">
        <v>2</v>
      </c>
      <c r="K1275" s="13">
        <v>0.2</v>
      </c>
      <c r="L1275" s="14">
        <v>3.6288</v>
      </c>
      <c r="M1275" s="14">
        <f t="shared" si="95"/>
        <v>6.7392000000000021</v>
      </c>
      <c r="N1275" s="14">
        <f t="shared" si="96"/>
        <v>12.441600000000003</v>
      </c>
      <c r="O1275" s="14">
        <f t="shared" si="98"/>
        <v>5.7024000000000008</v>
      </c>
      <c r="P1275" s="13">
        <v>10.368000000000002</v>
      </c>
      <c r="Q1275" s="14">
        <f t="shared" si="97"/>
        <v>300</v>
      </c>
      <c r="R1275" s="14" t="str">
        <f t="shared" si="99"/>
        <v>D</v>
      </c>
      <c r="S1275" s="14" t="str">
        <f>VLOOKUP(G1275,Code!$C$3:$D$5,2,0)</f>
        <v>O-102</v>
      </c>
      <c r="T1275" s="14"/>
    </row>
    <row r="1276" spans="1:20">
      <c r="A1276" s="13">
        <v>1275</v>
      </c>
      <c r="B1276" s="13" t="s">
        <v>548</v>
      </c>
      <c r="C1276" s="13" t="s">
        <v>69</v>
      </c>
      <c r="D1276" s="13" t="s">
        <v>113</v>
      </c>
      <c r="E1276" s="13" t="s">
        <v>114</v>
      </c>
      <c r="F1276" s="13" t="s">
        <v>115</v>
      </c>
      <c r="G1276" s="13" t="s">
        <v>73</v>
      </c>
      <c r="H1276" s="13" t="s">
        <v>76</v>
      </c>
      <c r="I1276" s="13" t="s">
        <v>1246</v>
      </c>
      <c r="J1276" s="13">
        <v>5</v>
      </c>
      <c r="K1276" s="13">
        <v>0.3</v>
      </c>
      <c r="L1276" s="14">
        <v>-88.783999999999978</v>
      </c>
      <c r="M1276" s="14">
        <f t="shared" si="95"/>
        <v>477.21399999999994</v>
      </c>
      <c r="N1276" s="14">
        <f t="shared" si="96"/>
        <v>504.95899999999995</v>
      </c>
      <c r="O1276" s="14">
        <f t="shared" si="98"/>
        <v>27.745000000000005</v>
      </c>
      <c r="P1276" s="13">
        <v>388.42999999999995</v>
      </c>
      <c r="Q1276" s="14">
        <f t="shared" si="97"/>
        <v>750</v>
      </c>
      <c r="R1276" s="14" t="str">
        <f t="shared" si="99"/>
        <v>C</v>
      </c>
      <c r="S1276" s="14" t="str">
        <f>VLOOKUP(G1276,Code!$C$3:$D$5,2,0)</f>
        <v>F-101</v>
      </c>
      <c r="T1276" s="14"/>
    </row>
    <row r="1277" spans="1:20">
      <c r="A1277" s="13">
        <v>1276</v>
      </c>
      <c r="B1277" s="13" t="s">
        <v>548</v>
      </c>
      <c r="C1277" s="13" t="s">
        <v>69</v>
      </c>
      <c r="D1277" s="13" t="s">
        <v>113</v>
      </c>
      <c r="E1277" s="13" t="s">
        <v>114</v>
      </c>
      <c r="F1277" s="13" t="s">
        <v>115</v>
      </c>
      <c r="G1277" s="13" t="s">
        <v>82</v>
      </c>
      <c r="H1277" s="13" t="s">
        <v>107</v>
      </c>
      <c r="I1277" s="13" t="s">
        <v>250</v>
      </c>
      <c r="J1277" s="13">
        <v>3</v>
      </c>
      <c r="K1277" s="13">
        <v>0.2</v>
      </c>
      <c r="L1277" s="14">
        <v>5.2026000000000003</v>
      </c>
      <c r="M1277" s="14">
        <f t="shared" si="95"/>
        <v>9.1494000000000018</v>
      </c>
      <c r="N1277" s="14">
        <f t="shared" si="96"/>
        <v>17.222400000000004</v>
      </c>
      <c r="O1277" s="14">
        <f t="shared" si="98"/>
        <v>8.0730000000000022</v>
      </c>
      <c r="P1277" s="13">
        <v>14.352000000000002</v>
      </c>
      <c r="Q1277" s="14">
        <f t="shared" si="97"/>
        <v>450</v>
      </c>
      <c r="R1277" s="14" t="str">
        <f t="shared" si="99"/>
        <v>D</v>
      </c>
      <c r="S1277" s="14" t="str">
        <f>VLOOKUP(G1277,Code!$C$3:$D$5,2,0)</f>
        <v>O-102</v>
      </c>
      <c r="T1277" s="14"/>
    </row>
    <row r="1278" spans="1:20">
      <c r="A1278" s="13">
        <v>1277</v>
      </c>
      <c r="B1278" s="13" t="s">
        <v>548</v>
      </c>
      <c r="C1278" s="13" t="s">
        <v>69</v>
      </c>
      <c r="D1278" s="13" t="s">
        <v>113</v>
      </c>
      <c r="E1278" s="13" t="s">
        <v>114</v>
      </c>
      <c r="F1278" s="13" t="s">
        <v>115</v>
      </c>
      <c r="G1278" s="13" t="s">
        <v>96</v>
      </c>
      <c r="H1278" s="13" t="s">
        <v>138</v>
      </c>
      <c r="I1278" s="13" t="s">
        <v>1247</v>
      </c>
      <c r="J1278" s="13">
        <v>1</v>
      </c>
      <c r="K1278" s="13">
        <v>0.2</v>
      </c>
      <c r="L1278" s="14">
        <v>-7.1990999999999961</v>
      </c>
      <c r="M1278" s="14">
        <f t="shared" si="95"/>
        <v>71.191099999999992</v>
      </c>
      <c r="N1278" s="14">
        <f t="shared" si="96"/>
        <v>76.790400000000005</v>
      </c>
      <c r="O1278" s="14">
        <f t="shared" si="98"/>
        <v>5.5993000000000137</v>
      </c>
      <c r="P1278" s="13">
        <v>63.991999999999997</v>
      </c>
      <c r="Q1278" s="14">
        <f t="shared" si="97"/>
        <v>150</v>
      </c>
      <c r="R1278" s="14" t="str">
        <f t="shared" si="99"/>
        <v>D</v>
      </c>
      <c r="S1278" s="14" t="str">
        <f>VLOOKUP(G1278,Code!$C$3:$D$5,2,0)</f>
        <v>T-103</v>
      </c>
      <c r="T1278" s="14"/>
    </row>
    <row r="1279" spans="1:20">
      <c r="A1279" s="13">
        <v>1278</v>
      </c>
      <c r="B1279" s="13" t="s">
        <v>85</v>
      </c>
      <c r="C1279" s="13" t="s">
        <v>69</v>
      </c>
      <c r="D1279" s="13" t="s">
        <v>148</v>
      </c>
      <c r="E1279" s="13" t="s">
        <v>114</v>
      </c>
      <c r="F1279" s="13" t="s">
        <v>115</v>
      </c>
      <c r="G1279" s="13" t="s">
        <v>82</v>
      </c>
      <c r="H1279" s="13" t="s">
        <v>94</v>
      </c>
      <c r="I1279" s="13" t="s">
        <v>1248</v>
      </c>
      <c r="J1279" s="13">
        <v>3</v>
      </c>
      <c r="K1279" s="13">
        <v>0.2</v>
      </c>
      <c r="L1279" s="14">
        <v>5.3969999999999914</v>
      </c>
      <c r="M1279" s="14">
        <f t="shared" si="95"/>
        <v>80.955000000000013</v>
      </c>
      <c r="N1279" s="14">
        <f t="shared" si="96"/>
        <v>103.6224</v>
      </c>
      <c r="O1279" s="14">
        <f t="shared" si="98"/>
        <v>22.667399999999986</v>
      </c>
      <c r="P1279" s="13">
        <v>86.352000000000004</v>
      </c>
      <c r="Q1279" s="14">
        <f t="shared" si="97"/>
        <v>450</v>
      </c>
      <c r="R1279" s="14" t="str">
        <f t="shared" si="99"/>
        <v>D</v>
      </c>
      <c r="S1279" s="14" t="str">
        <f>VLOOKUP(G1279,Code!$C$3:$D$5,2,0)</f>
        <v>O-102</v>
      </c>
      <c r="T1279" s="14"/>
    </row>
    <row r="1280" spans="1:20">
      <c r="A1280" s="13">
        <v>1279</v>
      </c>
      <c r="B1280" s="13" t="s">
        <v>150</v>
      </c>
      <c r="C1280" s="13" t="s">
        <v>78</v>
      </c>
      <c r="D1280" s="13" t="s">
        <v>1249</v>
      </c>
      <c r="E1280" s="13" t="s">
        <v>542</v>
      </c>
      <c r="F1280" s="13" t="s">
        <v>72</v>
      </c>
      <c r="G1280" s="13" t="s">
        <v>96</v>
      </c>
      <c r="H1280" s="13" t="s">
        <v>138</v>
      </c>
      <c r="I1280" s="13" t="s">
        <v>1250</v>
      </c>
      <c r="J1280" s="13">
        <v>3</v>
      </c>
      <c r="K1280" s="13">
        <v>0</v>
      </c>
      <c r="L1280" s="14">
        <v>12.8583</v>
      </c>
      <c r="M1280" s="14">
        <f t="shared" si="95"/>
        <v>20.111699999999999</v>
      </c>
      <c r="N1280" s="14">
        <f t="shared" si="96"/>
        <v>32.97</v>
      </c>
      <c r="O1280" s="14">
        <f t="shared" si="98"/>
        <v>12.8583</v>
      </c>
      <c r="P1280" s="13">
        <v>32.97</v>
      </c>
      <c r="Q1280" s="14">
        <f t="shared" si="97"/>
        <v>450</v>
      </c>
      <c r="R1280" s="14" t="str">
        <f t="shared" si="99"/>
        <v>D</v>
      </c>
      <c r="S1280" s="14" t="str">
        <f>VLOOKUP(G1280,Code!$C$3:$D$5,2,0)</f>
        <v>T-103</v>
      </c>
      <c r="T1280" s="14"/>
    </row>
    <row r="1281" spans="1:20">
      <c r="A1281" s="13">
        <v>1280</v>
      </c>
      <c r="B1281" s="13" t="s">
        <v>150</v>
      </c>
      <c r="C1281" s="13" t="s">
        <v>78</v>
      </c>
      <c r="D1281" s="13" t="s">
        <v>1249</v>
      </c>
      <c r="E1281" s="13" t="s">
        <v>542</v>
      </c>
      <c r="F1281" s="13" t="s">
        <v>72</v>
      </c>
      <c r="G1281" s="13" t="s">
        <v>96</v>
      </c>
      <c r="H1281" s="13" t="s">
        <v>138</v>
      </c>
      <c r="I1281" s="13" t="s">
        <v>1251</v>
      </c>
      <c r="J1281" s="13">
        <v>4</v>
      </c>
      <c r="K1281" s="13">
        <v>0</v>
      </c>
      <c r="L1281" s="14">
        <v>30.196799999999996</v>
      </c>
      <c r="M1281" s="14">
        <f t="shared" si="95"/>
        <v>53.683199999999999</v>
      </c>
      <c r="N1281" s="14">
        <f t="shared" si="96"/>
        <v>83.88</v>
      </c>
      <c r="O1281" s="14">
        <f t="shared" si="98"/>
        <v>30.196799999999996</v>
      </c>
      <c r="P1281" s="13">
        <v>83.88</v>
      </c>
      <c r="Q1281" s="14">
        <f t="shared" si="97"/>
        <v>600</v>
      </c>
      <c r="R1281" s="14" t="str">
        <f t="shared" si="99"/>
        <v>C</v>
      </c>
      <c r="S1281" s="14" t="str">
        <f>VLOOKUP(G1281,Code!$C$3:$D$5,2,0)</f>
        <v>T-103</v>
      </c>
      <c r="T1281" s="14"/>
    </row>
    <row r="1282" spans="1:20">
      <c r="A1282" s="13">
        <v>1281</v>
      </c>
      <c r="B1282" s="13" t="s">
        <v>150</v>
      </c>
      <c r="C1282" s="13" t="s">
        <v>69</v>
      </c>
      <c r="D1282" s="13" t="s">
        <v>1252</v>
      </c>
      <c r="E1282" s="13" t="s">
        <v>264</v>
      </c>
      <c r="F1282" s="13" t="s">
        <v>115</v>
      </c>
      <c r="G1282" s="13" t="s">
        <v>96</v>
      </c>
      <c r="H1282" s="13" t="s">
        <v>97</v>
      </c>
      <c r="I1282" s="13" t="s">
        <v>1253</v>
      </c>
      <c r="J1282" s="13">
        <v>3</v>
      </c>
      <c r="K1282" s="13">
        <v>0</v>
      </c>
      <c r="L1282" s="14">
        <v>80.735999999999976</v>
      </c>
      <c r="M1282" s="14">
        <f t="shared" ref="M1282:M1345" si="100">P1282-L1282</f>
        <v>197.66399999999999</v>
      </c>
      <c r="N1282" s="14">
        <f t="shared" ref="N1282:N1345" si="101">P1282+(P1282*K1282)</f>
        <v>278.39999999999998</v>
      </c>
      <c r="O1282" s="14">
        <f t="shared" si="98"/>
        <v>80.73599999999999</v>
      </c>
      <c r="P1282" s="13">
        <v>278.39999999999998</v>
      </c>
      <c r="Q1282" s="14">
        <f t="shared" ref="Q1282:Q1345" si="102">J1282*150</f>
        <v>450</v>
      </c>
      <c r="R1282" s="14" t="str">
        <f t="shared" si="99"/>
        <v>D</v>
      </c>
      <c r="S1282" s="14" t="str">
        <f>VLOOKUP(G1282,Code!$C$3:$D$5,2,0)</f>
        <v>T-103</v>
      </c>
      <c r="T1282" s="14"/>
    </row>
    <row r="1283" spans="1:20">
      <c r="A1283" s="13">
        <v>1282</v>
      </c>
      <c r="B1283" s="13" t="s">
        <v>150</v>
      </c>
      <c r="C1283" s="13" t="s">
        <v>69</v>
      </c>
      <c r="D1283" s="13" t="s">
        <v>629</v>
      </c>
      <c r="E1283" s="13" t="s">
        <v>87</v>
      </c>
      <c r="F1283" s="13" t="s">
        <v>72</v>
      </c>
      <c r="G1283" s="13" t="s">
        <v>82</v>
      </c>
      <c r="H1283" s="13" t="s">
        <v>83</v>
      </c>
      <c r="I1283" s="13" t="s">
        <v>1254</v>
      </c>
      <c r="J1283" s="13">
        <v>3</v>
      </c>
      <c r="K1283" s="13">
        <v>0.2</v>
      </c>
      <c r="L1283" s="14">
        <v>4.9139999999999988</v>
      </c>
      <c r="M1283" s="14">
        <f t="shared" si="100"/>
        <v>10.206000000000003</v>
      </c>
      <c r="N1283" s="14">
        <f t="shared" si="101"/>
        <v>18.144000000000002</v>
      </c>
      <c r="O1283" s="14">
        <f t="shared" ref="O1283:O1346" si="103">N1283-M1283</f>
        <v>7.9379999999999988</v>
      </c>
      <c r="P1283" s="13">
        <v>15.120000000000001</v>
      </c>
      <c r="Q1283" s="14">
        <f t="shared" si="102"/>
        <v>450</v>
      </c>
      <c r="R1283" s="14" t="str">
        <f t="shared" ref="R1283:R1346" si="104">IF(Q1283&gt;=2000,"A",IF(Q1283&gt;=1000,"B",IF(Q1283&gt;=500,"C",IF(Q1283&gt;=100,"D",IF(Q1283&lt;100,"E","error")))))</f>
        <v>D</v>
      </c>
      <c r="S1283" s="14" t="str">
        <f>VLOOKUP(G1283,Code!$C$3:$D$5,2,0)</f>
        <v>O-102</v>
      </c>
      <c r="T1283" s="14"/>
    </row>
    <row r="1284" spans="1:20">
      <c r="A1284" s="13">
        <v>1283</v>
      </c>
      <c r="B1284" s="13" t="s">
        <v>150</v>
      </c>
      <c r="C1284" s="13" t="s">
        <v>69</v>
      </c>
      <c r="D1284" s="13" t="s">
        <v>629</v>
      </c>
      <c r="E1284" s="13" t="s">
        <v>87</v>
      </c>
      <c r="F1284" s="13" t="s">
        <v>72</v>
      </c>
      <c r="G1284" s="13" t="s">
        <v>82</v>
      </c>
      <c r="H1284" s="13" t="s">
        <v>99</v>
      </c>
      <c r="I1284" s="13" t="s">
        <v>1255</v>
      </c>
      <c r="J1284" s="13">
        <v>1</v>
      </c>
      <c r="K1284" s="13">
        <v>0.7</v>
      </c>
      <c r="L1284" s="14">
        <v>-13.363000000000003</v>
      </c>
      <c r="M1284" s="14">
        <f t="shared" si="100"/>
        <v>30.793000000000006</v>
      </c>
      <c r="N1284" s="14">
        <f t="shared" si="101"/>
        <v>29.631000000000007</v>
      </c>
      <c r="O1284" s="14">
        <f t="shared" si="103"/>
        <v>-1.161999999999999</v>
      </c>
      <c r="P1284" s="13">
        <v>17.430000000000003</v>
      </c>
      <c r="Q1284" s="14">
        <f t="shared" si="102"/>
        <v>150</v>
      </c>
      <c r="R1284" s="14" t="str">
        <f t="shared" si="104"/>
        <v>D</v>
      </c>
      <c r="S1284" s="14" t="str">
        <f>VLOOKUP(G1284,Code!$C$3:$D$5,2,0)</f>
        <v>O-102</v>
      </c>
      <c r="T1284" s="14"/>
    </row>
    <row r="1285" spans="1:20">
      <c r="A1285" s="13">
        <v>1284</v>
      </c>
      <c r="B1285" s="13" t="s">
        <v>150</v>
      </c>
      <c r="C1285" s="13" t="s">
        <v>69</v>
      </c>
      <c r="D1285" s="13" t="s">
        <v>629</v>
      </c>
      <c r="E1285" s="13" t="s">
        <v>87</v>
      </c>
      <c r="F1285" s="13" t="s">
        <v>72</v>
      </c>
      <c r="G1285" s="13" t="s">
        <v>82</v>
      </c>
      <c r="H1285" s="13" t="s">
        <v>107</v>
      </c>
      <c r="I1285" s="13" t="s">
        <v>1256</v>
      </c>
      <c r="J1285" s="13">
        <v>3</v>
      </c>
      <c r="K1285" s="13">
        <v>0.2</v>
      </c>
      <c r="L1285" s="14">
        <v>88.073999999999984</v>
      </c>
      <c r="M1285" s="14">
        <f t="shared" si="100"/>
        <v>163.566</v>
      </c>
      <c r="N1285" s="14">
        <f t="shared" si="101"/>
        <v>301.96799999999996</v>
      </c>
      <c r="O1285" s="14">
        <f t="shared" si="103"/>
        <v>138.40199999999996</v>
      </c>
      <c r="P1285" s="13">
        <v>251.64</v>
      </c>
      <c r="Q1285" s="14">
        <f t="shared" si="102"/>
        <v>450</v>
      </c>
      <c r="R1285" s="14" t="str">
        <f t="shared" si="104"/>
        <v>D</v>
      </c>
      <c r="S1285" s="14" t="str">
        <f>VLOOKUP(G1285,Code!$C$3:$D$5,2,0)</f>
        <v>O-102</v>
      </c>
      <c r="T1285" s="14"/>
    </row>
    <row r="1286" spans="1:20">
      <c r="A1286" s="13">
        <v>1285</v>
      </c>
      <c r="B1286" s="13" t="s">
        <v>85</v>
      </c>
      <c r="C1286" s="13" t="s">
        <v>69</v>
      </c>
      <c r="D1286" s="13" t="s">
        <v>531</v>
      </c>
      <c r="E1286" s="13" t="s">
        <v>114</v>
      </c>
      <c r="F1286" s="13" t="s">
        <v>115</v>
      </c>
      <c r="G1286" s="13" t="s">
        <v>82</v>
      </c>
      <c r="H1286" s="13" t="s">
        <v>99</v>
      </c>
      <c r="I1286" s="13" t="s">
        <v>1257</v>
      </c>
      <c r="J1286" s="13">
        <v>7</v>
      </c>
      <c r="K1286" s="13">
        <v>0.8</v>
      </c>
      <c r="L1286" s="14">
        <v>-4.8510000000000009</v>
      </c>
      <c r="M1286" s="14">
        <f t="shared" si="100"/>
        <v>7.6230000000000002</v>
      </c>
      <c r="N1286" s="14">
        <f t="shared" si="101"/>
        <v>4.9895999999999994</v>
      </c>
      <c r="O1286" s="14">
        <f t="shared" si="103"/>
        <v>-2.6334000000000009</v>
      </c>
      <c r="P1286" s="13">
        <v>2.7719999999999994</v>
      </c>
      <c r="Q1286" s="14">
        <f t="shared" si="102"/>
        <v>1050</v>
      </c>
      <c r="R1286" s="14" t="str">
        <f t="shared" si="104"/>
        <v>B</v>
      </c>
      <c r="S1286" s="14" t="str">
        <f>VLOOKUP(G1286,Code!$C$3:$D$5,2,0)</f>
        <v>O-102</v>
      </c>
      <c r="T1286" s="14"/>
    </row>
    <row r="1287" spans="1:20">
      <c r="A1287" s="13">
        <v>1286</v>
      </c>
      <c r="B1287" s="13" t="s">
        <v>85</v>
      </c>
      <c r="C1287" s="13" t="s">
        <v>69</v>
      </c>
      <c r="D1287" s="13" t="s">
        <v>1258</v>
      </c>
      <c r="E1287" s="13" t="s">
        <v>585</v>
      </c>
      <c r="F1287" s="13" t="s">
        <v>134</v>
      </c>
      <c r="G1287" s="13" t="s">
        <v>82</v>
      </c>
      <c r="H1287" s="13" t="s">
        <v>90</v>
      </c>
      <c r="I1287" s="13" t="s">
        <v>627</v>
      </c>
      <c r="J1287" s="13">
        <v>5</v>
      </c>
      <c r="K1287" s="13">
        <v>0</v>
      </c>
      <c r="L1287" s="14">
        <v>1.0429999999999984</v>
      </c>
      <c r="M1287" s="14">
        <f t="shared" si="100"/>
        <v>13.857000000000003</v>
      </c>
      <c r="N1287" s="14">
        <f t="shared" si="101"/>
        <v>14.9</v>
      </c>
      <c r="O1287" s="14">
        <f t="shared" si="103"/>
        <v>1.0429999999999975</v>
      </c>
      <c r="P1287" s="13">
        <v>14.9</v>
      </c>
      <c r="Q1287" s="14">
        <f t="shared" si="102"/>
        <v>750</v>
      </c>
      <c r="R1287" s="14" t="str">
        <f t="shared" si="104"/>
        <v>C</v>
      </c>
      <c r="S1287" s="14" t="str">
        <f>VLOOKUP(G1287,Code!$C$3:$D$5,2,0)</f>
        <v>O-102</v>
      </c>
      <c r="T1287" s="14"/>
    </row>
    <row r="1288" spans="1:20">
      <c r="A1288" s="13">
        <v>1287</v>
      </c>
      <c r="B1288" s="13" t="s">
        <v>85</v>
      </c>
      <c r="C1288" s="13" t="s">
        <v>112</v>
      </c>
      <c r="D1288" s="13" t="s">
        <v>181</v>
      </c>
      <c r="E1288" s="13" t="s">
        <v>182</v>
      </c>
      <c r="F1288" s="13" t="s">
        <v>134</v>
      </c>
      <c r="G1288" s="13" t="s">
        <v>82</v>
      </c>
      <c r="H1288" s="13" t="s">
        <v>94</v>
      </c>
      <c r="I1288" s="13" t="s">
        <v>1259</v>
      </c>
      <c r="J1288" s="13">
        <v>3</v>
      </c>
      <c r="K1288" s="13">
        <v>0</v>
      </c>
      <c r="L1288" s="14">
        <v>4.4891999999999985</v>
      </c>
      <c r="M1288" s="14">
        <f t="shared" si="100"/>
        <v>10.990800000000002</v>
      </c>
      <c r="N1288" s="14">
        <f t="shared" si="101"/>
        <v>15.48</v>
      </c>
      <c r="O1288" s="14">
        <f t="shared" si="103"/>
        <v>4.4891999999999985</v>
      </c>
      <c r="P1288" s="13">
        <v>15.48</v>
      </c>
      <c r="Q1288" s="14">
        <f t="shared" si="102"/>
        <v>450</v>
      </c>
      <c r="R1288" s="14" t="str">
        <f t="shared" si="104"/>
        <v>D</v>
      </c>
      <c r="S1288" s="14" t="str">
        <f>VLOOKUP(G1288,Code!$C$3:$D$5,2,0)</f>
        <v>O-102</v>
      </c>
      <c r="T1288" s="14"/>
    </row>
    <row r="1289" spans="1:20">
      <c r="A1289" s="13">
        <v>1288</v>
      </c>
      <c r="B1289" s="13" t="s">
        <v>85</v>
      </c>
      <c r="C1289" s="13" t="s">
        <v>78</v>
      </c>
      <c r="D1289" s="13" t="s">
        <v>181</v>
      </c>
      <c r="E1289" s="13" t="s">
        <v>182</v>
      </c>
      <c r="F1289" s="13" t="s">
        <v>134</v>
      </c>
      <c r="G1289" s="13" t="s">
        <v>73</v>
      </c>
      <c r="H1289" s="13" t="s">
        <v>92</v>
      </c>
      <c r="I1289" s="13" t="s">
        <v>196</v>
      </c>
      <c r="J1289" s="13">
        <v>2</v>
      </c>
      <c r="K1289" s="13">
        <v>0</v>
      </c>
      <c r="L1289" s="14">
        <v>11.166400000000003</v>
      </c>
      <c r="M1289" s="14">
        <f t="shared" si="100"/>
        <v>28.7136</v>
      </c>
      <c r="N1289" s="14">
        <f t="shared" si="101"/>
        <v>39.880000000000003</v>
      </c>
      <c r="O1289" s="14">
        <f t="shared" si="103"/>
        <v>11.166400000000003</v>
      </c>
      <c r="P1289" s="13">
        <v>39.880000000000003</v>
      </c>
      <c r="Q1289" s="14">
        <f t="shared" si="102"/>
        <v>300</v>
      </c>
      <c r="R1289" s="14" t="str">
        <f t="shared" si="104"/>
        <v>D</v>
      </c>
      <c r="S1289" s="14" t="str">
        <f>VLOOKUP(G1289,Code!$C$3:$D$5,2,0)</f>
        <v>F-101</v>
      </c>
      <c r="T1289" s="14"/>
    </row>
    <row r="1290" spans="1:20">
      <c r="A1290" s="13">
        <v>1289</v>
      </c>
      <c r="B1290" s="13" t="s">
        <v>85</v>
      </c>
      <c r="C1290" s="13" t="s">
        <v>78</v>
      </c>
      <c r="D1290" s="13" t="s">
        <v>181</v>
      </c>
      <c r="E1290" s="13" t="s">
        <v>182</v>
      </c>
      <c r="F1290" s="13" t="s">
        <v>134</v>
      </c>
      <c r="G1290" s="13" t="s">
        <v>82</v>
      </c>
      <c r="H1290" s="13" t="s">
        <v>99</v>
      </c>
      <c r="I1290" s="13" t="s">
        <v>804</v>
      </c>
      <c r="J1290" s="13">
        <v>4</v>
      </c>
      <c r="K1290" s="13">
        <v>0.2</v>
      </c>
      <c r="L1290" s="14">
        <v>4.1147999999999989</v>
      </c>
      <c r="M1290" s="14">
        <f t="shared" si="100"/>
        <v>8.0772000000000013</v>
      </c>
      <c r="N1290" s="14">
        <f t="shared" si="101"/>
        <v>14.6304</v>
      </c>
      <c r="O1290" s="14">
        <f t="shared" si="103"/>
        <v>6.5531999999999986</v>
      </c>
      <c r="P1290" s="13">
        <v>12.192</v>
      </c>
      <c r="Q1290" s="14">
        <f t="shared" si="102"/>
        <v>600</v>
      </c>
      <c r="R1290" s="14" t="str">
        <f t="shared" si="104"/>
        <v>C</v>
      </c>
      <c r="S1290" s="14" t="str">
        <f>VLOOKUP(G1290,Code!$C$3:$D$5,2,0)</f>
        <v>O-102</v>
      </c>
      <c r="T1290" s="14"/>
    </row>
    <row r="1291" spans="1:20">
      <c r="A1291" s="13">
        <v>1290</v>
      </c>
      <c r="B1291" s="13" t="s">
        <v>85</v>
      </c>
      <c r="C1291" s="13" t="s">
        <v>78</v>
      </c>
      <c r="D1291" s="13" t="s">
        <v>181</v>
      </c>
      <c r="E1291" s="13" t="s">
        <v>182</v>
      </c>
      <c r="F1291" s="13" t="s">
        <v>134</v>
      </c>
      <c r="G1291" s="13" t="s">
        <v>82</v>
      </c>
      <c r="H1291" s="13" t="s">
        <v>94</v>
      </c>
      <c r="I1291" s="13" t="s">
        <v>1260</v>
      </c>
      <c r="J1291" s="13">
        <v>3</v>
      </c>
      <c r="K1291" s="13">
        <v>0</v>
      </c>
      <c r="L1291" s="14">
        <v>7.4952000000000005</v>
      </c>
      <c r="M1291" s="14">
        <f t="shared" si="100"/>
        <v>13.3248</v>
      </c>
      <c r="N1291" s="14">
        <f t="shared" si="101"/>
        <v>20.82</v>
      </c>
      <c r="O1291" s="14">
        <f t="shared" si="103"/>
        <v>7.4952000000000005</v>
      </c>
      <c r="P1291" s="13">
        <v>20.82</v>
      </c>
      <c r="Q1291" s="14">
        <f t="shared" si="102"/>
        <v>450</v>
      </c>
      <c r="R1291" s="14" t="str">
        <f t="shared" si="104"/>
        <v>D</v>
      </c>
      <c r="S1291" s="14" t="str">
        <f>VLOOKUP(G1291,Code!$C$3:$D$5,2,0)</f>
        <v>O-102</v>
      </c>
      <c r="T1291" s="14"/>
    </row>
    <row r="1292" spans="1:20">
      <c r="A1292" s="13">
        <v>1291</v>
      </c>
      <c r="B1292" s="13" t="s">
        <v>150</v>
      </c>
      <c r="C1292" s="13" t="s">
        <v>112</v>
      </c>
      <c r="D1292" s="13" t="s">
        <v>124</v>
      </c>
      <c r="E1292" s="13" t="s">
        <v>80</v>
      </c>
      <c r="F1292" s="13" t="s">
        <v>81</v>
      </c>
      <c r="G1292" s="13" t="s">
        <v>82</v>
      </c>
      <c r="H1292" s="13" t="s">
        <v>99</v>
      </c>
      <c r="I1292" s="13" t="s">
        <v>1261</v>
      </c>
      <c r="J1292" s="13">
        <v>4</v>
      </c>
      <c r="K1292" s="13">
        <v>0.2</v>
      </c>
      <c r="L1292" s="14">
        <v>4.4603999999999999</v>
      </c>
      <c r="M1292" s="14">
        <f t="shared" si="100"/>
        <v>8.7556000000000012</v>
      </c>
      <c r="N1292" s="14">
        <f t="shared" si="101"/>
        <v>15.859200000000001</v>
      </c>
      <c r="O1292" s="14">
        <f t="shared" si="103"/>
        <v>7.1036000000000001</v>
      </c>
      <c r="P1292" s="13">
        <v>13.216000000000001</v>
      </c>
      <c r="Q1292" s="14">
        <f t="shared" si="102"/>
        <v>600</v>
      </c>
      <c r="R1292" s="14" t="str">
        <f t="shared" si="104"/>
        <v>C</v>
      </c>
      <c r="S1292" s="14" t="str">
        <f>VLOOKUP(G1292,Code!$C$3:$D$5,2,0)</f>
        <v>O-102</v>
      </c>
      <c r="T1292" s="14"/>
    </row>
    <row r="1293" spans="1:20">
      <c r="A1293" s="13">
        <v>1292</v>
      </c>
      <c r="B1293" s="13" t="s">
        <v>150</v>
      </c>
      <c r="C1293" s="13" t="s">
        <v>112</v>
      </c>
      <c r="D1293" s="13" t="s">
        <v>124</v>
      </c>
      <c r="E1293" s="13" t="s">
        <v>80</v>
      </c>
      <c r="F1293" s="13" t="s">
        <v>81</v>
      </c>
      <c r="G1293" s="13" t="s">
        <v>82</v>
      </c>
      <c r="H1293" s="13" t="s">
        <v>107</v>
      </c>
      <c r="I1293" s="13" t="s">
        <v>1187</v>
      </c>
      <c r="J1293" s="13">
        <v>5</v>
      </c>
      <c r="K1293" s="13">
        <v>0</v>
      </c>
      <c r="L1293" s="14">
        <v>15.552000000000001</v>
      </c>
      <c r="M1293" s="14">
        <f t="shared" si="100"/>
        <v>16.848000000000006</v>
      </c>
      <c r="N1293" s="14">
        <f t="shared" si="101"/>
        <v>32.400000000000006</v>
      </c>
      <c r="O1293" s="14">
        <f t="shared" si="103"/>
        <v>15.552</v>
      </c>
      <c r="P1293" s="13">
        <v>32.400000000000006</v>
      </c>
      <c r="Q1293" s="14">
        <f t="shared" si="102"/>
        <v>750</v>
      </c>
      <c r="R1293" s="14" t="str">
        <f t="shared" si="104"/>
        <v>C</v>
      </c>
      <c r="S1293" s="14" t="str">
        <f>VLOOKUP(G1293,Code!$C$3:$D$5,2,0)</f>
        <v>O-102</v>
      </c>
      <c r="T1293" s="14"/>
    </row>
    <row r="1294" spans="1:20">
      <c r="A1294" s="13">
        <v>1293</v>
      </c>
      <c r="B1294" s="13" t="s">
        <v>85</v>
      </c>
      <c r="C1294" s="13" t="s">
        <v>69</v>
      </c>
      <c r="D1294" s="13" t="s">
        <v>428</v>
      </c>
      <c r="E1294" s="13" t="s">
        <v>80</v>
      </c>
      <c r="F1294" s="13" t="s">
        <v>81</v>
      </c>
      <c r="G1294" s="13" t="s">
        <v>82</v>
      </c>
      <c r="H1294" s="13" t="s">
        <v>298</v>
      </c>
      <c r="I1294" s="13" t="s">
        <v>299</v>
      </c>
      <c r="J1294" s="13">
        <v>3</v>
      </c>
      <c r="K1294" s="13">
        <v>0</v>
      </c>
      <c r="L1294" s="14">
        <v>9.2232000000000021</v>
      </c>
      <c r="M1294" s="14">
        <f t="shared" si="100"/>
        <v>23.716799999999996</v>
      </c>
      <c r="N1294" s="14">
        <f t="shared" si="101"/>
        <v>32.94</v>
      </c>
      <c r="O1294" s="14">
        <f t="shared" si="103"/>
        <v>9.2232000000000021</v>
      </c>
      <c r="P1294" s="13">
        <v>32.94</v>
      </c>
      <c r="Q1294" s="14">
        <f t="shared" si="102"/>
        <v>450</v>
      </c>
      <c r="R1294" s="14" t="str">
        <f t="shared" si="104"/>
        <v>D</v>
      </c>
      <c r="S1294" s="14" t="str">
        <f>VLOOKUP(G1294,Code!$C$3:$D$5,2,0)</f>
        <v>O-102</v>
      </c>
      <c r="T1294" s="14"/>
    </row>
    <row r="1295" spans="1:20">
      <c r="A1295" s="13">
        <v>1294</v>
      </c>
      <c r="B1295" s="13" t="s">
        <v>85</v>
      </c>
      <c r="C1295" s="13" t="s">
        <v>69</v>
      </c>
      <c r="D1295" s="13" t="s">
        <v>428</v>
      </c>
      <c r="E1295" s="13" t="s">
        <v>80</v>
      </c>
      <c r="F1295" s="13" t="s">
        <v>81</v>
      </c>
      <c r="G1295" s="13" t="s">
        <v>82</v>
      </c>
      <c r="H1295" s="13" t="s">
        <v>107</v>
      </c>
      <c r="I1295" s="13" t="s">
        <v>1262</v>
      </c>
      <c r="J1295" s="13">
        <v>5</v>
      </c>
      <c r="K1295" s="13">
        <v>0</v>
      </c>
      <c r="L1295" s="14">
        <v>52.531999999999996</v>
      </c>
      <c r="M1295" s="14">
        <f t="shared" si="100"/>
        <v>61.668000000000006</v>
      </c>
      <c r="N1295" s="14">
        <f t="shared" si="101"/>
        <v>114.2</v>
      </c>
      <c r="O1295" s="14">
        <f t="shared" si="103"/>
        <v>52.531999999999996</v>
      </c>
      <c r="P1295" s="13">
        <v>114.2</v>
      </c>
      <c r="Q1295" s="14">
        <f t="shared" si="102"/>
        <v>750</v>
      </c>
      <c r="R1295" s="14" t="str">
        <f t="shared" si="104"/>
        <v>C</v>
      </c>
      <c r="S1295" s="14" t="str">
        <f>VLOOKUP(G1295,Code!$C$3:$D$5,2,0)</f>
        <v>O-102</v>
      </c>
      <c r="T1295" s="14"/>
    </row>
    <row r="1296" spans="1:20">
      <c r="A1296" s="13">
        <v>1295</v>
      </c>
      <c r="B1296" s="13" t="s">
        <v>85</v>
      </c>
      <c r="C1296" s="13" t="s">
        <v>69</v>
      </c>
      <c r="D1296" s="13" t="s">
        <v>428</v>
      </c>
      <c r="E1296" s="13" t="s">
        <v>80</v>
      </c>
      <c r="F1296" s="13" t="s">
        <v>81</v>
      </c>
      <c r="G1296" s="13" t="s">
        <v>82</v>
      </c>
      <c r="H1296" s="13" t="s">
        <v>83</v>
      </c>
      <c r="I1296" s="13" t="s">
        <v>232</v>
      </c>
      <c r="J1296" s="13">
        <v>1</v>
      </c>
      <c r="K1296" s="13">
        <v>0</v>
      </c>
      <c r="L1296" s="14">
        <v>1.4783999999999999</v>
      </c>
      <c r="M1296" s="14">
        <f t="shared" si="100"/>
        <v>1.6016000000000001</v>
      </c>
      <c r="N1296" s="14">
        <f t="shared" si="101"/>
        <v>3.08</v>
      </c>
      <c r="O1296" s="14">
        <f t="shared" si="103"/>
        <v>1.4783999999999999</v>
      </c>
      <c r="P1296" s="13">
        <v>3.08</v>
      </c>
      <c r="Q1296" s="14">
        <f t="shared" si="102"/>
        <v>150</v>
      </c>
      <c r="R1296" s="14" t="str">
        <f t="shared" si="104"/>
        <v>D</v>
      </c>
      <c r="S1296" s="14" t="str">
        <f>VLOOKUP(G1296,Code!$C$3:$D$5,2,0)</f>
        <v>O-102</v>
      </c>
      <c r="T1296" s="14"/>
    </row>
    <row r="1297" spans="1:20">
      <c r="A1297" s="13">
        <v>1296</v>
      </c>
      <c r="B1297" s="13" t="s">
        <v>85</v>
      </c>
      <c r="C1297" s="13" t="s">
        <v>69</v>
      </c>
      <c r="D1297" s="13" t="s">
        <v>1263</v>
      </c>
      <c r="E1297" s="13" t="s">
        <v>252</v>
      </c>
      <c r="F1297" s="13" t="s">
        <v>81</v>
      </c>
      <c r="G1297" s="13" t="s">
        <v>82</v>
      </c>
      <c r="H1297" s="13" t="s">
        <v>101</v>
      </c>
      <c r="I1297" s="13" t="s">
        <v>1027</v>
      </c>
      <c r="J1297" s="13">
        <v>13</v>
      </c>
      <c r="K1297" s="13">
        <v>0.2</v>
      </c>
      <c r="L1297" s="14">
        <v>84.572799999999944</v>
      </c>
      <c r="M1297" s="14">
        <f t="shared" si="100"/>
        <v>761.15520000000004</v>
      </c>
      <c r="N1297" s="14">
        <f t="shared" si="101"/>
        <v>1014.8735999999999</v>
      </c>
      <c r="O1297" s="14">
        <f t="shared" si="103"/>
        <v>253.71839999999986</v>
      </c>
      <c r="P1297" s="13">
        <v>845.72799999999995</v>
      </c>
      <c r="Q1297" s="14">
        <f t="shared" si="102"/>
        <v>1950</v>
      </c>
      <c r="R1297" s="14" t="str">
        <f t="shared" si="104"/>
        <v>B</v>
      </c>
      <c r="S1297" s="14" t="str">
        <f>VLOOKUP(G1297,Code!$C$3:$D$5,2,0)</f>
        <v>O-102</v>
      </c>
      <c r="T1297" s="14"/>
    </row>
    <row r="1298" spans="1:20">
      <c r="A1298" s="13">
        <v>1297</v>
      </c>
      <c r="B1298" s="13" t="s">
        <v>85</v>
      </c>
      <c r="C1298" s="13" t="s">
        <v>78</v>
      </c>
      <c r="D1298" s="13" t="s">
        <v>356</v>
      </c>
      <c r="E1298" s="13" t="s">
        <v>80</v>
      </c>
      <c r="F1298" s="13" t="s">
        <v>81</v>
      </c>
      <c r="G1298" s="13" t="s">
        <v>82</v>
      </c>
      <c r="H1298" s="13" t="s">
        <v>99</v>
      </c>
      <c r="I1298" s="13" t="s">
        <v>797</v>
      </c>
      <c r="J1298" s="13">
        <v>2</v>
      </c>
      <c r="K1298" s="13">
        <v>0.2</v>
      </c>
      <c r="L1298" s="14">
        <v>4.5187999999999997</v>
      </c>
      <c r="M1298" s="14">
        <f t="shared" si="100"/>
        <v>9.3852000000000011</v>
      </c>
      <c r="N1298" s="14">
        <f t="shared" si="101"/>
        <v>16.684799999999999</v>
      </c>
      <c r="O1298" s="14">
        <f t="shared" si="103"/>
        <v>7.2995999999999981</v>
      </c>
      <c r="P1298" s="13">
        <v>13.904</v>
      </c>
      <c r="Q1298" s="14">
        <f t="shared" si="102"/>
        <v>300</v>
      </c>
      <c r="R1298" s="14" t="str">
        <f t="shared" si="104"/>
        <v>D</v>
      </c>
      <c r="S1298" s="14" t="str">
        <f>VLOOKUP(G1298,Code!$C$3:$D$5,2,0)</f>
        <v>O-102</v>
      </c>
      <c r="T1298" s="14"/>
    </row>
    <row r="1299" spans="1:20">
      <c r="A1299" s="13">
        <v>1298</v>
      </c>
      <c r="B1299" s="13" t="s">
        <v>85</v>
      </c>
      <c r="C1299" s="13" t="s">
        <v>78</v>
      </c>
      <c r="D1299" s="13" t="s">
        <v>356</v>
      </c>
      <c r="E1299" s="13" t="s">
        <v>80</v>
      </c>
      <c r="F1299" s="13" t="s">
        <v>81</v>
      </c>
      <c r="G1299" s="13" t="s">
        <v>82</v>
      </c>
      <c r="H1299" s="13" t="s">
        <v>99</v>
      </c>
      <c r="I1299" s="13" t="s">
        <v>1264</v>
      </c>
      <c r="J1299" s="13">
        <v>2</v>
      </c>
      <c r="K1299" s="13">
        <v>0.2</v>
      </c>
      <c r="L1299" s="14">
        <v>6.4749999999999979</v>
      </c>
      <c r="M1299" s="14">
        <f t="shared" si="100"/>
        <v>14.245000000000001</v>
      </c>
      <c r="N1299" s="14">
        <f t="shared" si="101"/>
        <v>24.863999999999997</v>
      </c>
      <c r="O1299" s="14">
        <f t="shared" si="103"/>
        <v>10.618999999999996</v>
      </c>
      <c r="P1299" s="13">
        <v>20.72</v>
      </c>
      <c r="Q1299" s="14">
        <f t="shared" si="102"/>
        <v>300</v>
      </c>
      <c r="R1299" s="14" t="str">
        <f t="shared" si="104"/>
        <v>D</v>
      </c>
      <c r="S1299" s="14" t="str">
        <f>VLOOKUP(G1299,Code!$C$3:$D$5,2,0)</f>
        <v>O-102</v>
      </c>
      <c r="T1299" s="14"/>
    </row>
    <row r="1300" spans="1:20">
      <c r="A1300" s="13">
        <v>1299</v>
      </c>
      <c r="B1300" s="13" t="s">
        <v>68</v>
      </c>
      <c r="C1300" s="13" t="s">
        <v>78</v>
      </c>
      <c r="D1300" s="13" t="s">
        <v>245</v>
      </c>
      <c r="E1300" s="13" t="s">
        <v>165</v>
      </c>
      <c r="F1300" s="13" t="s">
        <v>115</v>
      </c>
      <c r="G1300" s="13" t="s">
        <v>96</v>
      </c>
      <c r="H1300" s="13" t="s">
        <v>97</v>
      </c>
      <c r="I1300" s="13" t="s">
        <v>720</v>
      </c>
      <c r="J1300" s="13">
        <v>5</v>
      </c>
      <c r="K1300" s="13">
        <v>0</v>
      </c>
      <c r="L1300" s="14">
        <v>2.2990000000000066</v>
      </c>
      <c r="M1300" s="14">
        <f t="shared" si="100"/>
        <v>112.65099999999998</v>
      </c>
      <c r="N1300" s="14">
        <f t="shared" si="101"/>
        <v>114.94999999999999</v>
      </c>
      <c r="O1300" s="14">
        <f t="shared" si="103"/>
        <v>2.2990000000000066</v>
      </c>
      <c r="P1300" s="13">
        <v>114.94999999999999</v>
      </c>
      <c r="Q1300" s="14">
        <f t="shared" si="102"/>
        <v>750</v>
      </c>
      <c r="R1300" s="14" t="str">
        <f t="shared" si="104"/>
        <v>C</v>
      </c>
      <c r="S1300" s="14" t="str">
        <f>VLOOKUP(G1300,Code!$C$3:$D$5,2,0)</f>
        <v>T-103</v>
      </c>
      <c r="T1300" s="14"/>
    </row>
    <row r="1301" spans="1:20">
      <c r="A1301" s="13">
        <v>1300</v>
      </c>
      <c r="B1301" s="13" t="s">
        <v>150</v>
      </c>
      <c r="C1301" s="13" t="s">
        <v>69</v>
      </c>
      <c r="D1301" s="13" t="s">
        <v>124</v>
      </c>
      <c r="E1301" s="13" t="s">
        <v>80</v>
      </c>
      <c r="F1301" s="13" t="s">
        <v>81</v>
      </c>
      <c r="G1301" s="13" t="s">
        <v>82</v>
      </c>
      <c r="H1301" s="13" t="s">
        <v>90</v>
      </c>
      <c r="I1301" s="13" t="s">
        <v>319</v>
      </c>
      <c r="J1301" s="13">
        <v>2</v>
      </c>
      <c r="K1301" s="13">
        <v>0</v>
      </c>
      <c r="L1301" s="14">
        <v>7.0095999999999989</v>
      </c>
      <c r="M1301" s="14">
        <f t="shared" si="100"/>
        <v>19.950400000000002</v>
      </c>
      <c r="N1301" s="14">
        <f t="shared" si="101"/>
        <v>26.96</v>
      </c>
      <c r="O1301" s="14">
        <f t="shared" si="103"/>
        <v>7.0095999999999989</v>
      </c>
      <c r="P1301" s="13">
        <v>26.96</v>
      </c>
      <c r="Q1301" s="14">
        <f t="shared" si="102"/>
        <v>300</v>
      </c>
      <c r="R1301" s="14" t="str">
        <f t="shared" si="104"/>
        <v>D</v>
      </c>
      <c r="S1301" s="14" t="str">
        <f>VLOOKUP(G1301,Code!$C$3:$D$5,2,0)</f>
        <v>O-102</v>
      </c>
      <c r="T1301" s="14"/>
    </row>
    <row r="1302" spans="1:20">
      <c r="A1302" s="13">
        <v>1301</v>
      </c>
      <c r="B1302" s="13" t="s">
        <v>68</v>
      </c>
      <c r="C1302" s="13" t="s">
        <v>69</v>
      </c>
      <c r="D1302" s="13" t="s">
        <v>203</v>
      </c>
      <c r="E1302" s="13" t="s">
        <v>204</v>
      </c>
      <c r="F1302" s="13" t="s">
        <v>72</v>
      </c>
      <c r="G1302" s="13" t="s">
        <v>73</v>
      </c>
      <c r="H1302" s="13" t="s">
        <v>92</v>
      </c>
      <c r="I1302" s="13" t="s">
        <v>153</v>
      </c>
      <c r="J1302" s="13">
        <v>6</v>
      </c>
      <c r="K1302" s="13">
        <v>0</v>
      </c>
      <c r="L1302" s="14">
        <v>166.10039999999995</v>
      </c>
      <c r="M1302" s="14">
        <f t="shared" si="100"/>
        <v>406.65960000000007</v>
      </c>
      <c r="N1302" s="14">
        <f t="shared" si="101"/>
        <v>572.76</v>
      </c>
      <c r="O1302" s="14">
        <f t="shared" si="103"/>
        <v>166.10039999999992</v>
      </c>
      <c r="P1302" s="13">
        <v>572.76</v>
      </c>
      <c r="Q1302" s="14">
        <f t="shared" si="102"/>
        <v>900</v>
      </c>
      <c r="R1302" s="14" t="str">
        <f t="shared" si="104"/>
        <v>C</v>
      </c>
      <c r="S1302" s="14" t="str">
        <f>VLOOKUP(G1302,Code!$C$3:$D$5,2,0)</f>
        <v>F-101</v>
      </c>
      <c r="T1302" s="14"/>
    </row>
    <row r="1303" spans="1:20">
      <c r="A1303" s="13">
        <v>1302</v>
      </c>
      <c r="B1303" s="13" t="s">
        <v>68</v>
      </c>
      <c r="C1303" s="13" t="s">
        <v>69</v>
      </c>
      <c r="D1303" s="13" t="s">
        <v>203</v>
      </c>
      <c r="E1303" s="13" t="s">
        <v>204</v>
      </c>
      <c r="F1303" s="13" t="s">
        <v>72</v>
      </c>
      <c r="G1303" s="13" t="s">
        <v>73</v>
      </c>
      <c r="H1303" s="13" t="s">
        <v>92</v>
      </c>
      <c r="I1303" s="13" t="s">
        <v>153</v>
      </c>
      <c r="J1303" s="13">
        <v>3</v>
      </c>
      <c r="K1303" s="13">
        <v>0</v>
      </c>
      <c r="L1303" s="14">
        <v>83.050199999999975</v>
      </c>
      <c r="M1303" s="14">
        <f t="shared" si="100"/>
        <v>203.32980000000003</v>
      </c>
      <c r="N1303" s="14">
        <f t="shared" si="101"/>
        <v>286.38</v>
      </c>
      <c r="O1303" s="14">
        <f t="shared" si="103"/>
        <v>83.050199999999961</v>
      </c>
      <c r="P1303" s="13">
        <v>286.38</v>
      </c>
      <c r="Q1303" s="14">
        <f t="shared" si="102"/>
        <v>450</v>
      </c>
      <c r="R1303" s="14" t="str">
        <f t="shared" si="104"/>
        <v>D</v>
      </c>
      <c r="S1303" s="14" t="str">
        <f>VLOOKUP(G1303,Code!$C$3:$D$5,2,0)</f>
        <v>F-101</v>
      </c>
      <c r="T1303" s="14"/>
    </row>
    <row r="1304" spans="1:20">
      <c r="A1304" s="13">
        <v>1303</v>
      </c>
      <c r="B1304" s="13" t="s">
        <v>68</v>
      </c>
      <c r="C1304" s="13" t="s">
        <v>112</v>
      </c>
      <c r="D1304" s="13" t="s">
        <v>491</v>
      </c>
      <c r="E1304" s="13" t="s">
        <v>204</v>
      </c>
      <c r="F1304" s="13" t="s">
        <v>72</v>
      </c>
      <c r="G1304" s="13" t="s">
        <v>73</v>
      </c>
      <c r="H1304" s="13" t="s">
        <v>74</v>
      </c>
      <c r="I1304" s="13" t="s">
        <v>1265</v>
      </c>
      <c r="J1304" s="13">
        <v>2</v>
      </c>
      <c r="K1304" s="13">
        <v>0</v>
      </c>
      <c r="L1304" s="14">
        <v>4.3371999999999957</v>
      </c>
      <c r="M1304" s="14">
        <f t="shared" si="100"/>
        <v>57.622800000000005</v>
      </c>
      <c r="N1304" s="14">
        <f t="shared" si="101"/>
        <v>61.96</v>
      </c>
      <c r="O1304" s="14">
        <f t="shared" si="103"/>
        <v>4.3371999999999957</v>
      </c>
      <c r="P1304" s="13">
        <v>61.96</v>
      </c>
      <c r="Q1304" s="14">
        <f t="shared" si="102"/>
        <v>300</v>
      </c>
      <c r="R1304" s="14" t="str">
        <f t="shared" si="104"/>
        <v>D</v>
      </c>
      <c r="S1304" s="14" t="str">
        <f>VLOOKUP(G1304,Code!$C$3:$D$5,2,0)</f>
        <v>F-101</v>
      </c>
      <c r="T1304" s="14"/>
    </row>
    <row r="1305" spans="1:20">
      <c r="A1305" s="13">
        <v>1304</v>
      </c>
      <c r="B1305" s="13" t="s">
        <v>85</v>
      </c>
      <c r="C1305" s="13" t="s">
        <v>69</v>
      </c>
      <c r="D1305" s="13" t="s">
        <v>267</v>
      </c>
      <c r="E1305" s="13" t="s">
        <v>542</v>
      </c>
      <c r="F1305" s="13" t="s">
        <v>72</v>
      </c>
      <c r="G1305" s="13" t="s">
        <v>73</v>
      </c>
      <c r="H1305" s="13" t="s">
        <v>92</v>
      </c>
      <c r="I1305" s="13" t="s">
        <v>1266</v>
      </c>
      <c r="J1305" s="13">
        <v>1</v>
      </c>
      <c r="K1305" s="13">
        <v>0</v>
      </c>
      <c r="L1305" s="14">
        <v>5.5176999999999978</v>
      </c>
      <c r="M1305" s="14">
        <f t="shared" si="100"/>
        <v>18.472300000000001</v>
      </c>
      <c r="N1305" s="14">
        <f t="shared" si="101"/>
        <v>23.99</v>
      </c>
      <c r="O1305" s="14">
        <f t="shared" si="103"/>
        <v>5.5176999999999978</v>
      </c>
      <c r="P1305" s="13">
        <v>23.99</v>
      </c>
      <c r="Q1305" s="14">
        <f t="shared" si="102"/>
        <v>150</v>
      </c>
      <c r="R1305" s="14" t="str">
        <f t="shared" si="104"/>
        <v>D</v>
      </c>
      <c r="S1305" s="14" t="str">
        <f>VLOOKUP(G1305,Code!$C$3:$D$5,2,0)</f>
        <v>F-101</v>
      </c>
      <c r="T1305" s="14"/>
    </row>
    <row r="1306" spans="1:20">
      <c r="A1306" s="13">
        <v>1305</v>
      </c>
      <c r="B1306" s="13" t="s">
        <v>85</v>
      </c>
      <c r="C1306" s="13" t="s">
        <v>69</v>
      </c>
      <c r="D1306" s="13" t="s">
        <v>267</v>
      </c>
      <c r="E1306" s="13" t="s">
        <v>542</v>
      </c>
      <c r="F1306" s="13" t="s">
        <v>72</v>
      </c>
      <c r="G1306" s="13" t="s">
        <v>96</v>
      </c>
      <c r="H1306" s="13" t="s">
        <v>97</v>
      </c>
      <c r="I1306" s="13" t="s">
        <v>961</v>
      </c>
      <c r="J1306" s="13">
        <v>3</v>
      </c>
      <c r="K1306" s="13">
        <v>0</v>
      </c>
      <c r="L1306" s="14">
        <v>77.751899999999992</v>
      </c>
      <c r="M1306" s="14">
        <f t="shared" si="100"/>
        <v>210.21809999999999</v>
      </c>
      <c r="N1306" s="14">
        <f t="shared" si="101"/>
        <v>287.96999999999997</v>
      </c>
      <c r="O1306" s="14">
        <f t="shared" si="103"/>
        <v>77.751899999999978</v>
      </c>
      <c r="P1306" s="13">
        <v>287.96999999999997</v>
      </c>
      <c r="Q1306" s="14">
        <f t="shared" si="102"/>
        <v>450</v>
      </c>
      <c r="R1306" s="14" t="str">
        <f t="shared" si="104"/>
        <v>D</v>
      </c>
      <c r="S1306" s="14" t="str">
        <f>VLOOKUP(G1306,Code!$C$3:$D$5,2,0)</f>
        <v>T-103</v>
      </c>
      <c r="T1306" s="14"/>
    </row>
    <row r="1307" spans="1:20">
      <c r="A1307" s="13">
        <v>1306</v>
      </c>
      <c r="B1307" s="13" t="s">
        <v>68</v>
      </c>
      <c r="C1307" s="13" t="s">
        <v>69</v>
      </c>
      <c r="D1307" s="13" t="s">
        <v>148</v>
      </c>
      <c r="E1307" s="13" t="s">
        <v>114</v>
      </c>
      <c r="F1307" s="13" t="s">
        <v>115</v>
      </c>
      <c r="G1307" s="13" t="s">
        <v>96</v>
      </c>
      <c r="H1307" s="13" t="s">
        <v>97</v>
      </c>
      <c r="I1307" s="13" t="s">
        <v>1267</v>
      </c>
      <c r="J1307" s="13">
        <v>7</v>
      </c>
      <c r="K1307" s="13">
        <v>0.2</v>
      </c>
      <c r="L1307" s="14">
        <v>52.492999999999967</v>
      </c>
      <c r="M1307" s="14">
        <f t="shared" si="100"/>
        <v>367.45100000000002</v>
      </c>
      <c r="N1307" s="14">
        <f t="shared" si="101"/>
        <v>503.93279999999993</v>
      </c>
      <c r="O1307" s="14">
        <f t="shared" si="103"/>
        <v>136.48179999999991</v>
      </c>
      <c r="P1307" s="13">
        <v>419.94399999999996</v>
      </c>
      <c r="Q1307" s="14">
        <f t="shared" si="102"/>
        <v>1050</v>
      </c>
      <c r="R1307" s="14" t="str">
        <f t="shared" si="104"/>
        <v>B</v>
      </c>
      <c r="S1307" s="14" t="str">
        <f>VLOOKUP(G1307,Code!$C$3:$D$5,2,0)</f>
        <v>T-103</v>
      </c>
      <c r="T1307" s="14"/>
    </row>
    <row r="1308" spans="1:20">
      <c r="A1308" s="13">
        <v>1307</v>
      </c>
      <c r="B1308" s="13" t="s">
        <v>150</v>
      </c>
      <c r="C1308" s="13" t="s">
        <v>69</v>
      </c>
      <c r="D1308" s="13" t="s">
        <v>306</v>
      </c>
      <c r="E1308" s="13" t="s">
        <v>80</v>
      </c>
      <c r="F1308" s="13" t="s">
        <v>81</v>
      </c>
      <c r="G1308" s="13" t="s">
        <v>82</v>
      </c>
      <c r="H1308" s="13" t="s">
        <v>107</v>
      </c>
      <c r="I1308" s="13" t="s">
        <v>744</v>
      </c>
      <c r="J1308" s="13">
        <v>7</v>
      </c>
      <c r="K1308" s="13">
        <v>0</v>
      </c>
      <c r="L1308" s="14">
        <v>22.444800000000001</v>
      </c>
      <c r="M1308" s="14">
        <f t="shared" si="100"/>
        <v>24.315199999999997</v>
      </c>
      <c r="N1308" s="14">
        <f t="shared" si="101"/>
        <v>46.76</v>
      </c>
      <c r="O1308" s="14">
        <f t="shared" si="103"/>
        <v>22.444800000000001</v>
      </c>
      <c r="P1308" s="13">
        <v>46.76</v>
      </c>
      <c r="Q1308" s="14">
        <f t="shared" si="102"/>
        <v>1050</v>
      </c>
      <c r="R1308" s="14" t="str">
        <f t="shared" si="104"/>
        <v>B</v>
      </c>
      <c r="S1308" s="14" t="str">
        <f>VLOOKUP(G1308,Code!$C$3:$D$5,2,0)</f>
        <v>O-102</v>
      </c>
      <c r="T1308" s="14"/>
    </row>
    <row r="1309" spans="1:20">
      <c r="A1309" s="13">
        <v>1308</v>
      </c>
      <c r="B1309" s="13" t="s">
        <v>150</v>
      </c>
      <c r="C1309" s="13" t="s">
        <v>69</v>
      </c>
      <c r="D1309" s="13" t="s">
        <v>306</v>
      </c>
      <c r="E1309" s="13" t="s">
        <v>80</v>
      </c>
      <c r="F1309" s="13" t="s">
        <v>81</v>
      </c>
      <c r="G1309" s="13" t="s">
        <v>82</v>
      </c>
      <c r="H1309" s="13" t="s">
        <v>99</v>
      </c>
      <c r="I1309" s="13" t="s">
        <v>1091</v>
      </c>
      <c r="J1309" s="13">
        <v>3</v>
      </c>
      <c r="K1309" s="13">
        <v>0.2</v>
      </c>
      <c r="L1309" s="14">
        <v>6.4206000000000012</v>
      </c>
      <c r="M1309" s="14">
        <f t="shared" si="100"/>
        <v>11.291399999999999</v>
      </c>
      <c r="N1309" s="14">
        <f t="shared" si="101"/>
        <v>21.2544</v>
      </c>
      <c r="O1309" s="14">
        <f t="shared" si="103"/>
        <v>9.963000000000001</v>
      </c>
      <c r="P1309" s="13">
        <v>17.712</v>
      </c>
      <c r="Q1309" s="14">
        <f t="shared" si="102"/>
        <v>450</v>
      </c>
      <c r="R1309" s="14" t="str">
        <f t="shared" si="104"/>
        <v>D</v>
      </c>
      <c r="S1309" s="14" t="str">
        <f>VLOOKUP(G1309,Code!$C$3:$D$5,2,0)</f>
        <v>O-102</v>
      </c>
      <c r="T1309" s="14"/>
    </row>
    <row r="1310" spans="1:20">
      <c r="A1310" s="13">
        <v>1309</v>
      </c>
      <c r="B1310" s="13" t="s">
        <v>150</v>
      </c>
      <c r="C1310" s="13" t="s">
        <v>69</v>
      </c>
      <c r="D1310" s="13" t="s">
        <v>306</v>
      </c>
      <c r="E1310" s="13" t="s">
        <v>80</v>
      </c>
      <c r="F1310" s="13" t="s">
        <v>81</v>
      </c>
      <c r="G1310" s="13" t="s">
        <v>82</v>
      </c>
      <c r="H1310" s="13" t="s">
        <v>101</v>
      </c>
      <c r="I1310" s="13" t="s">
        <v>1268</v>
      </c>
      <c r="J1310" s="13">
        <v>2</v>
      </c>
      <c r="K1310" s="13">
        <v>0</v>
      </c>
      <c r="L1310" s="14">
        <v>5.6628000000000007</v>
      </c>
      <c r="M1310" s="14">
        <f t="shared" si="100"/>
        <v>16.1172</v>
      </c>
      <c r="N1310" s="14">
        <f t="shared" si="101"/>
        <v>21.78</v>
      </c>
      <c r="O1310" s="14">
        <f t="shared" si="103"/>
        <v>5.6628000000000007</v>
      </c>
      <c r="P1310" s="13">
        <v>21.78</v>
      </c>
      <c r="Q1310" s="14">
        <f t="shared" si="102"/>
        <v>300</v>
      </c>
      <c r="R1310" s="14" t="str">
        <f t="shared" si="104"/>
        <v>D</v>
      </c>
      <c r="S1310" s="14" t="str">
        <f>VLOOKUP(G1310,Code!$C$3:$D$5,2,0)</f>
        <v>O-102</v>
      </c>
      <c r="T1310" s="14"/>
    </row>
    <row r="1311" spans="1:20">
      <c r="A1311" s="13">
        <v>1310</v>
      </c>
      <c r="B1311" s="13" t="s">
        <v>150</v>
      </c>
      <c r="C1311" s="13" t="s">
        <v>69</v>
      </c>
      <c r="D1311" s="13" t="s">
        <v>306</v>
      </c>
      <c r="E1311" s="13" t="s">
        <v>80</v>
      </c>
      <c r="F1311" s="13" t="s">
        <v>81</v>
      </c>
      <c r="G1311" s="13" t="s">
        <v>82</v>
      </c>
      <c r="H1311" s="13" t="s">
        <v>90</v>
      </c>
      <c r="I1311" s="13" t="s">
        <v>644</v>
      </c>
      <c r="J1311" s="13">
        <v>3</v>
      </c>
      <c r="K1311" s="13">
        <v>0</v>
      </c>
      <c r="L1311" s="14">
        <v>9.716399999999993</v>
      </c>
      <c r="M1311" s="14">
        <f t="shared" si="100"/>
        <v>152.2236</v>
      </c>
      <c r="N1311" s="14">
        <f t="shared" si="101"/>
        <v>161.94</v>
      </c>
      <c r="O1311" s="14">
        <f t="shared" si="103"/>
        <v>9.716399999999993</v>
      </c>
      <c r="P1311" s="13">
        <v>161.94</v>
      </c>
      <c r="Q1311" s="14">
        <f t="shared" si="102"/>
        <v>450</v>
      </c>
      <c r="R1311" s="14" t="str">
        <f t="shared" si="104"/>
        <v>D</v>
      </c>
      <c r="S1311" s="14" t="str">
        <f>VLOOKUP(G1311,Code!$C$3:$D$5,2,0)</f>
        <v>O-102</v>
      </c>
      <c r="T1311" s="14"/>
    </row>
    <row r="1312" spans="1:20">
      <c r="A1312" s="13">
        <v>1311</v>
      </c>
      <c r="B1312" s="13" t="s">
        <v>150</v>
      </c>
      <c r="C1312" s="13" t="s">
        <v>69</v>
      </c>
      <c r="D1312" s="13" t="s">
        <v>306</v>
      </c>
      <c r="E1312" s="13" t="s">
        <v>80</v>
      </c>
      <c r="F1312" s="13" t="s">
        <v>81</v>
      </c>
      <c r="G1312" s="13" t="s">
        <v>73</v>
      </c>
      <c r="H1312" s="13" t="s">
        <v>76</v>
      </c>
      <c r="I1312" s="13" t="s">
        <v>1269</v>
      </c>
      <c r="J1312" s="13">
        <v>2</v>
      </c>
      <c r="K1312" s="13">
        <v>0.2</v>
      </c>
      <c r="L1312" s="14">
        <v>-8.0783999999999949</v>
      </c>
      <c r="M1312" s="14">
        <f t="shared" si="100"/>
        <v>169.6464</v>
      </c>
      <c r="N1312" s="14">
        <f t="shared" si="101"/>
        <v>193.88160000000002</v>
      </c>
      <c r="O1312" s="14">
        <f t="shared" si="103"/>
        <v>24.23520000000002</v>
      </c>
      <c r="P1312" s="13">
        <v>161.56800000000001</v>
      </c>
      <c r="Q1312" s="14">
        <f t="shared" si="102"/>
        <v>300</v>
      </c>
      <c r="R1312" s="14" t="str">
        <f t="shared" si="104"/>
        <v>D</v>
      </c>
      <c r="S1312" s="14" t="str">
        <f>VLOOKUP(G1312,Code!$C$3:$D$5,2,0)</f>
        <v>F-101</v>
      </c>
      <c r="T1312" s="14"/>
    </row>
    <row r="1313" spans="1:20">
      <c r="A1313" s="13">
        <v>1312</v>
      </c>
      <c r="B1313" s="13" t="s">
        <v>85</v>
      </c>
      <c r="C1313" s="13" t="s">
        <v>69</v>
      </c>
      <c r="D1313" s="13" t="s">
        <v>614</v>
      </c>
      <c r="E1313" s="13" t="s">
        <v>533</v>
      </c>
      <c r="F1313" s="13" t="s">
        <v>134</v>
      </c>
      <c r="G1313" s="13" t="s">
        <v>82</v>
      </c>
      <c r="H1313" s="13" t="s">
        <v>83</v>
      </c>
      <c r="I1313" s="13" t="s">
        <v>1270</v>
      </c>
      <c r="J1313" s="13">
        <v>1</v>
      </c>
      <c r="K1313" s="13">
        <v>0</v>
      </c>
      <c r="L1313" s="14">
        <v>1.7343</v>
      </c>
      <c r="M1313" s="14">
        <f t="shared" si="100"/>
        <v>1.9557</v>
      </c>
      <c r="N1313" s="14">
        <f t="shared" si="101"/>
        <v>3.69</v>
      </c>
      <c r="O1313" s="14">
        <f t="shared" si="103"/>
        <v>1.7343</v>
      </c>
      <c r="P1313" s="13">
        <v>3.69</v>
      </c>
      <c r="Q1313" s="14">
        <f t="shared" si="102"/>
        <v>150</v>
      </c>
      <c r="R1313" s="14" t="str">
        <f t="shared" si="104"/>
        <v>D</v>
      </c>
      <c r="S1313" s="14" t="str">
        <f>VLOOKUP(G1313,Code!$C$3:$D$5,2,0)</f>
        <v>O-102</v>
      </c>
      <c r="T1313" s="14"/>
    </row>
    <row r="1314" spans="1:20">
      <c r="A1314" s="13">
        <v>1313</v>
      </c>
      <c r="B1314" s="13" t="s">
        <v>85</v>
      </c>
      <c r="C1314" s="13" t="s">
        <v>69</v>
      </c>
      <c r="D1314" s="13" t="s">
        <v>614</v>
      </c>
      <c r="E1314" s="13" t="s">
        <v>533</v>
      </c>
      <c r="F1314" s="13" t="s">
        <v>134</v>
      </c>
      <c r="G1314" s="13" t="s">
        <v>82</v>
      </c>
      <c r="H1314" s="13" t="s">
        <v>83</v>
      </c>
      <c r="I1314" s="13" t="s">
        <v>1271</v>
      </c>
      <c r="J1314" s="13">
        <v>4</v>
      </c>
      <c r="K1314" s="13">
        <v>0</v>
      </c>
      <c r="L1314" s="14">
        <v>56.175200000000004</v>
      </c>
      <c r="M1314" s="14">
        <f t="shared" si="100"/>
        <v>65.944800000000001</v>
      </c>
      <c r="N1314" s="14">
        <f t="shared" si="101"/>
        <v>122.12</v>
      </c>
      <c r="O1314" s="14">
        <f t="shared" si="103"/>
        <v>56.175200000000004</v>
      </c>
      <c r="P1314" s="13">
        <v>122.12</v>
      </c>
      <c r="Q1314" s="14">
        <f t="shared" si="102"/>
        <v>600</v>
      </c>
      <c r="R1314" s="14" t="str">
        <f t="shared" si="104"/>
        <v>C</v>
      </c>
      <c r="S1314" s="14" t="str">
        <f>VLOOKUP(G1314,Code!$C$3:$D$5,2,0)</f>
        <v>O-102</v>
      </c>
      <c r="T1314" s="14"/>
    </row>
    <row r="1315" spans="1:20">
      <c r="A1315" s="13">
        <v>1314</v>
      </c>
      <c r="B1315" s="13" t="s">
        <v>85</v>
      </c>
      <c r="C1315" s="13" t="s">
        <v>69</v>
      </c>
      <c r="D1315" s="13" t="s">
        <v>267</v>
      </c>
      <c r="E1315" s="13" t="s">
        <v>268</v>
      </c>
      <c r="F1315" s="13" t="s">
        <v>134</v>
      </c>
      <c r="G1315" s="13" t="s">
        <v>73</v>
      </c>
      <c r="H1315" s="13" t="s">
        <v>76</v>
      </c>
      <c r="I1315" s="13" t="s">
        <v>927</v>
      </c>
      <c r="J1315" s="13">
        <v>2</v>
      </c>
      <c r="K1315" s="13">
        <v>0.3</v>
      </c>
      <c r="L1315" s="14">
        <v>-13.317599999999999</v>
      </c>
      <c r="M1315" s="14">
        <f t="shared" si="100"/>
        <v>168.68959999999998</v>
      </c>
      <c r="N1315" s="14">
        <f t="shared" si="101"/>
        <v>201.98359999999997</v>
      </c>
      <c r="O1315" s="14">
        <f t="shared" si="103"/>
        <v>33.293999999999983</v>
      </c>
      <c r="P1315" s="13">
        <v>155.37199999999999</v>
      </c>
      <c r="Q1315" s="14">
        <f t="shared" si="102"/>
        <v>300</v>
      </c>
      <c r="R1315" s="14" t="str">
        <f t="shared" si="104"/>
        <v>D</v>
      </c>
      <c r="S1315" s="14" t="str">
        <f>VLOOKUP(G1315,Code!$C$3:$D$5,2,0)</f>
        <v>F-101</v>
      </c>
      <c r="T1315" s="14"/>
    </row>
    <row r="1316" spans="1:20">
      <c r="A1316" s="13">
        <v>1315</v>
      </c>
      <c r="B1316" s="13" t="s">
        <v>85</v>
      </c>
      <c r="C1316" s="13" t="s">
        <v>78</v>
      </c>
      <c r="D1316" s="13" t="s">
        <v>79</v>
      </c>
      <c r="E1316" s="13" t="s">
        <v>80</v>
      </c>
      <c r="F1316" s="13" t="s">
        <v>81</v>
      </c>
      <c r="G1316" s="13" t="s">
        <v>82</v>
      </c>
      <c r="H1316" s="13" t="s">
        <v>107</v>
      </c>
      <c r="I1316" s="13" t="s">
        <v>1272</v>
      </c>
      <c r="J1316" s="13">
        <v>6</v>
      </c>
      <c r="K1316" s="13">
        <v>0</v>
      </c>
      <c r="L1316" s="14">
        <v>18.662400000000002</v>
      </c>
      <c r="M1316" s="14">
        <f t="shared" si="100"/>
        <v>20.217600000000001</v>
      </c>
      <c r="N1316" s="14">
        <f t="shared" si="101"/>
        <v>38.880000000000003</v>
      </c>
      <c r="O1316" s="14">
        <f t="shared" si="103"/>
        <v>18.662400000000002</v>
      </c>
      <c r="P1316" s="13">
        <v>38.880000000000003</v>
      </c>
      <c r="Q1316" s="14">
        <f t="shared" si="102"/>
        <v>900</v>
      </c>
      <c r="R1316" s="14" t="str">
        <f t="shared" si="104"/>
        <v>C</v>
      </c>
      <c r="S1316" s="14" t="str">
        <f>VLOOKUP(G1316,Code!$C$3:$D$5,2,0)</f>
        <v>O-102</v>
      </c>
      <c r="T1316" s="14"/>
    </row>
    <row r="1317" spans="1:20">
      <c r="A1317" s="13">
        <v>1316</v>
      </c>
      <c r="B1317" s="13" t="s">
        <v>85</v>
      </c>
      <c r="C1317" s="13" t="s">
        <v>78</v>
      </c>
      <c r="D1317" s="13" t="s">
        <v>79</v>
      </c>
      <c r="E1317" s="13" t="s">
        <v>80</v>
      </c>
      <c r="F1317" s="13" t="s">
        <v>81</v>
      </c>
      <c r="G1317" s="13" t="s">
        <v>73</v>
      </c>
      <c r="H1317" s="13" t="s">
        <v>92</v>
      </c>
      <c r="I1317" s="13" t="s">
        <v>1273</v>
      </c>
      <c r="J1317" s="13">
        <v>8</v>
      </c>
      <c r="K1317" s="13">
        <v>0</v>
      </c>
      <c r="L1317" s="14">
        <v>62.505600000000001</v>
      </c>
      <c r="M1317" s="14">
        <f t="shared" si="100"/>
        <v>121.3344</v>
      </c>
      <c r="N1317" s="14">
        <f t="shared" si="101"/>
        <v>183.84</v>
      </c>
      <c r="O1317" s="14">
        <f t="shared" si="103"/>
        <v>62.505600000000001</v>
      </c>
      <c r="P1317" s="13">
        <v>183.84</v>
      </c>
      <c r="Q1317" s="14">
        <f t="shared" si="102"/>
        <v>1200</v>
      </c>
      <c r="R1317" s="14" t="str">
        <f t="shared" si="104"/>
        <v>B</v>
      </c>
      <c r="S1317" s="14" t="str">
        <f>VLOOKUP(G1317,Code!$C$3:$D$5,2,0)</f>
        <v>F-101</v>
      </c>
      <c r="T1317" s="14"/>
    </row>
    <row r="1318" spans="1:20">
      <c r="A1318" s="13">
        <v>1317</v>
      </c>
      <c r="B1318" s="13" t="s">
        <v>85</v>
      </c>
      <c r="C1318" s="13" t="s">
        <v>78</v>
      </c>
      <c r="D1318" s="13" t="s">
        <v>79</v>
      </c>
      <c r="E1318" s="13" t="s">
        <v>80</v>
      </c>
      <c r="F1318" s="13" t="s">
        <v>81</v>
      </c>
      <c r="G1318" s="13" t="s">
        <v>82</v>
      </c>
      <c r="H1318" s="13" t="s">
        <v>298</v>
      </c>
      <c r="I1318" s="13" t="s">
        <v>659</v>
      </c>
      <c r="J1318" s="13">
        <v>5</v>
      </c>
      <c r="K1318" s="13">
        <v>0</v>
      </c>
      <c r="L1318" s="14">
        <v>28.964999999999961</v>
      </c>
      <c r="M1318" s="14">
        <f t="shared" si="100"/>
        <v>550.33500000000004</v>
      </c>
      <c r="N1318" s="14">
        <f t="shared" si="101"/>
        <v>579.29999999999995</v>
      </c>
      <c r="O1318" s="14">
        <f t="shared" si="103"/>
        <v>28.964999999999918</v>
      </c>
      <c r="P1318" s="13">
        <v>579.29999999999995</v>
      </c>
      <c r="Q1318" s="14">
        <f t="shared" si="102"/>
        <v>750</v>
      </c>
      <c r="R1318" s="14" t="str">
        <f t="shared" si="104"/>
        <v>C</v>
      </c>
      <c r="S1318" s="14" t="str">
        <f>VLOOKUP(G1318,Code!$C$3:$D$5,2,0)</f>
        <v>O-102</v>
      </c>
      <c r="T1318" s="14"/>
    </row>
    <row r="1319" spans="1:20">
      <c r="A1319" s="13">
        <v>1318</v>
      </c>
      <c r="B1319" s="13" t="s">
        <v>85</v>
      </c>
      <c r="C1319" s="13" t="s">
        <v>69</v>
      </c>
      <c r="D1319" s="13" t="s">
        <v>132</v>
      </c>
      <c r="E1319" s="13" t="s">
        <v>133</v>
      </c>
      <c r="F1319" s="13" t="s">
        <v>134</v>
      </c>
      <c r="G1319" s="13" t="s">
        <v>96</v>
      </c>
      <c r="H1319" s="13" t="s">
        <v>138</v>
      </c>
      <c r="I1319" s="13" t="s">
        <v>1274</v>
      </c>
      <c r="J1319" s="13">
        <v>1</v>
      </c>
      <c r="K1319" s="13">
        <v>0.2</v>
      </c>
      <c r="L1319" s="14">
        <v>3.3724999999999992</v>
      </c>
      <c r="M1319" s="14">
        <f t="shared" si="100"/>
        <v>10.827500000000002</v>
      </c>
      <c r="N1319" s="14">
        <f t="shared" si="101"/>
        <v>17.040000000000003</v>
      </c>
      <c r="O1319" s="14">
        <f t="shared" si="103"/>
        <v>6.2125000000000004</v>
      </c>
      <c r="P1319" s="13">
        <v>14.200000000000001</v>
      </c>
      <c r="Q1319" s="14">
        <f t="shared" si="102"/>
        <v>150</v>
      </c>
      <c r="R1319" s="14" t="str">
        <f t="shared" si="104"/>
        <v>D</v>
      </c>
      <c r="S1319" s="14" t="str">
        <f>VLOOKUP(G1319,Code!$C$3:$D$5,2,0)</f>
        <v>T-103</v>
      </c>
      <c r="T1319" s="14"/>
    </row>
    <row r="1320" spans="1:20">
      <c r="A1320" s="13">
        <v>1319</v>
      </c>
      <c r="B1320" s="13" t="s">
        <v>85</v>
      </c>
      <c r="C1320" s="13" t="s">
        <v>78</v>
      </c>
      <c r="D1320" s="13" t="s">
        <v>1275</v>
      </c>
      <c r="E1320" s="13" t="s">
        <v>87</v>
      </c>
      <c r="F1320" s="13" t="s">
        <v>72</v>
      </c>
      <c r="G1320" s="13" t="s">
        <v>96</v>
      </c>
      <c r="H1320" s="13" t="s">
        <v>97</v>
      </c>
      <c r="I1320" s="13" t="s">
        <v>1239</v>
      </c>
      <c r="J1320" s="13">
        <v>2</v>
      </c>
      <c r="K1320" s="13">
        <v>0.2</v>
      </c>
      <c r="L1320" s="14">
        <v>71.989999999999981</v>
      </c>
      <c r="M1320" s="14">
        <f t="shared" si="100"/>
        <v>503.92999999999995</v>
      </c>
      <c r="N1320" s="14">
        <f t="shared" si="101"/>
        <v>691.10399999999993</v>
      </c>
      <c r="O1320" s="14">
        <f t="shared" si="103"/>
        <v>187.17399999999998</v>
      </c>
      <c r="P1320" s="13">
        <v>575.91999999999996</v>
      </c>
      <c r="Q1320" s="14">
        <f t="shared" si="102"/>
        <v>300</v>
      </c>
      <c r="R1320" s="14" t="str">
        <f t="shared" si="104"/>
        <v>D</v>
      </c>
      <c r="S1320" s="14" t="str">
        <f>VLOOKUP(G1320,Code!$C$3:$D$5,2,0)</f>
        <v>T-103</v>
      </c>
      <c r="T1320" s="14"/>
    </row>
    <row r="1321" spans="1:20">
      <c r="A1321" s="13">
        <v>1320</v>
      </c>
      <c r="B1321" s="13" t="s">
        <v>85</v>
      </c>
      <c r="C1321" s="13" t="s">
        <v>78</v>
      </c>
      <c r="D1321" s="13" t="s">
        <v>1275</v>
      </c>
      <c r="E1321" s="13" t="s">
        <v>87</v>
      </c>
      <c r="F1321" s="13" t="s">
        <v>72</v>
      </c>
      <c r="G1321" s="13" t="s">
        <v>82</v>
      </c>
      <c r="H1321" s="13" t="s">
        <v>99</v>
      </c>
      <c r="I1321" s="13" t="s">
        <v>901</v>
      </c>
      <c r="J1321" s="13">
        <v>6</v>
      </c>
      <c r="K1321" s="13">
        <v>0.7</v>
      </c>
      <c r="L1321" s="14">
        <v>-3.6288</v>
      </c>
      <c r="M1321" s="14">
        <f t="shared" si="100"/>
        <v>8.8128000000000011</v>
      </c>
      <c r="N1321" s="14">
        <f t="shared" si="101"/>
        <v>8.8128000000000011</v>
      </c>
      <c r="O1321" s="14">
        <f t="shared" si="103"/>
        <v>0</v>
      </c>
      <c r="P1321" s="13">
        <v>5.1840000000000011</v>
      </c>
      <c r="Q1321" s="14">
        <f t="shared" si="102"/>
        <v>900</v>
      </c>
      <c r="R1321" s="14" t="str">
        <f t="shared" si="104"/>
        <v>C</v>
      </c>
      <c r="S1321" s="14" t="str">
        <f>VLOOKUP(G1321,Code!$C$3:$D$5,2,0)</f>
        <v>O-102</v>
      </c>
      <c r="T1321" s="14"/>
    </row>
    <row r="1322" spans="1:20">
      <c r="A1322" s="13">
        <v>1321</v>
      </c>
      <c r="B1322" s="13" t="s">
        <v>85</v>
      </c>
      <c r="C1322" s="13" t="s">
        <v>69</v>
      </c>
      <c r="D1322" s="13" t="s">
        <v>446</v>
      </c>
      <c r="E1322" s="13" t="s">
        <v>268</v>
      </c>
      <c r="F1322" s="13" t="s">
        <v>134</v>
      </c>
      <c r="G1322" s="13" t="s">
        <v>82</v>
      </c>
      <c r="H1322" s="13" t="s">
        <v>99</v>
      </c>
      <c r="I1322" s="13" t="s">
        <v>1001</v>
      </c>
      <c r="J1322" s="13">
        <v>3</v>
      </c>
      <c r="K1322" s="13">
        <v>0.7</v>
      </c>
      <c r="L1322" s="14">
        <v>-4.1831999999999976</v>
      </c>
      <c r="M1322" s="14">
        <f t="shared" si="100"/>
        <v>9.4121999999999986</v>
      </c>
      <c r="N1322" s="14">
        <f t="shared" si="101"/>
        <v>8.8893000000000004</v>
      </c>
      <c r="O1322" s="14">
        <f t="shared" si="103"/>
        <v>-0.52289999999999814</v>
      </c>
      <c r="P1322" s="13">
        <v>5.2290000000000001</v>
      </c>
      <c r="Q1322" s="14">
        <f t="shared" si="102"/>
        <v>450</v>
      </c>
      <c r="R1322" s="14" t="str">
        <f t="shared" si="104"/>
        <v>D</v>
      </c>
      <c r="S1322" s="14" t="str">
        <f>VLOOKUP(G1322,Code!$C$3:$D$5,2,0)</f>
        <v>O-102</v>
      </c>
      <c r="T1322" s="14"/>
    </row>
    <row r="1323" spans="1:20">
      <c r="A1323" s="13">
        <v>1322</v>
      </c>
      <c r="B1323" s="13" t="s">
        <v>85</v>
      </c>
      <c r="C1323" s="13" t="s">
        <v>69</v>
      </c>
      <c r="D1323" s="13" t="s">
        <v>446</v>
      </c>
      <c r="E1323" s="13" t="s">
        <v>268</v>
      </c>
      <c r="F1323" s="13" t="s">
        <v>134</v>
      </c>
      <c r="G1323" s="13" t="s">
        <v>82</v>
      </c>
      <c r="H1323" s="13" t="s">
        <v>90</v>
      </c>
      <c r="I1323" s="13" t="s">
        <v>784</v>
      </c>
      <c r="J1323" s="13">
        <v>2</v>
      </c>
      <c r="K1323" s="13">
        <v>0.2</v>
      </c>
      <c r="L1323" s="14">
        <v>35.69399999999996</v>
      </c>
      <c r="M1323" s="14">
        <f t="shared" si="100"/>
        <v>249.85800000000006</v>
      </c>
      <c r="N1323" s="14">
        <f t="shared" si="101"/>
        <v>342.66240000000005</v>
      </c>
      <c r="O1323" s="14">
        <f t="shared" si="103"/>
        <v>92.804399999999987</v>
      </c>
      <c r="P1323" s="13">
        <v>285.55200000000002</v>
      </c>
      <c r="Q1323" s="14">
        <f t="shared" si="102"/>
        <v>300</v>
      </c>
      <c r="R1323" s="14" t="str">
        <f t="shared" si="104"/>
        <v>D</v>
      </c>
      <c r="S1323" s="14" t="str">
        <f>VLOOKUP(G1323,Code!$C$3:$D$5,2,0)</f>
        <v>O-102</v>
      </c>
      <c r="T1323" s="14"/>
    </row>
    <row r="1324" spans="1:20">
      <c r="A1324" s="13">
        <v>1323</v>
      </c>
      <c r="B1324" s="13" t="s">
        <v>85</v>
      </c>
      <c r="C1324" s="13" t="s">
        <v>69</v>
      </c>
      <c r="D1324" s="13" t="s">
        <v>1276</v>
      </c>
      <c r="E1324" s="13" t="s">
        <v>71</v>
      </c>
      <c r="F1324" s="13" t="s">
        <v>72</v>
      </c>
      <c r="G1324" s="13" t="s">
        <v>82</v>
      </c>
      <c r="H1324" s="13" t="s">
        <v>101</v>
      </c>
      <c r="I1324" s="13" t="s">
        <v>1277</v>
      </c>
      <c r="J1324" s="13">
        <v>5</v>
      </c>
      <c r="K1324" s="13">
        <v>0</v>
      </c>
      <c r="L1324" s="14">
        <v>19.656000000000002</v>
      </c>
      <c r="M1324" s="14">
        <f t="shared" si="100"/>
        <v>53.143999999999991</v>
      </c>
      <c r="N1324" s="14">
        <f t="shared" si="101"/>
        <v>72.8</v>
      </c>
      <c r="O1324" s="14">
        <f t="shared" si="103"/>
        <v>19.656000000000006</v>
      </c>
      <c r="P1324" s="13">
        <v>72.8</v>
      </c>
      <c r="Q1324" s="14">
        <f t="shared" si="102"/>
        <v>750</v>
      </c>
      <c r="R1324" s="14" t="str">
        <f t="shared" si="104"/>
        <v>C</v>
      </c>
      <c r="S1324" s="14" t="str">
        <f>VLOOKUP(G1324,Code!$C$3:$D$5,2,0)</f>
        <v>O-102</v>
      </c>
      <c r="T1324" s="14"/>
    </row>
    <row r="1325" spans="1:20">
      <c r="A1325" s="13">
        <v>1324</v>
      </c>
      <c r="B1325" s="13" t="s">
        <v>150</v>
      </c>
      <c r="C1325" s="13" t="s">
        <v>69</v>
      </c>
      <c r="D1325" s="13" t="s">
        <v>276</v>
      </c>
      <c r="E1325" s="13" t="s">
        <v>106</v>
      </c>
      <c r="F1325" s="13" t="s">
        <v>72</v>
      </c>
      <c r="G1325" s="13" t="s">
        <v>82</v>
      </c>
      <c r="H1325" s="13" t="s">
        <v>107</v>
      </c>
      <c r="I1325" s="13" t="s">
        <v>1278</v>
      </c>
      <c r="J1325" s="13">
        <v>4</v>
      </c>
      <c r="K1325" s="13">
        <v>0.2</v>
      </c>
      <c r="L1325" s="14">
        <v>3.5151999999999988</v>
      </c>
      <c r="M1325" s="14">
        <f t="shared" si="100"/>
        <v>7.3008000000000024</v>
      </c>
      <c r="N1325" s="14">
        <f t="shared" si="101"/>
        <v>12.979200000000001</v>
      </c>
      <c r="O1325" s="14">
        <f t="shared" si="103"/>
        <v>5.6783999999999981</v>
      </c>
      <c r="P1325" s="13">
        <v>10.816000000000001</v>
      </c>
      <c r="Q1325" s="14">
        <f t="shared" si="102"/>
        <v>600</v>
      </c>
      <c r="R1325" s="14" t="str">
        <f t="shared" si="104"/>
        <v>C</v>
      </c>
      <c r="S1325" s="14" t="str">
        <f>VLOOKUP(G1325,Code!$C$3:$D$5,2,0)</f>
        <v>O-102</v>
      </c>
      <c r="T1325" s="14"/>
    </row>
    <row r="1326" spans="1:20">
      <c r="A1326" s="13">
        <v>1325</v>
      </c>
      <c r="B1326" s="13" t="s">
        <v>85</v>
      </c>
      <c r="C1326" s="13" t="s">
        <v>78</v>
      </c>
      <c r="D1326" s="13" t="s">
        <v>614</v>
      </c>
      <c r="E1326" s="13" t="s">
        <v>533</v>
      </c>
      <c r="F1326" s="13" t="s">
        <v>134</v>
      </c>
      <c r="G1326" s="13" t="s">
        <v>82</v>
      </c>
      <c r="H1326" s="13" t="s">
        <v>90</v>
      </c>
      <c r="I1326" s="13" t="s">
        <v>670</v>
      </c>
      <c r="J1326" s="13">
        <v>3</v>
      </c>
      <c r="K1326" s="13">
        <v>0</v>
      </c>
      <c r="L1326" s="14">
        <v>12.490200000000003</v>
      </c>
      <c r="M1326" s="14">
        <f t="shared" si="100"/>
        <v>33.769799999999996</v>
      </c>
      <c r="N1326" s="14">
        <f t="shared" si="101"/>
        <v>46.26</v>
      </c>
      <c r="O1326" s="14">
        <f t="shared" si="103"/>
        <v>12.490200000000002</v>
      </c>
      <c r="P1326" s="13">
        <v>46.26</v>
      </c>
      <c r="Q1326" s="14">
        <f t="shared" si="102"/>
        <v>450</v>
      </c>
      <c r="R1326" s="14" t="str">
        <f t="shared" si="104"/>
        <v>D</v>
      </c>
      <c r="S1326" s="14" t="str">
        <f>VLOOKUP(G1326,Code!$C$3:$D$5,2,0)</f>
        <v>O-102</v>
      </c>
      <c r="T1326" s="14"/>
    </row>
    <row r="1327" spans="1:20">
      <c r="A1327" s="13">
        <v>1326</v>
      </c>
      <c r="B1327" s="13" t="s">
        <v>150</v>
      </c>
      <c r="C1327" s="13" t="s">
        <v>69</v>
      </c>
      <c r="D1327" s="13" t="s">
        <v>197</v>
      </c>
      <c r="E1327" s="13" t="s">
        <v>159</v>
      </c>
      <c r="F1327" s="13" t="s">
        <v>115</v>
      </c>
      <c r="G1327" s="13" t="s">
        <v>82</v>
      </c>
      <c r="H1327" s="13" t="s">
        <v>99</v>
      </c>
      <c r="I1327" s="13" t="s">
        <v>1279</v>
      </c>
      <c r="J1327" s="13">
        <v>6</v>
      </c>
      <c r="K1327" s="13">
        <v>0.8</v>
      </c>
      <c r="L1327" s="14">
        <v>-30.555000000000007</v>
      </c>
      <c r="M1327" s="14">
        <f t="shared" si="100"/>
        <v>48.015000000000001</v>
      </c>
      <c r="N1327" s="14">
        <f t="shared" si="101"/>
        <v>31.427999999999997</v>
      </c>
      <c r="O1327" s="14">
        <f t="shared" si="103"/>
        <v>-16.587000000000003</v>
      </c>
      <c r="P1327" s="13">
        <v>17.459999999999997</v>
      </c>
      <c r="Q1327" s="14">
        <f t="shared" si="102"/>
        <v>900</v>
      </c>
      <c r="R1327" s="14" t="str">
        <f t="shared" si="104"/>
        <v>C</v>
      </c>
      <c r="S1327" s="14" t="str">
        <f>VLOOKUP(G1327,Code!$C$3:$D$5,2,0)</f>
        <v>O-102</v>
      </c>
      <c r="T1327" s="14"/>
    </row>
    <row r="1328" spans="1:20">
      <c r="A1328" s="13">
        <v>1327</v>
      </c>
      <c r="B1328" s="13" t="s">
        <v>85</v>
      </c>
      <c r="C1328" s="13" t="s">
        <v>112</v>
      </c>
      <c r="D1328" s="13" t="s">
        <v>132</v>
      </c>
      <c r="E1328" s="13" t="s">
        <v>133</v>
      </c>
      <c r="F1328" s="13" t="s">
        <v>134</v>
      </c>
      <c r="G1328" s="13" t="s">
        <v>73</v>
      </c>
      <c r="H1328" s="13" t="s">
        <v>92</v>
      </c>
      <c r="I1328" s="13" t="s">
        <v>1212</v>
      </c>
      <c r="J1328" s="13">
        <v>6</v>
      </c>
      <c r="K1328" s="13">
        <v>0.2</v>
      </c>
      <c r="L1328" s="14">
        <v>5.1072000000000024</v>
      </c>
      <c r="M1328" s="14">
        <f t="shared" si="100"/>
        <v>45.964799999999997</v>
      </c>
      <c r="N1328" s="14">
        <f t="shared" si="101"/>
        <v>61.2864</v>
      </c>
      <c r="O1328" s="14">
        <f t="shared" si="103"/>
        <v>15.321600000000004</v>
      </c>
      <c r="P1328" s="13">
        <v>51.072000000000003</v>
      </c>
      <c r="Q1328" s="14">
        <f t="shared" si="102"/>
        <v>900</v>
      </c>
      <c r="R1328" s="14" t="str">
        <f t="shared" si="104"/>
        <v>C</v>
      </c>
      <c r="S1328" s="14" t="str">
        <f>VLOOKUP(G1328,Code!$C$3:$D$5,2,0)</f>
        <v>F-101</v>
      </c>
      <c r="T1328" s="14"/>
    </row>
    <row r="1329" spans="1:20">
      <c r="A1329" s="13">
        <v>1328</v>
      </c>
      <c r="B1329" s="13" t="s">
        <v>150</v>
      </c>
      <c r="C1329" s="13" t="s">
        <v>78</v>
      </c>
      <c r="D1329" s="13" t="s">
        <v>1022</v>
      </c>
      <c r="E1329" s="13" t="s">
        <v>357</v>
      </c>
      <c r="F1329" s="13" t="s">
        <v>134</v>
      </c>
      <c r="G1329" s="13" t="s">
        <v>82</v>
      </c>
      <c r="H1329" s="13" t="s">
        <v>107</v>
      </c>
      <c r="I1329" s="13" t="s">
        <v>1061</v>
      </c>
      <c r="J1329" s="13">
        <v>1</v>
      </c>
      <c r="K1329" s="13">
        <v>0</v>
      </c>
      <c r="L1329" s="14">
        <v>5.5565999999999995</v>
      </c>
      <c r="M1329" s="14">
        <f t="shared" si="100"/>
        <v>5.7834000000000003</v>
      </c>
      <c r="N1329" s="14">
        <f t="shared" si="101"/>
        <v>11.34</v>
      </c>
      <c r="O1329" s="14">
        <f t="shared" si="103"/>
        <v>5.5565999999999995</v>
      </c>
      <c r="P1329" s="13">
        <v>11.34</v>
      </c>
      <c r="Q1329" s="14">
        <f t="shared" si="102"/>
        <v>150</v>
      </c>
      <c r="R1329" s="14" t="str">
        <f t="shared" si="104"/>
        <v>D</v>
      </c>
      <c r="S1329" s="14" t="str">
        <f>VLOOKUP(G1329,Code!$C$3:$D$5,2,0)</f>
        <v>O-102</v>
      </c>
      <c r="T1329" s="14"/>
    </row>
    <row r="1330" spans="1:20">
      <c r="A1330" s="13">
        <v>1329</v>
      </c>
      <c r="B1330" s="13" t="s">
        <v>68</v>
      </c>
      <c r="C1330" s="13" t="s">
        <v>112</v>
      </c>
      <c r="D1330" s="13" t="s">
        <v>124</v>
      </c>
      <c r="E1330" s="13" t="s">
        <v>80</v>
      </c>
      <c r="F1330" s="13" t="s">
        <v>81</v>
      </c>
      <c r="G1330" s="13" t="s">
        <v>82</v>
      </c>
      <c r="H1330" s="13" t="s">
        <v>94</v>
      </c>
      <c r="I1330" s="13" t="s">
        <v>1280</v>
      </c>
      <c r="J1330" s="13">
        <v>4</v>
      </c>
      <c r="K1330" s="13">
        <v>0</v>
      </c>
      <c r="L1330" s="14">
        <v>26.375999999999998</v>
      </c>
      <c r="M1330" s="14">
        <f t="shared" si="100"/>
        <v>61.544000000000004</v>
      </c>
      <c r="N1330" s="14">
        <f t="shared" si="101"/>
        <v>87.92</v>
      </c>
      <c r="O1330" s="14">
        <f t="shared" si="103"/>
        <v>26.375999999999998</v>
      </c>
      <c r="P1330" s="13">
        <v>87.92</v>
      </c>
      <c r="Q1330" s="14">
        <f t="shared" si="102"/>
        <v>600</v>
      </c>
      <c r="R1330" s="14" t="str">
        <f t="shared" si="104"/>
        <v>C</v>
      </c>
      <c r="S1330" s="14" t="str">
        <f>VLOOKUP(G1330,Code!$C$3:$D$5,2,0)</f>
        <v>O-102</v>
      </c>
      <c r="T1330" s="14"/>
    </row>
    <row r="1331" spans="1:20">
      <c r="A1331" s="13">
        <v>1330</v>
      </c>
      <c r="B1331" s="13" t="s">
        <v>85</v>
      </c>
      <c r="C1331" s="13" t="s">
        <v>69</v>
      </c>
      <c r="D1331" s="13" t="s">
        <v>124</v>
      </c>
      <c r="E1331" s="13" t="s">
        <v>80</v>
      </c>
      <c r="F1331" s="13" t="s">
        <v>81</v>
      </c>
      <c r="G1331" s="13" t="s">
        <v>73</v>
      </c>
      <c r="H1331" s="13" t="s">
        <v>92</v>
      </c>
      <c r="I1331" s="13" t="s">
        <v>1224</v>
      </c>
      <c r="J1331" s="13">
        <v>3</v>
      </c>
      <c r="K1331" s="13">
        <v>0</v>
      </c>
      <c r="L1331" s="14">
        <v>16.302</v>
      </c>
      <c r="M1331" s="14">
        <f t="shared" si="100"/>
        <v>20.747999999999998</v>
      </c>
      <c r="N1331" s="14">
        <f t="shared" si="101"/>
        <v>37.049999999999997</v>
      </c>
      <c r="O1331" s="14">
        <f t="shared" si="103"/>
        <v>16.302</v>
      </c>
      <c r="P1331" s="13">
        <v>37.049999999999997</v>
      </c>
      <c r="Q1331" s="14">
        <f t="shared" si="102"/>
        <v>450</v>
      </c>
      <c r="R1331" s="14" t="str">
        <f t="shared" si="104"/>
        <v>D</v>
      </c>
      <c r="S1331" s="14" t="str">
        <f>VLOOKUP(G1331,Code!$C$3:$D$5,2,0)</f>
        <v>F-101</v>
      </c>
      <c r="T1331" s="14"/>
    </row>
    <row r="1332" spans="1:20">
      <c r="A1332" s="13">
        <v>1331</v>
      </c>
      <c r="B1332" s="13" t="s">
        <v>85</v>
      </c>
      <c r="C1332" s="13" t="s">
        <v>112</v>
      </c>
      <c r="D1332" s="13" t="s">
        <v>974</v>
      </c>
      <c r="E1332" s="13" t="s">
        <v>268</v>
      </c>
      <c r="F1332" s="13" t="s">
        <v>134</v>
      </c>
      <c r="G1332" s="13" t="s">
        <v>96</v>
      </c>
      <c r="H1332" s="13" t="s">
        <v>97</v>
      </c>
      <c r="I1332" s="13" t="s">
        <v>763</v>
      </c>
      <c r="J1332" s="13">
        <v>1</v>
      </c>
      <c r="K1332" s="13">
        <v>0.4</v>
      </c>
      <c r="L1332" s="14">
        <v>-0.64350000000000018</v>
      </c>
      <c r="M1332" s="14">
        <f t="shared" si="100"/>
        <v>3.6135000000000002</v>
      </c>
      <c r="N1332" s="14">
        <f t="shared" si="101"/>
        <v>4.1580000000000004</v>
      </c>
      <c r="O1332" s="14">
        <f t="shared" si="103"/>
        <v>0.54450000000000021</v>
      </c>
      <c r="P1332" s="13">
        <v>2.97</v>
      </c>
      <c r="Q1332" s="14">
        <f t="shared" si="102"/>
        <v>150</v>
      </c>
      <c r="R1332" s="14" t="str">
        <f t="shared" si="104"/>
        <v>D</v>
      </c>
      <c r="S1332" s="14" t="str">
        <f>VLOOKUP(G1332,Code!$C$3:$D$5,2,0)</f>
        <v>T-103</v>
      </c>
      <c r="T1332" s="14"/>
    </row>
    <row r="1333" spans="1:20">
      <c r="A1333" s="13">
        <v>1332</v>
      </c>
      <c r="B1333" s="13" t="s">
        <v>85</v>
      </c>
      <c r="C1333" s="13" t="s">
        <v>112</v>
      </c>
      <c r="D1333" s="13" t="s">
        <v>974</v>
      </c>
      <c r="E1333" s="13" t="s">
        <v>268</v>
      </c>
      <c r="F1333" s="13" t="s">
        <v>134</v>
      </c>
      <c r="G1333" s="13" t="s">
        <v>82</v>
      </c>
      <c r="H1333" s="13" t="s">
        <v>90</v>
      </c>
      <c r="I1333" s="13" t="s">
        <v>715</v>
      </c>
      <c r="J1333" s="13">
        <v>2</v>
      </c>
      <c r="K1333" s="13">
        <v>0.2</v>
      </c>
      <c r="L1333" s="14">
        <v>2.4009999999999998</v>
      </c>
      <c r="M1333" s="14">
        <f t="shared" si="100"/>
        <v>25.038999999999998</v>
      </c>
      <c r="N1333" s="14">
        <f t="shared" si="101"/>
        <v>32.927999999999997</v>
      </c>
      <c r="O1333" s="14">
        <f t="shared" si="103"/>
        <v>7.8889999999999993</v>
      </c>
      <c r="P1333" s="13">
        <v>27.439999999999998</v>
      </c>
      <c r="Q1333" s="14">
        <f t="shared" si="102"/>
        <v>300</v>
      </c>
      <c r="R1333" s="14" t="str">
        <f t="shared" si="104"/>
        <v>D</v>
      </c>
      <c r="S1333" s="14" t="str">
        <f>VLOOKUP(G1333,Code!$C$3:$D$5,2,0)</f>
        <v>O-102</v>
      </c>
      <c r="T1333" s="14"/>
    </row>
    <row r="1334" spans="1:20">
      <c r="A1334" s="13">
        <v>1333</v>
      </c>
      <c r="B1334" s="13" t="s">
        <v>85</v>
      </c>
      <c r="C1334" s="13" t="s">
        <v>69</v>
      </c>
      <c r="D1334" s="13" t="s">
        <v>380</v>
      </c>
      <c r="E1334" s="13" t="s">
        <v>114</v>
      </c>
      <c r="F1334" s="13" t="s">
        <v>115</v>
      </c>
      <c r="G1334" s="13" t="s">
        <v>82</v>
      </c>
      <c r="H1334" s="13" t="s">
        <v>99</v>
      </c>
      <c r="I1334" s="13" t="s">
        <v>1060</v>
      </c>
      <c r="J1334" s="13">
        <v>3</v>
      </c>
      <c r="K1334" s="13">
        <v>0.8</v>
      </c>
      <c r="L1334" s="14">
        <v>-1.7280000000000002</v>
      </c>
      <c r="M1334" s="14">
        <f t="shared" si="100"/>
        <v>2.8079999999999998</v>
      </c>
      <c r="N1334" s="14">
        <f t="shared" si="101"/>
        <v>1.9439999999999997</v>
      </c>
      <c r="O1334" s="14">
        <f t="shared" si="103"/>
        <v>-0.8640000000000001</v>
      </c>
      <c r="P1334" s="13">
        <v>1.0799999999999998</v>
      </c>
      <c r="Q1334" s="14">
        <f t="shared" si="102"/>
        <v>450</v>
      </c>
      <c r="R1334" s="14" t="str">
        <f t="shared" si="104"/>
        <v>D</v>
      </c>
      <c r="S1334" s="14" t="str">
        <f>VLOOKUP(G1334,Code!$C$3:$D$5,2,0)</f>
        <v>O-102</v>
      </c>
      <c r="T1334" s="14"/>
    </row>
    <row r="1335" spans="1:20">
      <c r="A1335" s="13">
        <v>1334</v>
      </c>
      <c r="B1335" s="13" t="s">
        <v>85</v>
      </c>
      <c r="C1335" s="13" t="s">
        <v>69</v>
      </c>
      <c r="D1335" s="13" t="s">
        <v>380</v>
      </c>
      <c r="E1335" s="13" t="s">
        <v>114</v>
      </c>
      <c r="F1335" s="13" t="s">
        <v>115</v>
      </c>
      <c r="G1335" s="13" t="s">
        <v>82</v>
      </c>
      <c r="H1335" s="13" t="s">
        <v>101</v>
      </c>
      <c r="I1335" s="13" t="s">
        <v>1281</v>
      </c>
      <c r="J1335" s="13">
        <v>2</v>
      </c>
      <c r="K1335" s="13">
        <v>0.8</v>
      </c>
      <c r="L1335" s="14">
        <v>-13.930000000000003</v>
      </c>
      <c r="M1335" s="14">
        <f t="shared" si="100"/>
        <v>21.89</v>
      </c>
      <c r="N1335" s="14">
        <f t="shared" si="101"/>
        <v>14.327999999999996</v>
      </c>
      <c r="O1335" s="14">
        <f t="shared" si="103"/>
        <v>-7.5620000000000047</v>
      </c>
      <c r="P1335" s="13">
        <v>7.9599999999999973</v>
      </c>
      <c r="Q1335" s="14">
        <f t="shared" si="102"/>
        <v>300</v>
      </c>
      <c r="R1335" s="14" t="str">
        <f t="shared" si="104"/>
        <v>D</v>
      </c>
      <c r="S1335" s="14" t="str">
        <f>VLOOKUP(G1335,Code!$C$3:$D$5,2,0)</f>
        <v>O-102</v>
      </c>
      <c r="T1335" s="14"/>
    </row>
    <row r="1336" spans="1:20">
      <c r="A1336" s="13">
        <v>1335</v>
      </c>
      <c r="B1336" s="13" t="s">
        <v>85</v>
      </c>
      <c r="C1336" s="13" t="s">
        <v>112</v>
      </c>
      <c r="D1336" s="13" t="s">
        <v>79</v>
      </c>
      <c r="E1336" s="13" t="s">
        <v>80</v>
      </c>
      <c r="F1336" s="13" t="s">
        <v>81</v>
      </c>
      <c r="G1336" s="13" t="s">
        <v>82</v>
      </c>
      <c r="H1336" s="13" t="s">
        <v>99</v>
      </c>
      <c r="I1336" s="13" t="s">
        <v>1018</v>
      </c>
      <c r="J1336" s="13">
        <v>8</v>
      </c>
      <c r="K1336" s="13">
        <v>0.2</v>
      </c>
      <c r="L1336" s="14">
        <v>52.775999999999996</v>
      </c>
      <c r="M1336" s="14">
        <f t="shared" si="100"/>
        <v>87.96</v>
      </c>
      <c r="N1336" s="14">
        <f t="shared" si="101"/>
        <v>168.88319999999999</v>
      </c>
      <c r="O1336" s="14">
        <f t="shared" si="103"/>
        <v>80.923199999999994</v>
      </c>
      <c r="P1336" s="13">
        <v>140.73599999999999</v>
      </c>
      <c r="Q1336" s="14">
        <f t="shared" si="102"/>
        <v>1200</v>
      </c>
      <c r="R1336" s="14" t="str">
        <f t="shared" si="104"/>
        <v>B</v>
      </c>
      <c r="S1336" s="14" t="str">
        <f>VLOOKUP(G1336,Code!$C$3:$D$5,2,0)</f>
        <v>O-102</v>
      </c>
      <c r="T1336" s="14"/>
    </row>
    <row r="1337" spans="1:20">
      <c r="A1337" s="13">
        <v>1336</v>
      </c>
      <c r="B1337" s="13" t="s">
        <v>85</v>
      </c>
      <c r="C1337" s="13" t="s">
        <v>69</v>
      </c>
      <c r="D1337" s="13" t="s">
        <v>1282</v>
      </c>
      <c r="E1337" s="13" t="s">
        <v>357</v>
      </c>
      <c r="F1337" s="13" t="s">
        <v>134</v>
      </c>
      <c r="G1337" s="13" t="s">
        <v>82</v>
      </c>
      <c r="H1337" s="13" t="s">
        <v>90</v>
      </c>
      <c r="I1337" s="13" t="s">
        <v>1283</v>
      </c>
      <c r="J1337" s="13">
        <v>4</v>
      </c>
      <c r="K1337" s="13">
        <v>0</v>
      </c>
      <c r="L1337" s="14">
        <v>0</v>
      </c>
      <c r="M1337" s="14">
        <f t="shared" si="100"/>
        <v>552.55999999999995</v>
      </c>
      <c r="N1337" s="14">
        <f t="shared" si="101"/>
        <v>552.55999999999995</v>
      </c>
      <c r="O1337" s="14">
        <f t="shared" si="103"/>
        <v>0</v>
      </c>
      <c r="P1337" s="13">
        <v>552.55999999999995</v>
      </c>
      <c r="Q1337" s="14">
        <f t="shared" si="102"/>
        <v>600</v>
      </c>
      <c r="R1337" s="14" t="str">
        <f t="shared" si="104"/>
        <v>C</v>
      </c>
      <c r="S1337" s="14" t="str">
        <f>VLOOKUP(G1337,Code!$C$3:$D$5,2,0)</f>
        <v>O-102</v>
      </c>
      <c r="T1337" s="14"/>
    </row>
    <row r="1338" spans="1:20">
      <c r="A1338" s="13">
        <v>1337</v>
      </c>
      <c r="B1338" s="13" t="s">
        <v>85</v>
      </c>
      <c r="C1338" s="13" t="s">
        <v>69</v>
      </c>
      <c r="D1338" s="13" t="s">
        <v>79</v>
      </c>
      <c r="E1338" s="13" t="s">
        <v>80</v>
      </c>
      <c r="F1338" s="13" t="s">
        <v>81</v>
      </c>
      <c r="G1338" s="13" t="s">
        <v>73</v>
      </c>
      <c r="H1338" s="13" t="s">
        <v>92</v>
      </c>
      <c r="I1338" s="13" t="s">
        <v>1236</v>
      </c>
      <c r="J1338" s="13">
        <v>3</v>
      </c>
      <c r="K1338" s="13">
        <v>0</v>
      </c>
      <c r="L1338" s="14">
        <v>6.5285999999999991</v>
      </c>
      <c r="M1338" s="14">
        <f t="shared" si="100"/>
        <v>18.581400000000002</v>
      </c>
      <c r="N1338" s="14">
        <f t="shared" si="101"/>
        <v>25.11</v>
      </c>
      <c r="O1338" s="14">
        <f t="shared" si="103"/>
        <v>6.5285999999999973</v>
      </c>
      <c r="P1338" s="13">
        <v>25.11</v>
      </c>
      <c r="Q1338" s="14">
        <f t="shared" si="102"/>
        <v>450</v>
      </c>
      <c r="R1338" s="14" t="str">
        <f t="shared" si="104"/>
        <v>D</v>
      </c>
      <c r="S1338" s="14" t="str">
        <f>VLOOKUP(G1338,Code!$C$3:$D$5,2,0)</f>
        <v>F-101</v>
      </c>
      <c r="T1338" s="14"/>
    </row>
    <row r="1339" spans="1:20">
      <c r="A1339" s="13">
        <v>1338</v>
      </c>
      <c r="B1339" s="13" t="s">
        <v>68</v>
      </c>
      <c r="C1339" s="13" t="s">
        <v>69</v>
      </c>
      <c r="D1339" s="13" t="s">
        <v>181</v>
      </c>
      <c r="E1339" s="13" t="s">
        <v>182</v>
      </c>
      <c r="F1339" s="13" t="s">
        <v>134</v>
      </c>
      <c r="G1339" s="13" t="s">
        <v>73</v>
      </c>
      <c r="H1339" s="13" t="s">
        <v>92</v>
      </c>
      <c r="I1339" s="13" t="s">
        <v>1284</v>
      </c>
      <c r="J1339" s="13">
        <v>2</v>
      </c>
      <c r="K1339" s="13">
        <v>0</v>
      </c>
      <c r="L1339" s="14">
        <v>8.0406000000000013</v>
      </c>
      <c r="M1339" s="14">
        <f t="shared" si="100"/>
        <v>21.7394</v>
      </c>
      <c r="N1339" s="14">
        <f t="shared" si="101"/>
        <v>29.78</v>
      </c>
      <c r="O1339" s="14">
        <f t="shared" si="103"/>
        <v>8.0406000000000013</v>
      </c>
      <c r="P1339" s="13">
        <v>29.78</v>
      </c>
      <c r="Q1339" s="14">
        <f t="shared" si="102"/>
        <v>300</v>
      </c>
      <c r="R1339" s="14" t="str">
        <f t="shared" si="104"/>
        <v>D</v>
      </c>
      <c r="S1339" s="14" t="str">
        <f>VLOOKUP(G1339,Code!$C$3:$D$5,2,0)</f>
        <v>F-101</v>
      </c>
      <c r="T1339" s="14"/>
    </row>
    <row r="1340" spans="1:20">
      <c r="A1340" s="13">
        <v>1339</v>
      </c>
      <c r="B1340" s="13" t="s">
        <v>68</v>
      </c>
      <c r="C1340" s="13" t="s">
        <v>69</v>
      </c>
      <c r="D1340" s="13" t="s">
        <v>181</v>
      </c>
      <c r="E1340" s="13" t="s">
        <v>182</v>
      </c>
      <c r="F1340" s="13" t="s">
        <v>134</v>
      </c>
      <c r="G1340" s="13" t="s">
        <v>96</v>
      </c>
      <c r="H1340" s="13" t="s">
        <v>97</v>
      </c>
      <c r="I1340" s="13" t="s">
        <v>1285</v>
      </c>
      <c r="J1340" s="13">
        <v>3</v>
      </c>
      <c r="K1340" s="13">
        <v>0</v>
      </c>
      <c r="L1340" s="14">
        <v>176.17080000000001</v>
      </c>
      <c r="M1340" s="14">
        <f t="shared" si="100"/>
        <v>501.40920000000006</v>
      </c>
      <c r="N1340" s="14">
        <f t="shared" si="101"/>
        <v>677.58</v>
      </c>
      <c r="O1340" s="14">
        <f t="shared" si="103"/>
        <v>176.17079999999999</v>
      </c>
      <c r="P1340" s="13">
        <v>677.58</v>
      </c>
      <c r="Q1340" s="14">
        <f t="shared" si="102"/>
        <v>450</v>
      </c>
      <c r="R1340" s="14" t="str">
        <f t="shared" si="104"/>
        <v>D</v>
      </c>
      <c r="S1340" s="14" t="str">
        <f>VLOOKUP(G1340,Code!$C$3:$D$5,2,0)</f>
        <v>T-103</v>
      </c>
      <c r="T1340" s="14"/>
    </row>
    <row r="1341" spans="1:20">
      <c r="A1341" s="13">
        <v>1340</v>
      </c>
      <c r="B1341" s="13" t="s">
        <v>68</v>
      </c>
      <c r="C1341" s="13" t="s">
        <v>69</v>
      </c>
      <c r="D1341" s="13" t="s">
        <v>181</v>
      </c>
      <c r="E1341" s="13" t="s">
        <v>182</v>
      </c>
      <c r="F1341" s="13" t="s">
        <v>134</v>
      </c>
      <c r="G1341" s="13" t="s">
        <v>82</v>
      </c>
      <c r="H1341" s="13" t="s">
        <v>107</v>
      </c>
      <c r="I1341" s="13" t="s">
        <v>1286</v>
      </c>
      <c r="J1341" s="13">
        <v>8</v>
      </c>
      <c r="K1341" s="13">
        <v>0</v>
      </c>
      <c r="L1341" s="14">
        <v>36.019200000000005</v>
      </c>
      <c r="M1341" s="14">
        <f t="shared" si="100"/>
        <v>39.020800000000001</v>
      </c>
      <c r="N1341" s="14">
        <f t="shared" si="101"/>
        <v>75.040000000000006</v>
      </c>
      <c r="O1341" s="14">
        <f t="shared" si="103"/>
        <v>36.019200000000005</v>
      </c>
      <c r="P1341" s="13">
        <v>75.040000000000006</v>
      </c>
      <c r="Q1341" s="14">
        <f t="shared" si="102"/>
        <v>1200</v>
      </c>
      <c r="R1341" s="14" t="str">
        <f t="shared" si="104"/>
        <v>B</v>
      </c>
      <c r="S1341" s="14" t="str">
        <f>VLOOKUP(G1341,Code!$C$3:$D$5,2,0)</f>
        <v>O-102</v>
      </c>
      <c r="T1341" s="14"/>
    </row>
    <row r="1342" spans="1:20">
      <c r="A1342" s="13">
        <v>1341</v>
      </c>
      <c r="B1342" s="13" t="s">
        <v>150</v>
      </c>
      <c r="C1342" s="13" t="s">
        <v>78</v>
      </c>
      <c r="D1342" s="13" t="s">
        <v>629</v>
      </c>
      <c r="E1342" s="13" t="s">
        <v>106</v>
      </c>
      <c r="F1342" s="13" t="s">
        <v>72</v>
      </c>
      <c r="G1342" s="13" t="s">
        <v>96</v>
      </c>
      <c r="H1342" s="13" t="s">
        <v>333</v>
      </c>
      <c r="I1342" s="13" t="s">
        <v>1287</v>
      </c>
      <c r="J1342" s="13">
        <v>2</v>
      </c>
      <c r="K1342" s="13">
        <v>0.5</v>
      </c>
      <c r="L1342" s="14">
        <v>-27.827999999999975</v>
      </c>
      <c r="M1342" s="14">
        <f t="shared" si="100"/>
        <v>723.52800000000002</v>
      </c>
      <c r="N1342" s="14">
        <f t="shared" si="101"/>
        <v>1043.5500000000002</v>
      </c>
      <c r="O1342" s="14">
        <f t="shared" si="103"/>
        <v>320.02200000000016</v>
      </c>
      <c r="P1342" s="13">
        <v>695.7</v>
      </c>
      <c r="Q1342" s="14">
        <f t="shared" si="102"/>
        <v>300</v>
      </c>
      <c r="R1342" s="14" t="str">
        <f t="shared" si="104"/>
        <v>D</v>
      </c>
      <c r="S1342" s="14" t="str">
        <f>VLOOKUP(G1342,Code!$C$3:$D$5,2,0)</f>
        <v>T-103</v>
      </c>
      <c r="T1342" s="14"/>
    </row>
    <row r="1343" spans="1:20">
      <c r="A1343" s="13">
        <v>1342</v>
      </c>
      <c r="B1343" s="13" t="s">
        <v>150</v>
      </c>
      <c r="C1343" s="13" t="s">
        <v>78</v>
      </c>
      <c r="D1343" s="13" t="s">
        <v>629</v>
      </c>
      <c r="E1343" s="13" t="s">
        <v>106</v>
      </c>
      <c r="F1343" s="13" t="s">
        <v>72</v>
      </c>
      <c r="G1343" s="13" t="s">
        <v>82</v>
      </c>
      <c r="H1343" s="13" t="s">
        <v>99</v>
      </c>
      <c r="I1343" s="13" t="s">
        <v>1192</v>
      </c>
      <c r="J1343" s="13">
        <v>5</v>
      </c>
      <c r="K1343" s="13">
        <v>0.7</v>
      </c>
      <c r="L1343" s="14">
        <v>-12.527999999999995</v>
      </c>
      <c r="M1343" s="14">
        <f t="shared" si="100"/>
        <v>28.187999999999995</v>
      </c>
      <c r="N1343" s="14">
        <f t="shared" si="101"/>
        <v>26.622</v>
      </c>
      <c r="O1343" s="14">
        <f t="shared" si="103"/>
        <v>-1.5659999999999954</v>
      </c>
      <c r="P1343" s="13">
        <v>15.66</v>
      </c>
      <c r="Q1343" s="14">
        <f t="shared" si="102"/>
        <v>750</v>
      </c>
      <c r="R1343" s="14" t="str">
        <f t="shared" si="104"/>
        <v>C</v>
      </c>
      <c r="S1343" s="14" t="str">
        <f>VLOOKUP(G1343,Code!$C$3:$D$5,2,0)</f>
        <v>O-102</v>
      </c>
      <c r="T1343" s="14"/>
    </row>
    <row r="1344" spans="1:20">
      <c r="A1344" s="13">
        <v>1343</v>
      </c>
      <c r="B1344" s="13" t="s">
        <v>150</v>
      </c>
      <c r="C1344" s="13" t="s">
        <v>78</v>
      </c>
      <c r="D1344" s="13" t="s">
        <v>629</v>
      </c>
      <c r="E1344" s="13" t="s">
        <v>106</v>
      </c>
      <c r="F1344" s="13" t="s">
        <v>72</v>
      </c>
      <c r="G1344" s="13" t="s">
        <v>82</v>
      </c>
      <c r="H1344" s="13" t="s">
        <v>99</v>
      </c>
      <c r="I1344" s="13" t="s">
        <v>141</v>
      </c>
      <c r="J1344" s="13">
        <v>6</v>
      </c>
      <c r="K1344" s="13">
        <v>0.7</v>
      </c>
      <c r="L1344" s="14">
        <v>-21.159599999999998</v>
      </c>
      <c r="M1344" s="14">
        <f t="shared" si="100"/>
        <v>50.013600000000004</v>
      </c>
      <c r="N1344" s="14">
        <f t="shared" si="101"/>
        <v>49.051800000000014</v>
      </c>
      <c r="O1344" s="14">
        <f t="shared" si="103"/>
        <v>-0.96179999999998955</v>
      </c>
      <c r="P1344" s="13">
        <v>28.854000000000006</v>
      </c>
      <c r="Q1344" s="14">
        <f t="shared" si="102"/>
        <v>900</v>
      </c>
      <c r="R1344" s="14" t="str">
        <f t="shared" si="104"/>
        <v>C</v>
      </c>
      <c r="S1344" s="14" t="str">
        <f>VLOOKUP(G1344,Code!$C$3:$D$5,2,0)</f>
        <v>O-102</v>
      </c>
      <c r="T1344" s="14"/>
    </row>
    <row r="1345" spans="1:20">
      <c r="A1345" s="13">
        <v>1344</v>
      </c>
      <c r="B1345" s="13" t="s">
        <v>85</v>
      </c>
      <c r="C1345" s="13" t="s">
        <v>69</v>
      </c>
      <c r="D1345" s="13" t="s">
        <v>1288</v>
      </c>
      <c r="E1345" s="13" t="s">
        <v>182</v>
      </c>
      <c r="F1345" s="13" t="s">
        <v>134</v>
      </c>
      <c r="G1345" s="13" t="s">
        <v>82</v>
      </c>
      <c r="H1345" s="13" t="s">
        <v>94</v>
      </c>
      <c r="I1345" s="13" t="s">
        <v>1289</v>
      </c>
      <c r="J1345" s="13">
        <v>3</v>
      </c>
      <c r="K1345" s="13">
        <v>0</v>
      </c>
      <c r="L1345" s="14">
        <v>14.345999999999995</v>
      </c>
      <c r="M1345" s="14">
        <f t="shared" si="100"/>
        <v>33.474000000000004</v>
      </c>
      <c r="N1345" s="14">
        <f t="shared" si="101"/>
        <v>47.82</v>
      </c>
      <c r="O1345" s="14">
        <f t="shared" si="103"/>
        <v>14.345999999999997</v>
      </c>
      <c r="P1345" s="13">
        <v>47.82</v>
      </c>
      <c r="Q1345" s="14">
        <f t="shared" si="102"/>
        <v>450</v>
      </c>
      <c r="R1345" s="14" t="str">
        <f t="shared" si="104"/>
        <v>D</v>
      </c>
      <c r="S1345" s="14" t="str">
        <f>VLOOKUP(G1345,Code!$C$3:$D$5,2,0)</f>
        <v>O-102</v>
      </c>
      <c r="T1345" s="14"/>
    </row>
    <row r="1346" spans="1:20">
      <c r="A1346" s="13">
        <v>1345</v>
      </c>
      <c r="B1346" s="13" t="s">
        <v>85</v>
      </c>
      <c r="C1346" s="13" t="s">
        <v>69</v>
      </c>
      <c r="D1346" s="13" t="s">
        <v>1288</v>
      </c>
      <c r="E1346" s="13" t="s">
        <v>182</v>
      </c>
      <c r="F1346" s="13" t="s">
        <v>134</v>
      </c>
      <c r="G1346" s="13" t="s">
        <v>82</v>
      </c>
      <c r="H1346" s="13" t="s">
        <v>83</v>
      </c>
      <c r="I1346" s="13" t="s">
        <v>1290</v>
      </c>
      <c r="J1346" s="13">
        <v>5</v>
      </c>
      <c r="K1346" s="13">
        <v>0</v>
      </c>
      <c r="L1346" s="14">
        <v>6.0029999999999992</v>
      </c>
      <c r="M1346" s="14">
        <f t="shared" ref="M1346:M1409" si="105">P1346-L1346</f>
        <v>7.0469999999999997</v>
      </c>
      <c r="N1346" s="14">
        <f t="shared" ref="N1346:N1409" si="106">P1346+(P1346*K1346)</f>
        <v>13.049999999999999</v>
      </c>
      <c r="O1346" s="14">
        <f t="shared" si="103"/>
        <v>6.0029999999999992</v>
      </c>
      <c r="P1346" s="13">
        <v>13.049999999999999</v>
      </c>
      <c r="Q1346" s="14">
        <f t="shared" ref="Q1346:Q1409" si="107">J1346*150</f>
        <v>750</v>
      </c>
      <c r="R1346" s="14" t="str">
        <f t="shared" si="104"/>
        <v>C</v>
      </c>
      <c r="S1346" s="14" t="str">
        <f>VLOOKUP(G1346,Code!$C$3:$D$5,2,0)</f>
        <v>O-102</v>
      </c>
      <c r="T1346" s="14"/>
    </row>
    <row r="1347" spans="1:20">
      <c r="A1347" s="13">
        <v>1346</v>
      </c>
      <c r="B1347" s="13" t="s">
        <v>85</v>
      </c>
      <c r="C1347" s="13" t="s">
        <v>69</v>
      </c>
      <c r="D1347" s="13" t="s">
        <v>423</v>
      </c>
      <c r="E1347" s="13" t="s">
        <v>165</v>
      </c>
      <c r="F1347" s="13" t="s">
        <v>115</v>
      </c>
      <c r="G1347" s="13" t="s">
        <v>82</v>
      </c>
      <c r="H1347" s="13" t="s">
        <v>101</v>
      </c>
      <c r="I1347" s="13" t="s">
        <v>872</v>
      </c>
      <c r="J1347" s="13">
        <v>2</v>
      </c>
      <c r="K1347" s="13">
        <v>0</v>
      </c>
      <c r="L1347" s="14">
        <v>36.574200000000005</v>
      </c>
      <c r="M1347" s="14">
        <f t="shared" si="105"/>
        <v>57.205799999999996</v>
      </c>
      <c r="N1347" s="14">
        <f t="shared" si="106"/>
        <v>93.78</v>
      </c>
      <c r="O1347" s="14">
        <f t="shared" ref="O1347:O1410" si="108">N1347-M1347</f>
        <v>36.574200000000005</v>
      </c>
      <c r="P1347" s="13">
        <v>93.78</v>
      </c>
      <c r="Q1347" s="14">
        <f t="shared" si="107"/>
        <v>300</v>
      </c>
      <c r="R1347" s="14" t="str">
        <f t="shared" ref="R1347:R1410" si="109">IF(Q1347&gt;=2000,"A",IF(Q1347&gt;=1000,"B",IF(Q1347&gt;=500,"C",IF(Q1347&gt;=100,"D",IF(Q1347&lt;100,"E","error")))))</f>
        <v>D</v>
      </c>
      <c r="S1347" s="14" t="str">
        <f>VLOOKUP(G1347,Code!$C$3:$D$5,2,0)</f>
        <v>O-102</v>
      </c>
      <c r="T1347" s="14"/>
    </row>
    <row r="1348" spans="1:20">
      <c r="A1348" s="13">
        <v>1347</v>
      </c>
      <c r="B1348" s="13" t="s">
        <v>85</v>
      </c>
      <c r="C1348" s="13" t="s">
        <v>69</v>
      </c>
      <c r="D1348" s="13" t="s">
        <v>423</v>
      </c>
      <c r="E1348" s="13" t="s">
        <v>165</v>
      </c>
      <c r="F1348" s="13" t="s">
        <v>115</v>
      </c>
      <c r="G1348" s="13" t="s">
        <v>82</v>
      </c>
      <c r="H1348" s="13" t="s">
        <v>107</v>
      </c>
      <c r="I1348" s="13" t="s">
        <v>1291</v>
      </c>
      <c r="J1348" s="13">
        <v>7</v>
      </c>
      <c r="K1348" s="13">
        <v>0</v>
      </c>
      <c r="L1348" s="14">
        <v>23.59</v>
      </c>
      <c r="M1348" s="14">
        <f t="shared" si="105"/>
        <v>23.59</v>
      </c>
      <c r="N1348" s="14">
        <f t="shared" si="106"/>
        <v>47.18</v>
      </c>
      <c r="O1348" s="14">
        <f t="shared" si="108"/>
        <v>23.59</v>
      </c>
      <c r="P1348" s="13">
        <v>47.18</v>
      </c>
      <c r="Q1348" s="14">
        <f t="shared" si="107"/>
        <v>1050</v>
      </c>
      <c r="R1348" s="14" t="str">
        <f t="shared" si="109"/>
        <v>B</v>
      </c>
      <c r="S1348" s="14" t="str">
        <f>VLOOKUP(G1348,Code!$C$3:$D$5,2,0)</f>
        <v>O-102</v>
      </c>
      <c r="T1348" s="14"/>
    </row>
    <row r="1349" spans="1:20">
      <c r="A1349" s="13">
        <v>1348</v>
      </c>
      <c r="B1349" s="13" t="s">
        <v>85</v>
      </c>
      <c r="C1349" s="13" t="s">
        <v>69</v>
      </c>
      <c r="D1349" s="13" t="s">
        <v>423</v>
      </c>
      <c r="E1349" s="13" t="s">
        <v>165</v>
      </c>
      <c r="F1349" s="13" t="s">
        <v>115</v>
      </c>
      <c r="G1349" s="13" t="s">
        <v>82</v>
      </c>
      <c r="H1349" s="13" t="s">
        <v>94</v>
      </c>
      <c r="I1349" s="13" t="s">
        <v>1292</v>
      </c>
      <c r="J1349" s="13">
        <v>6</v>
      </c>
      <c r="K1349" s="13">
        <v>0</v>
      </c>
      <c r="L1349" s="14">
        <v>5.7071999999999976</v>
      </c>
      <c r="M1349" s="14">
        <f t="shared" si="105"/>
        <v>13.972800000000003</v>
      </c>
      <c r="N1349" s="14">
        <f t="shared" si="106"/>
        <v>19.68</v>
      </c>
      <c r="O1349" s="14">
        <f t="shared" si="108"/>
        <v>5.7071999999999967</v>
      </c>
      <c r="P1349" s="13">
        <v>19.68</v>
      </c>
      <c r="Q1349" s="14">
        <f t="shared" si="107"/>
        <v>900</v>
      </c>
      <c r="R1349" s="14" t="str">
        <f t="shared" si="109"/>
        <v>C</v>
      </c>
      <c r="S1349" s="14" t="str">
        <f>VLOOKUP(G1349,Code!$C$3:$D$5,2,0)</f>
        <v>O-102</v>
      </c>
      <c r="T1349" s="14"/>
    </row>
    <row r="1350" spans="1:20">
      <c r="A1350" s="13">
        <v>1349</v>
      </c>
      <c r="B1350" s="13" t="s">
        <v>85</v>
      </c>
      <c r="C1350" s="13" t="s">
        <v>69</v>
      </c>
      <c r="D1350" s="13" t="s">
        <v>423</v>
      </c>
      <c r="E1350" s="13" t="s">
        <v>165</v>
      </c>
      <c r="F1350" s="13" t="s">
        <v>115</v>
      </c>
      <c r="G1350" s="13" t="s">
        <v>82</v>
      </c>
      <c r="H1350" s="13" t="s">
        <v>99</v>
      </c>
      <c r="I1350" s="13" t="s">
        <v>1293</v>
      </c>
      <c r="J1350" s="13">
        <v>10</v>
      </c>
      <c r="K1350" s="13">
        <v>0</v>
      </c>
      <c r="L1350" s="14">
        <v>25.097999999999999</v>
      </c>
      <c r="M1350" s="14">
        <f t="shared" si="105"/>
        <v>28.302</v>
      </c>
      <c r="N1350" s="14">
        <f t="shared" si="106"/>
        <v>53.4</v>
      </c>
      <c r="O1350" s="14">
        <f t="shared" si="108"/>
        <v>25.097999999999999</v>
      </c>
      <c r="P1350" s="13">
        <v>53.4</v>
      </c>
      <c r="Q1350" s="14">
        <f t="shared" si="107"/>
        <v>1500</v>
      </c>
      <c r="R1350" s="14" t="str">
        <f t="shared" si="109"/>
        <v>B</v>
      </c>
      <c r="S1350" s="14" t="str">
        <f>VLOOKUP(G1350,Code!$C$3:$D$5,2,0)</f>
        <v>O-102</v>
      </c>
      <c r="T1350" s="14"/>
    </row>
    <row r="1351" spans="1:20">
      <c r="A1351" s="13">
        <v>1350</v>
      </c>
      <c r="B1351" s="13" t="s">
        <v>85</v>
      </c>
      <c r="C1351" s="13" t="s">
        <v>69</v>
      </c>
      <c r="D1351" s="13" t="s">
        <v>423</v>
      </c>
      <c r="E1351" s="13" t="s">
        <v>165</v>
      </c>
      <c r="F1351" s="13" t="s">
        <v>115</v>
      </c>
      <c r="G1351" s="13" t="s">
        <v>82</v>
      </c>
      <c r="H1351" s="13" t="s">
        <v>99</v>
      </c>
      <c r="I1351" s="13" t="s">
        <v>1294</v>
      </c>
      <c r="J1351" s="13">
        <v>6</v>
      </c>
      <c r="K1351" s="13">
        <v>0</v>
      </c>
      <c r="L1351" s="14">
        <v>17.2224</v>
      </c>
      <c r="M1351" s="14">
        <f t="shared" si="105"/>
        <v>18.657600000000002</v>
      </c>
      <c r="N1351" s="14">
        <f t="shared" si="106"/>
        <v>35.880000000000003</v>
      </c>
      <c r="O1351" s="14">
        <f t="shared" si="108"/>
        <v>17.2224</v>
      </c>
      <c r="P1351" s="13">
        <v>35.880000000000003</v>
      </c>
      <c r="Q1351" s="14">
        <f t="shared" si="107"/>
        <v>900</v>
      </c>
      <c r="R1351" s="14" t="str">
        <f t="shared" si="109"/>
        <v>C</v>
      </c>
      <c r="S1351" s="14" t="str">
        <f>VLOOKUP(G1351,Code!$C$3:$D$5,2,0)</f>
        <v>O-102</v>
      </c>
      <c r="T1351" s="14"/>
    </row>
    <row r="1352" spans="1:20">
      <c r="A1352" s="13">
        <v>1351</v>
      </c>
      <c r="B1352" s="13" t="s">
        <v>68</v>
      </c>
      <c r="C1352" s="13" t="s">
        <v>69</v>
      </c>
      <c r="D1352" s="13" t="s">
        <v>896</v>
      </c>
      <c r="E1352" s="13" t="s">
        <v>159</v>
      </c>
      <c r="F1352" s="13" t="s">
        <v>115</v>
      </c>
      <c r="G1352" s="13" t="s">
        <v>73</v>
      </c>
      <c r="H1352" s="13" t="s">
        <v>76</v>
      </c>
      <c r="I1352" s="13" t="s">
        <v>1128</v>
      </c>
      <c r="J1352" s="13">
        <v>3</v>
      </c>
      <c r="K1352" s="13">
        <v>0.3</v>
      </c>
      <c r="L1352" s="14">
        <v>-70.104300000000023</v>
      </c>
      <c r="M1352" s="14">
        <f t="shared" si="105"/>
        <v>328.38330000000002</v>
      </c>
      <c r="N1352" s="14">
        <f t="shared" si="106"/>
        <v>335.7627</v>
      </c>
      <c r="O1352" s="14">
        <f t="shared" si="108"/>
        <v>7.3793999999999755</v>
      </c>
      <c r="P1352" s="13">
        <v>258.279</v>
      </c>
      <c r="Q1352" s="14">
        <f t="shared" si="107"/>
        <v>450</v>
      </c>
      <c r="R1352" s="14" t="str">
        <f t="shared" si="109"/>
        <v>D</v>
      </c>
      <c r="S1352" s="14" t="str">
        <f>VLOOKUP(G1352,Code!$C$3:$D$5,2,0)</f>
        <v>F-101</v>
      </c>
      <c r="T1352" s="14"/>
    </row>
    <row r="1353" spans="1:20">
      <c r="A1353" s="13">
        <v>1352</v>
      </c>
      <c r="B1353" s="13" t="s">
        <v>150</v>
      </c>
      <c r="C1353" s="13" t="s">
        <v>78</v>
      </c>
      <c r="D1353" s="13" t="s">
        <v>491</v>
      </c>
      <c r="E1353" s="13" t="s">
        <v>204</v>
      </c>
      <c r="F1353" s="13" t="s">
        <v>72</v>
      </c>
      <c r="G1353" s="13" t="s">
        <v>82</v>
      </c>
      <c r="H1353" s="13" t="s">
        <v>90</v>
      </c>
      <c r="I1353" s="13" t="s">
        <v>1295</v>
      </c>
      <c r="J1353" s="13">
        <v>2</v>
      </c>
      <c r="K1353" s="13">
        <v>0</v>
      </c>
      <c r="L1353" s="14">
        <v>7.8500000000000014</v>
      </c>
      <c r="M1353" s="14">
        <f t="shared" si="105"/>
        <v>23.549999999999997</v>
      </c>
      <c r="N1353" s="14">
        <f t="shared" si="106"/>
        <v>31.4</v>
      </c>
      <c r="O1353" s="14">
        <f t="shared" si="108"/>
        <v>7.8500000000000014</v>
      </c>
      <c r="P1353" s="13">
        <v>31.4</v>
      </c>
      <c r="Q1353" s="14">
        <f t="shared" si="107"/>
        <v>300</v>
      </c>
      <c r="R1353" s="14" t="str">
        <f t="shared" si="109"/>
        <v>D</v>
      </c>
      <c r="S1353" s="14" t="str">
        <f>VLOOKUP(G1353,Code!$C$3:$D$5,2,0)</f>
        <v>O-102</v>
      </c>
      <c r="T1353" s="14"/>
    </row>
    <row r="1354" spans="1:20">
      <c r="A1354" s="13">
        <v>1353</v>
      </c>
      <c r="B1354" s="13" t="s">
        <v>85</v>
      </c>
      <c r="C1354" s="13" t="s">
        <v>78</v>
      </c>
      <c r="D1354" s="13" t="s">
        <v>124</v>
      </c>
      <c r="E1354" s="13" t="s">
        <v>80</v>
      </c>
      <c r="F1354" s="13" t="s">
        <v>81</v>
      </c>
      <c r="G1354" s="13" t="s">
        <v>96</v>
      </c>
      <c r="H1354" s="13" t="s">
        <v>97</v>
      </c>
      <c r="I1354" s="13" t="s">
        <v>787</v>
      </c>
      <c r="J1354" s="13">
        <v>5</v>
      </c>
      <c r="K1354" s="13">
        <v>0.2</v>
      </c>
      <c r="L1354" s="14">
        <v>20.695499999999988</v>
      </c>
      <c r="M1354" s="14">
        <f t="shared" si="105"/>
        <v>163.26450000000003</v>
      </c>
      <c r="N1354" s="14">
        <f t="shared" si="106"/>
        <v>220.75200000000001</v>
      </c>
      <c r="O1354" s="14">
        <f t="shared" si="108"/>
        <v>57.487499999999983</v>
      </c>
      <c r="P1354" s="13">
        <v>183.96</v>
      </c>
      <c r="Q1354" s="14">
        <f t="shared" si="107"/>
        <v>750</v>
      </c>
      <c r="R1354" s="14" t="str">
        <f t="shared" si="109"/>
        <v>C</v>
      </c>
      <c r="S1354" s="14" t="str">
        <f>VLOOKUP(G1354,Code!$C$3:$D$5,2,0)</f>
        <v>T-103</v>
      </c>
      <c r="T1354" s="14"/>
    </row>
    <row r="1355" spans="1:20">
      <c r="A1355" s="13">
        <v>1354</v>
      </c>
      <c r="B1355" s="13" t="s">
        <v>85</v>
      </c>
      <c r="C1355" s="13" t="s">
        <v>78</v>
      </c>
      <c r="D1355" s="13" t="s">
        <v>124</v>
      </c>
      <c r="E1355" s="13" t="s">
        <v>80</v>
      </c>
      <c r="F1355" s="13" t="s">
        <v>81</v>
      </c>
      <c r="G1355" s="13" t="s">
        <v>82</v>
      </c>
      <c r="H1355" s="13" t="s">
        <v>107</v>
      </c>
      <c r="I1355" s="13" t="s">
        <v>1009</v>
      </c>
      <c r="J1355" s="13">
        <v>3</v>
      </c>
      <c r="K1355" s="13">
        <v>0</v>
      </c>
      <c r="L1355" s="14">
        <v>8.4527999999999999</v>
      </c>
      <c r="M1355" s="14">
        <f t="shared" si="105"/>
        <v>9.1571999999999996</v>
      </c>
      <c r="N1355" s="14">
        <f t="shared" si="106"/>
        <v>17.61</v>
      </c>
      <c r="O1355" s="14">
        <f t="shared" si="108"/>
        <v>8.4527999999999999</v>
      </c>
      <c r="P1355" s="13">
        <v>17.61</v>
      </c>
      <c r="Q1355" s="14">
        <f t="shared" si="107"/>
        <v>450</v>
      </c>
      <c r="R1355" s="14" t="str">
        <f t="shared" si="109"/>
        <v>D</v>
      </c>
      <c r="S1355" s="14" t="str">
        <f>VLOOKUP(G1355,Code!$C$3:$D$5,2,0)</f>
        <v>O-102</v>
      </c>
      <c r="T1355" s="14"/>
    </row>
    <row r="1356" spans="1:20">
      <c r="A1356" s="13">
        <v>1355</v>
      </c>
      <c r="B1356" s="13" t="s">
        <v>85</v>
      </c>
      <c r="C1356" s="13" t="s">
        <v>78</v>
      </c>
      <c r="D1356" s="13" t="s">
        <v>124</v>
      </c>
      <c r="E1356" s="13" t="s">
        <v>80</v>
      </c>
      <c r="F1356" s="13" t="s">
        <v>81</v>
      </c>
      <c r="G1356" s="13" t="s">
        <v>73</v>
      </c>
      <c r="H1356" s="13" t="s">
        <v>88</v>
      </c>
      <c r="I1356" s="13" t="s">
        <v>412</v>
      </c>
      <c r="J1356" s="13">
        <v>1</v>
      </c>
      <c r="K1356" s="13">
        <v>0.2</v>
      </c>
      <c r="L1356" s="14">
        <v>11.283900000000017</v>
      </c>
      <c r="M1356" s="14">
        <f t="shared" si="105"/>
        <v>289.62009999999998</v>
      </c>
      <c r="N1356" s="14">
        <f t="shared" si="106"/>
        <v>361.08479999999997</v>
      </c>
      <c r="O1356" s="14">
        <f t="shared" si="108"/>
        <v>71.464699999999993</v>
      </c>
      <c r="P1356" s="13">
        <v>300.904</v>
      </c>
      <c r="Q1356" s="14">
        <f t="shared" si="107"/>
        <v>150</v>
      </c>
      <c r="R1356" s="14" t="str">
        <f t="shared" si="109"/>
        <v>D</v>
      </c>
      <c r="S1356" s="14" t="str">
        <f>VLOOKUP(G1356,Code!$C$3:$D$5,2,0)</f>
        <v>F-101</v>
      </c>
      <c r="T1356" s="14"/>
    </row>
    <row r="1357" spans="1:20">
      <c r="A1357" s="13">
        <v>1356</v>
      </c>
      <c r="B1357" s="13" t="s">
        <v>548</v>
      </c>
      <c r="C1357" s="13" t="s">
        <v>69</v>
      </c>
      <c r="D1357" s="13" t="s">
        <v>148</v>
      </c>
      <c r="E1357" s="13" t="s">
        <v>114</v>
      </c>
      <c r="F1357" s="13" t="s">
        <v>115</v>
      </c>
      <c r="G1357" s="13" t="s">
        <v>82</v>
      </c>
      <c r="H1357" s="13" t="s">
        <v>90</v>
      </c>
      <c r="I1357" s="13" t="s">
        <v>389</v>
      </c>
      <c r="J1357" s="13">
        <v>3</v>
      </c>
      <c r="K1357" s="13">
        <v>0.2</v>
      </c>
      <c r="L1357" s="14">
        <v>-44.155200000000022</v>
      </c>
      <c r="M1357" s="14">
        <f t="shared" si="105"/>
        <v>264.93120000000005</v>
      </c>
      <c r="N1357" s="14">
        <f t="shared" si="106"/>
        <v>264.93119999999999</v>
      </c>
      <c r="O1357" s="14">
        <f t="shared" si="108"/>
        <v>0</v>
      </c>
      <c r="P1357" s="13">
        <v>220.77600000000001</v>
      </c>
      <c r="Q1357" s="14">
        <f t="shared" si="107"/>
        <v>450</v>
      </c>
      <c r="R1357" s="14" t="str">
        <f t="shared" si="109"/>
        <v>D</v>
      </c>
      <c r="S1357" s="14" t="str">
        <f>VLOOKUP(G1357,Code!$C$3:$D$5,2,0)</f>
        <v>O-102</v>
      </c>
      <c r="T1357" s="14"/>
    </row>
    <row r="1358" spans="1:20">
      <c r="A1358" s="13">
        <v>1357</v>
      </c>
      <c r="B1358" s="13" t="s">
        <v>548</v>
      </c>
      <c r="C1358" s="13" t="s">
        <v>69</v>
      </c>
      <c r="D1358" s="13" t="s">
        <v>148</v>
      </c>
      <c r="E1358" s="13" t="s">
        <v>114</v>
      </c>
      <c r="F1358" s="13" t="s">
        <v>115</v>
      </c>
      <c r="G1358" s="13" t="s">
        <v>82</v>
      </c>
      <c r="H1358" s="13" t="s">
        <v>90</v>
      </c>
      <c r="I1358" s="13" t="s">
        <v>1244</v>
      </c>
      <c r="J1358" s="13">
        <v>11</v>
      </c>
      <c r="K1358" s="13">
        <v>0.2</v>
      </c>
      <c r="L1358" s="14">
        <v>-35.178000000000004</v>
      </c>
      <c r="M1358" s="14">
        <f t="shared" si="105"/>
        <v>316.60200000000003</v>
      </c>
      <c r="N1358" s="14">
        <f t="shared" si="106"/>
        <v>337.70880000000005</v>
      </c>
      <c r="O1358" s="14">
        <f t="shared" si="108"/>
        <v>21.106800000000021</v>
      </c>
      <c r="P1358" s="13">
        <v>281.42400000000004</v>
      </c>
      <c r="Q1358" s="14">
        <f t="shared" si="107"/>
        <v>1650</v>
      </c>
      <c r="R1358" s="14" t="str">
        <f t="shared" si="109"/>
        <v>B</v>
      </c>
      <c r="S1358" s="14" t="str">
        <f>VLOOKUP(G1358,Code!$C$3:$D$5,2,0)</f>
        <v>O-102</v>
      </c>
      <c r="T1358" s="14"/>
    </row>
    <row r="1359" spans="1:20">
      <c r="A1359" s="13">
        <v>1358</v>
      </c>
      <c r="B1359" s="13" t="s">
        <v>150</v>
      </c>
      <c r="C1359" s="13" t="s">
        <v>69</v>
      </c>
      <c r="D1359" s="13" t="s">
        <v>612</v>
      </c>
      <c r="E1359" s="13" t="s">
        <v>71</v>
      </c>
      <c r="F1359" s="13" t="s">
        <v>72</v>
      </c>
      <c r="G1359" s="13" t="s">
        <v>82</v>
      </c>
      <c r="H1359" s="13" t="s">
        <v>107</v>
      </c>
      <c r="I1359" s="13" t="s">
        <v>1296</v>
      </c>
      <c r="J1359" s="13">
        <v>3</v>
      </c>
      <c r="K1359" s="13">
        <v>0</v>
      </c>
      <c r="L1359" s="14">
        <v>36.404399999999995</v>
      </c>
      <c r="M1359" s="14">
        <f t="shared" si="105"/>
        <v>42.735600000000005</v>
      </c>
      <c r="N1359" s="14">
        <f t="shared" si="106"/>
        <v>79.14</v>
      </c>
      <c r="O1359" s="14">
        <f t="shared" si="108"/>
        <v>36.404399999999995</v>
      </c>
      <c r="P1359" s="13">
        <v>79.14</v>
      </c>
      <c r="Q1359" s="14">
        <f t="shared" si="107"/>
        <v>450</v>
      </c>
      <c r="R1359" s="14" t="str">
        <f t="shared" si="109"/>
        <v>D</v>
      </c>
      <c r="S1359" s="14" t="str">
        <f>VLOOKUP(G1359,Code!$C$3:$D$5,2,0)</f>
        <v>O-102</v>
      </c>
      <c r="T1359" s="14"/>
    </row>
    <row r="1360" spans="1:20">
      <c r="A1360" s="13">
        <v>1359</v>
      </c>
      <c r="B1360" s="13" t="s">
        <v>150</v>
      </c>
      <c r="C1360" s="13" t="s">
        <v>69</v>
      </c>
      <c r="D1360" s="13" t="s">
        <v>113</v>
      </c>
      <c r="E1360" s="13" t="s">
        <v>114</v>
      </c>
      <c r="F1360" s="13" t="s">
        <v>115</v>
      </c>
      <c r="G1360" s="13" t="s">
        <v>73</v>
      </c>
      <c r="H1360" s="13" t="s">
        <v>92</v>
      </c>
      <c r="I1360" s="13" t="s">
        <v>794</v>
      </c>
      <c r="J1360" s="13">
        <v>1</v>
      </c>
      <c r="K1360" s="13">
        <v>0.6</v>
      </c>
      <c r="L1360" s="14">
        <v>-1.4413</v>
      </c>
      <c r="M1360" s="14">
        <f t="shared" si="105"/>
        <v>3.4293</v>
      </c>
      <c r="N1360" s="14">
        <f t="shared" si="106"/>
        <v>3.1807999999999996</v>
      </c>
      <c r="O1360" s="14">
        <f t="shared" si="108"/>
        <v>-0.24850000000000039</v>
      </c>
      <c r="P1360" s="13">
        <v>1.988</v>
      </c>
      <c r="Q1360" s="14">
        <f t="shared" si="107"/>
        <v>150</v>
      </c>
      <c r="R1360" s="14" t="str">
        <f t="shared" si="109"/>
        <v>D</v>
      </c>
      <c r="S1360" s="14" t="str">
        <f>VLOOKUP(G1360,Code!$C$3:$D$5,2,0)</f>
        <v>F-101</v>
      </c>
      <c r="T1360" s="14"/>
    </row>
    <row r="1361" spans="1:20">
      <c r="A1361" s="13">
        <v>1360</v>
      </c>
      <c r="B1361" s="13" t="s">
        <v>68</v>
      </c>
      <c r="C1361" s="13" t="s">
        <v>69</v>
      </c>
      <c r="D1361" s="13" t="s">
        <v>79</v>
      </c>
      <c r="E1361" s="13" t="s">
        <v>80</v>
      </c>
      <c r="F1361" s="13" t="s">
        <v>81</v>
      </c>
      <c r="G1361" s="13" t="s">
        <v>73</v>
      </c>
      <c r="H1361" s="13" t="s">
        <v>76</v>
      </c>
      <c r="I1361" s="13" t="s">
        <v>1297</v>
      </c>
      <c r="J1361" s="13">
        <v>2</v>
      </c>
      <c r="K1361" s="13">
        <v>0.2</v>
      </c>
      <c r="L1361" s="14">
        <v>0</v>
      </c>
      <c r="M1361" s="14">
        <f t="shared" si="105"/>
        <v>145.56800000000001</v>
      </c>
      <c r="N1361" s="14">
        <f t="shared" si="106"/>
        <v>174.6816</v>
      </c>
      <c r="O1361" s="14">
        <f t="shared" si="108"/>
        <v>29.113599999999991</v>
      </c>
      <c r="P1361" s="13">
        <v>145.56800000000001</v>
      </c>
      <c r="Q1361" s="14">
        <f t="shared" si="107"/>
        <v>300</v>
      </c>
      <c r="R1361" s="14" t="str">
        <f t="shared" si="109"/>
        <v>D</v>
      </c>
      <c r="S1361" s="14" t="str">
        <f>VLOOKUP(G1361,Code!$C$3:$D$5,2,0)</f>
        <v>F-101</v>
      </c>
      <c r="T1361" s="14"/>
    </row>
    <row r="1362" spans="1:20">
      <c r="A1362" s="13">
        <v>1361</v>
      </c>
      <c r="B1362" s="13" t="s">
        <v>85</v>
      </c>
      <c r="C1362" s="13" t="s">
        <v>78</v>
      </c>
      <c r="D1362" s="13" t="s">
        <v>132</v>
      </c>
      <c r="E1362" s="13" t="s">
        <v>133</v>
      </c>
      <c r="F1362" s="13" t="s">
        <v>134</v>
      </c>
      <c r="G1362" s="13" t="s">
        <v>82</v>
      </c>
      <c r="H1362" s="13" t="s">
        <v>94</v>
      </c>
      <c r="I1362" s="13" t="s">
        <v>963</v>
      </c>
      <c r="J1362" s="13">
        <v>7</v>
      </c>
      <c r="K1362" s="13">
        <v>0.2</v>
      </c>
      <c r="L1362" s="14">
        <v>9.2441999999999993</v>
      </c>
      <c r="M1362" s="14">
        <f t="shared" si="105"/>
        <v>114.01179999999999</v>
      </c>
      <c r="N1362" s="14">
        <f t="shared" si="106"/>
        <v>147.90719999999999</v>
      </c>
      <c r="O1362" s="14">
        <f t="shared" si="108"/>
        <v>33.895399999999995</v>
      </c>
      <c r="P1362" s="13">
        <v>123.256</v>
      </c>
      <c r="Q1362" s="14">
        <f t="shared" si="107"/>
        <v>1050</v>
      </c>
      <c r="R1362" s="14" t="str">
        <f t="shared" si="109"/>
        <v>B</v>
      </c>
      <c r="S1362" s="14" t="str">
        <f>VLOOKUP(G1362,Code!$C$3:$D$5,2,0)</f>
        <v>O-102</v>
      </c>
      <c r="T1362" s="14"/>
    </row>
    <row r="1363" spans="1:20">
      <c r="A1363" s="13">
        <v>1362</v>
      </c>
      <c r="B1363" s="13" t="s">
        <v>85</v>
      </c>
      <c r="C1363" s="13" t="s">
        <v>78</v>
      </c>
      <c r="D1363" s="13" t="s">
        <v>132</v>
      </c>
      <c r="E1363" s="13" t="s">
        <v>133</v>
      </c>
      <c r="F1363" s="13" t="s">
        <v>134</v>
      </c>
      <c r="G1363" s="13" t="s">
        <v>82</v>
      </c>
      <c r="H1363" s="13" t="s">
        <v>107</v>
      </c>
      <c r="I1363" s="13" t="s">
        <v>1298</v>
      </c>
      <c r="J1363" s="13">
        <v>4</v>
      </c>
      <c r="K1363" s="13">
        <v>0.2</v>
      </c>
      <c r="L1363" s="14">
        <v>7.3999999999999995</v>
      </c>
      <c r="M1363" s="14">
        <f t="shared" si="105"/>
        <v>16.280000000000005</v>
      </c>
      <c r="N1363" s="14">
        <f t="shared" si="106"/>
        <v>28.416000000000004</v>
      </c>
      <c r="O1363" s="14">
        <f t="shared" si="108"/>
        <v>12.135999999999999</v>
      </c>
      <c r="P1363" s="13">
        <v>23.680000000000003</v>
      </c>
      <c r="Q1363" s="14">
        <f t="shared" si="107"/>
        <v>600</v>
      </c>
      <c r="R1363" s="14" t="str">
        <f t="shared" si="109"/>
        <v>C</v>
      </c>
      <c r="S1363" s="14" t="str">
        <f>VLOOKUP(G1363,Code!$C$3:$D$5,2,0)</f>
        <v>O-102</v>
      </c>
      <c r="T1363" s="14"/>
    </row>
    <row r="1364" spans="1:20">
      <c r="A1364" s="13">
        <v>1363</v>
      </c>
      <c r="B1364" s="13" t="s">
        <v>85</v>
      </c>
      <c r="C1364" s="13" t="s">
        <v>78</v>
      </c>
      <c r="D1364" s="13" t="s">
        <v>132</v>
      </c>
      <c r="E1364" s="13" t="s">
        <v>133</v>
      </c>
      <c r="F1364" s="13" t="s">
        <v>134</v>
      </c>
      <c r="G1364" s="13" t="s">
        <v>96</v>
      </c>
      <c r="H1364" s="13" t="s">
        <v>97</v>
      </c>
      <c r="I1364" s="13" t="s">
        <v>1299</v>
      </c>
      <c r="J1364" s="13">
        <v>4</v>
      </c>
      <c r="K1364" s="13">
        <v>0.4</v>
      </c>
      <c r="L1364" s="14">
        <v>-56.755600000000015</v>
      </c>
      <c r="M1364" s="14">
        <f t="shared" si="105"/>
        <v>366.33160000000004</v>
      </c>
      <c r="N1364" s="14">
        <f t="shared" si="106"/>
        <v>433.40640000000002</v>
      </c>
      <c r="O1364" s="14">
        <f t="shared" si="108"/>
        <v>67.074799999999982</v>
      </c>
      <c r="P1364" s="13">
        <v>309.57600000000002</v>
      </c>
      <c r="Q1364" s="14">
        <f t="shared" si="107"/>
        <v>600</v>
      </c>
      <c r="R1364" s="14" t="str">
        <f t="shared" si="109"/>
        <v>C</v>
      </c>
      <c r="S1364" s="14" t="str">
        <f>VLOOKUP(G1364,Code!$C$3:$D$5,2,0)</f>
        <v>T-103</v>
      </c>
      <c r="T1364" s="14"/>
    </row>
    <row r="1365" spans="1:20">
      <c r="A1365" s="13">
        <v>1364</v>
      </c>
      <c r="B1365" s="13" t="s">
        <v>150</v>
      </c>
      <c r="C1365" s="13" t="s">
        <v>78</v>
      </c>
      <c r="D1365" s="13" t="s">
        <v>556</v>
      </c>
      <c r="E1365" s="13" t="s">
        <v>200</v>
      </c>
      <c r="F1365" s="13" t="s">
        <v>81</v>
      </c>
      <c r="G1365" s="13" t="s">
        <v>82</v>
      </c>
      <c r="H1365" s="13" t="s">
        <v>99</v>
      </c>
      <c r="I1365" s="13" t="s">
        <v>913</v>
      </c>
      <c r="J1365" s="13">
        <v>14</v>
      </c>
      <c r="K1365" s="13">
        <v>0.7</v>
      </c>
      <c r="L1365" s="14">
        <v>-25.591999999999999</v>
      </c>
      <c r="M1365" s="14">
        <f t="shared" si="105"/>
        <v>63.980000000000004</v>
      </c>
      <c r="N1365" s="14">
        <f t="shared" si="106"/>
        <v>65.259600000000006</v>
      </c>
      <c r="O1365" s="14">
        <f t="shared" si="108"/>
        <v>1.2796000000000021</v>
      </c>
      <c r="P1365" s="13">
        <v>38.388000000000005</v>
      </c>
      <c r="Q1365" s="14">
        <f t="shared" si="107"/>
        <v>2100</v>
      </c>
      <c r="R1365" s="14" t="str">
        <f t="shared" si="109"/>
        <v>A</v>
      </c>
      <c r="S1365" s="14" t="str">
        <f>VLOOKUP(G1365,Code!$C$3:$D$5,2,0)</f>
        <v>O-102</v>
      </c>
      <c r="T1365" s="14"/>
    </row>
    <row r="1366" spans="1:20">
      <c r="A1366" s="13">
        <v>1365</v>
      </c>
      <c r="B1366" s="13" t="s">
        <v>150</v>
      </c>
      <c r="C1366" s="13" t="s">
        <v>78</v>
      </c>
      <c r="D1366" s="13" t="s">
        <v>556</v>
      </c>
      <c r="E1366" s="13" t="s">
        <v>200</v>
      </c>
      <c r="F1366" s="13" t="s">
        <v>81</v>
      </c>
      <c r="G1366" s="13" t="s">
        <v>96</v>
      </c>
      <c r="H1366" s="13" t="s">
        <v>333</v>
      </c>
      <c r="I1366" s="13" t="s">
        <v>1300</v>
      </c>
      <c r="J1366" s="13">
        <v>2</v>
      </c>
      <c r="K1366" s="13">
        <v>0.7</v>
      </c>
      <c r="L1366" s="14">
        <v>-63.995999999999981</v>
      </c>
      <c r="M1366" s="14">
        <f t="shared" si="105"/>
        <v>159.99</v>
      </c>
      <c r="N1366" s="14">
        <f t="shared" si="106"/>
        <v>163.18980000000002</v>
      </c>
      <c r="O1366" s="14">
        <f t="shared" si="108"/>
        <v>3.1998000000000104</v>
      </c>
      <c r="P1366" s="13">
        <v>95.994000000000014</v>
      </c>
      <c r="Q1366" s="14">
        <f t="shared" si="107"/>
        <v>300</v>
      </c>
      <c r="R1366" s="14" t="str">
        <f t="shared" si="109"/>
        <v>D</v>
      </c>
      <c r="S1366" s="14" t="str">
        <f>VLOOKUP(G1366,Code!$C$3:$D$5,2,0)</f>
        <v>T-103</v>
      </c>
      <c r="T1366" s="14"/>
    </row>
    <row r="1367" spans="1:20">
      <c r="A1367" s="13">
        <v>1366</v>
      </c>
      <c r="B1367" s="13" t="s">
        <v>150</v>
      </c>
      <c r="C1367" s="13" t="s">
        <v>78</v>
      </c>
      <c r="D1367" s="13" t="s">
        <v>556</v>
      </c>
      <c r="E1367" s="13" t="s">
        <v>200</v>
      </c>
      <c r="F1367" s="13" t="s">
        <v>81</v>
      </c>
      <c r="G1367" s="13" t="s">
        <v>96</v>
      </c>
      <c r="H1367" s="13" t="s">
        <v>138</v>
      </c>
      <c r="I1367" s="13" t="s">
        <v>1301</v>
      </c>
      <c r="J1367" s="13">
        <v>6</v>
      </c>
      <c r="K1367" s="13">
        <v>0.2</v>
      </c>
      <c r="L1367" s="14">
        <v>-35.992800000000038</v>
      </c>
      <c r="M1367" s="14">
        <f t="shared" si="105"/>
        <v>275.94480000000004</v>
      </c>
      <c r="N1367" s="14">
        <f t="shared" si="106"/>
        <v>287.94240000000002</v>
      </c>
      <c r="O1367" s="14">
        <f t="shared" si="108"/>
        <v>11.997599999999977</v>
      </c>
      <c r="P1367" s="13">
        <v>239.95200000000003</v>
      </c>
      <c r="Q1367" s="14">
        <f t="shared" si="107"/>
        <v>900</v>
      </c>
      <c r="R1367" s="14" t="str">
        <f t="shared" si="109"/>
        <v>C</v>
      </c>
      <c r="S1367" s="14" t="str">
        <f>VLOOKUP(G1367,Code!$C$3:$D$5,2,0)</f>
        <v>T-103</v>
      </c>
      <c r="T1367" s="14"/>
    </row>
    <row r="1368" spans="1:20">
      <c r="A1368" s="13">
        <v>1367</v>
      </c>
      <c r="B1368" s="13" t="s">
        <v>150</v>
      </c>
      <c r="C1368" s="13" t="s">
        <v>78</v>
      </c>
      <c r="D1368" s="13" t="s">
        <v>556</v>
      </c>
      <c r="E1368" s="13" t="s">
        <v>200</v>
      </c>
      <c r="F1368" s="13" t="s">
        <v>81</v>
      </c>
      <c r="G1368" s="13" t="s">
        <v>96</v>
      </c>
      <c r="H1368" s="13" t="s">
        <v>97</v>
      </c>
      <c r="I1368" s="13" t="s">
        <v>396</v>
      </c>
      <c r="J1368" s="13">
        <v>2</v>
      </c>
      <c r="K1368" s="13">
        <v>0.2</v>
      </c>
      <c r="L1368" s="14">
        <v>15.118800000000007</v>
      </c>
      <c r="M1368" s="14">
        <f t="shared" si="105"/>
        <v>186.46519999999998</v>
      </c>
      <c r="N1368" s="14">
        <f t="shared" si="106"/>
        <v>241.9008</v>
      </c>
      <c r="O1368" s="14">
        <f t="shared" si="108"/>
        <v>55.435600000000022</v>
      </c>
      <c r="P1368" s="13">
        <v>201.584</v>
      </c>
      <c r="Q1368" s="14">
        <f t="shared" si="107"/>
        <v>300</v>
      </c>
      <c r="R1368" s="14" t="str">
        <f t="shared" si="109"/>
        <v>D</v>
      </c>
      <c r="S1368" s="14" t="str">
        <f>VLOOKUP(G1368,Code!$C$3:$D$5,2,0)</f>
        <v>T-103</v>
      </c>
      <c r="T1368" s="14"/>
    </row>
    <row r="1369" spans="1:20">
      <c r="A1369" s="13">
        <v>1368</v>
      </c>
      <c r="B1369" s="13" t="s">
        <v>150</v>
      </c>
      <c r="C1369" s="13" t="s">
        <v>78</v>
      </c>
      <c r="D1369" s="13" t="s">
        <v>556</v>
      </c>
      <c r="E1369" s="13" t="s">
        <v>200</v>
      </c>
      <c r="F1369" s="13" t="s">
        <v>81</v>
      </c>
      <c r="G1369" s="13" t="s">
        <v>73</v>
      </c>
      <c r="H1369" s="13" t="s">
        <v>76</v>
      </c>
      <c r="I1369" s="13" t="s">
        <v>515</v>
      </c>
      <c r="J1369" s="13">
        <v>4</v>
      </c>
      <c r="K1369" s="13">
        <v>0.2</v>
      </c>
      <c r="L1369" s="14">
        <v>-146.10960000000014</v>
      </c>
      <c r="M1369" s="14">
        <f t="shared" si="105"/>
        <v>1045.2456000000002</v>
      </c>
      <c r="N1369" s="14">
        <f t="shared" si="106"/>
        <v>1078.9632000000001</v>
      </c>
      <c r="O1369" s="14">
        <f t="shared" si="108"/>
        <v>33.717599999999948</v>
      </c>
      <c r="P1369" s="13">
        <v>899.13600000000008</v>
      </c>
      <c r="Q1369" s="14">
        <f t="shared" si="107"/>
        <v>600</v>
      </c>
      <c r="R1369" s="14" t="str">
        <f t="shared" si="109"/>
        <v>C</v>
      </c>
      <c r="S1369" s="14" t="str">
        <f>VLOOKUP(G1369,Code!$C$3:$D$5,2,0)</f>
        <v>F-101</v>
      </c>
      <c r="T1369" s="14"/>
    </row>
    <row r="1370" spans="1:20">
      <c r="A1370" s="13">
        <v>1369</v>
      </c>
      <c r="B1370" s="13" t="s">
        <v>150</v>
      </c>
      <c r="C1370" s="13" t="s">
        <v>112</v>
      </c>
      <c r="D1370" s="13" t="s">
        <v>1302</v>
      </c>
      <c r="E1370" s="13" t="s">
        <v>80</v>
      </c>
      <c r="F1370" s="13" t="s">
        <v>81</v>
      </c>
      <c r="G1370" s="13" t="s">
        <v>73</v>
      </c>
      <c r="H1370" s="13" t="s">
        <v>92</v>
      </c>
      <c r="I1370" s="13" t="s">
        <v>499</v>
      </c>
      <c r="J1370" s="13">
        <v>5</v>
      </c>
      <c r="K1370" s="13">
        <v>0</v>
      </c>
      <c r="L1370" s="14">
        <v>62.736999999999995</v>
      </c>
      <c r="M1370" s="14">
        <f t="shared" si="105"/>
        <v>83.163000000000011</v>
      </c>
      <c r="N1370" s="14">
        <f t="shared" si="106"/>
        <v>145.9</v>
      </c>
      <c r="O1370" s="14">
        <f t="shared" si="108"/>
        <v>62.736999999999995</v>
      </c>
      <c r="P1370" s="13">
        <v>145.9</v>
      </c>
      <c r="Q1370" s="14">
        <f t="shared" si="107"/>
        <v>750</v>
      </c>
      <c r="R1370" s="14" t="str">
        <f t="shared" si="109"/>
        <v>C</v>
      </c>
      <c r="S1370" s="14" t="str">
        <f>VLOOKUP(G1370,Code!$C$3:$D$5,2,0)</f>
        <v>F-101</v>
      </c>
      <c r="T1370" s="14"/>
    </row>
    <row r="1371" spans="1:20">
      <c r="A1371" s="13">
        <v>1370</v>
      </c>
      <c r="B1371" s="13" t="s">
        <v>85</v>
      </c>
      <c r="C1371" s="13" t="s">
        <v>69</v>
      </c>
      <c r="D1371" s="13" t="s">
        <v>472</v>
      </c>
      <c r="E1371" s="13" t="s">
        <v>252</v>
      </c>
      <c r="F1371" s="13" t="s">
        <v>81</v>
      </c>
      <c r="G1371" s="13" t="s">
        <v>73</v>
      </c>
      <c r="H1371" s="13" t="s">
        <v>74</v>
      </c>
      <c r="I1371" s="13" t="s">
        <v>362</v>
      </c>
      <c r="J1371" s="13">
        <v>7</v>
      </c>
      <c r="K1371" s="13">
        <v>0.7</v>
      </c>
      <c r="L1371" s="14">
        <v>-786.74400000000026</v>
      </c>
      <c r="M1371" s="14">
        <f t="shared" si="105"/>
        <v>1376.8020000000004</v>
      </c>
      <c r="N1371" s="14">
        <f t="shared" si="106"/>
        <v>1003.0986000000001</v>
      </c>
      <c r="O1371" s="14">
        <f t="shared" si="108"/>
        <v>-373.70340000000022</v>
      </c>
      <c r="P1371" s="13">
        <v>590.05800000000011</v>
      </c>
      <c r="Q1371" s="14">
        <f t="shared" si="107"/>
        <v>1050</v>
      </c>
      <c r="R1371" s="14" t="str">
        <f t="shared" si="109"/>
        <v>B</v>
      </c>
      <c r="S1371" s="14" t="str">
        <f>VLOOKUP(G1371,Code!$C$3:$D$5,2,0)</f>
        <v>F-101</v>
      </c>
      <c r="T1371" s="14"/>
    </row>
    <row r="1372" spans="1:20">
      <c r="A1372" s="13">
        <v>1371</v>
      </c>
      <c r="B1372" s="13" t="s">
        <v>85</v>
      </c>
      <c r="C1372" s="13" t="s">
        <v>69</v>
      </c>
      <c r="D1372" s="13" t="s">
        <v>472</v>
      </c>
      <c r="E1372" s="13" t="s">
        <v>252</v>
      </c>
      <c r="F1372" s="13" t="s">
        <v>81</v>
      </c>
      <c r="G1372" s="13" t="s">
        <v>82</v>
      </c>
      <c r="H1372" s="13" t="s">
        <v>94</v>
      </c>
      <c r="I1372" s="13" t="s">
        <v>917</v>
      </c>
      <c r="J1372" s="13">
        <v>3</v>
      </c>
      <c r="K1372" s="13">
        <v>0.2</v>
      </c>
      <c r="L1372" s="14">
        <v>1.5794999999999986</v>
      </c>
      <c r="M1372" s="14">
        <f t="shared" si="105"/>
        <v>12.4605</v>
      </c>
      <c r="N1372" s="14">
        <f t="shared" si="106"/>
        <v>16.847999999999999</v>
      </c>
      <c r="O1372" s="14">
        <f t="shared" si="108"/>
        <v>4.3874999999999993</v>
      </c>
      <c r="P1372" s="13">
        <v>14.04</v>
      </c>
      <c r="Q1372" s="14">
        <f t="shared" si="107"/>
        <v>450</v>
      </c>
      <c r="R1372" s="14" t="str">
        <f t="shared" si="109"/>
        <v>D</v>
      </c>
      <c r="S1372" s="14" t="str">
        <f>VLOOKUP(G1372,Code!$C$3:$D$5,2,0)</f>
        <v>O-102</v>
      </c>
      <c r="T1372" s="14"/>
    </row>
    <row r="1373" spans="1:20">
      <c r="A1373" s="13">
        <v>1372</v>
      </c>
      <c r="B1373" s="13" t="s">
        <v>85</v>
      </c>
      <c r="C1373" s="13" t="s">
        <v>112</v>
      </c>
      <c r="D1373" s="13" t="s">
        <v>1137</v>
      </c>
      <c r="E1373" s="13" t="s">
        <v>1003</v>
      </c>
      <c r="F1373" s="13" t="s">
        <v>134</v>
      </c>
      <c r="G1373" s="13" t="s">
        <v>96</v>
      </c>
      <c r="H1373" s="13" t="s">
        <v>138</v>
      </c>
      <c r="I1373" s="13" t="s">
        <v>1303</v>
      </c>
      <c r="J1373" s="13">
        <v>3</v>
      </c>
      <c r="K1373" s="13">
        <v>0</v>
      </c>
      <c r="L1373" s="14">
        <v>4.9079999999999977</v>
      </c>
      <c r="M1373" s="14">
        <f t="shared" si="105"/>
        <v>44.171999999999997</v>
      </c>
      <c r="N1373" s="14">
        <f t="shared" si="106"/>
        <v>49.08</v>
      </c>
      <c r="O1373" s="14">
        <f t="shared" si="108"/>
        <v>4.9080000000000013</v>
      </c>
      <c r="P1373" s="13">
        <v>49.08</v>
      </c>
      <c r="Q1373" s="14">
        <f t="shared" si="107"/>
        <v>450</v>
      </c>
      <c r="R1373" s="14" t="str">
        <f t="shared" si="109"/>
        <v>D</v>
      </c>
      <c r="S1373" s="14" t="str">
        <f>VLOOKUP(G1373,Code!$C$3:$D$5,2,0)</f>
        <v>T-103</v>
      </c>
      <c r="T1373" s="14"/>
    </row>
    <row r="1374" spans="1:20">
      <c r="A1374" s="13">
        <v>1373</v>
      </c>
      <c r="B1374" s="13" t="s">
        <v>68</v>
      </c>
      <c r="C1374" s="13" t="s">
        <v>69</v>
      </c>
      <c r="D1374" s="13" t="s">
        <v>813</v>
      </c>
      <c r="E1374" s="13" t="s">
        <v>80</v>
      </c>
      <c r="F1374" s="13" t="s">
        <v>81</v>
      </c>
      <c r="G1374" s="13" t="s">
        <v>82</v>
      </c>
      <c r="H1374" s="13" t="s">
        <v>83</v>
      </c>
      <c r="I1374" s="13" t="s">
        <v>859</v>
      </c>
      <c r="J1374" s="13">
        <v>2</v>
      </c>
      <c r="K1374" s="13">
        <v>0</v>
      </c>
      <c r="L1374" s="14">
        <v>14.8</v>
      </c>
      <c r="M1374" s="14">
        <f t="shared" si="105"/>
        <v>14.8</v>
      </c>
      <c r="N1374" s="14">
        <f t="shared" si="106"/>
        <v>29.6</v>
      </c>
      <c r="O1374" s="14">
        <f t="shared" si="108"/>
        <v>14.8</v>
      </c>
      <c r="P1374" s="13">
        <v>29.6</v>
      </c>
      <c r="Q1374" s="14">
        <f t="shared" si="107"/>
        <v>300</v>
      </c>
      <c r="R1374" s="14" t="str">
        <f t="shared" si="109"/>
        <v>D</v>
      </c>
      <c r="S1374" s="14" t="str">
        <f>VLOOKUP(G1374,Code!$C$3:$D$5,2,0)</f>
        <v>O-102</v>
      </c>
      <c r="T1374" s="14"/>
    </row>
    <row r="1375" spans="1:20">
      <c r="A1375" s="13">
        <v>1374</v>
      </c>
      <c r="B1375" s="13" t="s">
        <v>68</v>
      </c>
      <c r="C1375" s="13" t="s">
        <v>69</v>
      </c>
      <c r="D1375" s="13" t="s">
        <v>813</v>
      </c>
      <c r="E1375" s="13" t="s">
        <v>80</v>
      </c>
      <c r="F1375" s="13" t="s">
        <v>81</v>
      </c>
      <c r="G1375" s="13" t="s">
        <v>82</v>
      </c>
      <c r="H1375" s="13" t="s">
        <v>99</v>
      </c>
      <c r="I1375" s="13" t="s">
        <v>1304</v>
      </c>
      <c r="J1375" s="13">
        <v>4</v>
      </c>
      <c r="K1375" s="13">
        <v>0.2</v>
      </c>
      <c r="L1375" s="14">
        <v>5.5535999999999994</v>
      </c>
      <c r="M1375" s="14">
        <f t="shared" si="105"/>
        <v>11.534400000000002</v>
      </c>
      <c r="N1375" s="14">
        <f t="shared" si="106"/>
        <v>20.505600000000001</v>
      </c>
      <c r="O1375" s="14">
        <f t="shared" si="108"/>
        <v>8.9711999999999996</v>
      </c>
      <c r="P1375" s="13">
        <v>17.088000000000001</v>
      </c>
      <c r="Q1375" s="14">
        <f t="shared" si="107"/>
        <v>600</v>
      </c>
      <c r="R1375" s="14" t="str">
        <f t="shared" si="109"/>
        <v>C</v>
      </c>
      <c r="S1375" s="14" t="str">
        <f>VLOOKUP(G1375,Code!$C$3:$D$5,2,0)</f>
        <v>O-102</v>
      </c>
      <c r="T1375" s="14"/>
    </row>
    <row r="1376" spans="1:20">
      <c r="A1376" s="13">
        <v>1375</v>
      </c>
      <c r="B1376" s="13" t="s">
        <v>85</v>
      </c>
      <c r="C1376" s="13" t="s">
        <v>69</v>
      </c>
      <c r="D1376" s="13" t="s">
        <v>1305</v>
      </c>
      <c r="E1376" s="13" t="s">
        <v>122</v>
      </c>
      <c r="F1376" s="13" t="s">
        <v>81</v>
      </c>
      <c r="G1376" s="13" t="s">
        <v>73</v>
      </c>
      <c r="H1376" s="13" t="s">
        <v>88</v>
      </c>
      <c r="I1376" s="13" t="s">
        <v>1306</v>
      </c>
      <c r="J1376" s="13">
        <v>5</v>
      </c>
      <c r="K1376" s="13">
        <v>0</v>
      </c>
      <c r="L1376" s="14">
        <v>118.65750000000006</v>
      </c>
      <c r="M1376" s="14">
        <f t="shared" si="105"/>
        <v>794.09249999999997</v>
      </c>
      <c r="N1376" s="14">
        <f t="shared" si="106"/>
        <v>912.75</v>
      </c>
      <c r="O1376" s="14">
        <f t="shared" si="108"/>
        <v>118.65750000000003</v>
      </c>
      <c r="P1376" s="13">
        <v>912.75</v>
      </c>
      <c r="Q1376" s="14">
        <f t="shared" si="107"/>
        <v>750</v>
      </c>
      <c r="R1376" s="14" t="str">
        <f t="shared" si="109"/>
        <v>C</v>
      </c>
      <c r="S1376" s="14" t="str">
        <f>VLOOKUP(G1376,Code!$C$3:$D$5,2,0)</f>
        <v>F-101</v>
      </c>
      <c r="T1376" s="14"/>
    </row>
    <row r="1377" spans="1:20">
      <c r="A1377" s="13">
        <v>1376</v>
      </c>
      <c r="B1377" s="13" t="s">
        <v>68</v>
      </c>
      <c r="C1377" s="13" t="s">
        <v>69</v>
      </c>
      <c r="D1377" s="13" t="s">
        <v>1307</v>
      </c>
      <c r="E1377" s="13" t="s">
        <v>122</v>
      </c>
      <c r="F1377" s="13" t="s">
        <v>81</v>
      </c>
      <c r="G1377" s="13" t="s">
        <v>82</v>
      </c>
      <c r="H1377" s="13" t="s">
        <v>101</v>
      </c>
      <c r="I1377" s="13" t="s">
        <v>1308</v>
      </c>
      <c r="J1377" s="13">
        <v>3</v>
      </c>
      <c r="K1377" s="13">
        <v>0</v>
      </c>
      <c r="L1377" s="14">
        <v>305.13000000000011</v>
      </c>
      <c r="M1377" s="14">
        <f t="shared" si="105"/>
        <v>784.61999999999989</v>
      </c>
      <c r="N1377" s="14">
        <f t="shared" si="106"/>
        <v>1089.75</v>
      </c>
      <c r="O1377" s="14">
        <f t="shared" si="108"/>
        <v>305.13000000000011</v>
      </c>
      <c r="P1377" s="13">
        <v>1089.75</v>
      </c>
      <c r="Q1377" s="14">
        <f t="shared" si="107"/>
        <v>450</v>
      </c>
      <c r="R1377" s="14" t="str">
        <f t="shared" si="109"/>
        <v>D</v>
      </c>
      <c r="S1377" s="14" t="str">
        <f>VLOOKUP(G1377,Code!$C$3:$D$5,2,0)</f>
        <v>O-102</v>
      </c>
      <c r="T1377" s="14"/>
    </row>
    <row r="1378" spans="1:20">
      <c r="A1378" s="13">
        <v>1377</v>
      </c>
      <c r="B1378" s="13" t="s">
        <v>68</v>
      </c>
      <c r="C1378" s="13" t="s">
        <v>69</v>
      </c>
      <c r="D1378" s="13" t="s">
        <v>1307</v>
      </c>
      <c r="E1378" s="13" t="s">
        <v>122</v>
      </c>
      <c r="F1378" s="13" t="s">
        <v>81</v>
      </c>
      <c r="G1378" s="13" t="s">
        <v>82</v>
      </c>
      <c r="H1378" s="13" t="s">
        <v>107</v>
      </c>
      <c r="I1378" s="13" t="s">
        <v>1309</v>
      </c>
      <c r="J1378" s="13">
        <v>8</v>
      </c>
      <c r="K1378" s="13">
        <v>0</v>
      </c>
      <c r="L1378" s="14">
        <v>219.44159999999999</v>
      </c>
      <c r="M1378" s="14">
        <f t="shared" si="105"/>
        <v>228.39839999999998</v>
      </c>
      <c r="N1378" s="14">
        <f t="shared" si="106"/>
        <v>447.84</v>
      </c>
      <c r="O1378" s="14">
        <f t="shared" si="108"/>
        <v>219.44159999999999</v>
      </c>
      <c r="P1378" s="13">
        <v>447.84</v>
      </c>
      <c r="Q1378" s="14">
        <f t="shared" si="107"/>
        <v>1200</v>
      </c>
      <c r="R1378" s="14" t="str">
        <f t="shared" si="109"/>
        <v>B</v>
      </c>
      <c r="S1378" s="14" t="str">
        <f>VLOOKUP(G1378,Code!$C$3:$D$5,2,0)</f>
        <v>O-102</v>
      </c>
      <c r="T1378" s="14"/>
    </row>
    <row r="1379" spans="1:20">
      <c r="A1379" s="13">
        <v>1378</v>
      </c>
      <c r="B1379" s="13" t="s">
        <v>68</v>
      </c>
      <c r="C1379" s="13" t="s">
        <v>69</v>
      </c>
      <c r="D1379" s="13" t="s">
        <v>1307</v>
      </c>
      <c r="E1379" s="13" t="s">
        <v>122</v>
      </c>
      <c r="F1379" s="13" t="s">
        <v>81</v>
      </c>
      <c r="G1379" s="13" t="s">
        <v>82</v>
      </c>
      <c r="H1379" s="13" t="s">
        <v>94</v>
      </c>
      <c r="I1379" s="13" t="s">
        <v>1310</v>
      </c>
      <c r="J1379" s="13">
        <v>5</v>
      </c>
      <c r="K1379" s="13">
        <v>0</v>
      </c>
      <c r="L1379" s="14">
        <v>4.2639999999999993</v>
      </c>
      <c r="M1379" s="14">
        <f t="shared" si="105"/>
        <v>12.135999999999999</v>
      </c>
      <c r="N1379" s="14">
        <f t="shared" si="106"/>
        <v>16.399999999999999</v>
      </c>
      <c r="O1379" s="14">
        <f t="shared" si="108"/>
        <v>4.2639999999999993</v>
      </c>
      <c r="P1379" s="13">
        <v>16.399999999999999</v>
      </c>
      <c r="Q1379" s="14">
        <f t="shared" si="107"/>
        <v>750</v>
      </c>
      <c r="R1379" s="14" t="str">
        <f t="shared" si="109"/>
        <v>C</v>
      </c>
      <c r="S1379" s="14" t="str">
        <f>VLOOKUP(G1379,Code!$C$3:$D$5,2,0)</f>
        <v>O-102</v>
      </c>
      <c r="T1379" s="14"/>
    </row>
    <row r="1380" spans="1:20">
      <c r="A1380" s="13">
        <v>1379</v>
      </c>
      <c r="B1380" s="13" t="s">
        <v>68</v>
      </c>
      <c r="C1380" s="13" t="s">
        <v>69</v>
      </c>
      <c r="D1380" s="13" t="s">
        <v>1307</v>
      </c>
      <c r="E1380" s="13" t="s">
        <v>122</v>
      </c>
      <c r="F1380" s="13" t="s">
        <v>81</v>
      </c>
      <c r="G1380" s="13" t="s">
        <v>96</v>
      </c>
      <c r="H1380" s="13" t="s">
        <v>97</v>
      </c>
      <c r="I1380" s="13" t="s">
        <v>1311</v>
      </c>
      <c r="J1380" s="13">
        <v>5</v>
      </c>
      <c r="K1380" s="13">
        <v>0.2</v>
      </c>
      <c r="L1380" s="14">
        <v>34.996499999999969</v>
      </c>
      <c r="M1380" s="14">
        <f t="shared" si="105"/>
        <v>364.96350000000007</v>
      </c>
      <c r="N1380" s="14">
        <f t="shared" si="106"/>
        <v>479.95200000000006</v>
      </c>
      <c r="O1380" s="14">
        <f t="shared" si="108"/>
        <v>114.98849999999999</v>
      </c>
      <c r="P1380" s="13">
        <v>399.96000000000004</v>
      </c>
      <c r="Q1380" s="14">
        <f t="shared" si="107"/>
        <v>750</v>
      </c>
      <c r="R1380" s="14" t="str">
        <f t="shared" si="109"/>
        <v>C</v>
      </c>
      <c r="S1380" s="14" t="str">
        <f>VLOOKUP(G1380,Code!$C$3:$D$5,2,0)</f>
        <v>T-103</v>
      </c>
      <c r="T1380" s="14"/>
    </row>
    <row r="1381" spans="1:20">
      <c r="A1381" s="13">
        <v>1380</v>
      </c>
      <c r="B1381" s="13" t="s">
        <v>68</v>
      </c>
      <c r="C1381" s="13" t="s">
        <v>69</v>
      </c>
      <c r="D1381" s="13" t="s">
        <v>1307</v>
      </c>
      <c r="E1381" s="13" t="s">
        <v>122</v>
      </c>
      <c r="F1381" s="13" t="s">
        <v>81</v>
      </c>
      <c r="G1381" s="13" t="s">
        <v>82</v>
      </c>
      <c r="H1381" s="13" t="s">
        <v>90</v>
      </c>
      <c r="I1381" s="13" t="s">
        <v>1312</v>
      </c>
      <c r="J1381" s="13">
        <v>5</v>
      </c>
      <c r="K1381" s="13">
        <v>0</v>
      </c>
      <c r="L1381" s="14">
        <v>7.9449999999999932</v>
      </c>
      <c r="M1381" s="14">
        <f t="shared" si="105"/>
        <v>150.95500000000001</v>
      </c>
      <c r="N1381" s="14">
        <f t="shared" si="106"/>
        <v>158.9</v>
      </c>
      <c r="O1381" s="14">
        <f t="shared" si="108"/>
        <v>7.9449999999999932</v>
      </c>
      <c r="P1381" s="13">
        <v>158.9</v>
      </c>
      <c r="Q1381" s="14">
        <f t="shared" si="107"/>
        <v>750</v>
      </c>
      <c r="R1381" s="14" t="str">
        <f t="shared" si="109"/>
        <v>C</v>
      </c>
      <c r="S1381" s="14" t="str">
        <f>VLOOKUP(G1381,Code!$C$3:$D$5,2,0)</f>
        <v>O-102</v>
      </c>
      <c r="T1381" s="14"/>
    </row>
    <row r="1382" spans="1:20">
      <c r="A1382" s="13">
        <v>1381</v>
      </c>
      <c r="B1382" s="13" t="s">
        <v>68</v>
      </c>
      <c r="C1382" s="13" t="s">
        <v>69</v>
      </c>
      <c r="D1382" s="13" t="s">
        <v>1307</v>
      </c>
      <c r="E1382" s="13" t="s">
        <v>122</v>
      </c>
      <c r="F1382" s="13" t="s">
        <v>81</v>
      </c>
      <c r="G1382" s="13" t="s">
        <v>82</v>
      </c>
      <c r="H1382" s="13" t="s">
        <v>99</v>
      </c>
      <c r="I1382" s="13" t="s">
        <v>239</v>
      </c>
      <c r="J1382" s="13">
        <v>1</v>
      </c>
      <c r="K1382" s="13">
        <v>0.2</v>
      </c>
      <c r="L1382" s="14">
        <v>4.7792000000000003</v>
      </c>
      <c r="M1382" s="14">
        <f t="shared" si="105"/>
        <v>8.4048000000000016</v>
      </c>
      <c r="N1382" s="14">
        <f t="shared" si="106"/>
        <v>15.820800000000002</v>
      </c>
      <c r="O1382" s="14">
        <f t="shared" si="108"/>
        <v>7.4160000000000004</v>
      </c>
      <c r="P1382" s="13">
        <v>13.184000000000001</v>
      </c>
      <c r="Q1382" s="14">
        <f t="shared" si="107"/>
        <v>150</v>
      </c>
      <c r="R1382" s="14" t="str">
        <f t="shared" si="109"/>
        <v>D</v>
      </c>
      <c r="S1382" s="14" t="str">
        <f>VLOOKUP(G1382,Code!$C$3:$D$5,2,0)</f>
        <v>O-102</v>
      </c>
      <c r="T1382" s="14"/>
    </row>
    <row r="1383" spans="1:20">
      <c r="A1383" s="13">
        <v>1382</v>
      </c>
      <c r="B1383" s="13" t="s">
        <v>85</v>
      </c>
      <c r="C1383" s="13" t="s">
        <v>112</v>
      </c>
      <c r="D1383" s="13" t="s">
        <v>251</v>
      </c>
      <c r="E1383" s="13" t="s">
        <v>159</v>
      </c>
      <c r="F1383" s="13" t="s">
        <v>115</v>
      </c>
      <c r="G1383" s="13" t="s">
        <v>73</v>
      </c>
      <c r="H1383" s="13" t="s">
        <v>92</v>
      </c>
      <c r="I1383" s="13" t="s">
        <v>863</v>
      </c>
      <c r="J1383" s="13">
        <v>3</v>
      </c>
      <c r="K1383" s="13">
        <v>0.6</v>
      </c>
      <c r="L1383" s="14">
        <v>-90.24839999999999</v>
      </c>
      <c r="M1383" s="14">
        <f t="shared" si="105"/>
        <v>174.2004</v>
      </c>
      <c r="N1383" s="14">
        <f t="shared" si="106"/>
        <v>134.32319999999999</v>
      </c>
      <c r="O1383" s="14">
        <f t="shared" si="108"/>
        <v>-39.877200000000016</v>
      </c>
      <c r="P1383" s="13">
        <v>83.951999999999998</v>
      </c>
      <c r="Q1383" s="14">
        <f t="shared" si="107"/>
        <v>450</v>
      </c>
      <c r="R1383" s="14" t="str">
        <f t="shared" si="109"/>
        <v>D</v>
      </c>
      <c r="S1383" s="14" t="str">
        <f>VLOOKUP(G1383,Code!$C$3:$D$5,2,0)</f>
        <v>F-101</v>
      </c>
      <c r="T1383" s="14"/>
    </row>
    <row r="1384" spans="1:20">
      <c r="A1384" s="13">
        <v>1383</v>
      </c>
      <c r="B1384" s="13" t="s">
        <v>548</v>
      </c>
      <c r="C1384" s="13" t="s">
        <v>112</v>
      </c>
      <c r="D1384" s="13" t="s">
        <v>1313</v>
      </c>
      <c r="E1384" s="13" t="s">
        <v>542</v>
      </c>
      <c r="F1384" s="13" t="s">
        <v>72</v>
      </c>
      <c r="G1384" s="13" t="s">
        <v>82</v>
      </c>
      <c r="H1384" s="13" t="s">
        <v>90</v>
      </c>
      <c r="I1384" s="13" t="s">
        <v>1200</v>
      </c>
      <c r="J1384" s="13">
        <v>1</v>
      </c>
      <c r="K1384" s="13">
        <v>0</v>
      </c>
      <c r="L1384" s="14">
        <v>1.6196000000000055</v>
      </c>
      <c r="M1384" s="14">
        <f t="shared" si="105"/>
        <v>79.360399999999998</v>
      </c>
      <c r="N1384" s="14">
        <f t="shared" si="106"/>
        <v>80.98</v>
      </c>
      <c r="O1384" s="14">
        <f t="shared" si="108"/>
        <v>1.6196000000000055</v>
      </c>
      <c r="P1384" s="13">
        <v>80.98</v>
      </c>
      <c r="Q1384" s="14">
        <f t="shared" si="107"/>
        <v>150</v>
      </c>
      <c r="R1384" s="14" t="str">
        <f t="shared" si="109"/>
        <v>D</v>
      </c>
      <c r="S1384" s="14" t="str">
        <f>VLOOKUP(G1384,Code!$C$3:$D$5,2,0)</f>
        <v>O-102</v>
      </c>
      <c r="T1384" s="14"/>
    </row>
    <row r="1385" spans="1:20">
      <c r="A1385" s="13">
        <v>1384</v>
      </c>
      <c r="B1385" s="13" t="s">
        <v>548</v>
      </c>
      <c r="C1385" s="13" t="s">
        <v>112</v>
      </c>
      <c r="D1385" s="13" t="s">
        <v>1313</v>
      </c>
      <c r="E1385" s="13" t="s">
        <v>542</v>
      </c>
      <c r="F1385" s="13" t="s">
        <v>72</v>
      </c>
      <c r="G1385" s="13" t="s">
        <v>82</v>
      </c>
      <c r="H1385" s="13" t="s">
        <v>107</v>
      </c>
      <c r="I1385" s="13" t="s">
        <v>1314</v>
      </c>
      <c r="J1385" s="13">
        <v>9</v>
      </c>
      <c r="K1385" s="13">
        <v>0</v>
      </c>
      <c r="L1385" s="14">
        <v>170.9316</v>
      </c>
      <c r="M1385" s="14">
        <f t="shared" si="105"/>
        <v>177.90839999999997</v>
      </c>
      <c r="N1385" s="14">
        <f t="shared" si="106"/>
        <v>348.84</v>
      </c>
      <c r="O1385" s="14">
        <f t="shared" si="108"/>
        <v>170.9316</v>
      </c>
      <c r="P1385" s="13">
        <v>348.84</v>
      </c>
      <c r="Q1385" s="14">
        <f t="shared" si="107"/>
        <v>1350</v>
      </c>
      <c r="R1385" s="14" t="str">
        <f t="shared" si="109"/>
        <v>B</v>
      </c>
      <c r="S1385" s="14" t="str">
        <f>VLOOKUP(G1385,Code!$C$3:$D$5,2,0)</f>
        <v>O-102</v>
      </c>
      <c r="T1385" s="14"/>
    </row>
    <row r="1386" spans="1:20">
      <c r="A1386" s="13">
        <v>1385</v>
      </c>
      <c r="B1386" s="13" t="s">
        <v>548</v>
      </c>
      <c r="C1386" s="13" t="s">
        <v>112</v>
      </c>
      <c r="D1386" s="13" t="s">
        <v>1313</v>
      </c>
      <c r="E1386" s="13" t="s">
        <v>542</v>
      </c>
      <c r="F1386" s="13" t="s">
        <v>72</v>
      </c>
      <c r="G1386" s="13" t="s">
        <v>82</v>
      </c>
      <c r="H1386" s="13" t="s">
        <v>183</v>
      </c>
      <c r="I1386" s="13" t="s">
        <v>1315</v>
      </c>
      <c r="J1386" s="13">
        <v>5</v>
      </c>
      <c r="K1386" s="13">
        <v>0</v>
      </c>
      <c r="L1386" s="14">
        <v>0.18900000000000028</v>
      </c>
      <c r="M1386" s="14">
        <f t="shared" si="105"/>
        <v>9.2609999999999992</v>
      </c>
      <c r="N1386" s="14">
        <f t="shared" si="106"/>
        <v>9.4499999999999993</v>
      </c>
      <c r="O1386" s="14">
        <f t="shared" si="108"/>
        <v>0.18900000000000006</v>
      </c>
      <c r="P1386" s="13">
        <v>9.4499999999999993</v>
      </c>
      <c r="Q1386" s="14">
        <f t="shared" si="107"/>
        <v>750</v>
      </c>
      <c r="R1386" s="14" t="str">
        <f t="shared" si="109"/>
        <v>C</v>
      </c>
      <c r="S1386" s="14" t="str">
        <f>VLOOKUP(G1386,Code!$C$3:$D$5,2,0)</f>
        <v>O-102</v>
      </c>
      <c r="T1386" s="14"/>
    </row>
    <row r="1387" spans="1:20">
      <c r="A1387" s="13">
        <v>1386</v>
      </c>
      <c r="B1387" s="13" t="s">
        <v>548</v>
      </c>
      <c r="C1387" s="13" t="s">
        <v>112</v>
      </c>
      <c r="D1387" s="13" t="s">
        <v>1313</v>
      </c>
      <c r="E1387" s="13" t="s">
        <v>542</v>
      </c>
      <c r="F1387" s="13" t="s">
        <v>72</v>
      </c>
      <c r="G1387" s="13" t="s">
        <v>73</v>
      </c>
      <c r="H1387" s="13" t="s">
        <v>92</v>
      </c>
      <c r="I1387" s="13" t="s">
        <v>1316</v>
      </c>
      <c r="J1387" s="13">
        <v>3</v>
      </c>
      <c r="K1387" s="13">
        <v>0</v>
      </c>
      <c r="L1387" s="14">
        <v>7.1592000000000002</v>
      </c>
      <c r="M1387" s="14">
        <f t="shared" si="105"/>
        <v>11.6808</v>
      </c>
      <c r="N1387" s="14">
        <f t="shared" si="106"/>
        <v>18.84</v>
      </c>
      <c r="O1387" s="14">
        <f t="shared" si="108"/>
        <v>7.1592000000000002</v>
      </c>
      <c r="P1387" s="13">
        <v>18.84</v>
      </c>
      <c r="Q1387" s="14">
        <f t="shared" si="107"/>
        <v>450</v>
      </c>
      <c r="R1387" s="14" t="str">
        <f t="shared" si="109"/>
        <v>D</v>
      </c>
      <c r="S1387" s="14" t="str">
        <f>VLOOKUP(G1387,Code!$C$3:$D$5,2,0)</f>
        <v>F-101</v>
      </c>
      <c r="T1387" s="14"/>
    </row>
    <row r="1388" spans="1:20">
      <c r="A1388" s="13">
        <v>1387</v>
      </c>
      <c r="B1388" s="13" t="s">
        <v>548</v>
      </c>
      <c r="C1388" s="13" t="s">
        <v>112</v>
      </c>
      <c r="D1388" s="13" t="s">
        <v>1313</v>
      </c>
      <c r="E1388" s="13" t="s">
        <v>542</v>
      </c>
      <c r="F1388" s="13" t="s">
        <v>72</v>
      </c>
      <c r="G1388" s="13" t="s">
        <v>73</v>
      </c>
      <c r="H1388" s="13" t="s">
        <v>74</v>
      </c>
      <c r="I1388" s="13" t="s">
        <v>852</v>
      </c>
      <c r="J1388" s="13">
        <v>2</v>
      </c>
      <c r="K1388" s="13">
        <v>0</v>
      </c>
      <c r="L1388" s="14">
        <v>52.795599999999979</v>
      </c>
      <c r="M1388" s="14">
        <f t="shared" si="105"/>
        <v>187.18440000000001</v>
      </c>
      <c r="N1388" s="14">
        <f t="shared" si="106"/>
        <v>239.98</v>
      </c>
      <c r="O1388" s="14">
        <f t="shared" si="108"/>
        <v>52.795599999999979</v>
      </c>
      <c r="P1388" s="13">
        <v>239.98</v>
      </c>
      <c r="Q1388" s="14">
        <f t="shared" si="107"/>
        <v>300</v>
      </c>
      <c r="R1388" s="14" t="str">
        <f t="shared" si="109"/>
        <v>D</v>
      </c>
      <c r="S1388" s="14" t="str">
        <f>VLOOKUP(G1388,Code!$C$3:$D$5,2,0)</f>
        <v>F-101</v>
      </c>
      <c r="T1388" s="14"/>
    </row>
    <row r="1389" spans="1:20">
      <c r="A1389" s="13">
        <v>1388</v>
      </c>
      <c r="B1389" s="13" t="s">
        <v>548</v>
      </c>
      <c r="C1389" s="13" t="s">
        <v>112</v>
      </c>
      <c r="D1389" s="13" t="s">
        <v>1313</v>
      </c>
      <c r="E1389" s="13" t="s">
        <v>542</v>
      </c>
      <c r="F1389" s="13" t="s">
        <v>72</v>
      </c>
      <c r="G1389" s="13" t="s">
        <v>82</v>
      </c>
      <c r="H1389" s="13" t="s">
        <v>143</v>
      </c>
      <c r="I1389" s="13" t="s">
        <v>1317</v>
      </c>
      <c r="J1389" s="13">
        <v>2</v>
      </c>
      <c r="K1389" s="13">
        <v>0</v>
      </c>
      <c r="L1389" s="14">
        <v>78.941199999999995</v>
      </c>
      <c r="M1389" s="14">
        <f t="shared" si="105"/>
        <v>89.018800000000013</v>
      </c>
      <c r="N1389" s="14">
        <f t="shared" si="106"/>
        <v>167.96</v>
      </c>
      <c r="O1389" s="14">
        <f t="shared" si="108"/>
        <v>78.941199999999995</v>
      </c>
      <c r="P1389" s="13">
        <v>167.96</v>
      </c>
      <c r="Q1389" s="14">
        <f t="shared" si="107"/>
        <v>300</v>
      </c>
      <c r="R1389" s="14" t="str">
        <f t="shared" si="109"/>
        <v>D</v>
      </c>
      <c r="S1389" s="14" t="str">
        <f>VLOOKUP(G1389,Code!$C$3:$D$5,2,0)</f>
        <v>O-102</v>
      </c>
      <c r="T1389" s="14"/>
    </row>
    <row r="1390" spans="1:20">
      <c r="A1390" s="13">
        <v>1389</v>
      </c>
      <c r="B1390" s="13" t="s">
        <v>548</v>
      </c>
      <c r="C1390" s="13" t="s">
        <v>112</v>
      </c>
      <c r="D1390" s="13" t="s">
        <v>1313</v>
      </c>
      <c r="E1390" s="13" t="s">
        <v>542</v>
      </c>
      <c r="F1390" s="13" t="s">
        <v>72</v>
      </c>
      <c r="G1390" s="13" t="s">
        <v>96</v>
      </c>
      <c r="H1390" s="13" t="s">
        <v>97</v>
      </c>
      <c r="I1390" s="13" t="s">
        <v>310</v>
      </c>
      <c r="J1390" s="13">
        <v>3</v>
      </c>
      <c r="K1390" s="13">
        <v>0</v>
      </c>
      <c r="L1390" s="14">
        <v>28.309500000000007</v>
      </c>
      <c r="M1390" s="14">
        <f t="shared" si="105"/>
        <v>76.540500000000009</v>
      </c>
      <c r="N1390" s="14">
        <f t="shared" si="106"/>
        <v>104.85000000000001</v>
      </c>
      <c r="O1390" s="14">
        <f t="shared" si="108"/>
        <v>28.3095</v>
      </c>
      <c r="P1390" s="13">
        <v>104.85000000000001</v>
      </c>
      <c r="Q1390" s="14">
        <f t="shared" si="107"/>
        <v>450</v>
      </c>
      <c r="R1390" s="14" t="str">
        <f t="shared" si="109"/>
        <v>D</v>
      </c>
      <c r="S1390" s="14" t="str">
        <f>VLOOKUP(G1390,Code!$C$3:$D$5,2,0)</f>
        <v>T-103</v>
      </c>
      <c r="T1390" s="14"/>
    </row>
    <row r="1391" spans="1:20">
      <c r="A1391" s="13">
        <v>1390</v>
      </c>
      <c r="B1391" s="13" t="s">
        <v>548</v>
      </c>
      <c r="C1391" s="13" t="s">
        <v>112</v>
      </c>
      <c r="D1391" s="13" t="s">
        <v>1313</v>
      </c>
      <c r="E1391" s="13" t="s">
        <v>542</v>
      </c>
      <c r="F1391" s="13" t="s">
        <v>72</v>
      </c>
      <c r="G1391" s="13" t="s">
        <v>96</v>
      </c>
      <c r="H1391" s="13" t="s">
        <v>97</v>
      </c>
      <c r="I1391" s="13" t="s">
        <v>513</v>
      </c>
      <c r="J1391" s="13">
        <v>3</v>
      </c>
      <c r="K1391" s="13">
        <v>0</v>
      </c>
      <c r="L1391" s="14">
        <v>126.05580000000002</v>
      </c>
      <c r="M1391" s="14">
        <f t="shared" si="105"/>
        <v>358.77420000000001</v>
      </c>
      <c r="N1391" s="14">
        <f t="shared" si="106"/>
        <v>484.83000000000004</v>
      </c>
      <c r="O1391" s="14">
        <f t="shared" si="108"/>
        <v>126.05580000000003</v>
      </c>
      <c r="P1391" s="13">
        <v>484.83000000000004</v>
      </c>
      <c r="Q1391" s="14">
        <f t="shared" si="107"/>
        <v>450</v>
      </c>
      <c r="R1391" s="14" t="str">
        <f t="shared" si="109"/>
        <v>D</v>
      </c>
      <c r="S1391" s="14" t="str">
        <f>VLOOKUP(G1391,Code!$C$3:$D$5,2,0)</f>
        <v>T-103</v>
      </c>
      <c r="T1391" s="14"/>
    </row>
    <row r="1392" spans="1:20">
      <c r="A1392" s="13">
        <v>1391</v>
      </c>
      <c r="B1392" s="13" t="s">
        <v>548</v>
      </c>
      <c r="C1392" s="13" t="s">
        <v>112</v>
      </c>
      <c r="D1392" s="13" t="s">
        <v>1313</v>
      </c>
      <c r="E1392" s="13" t="s">
        <v>542</v>
      </c>
      <c r="F1392" s="13" t="s">
        <v>72</v>
      </c>
      <c r="G1392" s="13" t="s">
        <v>82</v>
      </c>
      <c r="H1392" s="13" t="s">
        <v>107</v>
      </c>
      <c r="I1392" s="13" t="s">
        <v>701</v>
      </c>
      <c r="J1392" s="13">
        <v>3</v>
      </c>
      <c r="K1392" s="13">
        <v>0</v>
      </c>
      <c r="L1392" s="14">
        <v>60.255300000000005</v>
      </c>
      <c r="M1392" s="14">
        <f t="shared" si="105"/>
        <v>62.714699999999993</v>
      </c>
      <c r="N1392" s="14">
        <f t="shared" si="106"/>
        <v>122.97</v>
      </c>
      <c r="O1392" s="14">
        <f t="shared" si="108"/>
        <v>60.255300000000005</v>
      </c>
      <c r="P1392" s="13">
        <v>122.97</v>
      </c>
      <c r="Q1392" s="14">
        <f t="shared" si="107"/>
        <v>450</v>
      </c>
      <c r="R1392" s="14" t="str">
        <f t="shared" si="109"/>
        <v>D</v>
      </c>
      <c r="S1392" s="14" t="str">
        <f>VLOOKUP(G1392,Code!$C$3:$D$5,2,0)</f>
        <v>O-102</v>
      </c>
      <c r="T1392" s="14"/>
    </row>
    <row r="1393" spans="1:20">
      <c r="A1393" s="13">
        <v>1392</v>
      </c>
      <c r="B1393" s="13" t="s">
        <v>548</v>
      </c>
      <c r="C1393" s="13" t="s">
        <v>112</v>
      </c>
      <c r="D1393" s="13" t="s">
        <v>1313</v>
      </c>
      <c r="E1393" s="13" t="s">
        <v>542</v>
      </c>
      <c r="F1393" s="13" t="s">
        <v>72</v>
      </c>
      <c r="G1393" s="13" t="s">
        <v>82</v>
      </c>
      <c r="H1393" s="13" t="s">
        <v>90</v>
      </c>
      <c r="I1393" s="13" t="s">
        <v>432</v>
      </c>
      <c r="J1393" s="13">
        <v>3</v>
      </c>
      <c r="K1393" s="13">
        <v>0</v>
      </c>
      <c r="L1393" s="14">
        <v>1.5444000000000031</v>
      </c>
      <c r="M1393" s="14">
        <f t="shared" si="105"/>
        <v>152.8956</v>
      </c>
      <c r="N1393" s="14">
        <f t="shared" si="106"/>
        <v>154.44</v>
      </c>
      <c r="O1393" s="14">
        <f t="shared" si="108"/>
        <v>1.544399999999996</v>
      </c>
      <c r="P1393" s="13">
        <v>154.44</v>
      </c>
      <c r="Q1393" s="14">
        <f t="shared" si="107"/>
        <v>450</v>
      </c>
      <c r="R1393" s="14" t="str">
        <f t="shared" si="109"/>
        <v>D</v>
      </c>
      <c r="S1393" s="14" t="str">
        <f>VLOOKUP(G1393,Code!$C$3:$D$5,2,0)</f>
        <v>O-102</v>
      </c>
      <c r="T1393" s="14"/>
    </row>
    <row r="1394" spans="1:20">
      <c r="A1394" s="13">
        <v>1393</v>
      </c>
      <c r="B1394" s="13" t="s">
        <v>548</v>
      </c>
      <c r="C1394" s="13" t="s">
        <v>112</v>
      </c>
      <c r="D1394" s="13" t="s">
        <v>1313</v>
      </c>
      <c r="E1394" s="13" t="s">
        <v>542</v>
      </c>
      <c r="F1394" s="13" t="s">
        <v>72</v>
      </c>
      <c r="G1394" s="13" t="s">
        <v>82</v>
      </c>
      <c r="H1394" s="13" t="s">
        <v>107</v>
      </c>
      <c r="I1394" s="13" t="s">
        <v>195</v>
      </c>
      <c r="J1394" s="13">
        <v>7</v>
      </c>
      <c r="K1394" s="13">
        <v>0</v>
      </c>
      <c r="L1394" s="14">
        <v>160.91389999999998</v>
      </c>
      <c r="M1394" s="14">
        <f t="shared" si="105"/>
        <v>181.45610000000002</v>
      </c>
      <c r="N1394" s="14">
        <f t="shared" si="106"/>
        <v>342.37</v>
      </c>
      <c r="O1394" s="14">
        <f t="shared" si="108"/>
        <v>160.91389999999998</v>
      </c>
      <c r="P1394" s="13">
        <v>342.37</v>
      </c>
      <c r="Q1394" s="14">
        <f t="shared" si="107"/>
        <v>1050</v>
      </c>
      <c r="R1394" s="14" t="str">
        <f t="shared" si="109"/>
        <v>B</v>
      </c>
      <c r="S1394" s="14" t="str">
        <f>VLOOKUP(G1394,Code!$C$3:$D$5,2,0)</f>
        <v>O-102</v>
      </c>
      <c r="T1394" s="14"/>
    </row>
    <row r="1395" spans="1:20">
      <c r="A1395" s="13">
        <v>1394</v>
      </c>
      <c r="B1395" s="13" t="s">
        <v>150</v>
      </c>
      <c r="C1395" s="13" t="s">
        <v>78</v>
      </c>
      <c r="D1395" s="13" t="s">
        <v>849</v>
      </c>
      <c r="E1395" s="13" t="s">
        <v>106</v>
      </c>
      <c r="F1395" s="13" t="s">
        <v>72</v>
      </c>
      <c r="G1395" s="13" t="s">
        <v>82</v>
      </c>
      <c r="H1395" s="13" t="s">
        <v>94</v>
      </c>
      <c r="I1395" s="13" t="s">
        <v>365</v>
      </c>
      <c r="J1395" s="13">
        <v>3</v>
      </c>
      <c r="K1395" s="13">
        <v>0.2</v>
      </c>
      <c r="L1395" s="14">
        <v>1.5521999999999991</v>
      </c>
      <c r="M1395" s="14">
        <f t="shared" si="105"/>
        <v>7.9998000000000005</v>
      </c>
      <c r="N1395" s="14">
        <f t="shared" si="106"/>
        <v>11.462399999999999</v>
      </c>
      <c r="O1395" s="14">
        <f t="shared" si="108"/>
        <v>3.4625999999999983</v>
      </c>
      <c r="P1395" s="13">
        <v>9.5519999999999996</v>
      </c>
      <c r="Q1395" s="14">
        <f t="shared" si="107"/>
        <v>450</v>
      </c>
      <c r="R1395" s="14" t="str">
        <f t="shared" si="109"/>
        <v>D</v>
      </c>
      <c r="S1395" s="14" t="str">
        <f>VLOOKUP(G1395,Code!$C$3:$D$5,2,0)</f>
        <v>O-102</v>
      </c>
      <c r="T1395" s="14"/>
    </row>
    <row r="1396" spans="1:20">
      <c r="A1396" s="13">
        <v>1395</v>
      </c>
      <c r="B1396" s="13" t="s">
        <v>85</v>
      </c>
      <c r="C1396" s="13" t="s">
        <v>78</v>
      </c>
      <c r="D1396" s="13" t="s">
        <v>251</v>
      </c>
      <c r="E1396" s="13" t="s">
        <v>159</v>
      </c>
      <c r="F1396" s="13" t="s">
        <v>115</v>
      </c>
      <c r="G1396" s="13" t="s">
        <v>73</v>
      </c>
      <c r="H1396" s="13" t="s">
        <v>88</v>
      </c>
      <c r="I1396" s="13" t="s">
        <v>1318</v>
      </c>
      <c r="J1396" s="13">
        <v>5</v>
      </c>
      <c r="K1396" s="13">
        <v>0.5</v>
      </c>
      <c r="L1396" s="14">
        <v>-430.61700000000019</v>
      </c>
      <c r="M1396" s="14">
        <f t="shared" si="105"/>
        <v>1083.0670000000002</v>
      </c>
      <c r="N1396" s="14">
        <f t="shared" si="106"/>
        <v>978.67500000000007</v>
      </c>
      <c r="O1396" s="14">
        <f t="shared" si="108"/>
        <v>-104.39200000000017</v>
      </c>
      <c r="P1396" s="13">
        <v>652.45000000000005</v>
      </c>
      <c r="Q1396" s="14">
        <f t="shared" si="107"/>
        <v>750</v>
      </c>
      <c r="R1396" s="14" t="str">
        <f t="shared" si="109"/>
        <v>C</v>
      </c>
      <c r="S1396" s="14" t="str">
        <f>VLOOKUP(G1396,Code!$C$3:$D$5,2,0)</f>
        <v>F-101</v>
      </c>
      <c r="T1396" s="14"/>
    </row>
    <row r="1397" spans="1:20">
      <c r="A1397" s="13">
        <v>1396</v>
      </c>
      <c r="B1397" s="13" t="s">
        <v>85</v>
      </c>
      <c r="C1397" s="13" t="s">
        <v>78</v>
      </c>
      <c r="D1397" s="13" t="s">
        <v>251</v>
      </c>
      <c r="E1397" s="13" t="s">
        <v>159</v>
      </c>
      <c r="F1397" s="13" t="s">
        <v>115</v>
      </c>
      <c r="G1397" s="13" t="s">
        <v>73</v>
      </c>
      <c r="H1397" s="13" t="s">
        <v>88</v>
      </c>
      <c r="I1397" s="13" t="s">
        <v>1319</v>
      </c>
      <c r="J1397" s="13">
        <v>3</v>
      </c>
      <c r="K1397" s="13">
        <v>0.5</v>
      </c>
      <c r="L1397" s="14">
        <v>-42.652799999999999</v>
      </c>
      <c r="M1397" s="14">
        <f t="shared" si="105"/>
        <v>109.2978</v>
      </c>
      <c r="N1397" s="14">
        <f t="shared" si="106"/>
        <v>99.967500000000001</v>
      </c>
      <c r="O1397" s="14">
        <f t="shared" si="108"/>
        <v>-9.330299999999994</v>
      </c>
      <c r="P1397" s="13">
        <v>66.644999999999996</v>
      </c>
      <c r="Q1397" s="14">
        <f t="shared" si="107"/>
        <v>450</v>
      </c>
      <c r="R1397" s="14" t="str">
        <f t="shared" si="109"/>
        <v>D</v>
      </c>
      <c r="S1397" s="14" t="str">
        <f>VLOOKUP(G1397,Code!$C$3:$D$5,2,0)</f>
        <v>F-101</v>
      </c>
      <c r="T1397" s="14"/>
    </row>
    <row r="1398" spans="1:20">
      <c r="A1398" s="13">
        <v>1397</v>
      </c>
      <c r="B1398" s="13" t="s">
        <v>150</v>
      </c>
      <c r="C1398" s="13" t="s">
        <v>69</v>
      </c>
      <c r="D1398" s="13" t="s">
        <v>181</v>
      </c>
      <c r="E1398" s="13" t="s">
        <v>182</v>
      </c>
      <c r="F1398" s="13" t="s">
        <v>134</v>
      </c>
      <c r="G1398" s="13" t="s">
        <v>82</v>
      </c>
      <c r="H1398" s="13" t="s">
        <v>99</v>
      </c>
      <c r="I1398" s="13" t="s">
        <v>1320</v>
      </c>
      <c r="J1398" s="13">
        <v>4</v>
      </c>
      <c r="K1398" s="13">
        <v>0.2</v>
      </c>
      <c r="L1398" s="14">
        <v>6.025599999999999</v>
      </c>
      <c r="M1398" s="14">
        <f t="shared" si="105"/>
        <v>11.190400000000002</v>
      </c>
      <c r="N1398" s="14">
        <f t="shared" si="106"/>
        <v>20.659200000000002</v>
      </c>
      <c r="O1398" s="14">
        <f t="shared" si="108"/>
        <v>9.4687999999999999</v>
      </c>
      <c r="P1398" s="13">
        <v>17.216000000000001</v>
      </c>
      <c r="Q1398" s="14">
        <f t="shared" si="107"/>
        <v>600</v>
      </c>
      <c r="R1398" s="14" t="str">
        <f t="shared" si="109"/>
        <v>C</v>
      </c>
      <c r="S1398" s="14" t="str">
        <f>VLOOKUP(G1398,Code!$C$3:$D$5,2,0)</f>
        <v>O-102</v>
      </c>
      <c r="T1398" s="14"/>
    </row>
    <row r="1399" spans="1:20">
      <c r="A1399" s="13">
        <v>1398</v>
      </c>
      <c r="B1399" s="13" t="s">
        <v>150</v>
      </c>
      <c r="C1399" s="13" t="s">
        <v>69</v>
      </c>
      <c r="D1399" s="13" t="s">
        <v>181</v>
      </c>
      <c r="E1399" s="13" t="s">
        <v>182</v>
      </c>
      <c r="F1399" s="13" t="s">
        <v>134</v>
      </c>
      <c r="G1399" s="13" t="s">
        <v>82</v>
      </c>
      <c r="H1399" s="13" t="s">
        <v>107</v>
      </c>
      <c r="I1399" s="13" t="s">
        <v>894</v>
      </c>
      <c r="J1399" s="13">
        <v>2</v>
      </c>
      <c r="K1399" s="13">
        <v>0</v>
      </c>
      <c r="L1399" s="14">
        <v>5.6644000000000005</v>
      </c>
      <c r="M1399" s="14">
        <f t="shared" si="105"/>
        <v>5.8956</v>
      </c>
      <c r="N1399" s="14">
        <f t="shared" si="106"/>
        <v>11.56</v>
      </c>
      <c r="O1399" s="14">
        <f t="shared" si="108"/>
        <v>5.6644000000000005</v>
      </c>
      <c r="P1399" s="13">
        <v>11.56</v>
      </c>
      <c r="Q1399" s="14">
        <f t="shared" si="107"/>
        <v>300</v>
      </c>
      <c r="R1399" s="14" t="str">
        <f t="shared" si="109"/>
        <v>D</v>
      </c>
      <c r="S1399" s="14" t="str">
        <f>VLOOKUP(G1399,Code!$C$3:$D$5,2,0)</f>
        <v>O-102</v>
      </c>
      <c r="T1399" s="14"/>
    </row>
    <row r="1400" spans="1:20">
      <c r="A1400" s="13">
        <v>1399</v>
      </c>
      <c r="B1400" s="13" t="s">
        <v>150</v>
      </c>
      <c r="C1400" s="13" t="s">
        <v>69</v>
      </c>
      <c r="D1400" s="13" t="s">
        <v>181</v>
      </c>
      <c r="E1400" s="13" t="s">
        <v>182</v>
      </c>
      <c r="F1400" s="13" t="s">
        <v>134</v>
      </c>
      <c r="G1400" s="13" t="s">
        <v>96</v>
      </c>
      <c r="H1400" s="13" t="s">
        <v>138</v>
      </c>
      <c r="I1400" s="13" t="s">
        <v>359</v>
      </c>
      <c r="J1400" s="13">
        <v>4</v>
      </c>
      <c r="K1400" s="13">
        <v>0</v>
      </c>
      <c r="L1400" s="14">
        <v>11.492000000000004</v>
      </c>
      <c r="M1400" s="14">
        <f t="shared" si="105"/>
        <v>76.908000000000001</v>
      </c>
      <c r="N1400" s="14">
        <f t="shared" si="106"/>
        <v>88.4</v>
      </c>
      <c r="O1400" s="14">
        <f t="shared" si="108"/>
        <v>11.492000000000004</v>
      </c>
      <c r="P1400" s="13">
        <v>88.4</v>
      </c>
      <c r="Q1400" s="14">
        <f t="shared" si="107"/>
        <v>600</v>
      </c>
      <c r="R1400" s="14" t="str">
        <f t="shared" si="109"/>
        <v>C</v>
      </c>
      <c r="S1400" s="14" t="str">
        <f>VLOOKUP(G1400,Code!$C$3:$D$5,2,0)</f>
        <v>T-103</v>
      </c>
      <c r="T1400" s="14"/>
    </row>
    <row r="1401" spans="1:20">
      <c r="A1401" s="13">
        <v>1400</v>
      </c>
      <c r="B1401" s="13" t="s">
        <v>150</v>
      </c>
      <c r="C1401" s="13" t="s">
        <v>69</v>
      </c>
      <c r="D1401" s="13" t="s">
        <v>181</v>
      </c>
      <c r="E1401" s="13" t="s">
        <v>182</v>
      </c>
      <c r="F1401" s="13" t="s">
        <v>134</v>
      </c>
      <c r="G1401" s="13" t="s">
        <v>82</v>
      </c>
      <c r="H1401" s="13" t="s">
        <v>107</v>
      </c>
      <c r="I1401" s="13" t="s">
        <v>1321</v>
      </c>
      <c r="J1401" s="13">
        <v>1</v>
      </c>
      <c r="K1401" s="13">
        <v>0</v>
      </c>
      <c r="L1401" s="14">
        <v>3.1104000000000003</v>
      </c>
      <c r="M1401" s="14">
        <f t="shared" si="105"/>
        <v>3.3696000000000002</v>
      </c>
      <c r="N1401" s="14">
        <f t="shared" si="106"/>
        <v>6.48</v>
      </c>
      <c r="O1401" s="14">
        <f t="shared" si="108"/>
        <v>3.1104000000000003</v>
      </c>
      <c r="P1401" s="13">
        <v>6.48</v>
      </c>
      <c r="Q1401" s="14">
        <f t="shared" si="107"/>
        <v>150</v>
      </c>
      <c r="R1401" s="14" t="str">
        <f t="shared" si="109"/>
        <v>D</v>
      </c>
      <c r="S1401" s="14" t="str">
        <f>VLOOKUP(G1401,Code!$C$3:$D$5,2,0)</f>
        <v>O-102</v>
      </c>
      <c r="T1401" s="14"/>
    </row>
    <row r="1402" spans="1:20">
      <c r="A1402" s="13">
        <v>1401</v>
      </c>
      <c r="B1402" s="13" t="s">
        <v>85</v>
      </c>
      <c r="C1402" s="13" t="s">
        <v>112</v>
      </c>
      <c r="D1402" s="13" t="s">
        <v>773</v>
      </c>
      <c r="E1402" s="13" t="s">
        <v>204</v>
      </c>
      <c r="F1402" s="13" t="s">
        <v>72</v>
      </c>
      <c r="G1402" s="13" t="s">
        <v>96</v>
      </c>
      <c r="H1402" s="13" t="s">
        <v>97</v>
      </c>
      <c r="I1402" s="13" t="s">
        <v>174</v>
      </c>
      <c r="J1402" s="13">
        <v>2</v>
      </c>
      <c r="K1402" s="13">
        <v>0</v>
      </c>
      <c r="L1402" s="14">
        <v>6.104000000000001</v>
      </c>
      <c r="M1402" s="14">
        <f t="shared" si="105"/>
        <v>15.696</v>
      </c>
      <c r="N1402" s="14">
        <f t="shared" si="106"/>
        <v>21.8</v>
      </c>
      <c r="O1402" s="14">
        <f t="shared" si="108"/>
        <v>6.104000000000001</v>
      </c>
      <c r="P1402" s="13">
        <v>21.8</v>
      </c>
      <c r="Q1402" s="14">
        <f t="shared" si="107"/>
        <v>300</v>
      </c>
      <c r="R1402" s="14" t="str">
        <f t="shared" si="109"/>
        <v>D</v>
      </c>
      <c r="S1402" s="14" t="str">
        <f>VLOOKUP(G1402,Code!$C$3:$D$5,2,0)</f>
        <v>T-103</v>
      </c>
      <c r="T1402" s="14"/>
    </row>
    <row r="1403" spans="1:20">
      <c r="A1403" s="13">
        <v>1402</v>
      </c>
      <c r="B1403" s="13" t="s">
        <v>85</v>
      </c>
      <c r="C1403" s="13" t="s">
        <v>112</v>
      </c>
      <c r="D1403" s="13" t="s">
        <v>773</v>
      </c>
      <c r="E1403" s="13" t="s">
        <v>204</v>
      </c>
      <c r="F1403" s="13" t="s">
        <v>72</v>
      </c>
      <c r="G1403" s="13" t="s">
        <v>82</v>
      </c>
      <c r="H1403" s="13" t="s">
        <v>143</v>
      </c>
      <c r="I1403" s="13" t="s">
        <v>830</v>
      </c>
      <c r="J1403" s="13">
        <v>3</v>
      </c>
      <c r="K1403" s="13">
        <v>0</v>
      </c>
      <c r="L1403" s="14">
        <v>118.34129999999999</v>
      </c>
      <c r="M1403" s="14">
        <f t="shared" si="105"/>
        <v>133.44870000000003</v>
      </c>
      <c r="N1403" s="14">
        <f t="shared" si="106"/>
        <v>251.79000000000002</v>
      </c>
      <c r="O1403" s="14">
        <f t="shared" si="108"/>
        <v>118.34129999999999</v>
      </c>
      <c r="P1403" s="13">
        <v>251.79000000000002</v>
      </c>
      <c r="Q1403" s="14">
        <f t="shared" si="107"/>
        <v>450</v>
      </c>
      <c r="R1403" s="14" t="str">
        <f t="shared" si="109"/>
        <v>D</v>
      </c>
      <c r="S1403" s="14" t="str">
        <f>VLOOKUP(G1403,Code!$C$3:$D$5,2,0)</f>
        <v>O-102</v>
      </c>
      <c r="T1403" s="14"/>
    </row>
    <row r="1404" spans="1:20">
      <c r="A1404" s="13">
        <v>1403</v>
      </c>
      <c r="B1404" s="13" t="s">
        <v>85</v>
      </c>
      <c r="C1404" s="13" t="s">
        <v>112</v>
      </c>
      <c r="D1404" s="13" t="s">
        <v>267</v>
      </c>
      <c r="E1404" s="13" t="s">
        <v>268</v>
      </c>
      <c r="F1404" s="13" t="s">
        <v>134</v>
      </c>
      <c r="G1404" s="13" t="s">
        <v>73</v>
      </c>
      <c r="H1404" s="13" t="s">
        <v>88</v>
      </c>
      <c r="I1404" s="13" t="s">
        <v>1322</v>
      </c>
      <c r="J1404" s="13">
        <v>2</v>
      </c>
      <c r="K1404" s="13">
        <v>0.4</v>
      </c>
      <c r="L1404" s="14">
        <v>-58.133199999999988</v>
      </c>
      <c r="M1404" s="14">
        <f t="shared" si="105"/>
        <v>263.30919999999998</v>
      </c>
      <c r="N1404" s="14">
        <f t="shared" si="106"/>
        <v>287.24639999999999</v>
      </c>
      <c r="O1404" s="14">
        <f t="shared" si="108"/>
        <v>23.937200000000018</v>
      </c>
      <c r="P1404" s="13">
        <v>205.17599999999999</v>
      </c>
      <c r="Q1404" s="14">
        <f t="shared" si="107"/>
        <v>300</v>
      </c>
      <c r="R1404" s="14" t="str">
        <f t="shared" si="109"/>
        <v>D</v>
      </c>
      <c r="S1404" s="14" t="str">
        <f>VLOOKUP(G1404,Code!$C$3:$D$5,2,0)</f>
        <v>F-101</v>
      </c>
      <c r="T1404" s="14"/>
    </row>
    <row r="1405" spans="1:20">
      <c r="A1405" s="13">
        <v>1404</v>
      </c>
      <c r="B1405" s="13" t="s">
        <v>85</v>
      </c>
      <c r="C1405" s="13" t="s">
        <v>112</v>
      </c>
      <c r="D1405" s="13" t="s">
        <v>267</v>
      </c>
      <c r="E1405" s="13" t="s">
        <v>268</v>
      </c>
      <c r="F1405" s="13" t="s">
        <v>134</v>
      </c>
      <c r="G1405" s="13" t="s">
        <v>82</v>
      </c>
      <c r="H1405" s="13" t="s">
        <v>107</v>
      </c>
      <c r="I1405" s="13" t="s">
        <v>1323</v>
      </c>
      <c r="J1405" s="13">
        <v>5</v>
      </c>
      <c r="K1405" s="13">
        <v>0.2</v>
      </c>
      <c r="L1405" s="14">
        <v>146.79</v>
      </c>
      <c r="M1405" s="14">
        <f t="shared" si="105"/>
        <v>272.61</v>
      </c>
      <c r="N1405" s="14">
        <f t="shared" si="106"/>
        <v>503.28</v>
      </c>
      <c r="O1405" s="14">
        <f t="shared" si="108"/>
        <v>230.66999999999996</v>
      </c>
      <c r="P1405" s="13">
        <v>419.4</v>
      </c>
      <c r="Q1405" s="14">
        <f t="shared" si="107"/>
        <v>750</v>
      </c>
      <c r="R1405" s="14" t="str">
        <f t="shared" si="109"/>
        <v>C</v>
      </c>
      <c r="S1405" s="14" t="str">
        <f>VLOOKUP(G1405,Code!$C$3:$D$5,2,0)</f>
        <v>O-102</v>
      </c>
      <c r="T1405" s="14"/>
    </row>
    <row r="1406" spans="1:20">
      <c r="A1406" s="13">
        <v>1405</v>
      </c>
      <c r="B1406" s="13" t="s">
        <v>150</v>
      </c>
      <c r="C1406" s="13" t="s">
        <v>112</v>
      </c>
      <c r="D1406" s="13" t="s">
        <v>132</v>
      </c>
      <c r="E1406" s="13" t="s">
        <v>133</v>
      </c>
      <c r="F1406" s="13" t="s">
        <v>134</v>
      </c>
      <c r="G1406" s="13" t="s">
        <v>82</v>
      </c>
      <c r="H1406" s="13" t="s">
        <v>298</v>
      </c>
      <c r="I1406" s="13" t="s">
        <v>769</v>
      </c>
      <c r="J1406" s="13">
        <v>1</v>
      </c>
      <c r="K1406" s="13">
        <v>0.2</v>
      </c>
      <c r="L1406" s="14">
        <v>-2.1896000000000004</v>
      </c>
      <c r="M1406" s="14">
        <f t="shared" si="105"/>
        <v>12.493600000000002</v>
      </c>
      <c r="N1406" s="14">
        <f t="shared" si="106"/>
        <v>12.364800000000002</v>
      </c>
      <c r="O1406" s="14">
        <f t="shared" si="108"/>
        <v>-0.12880000000000003</v>
      </c>
      <c r="P1406" s="13">
        <v>10.304000000000002</v>
      </c>
      <c r="Q1406" s="14">
        <f t="shared" si="107"/>
        <v>150</v>
      </c>
      <c r="R1406" s="14" t="str">
        <f t="shared" si="109"/>
        <v>D</v>
      </c>
      <c r="S1406" s="14" t="str">
        <f>VLOOKUP(G1406,Code!$C$3:$D$5,2,0)</f>
        <v>O-102</v>
      </c>
      <c r="T1406" s="14"/>
    </row>
    <row r="1407" spans="1:20">
      <c r="A1407" s="13">
        <v>1406</v>
      </c>
      <c r="B1407" s="13" t="s">
        <v>150</v>
      </c>
      <c r="C1407" s="13" t="s">
        <v>112</v>
      </c>
      <c r="D1407" s="13" t="s">
        <v>132</v>
      </c>
      <c r="E1407" s="13" t="s">
        <v>133</v>
      </c>
      <c r="F1407" s="13" t="s">
        <v>134</v>
      </c>
      <c r="G1407" s="13" t="s">
        <v>73</v>
      </c>
      <c r="H1407" s="13" t="s">
        <v>88</v>
      </c>
      <c r="I1407" s="13" t="s">
        <v>1157</v>
      </c>
      <c r="J1407" s="13">
        <v>3</v>
      </c>
      <c r="K1407" s="13">
        <v>0.4</v>
      </c>
      <c r="L1407" s="14">
        <v>-36.11160000000001</v>
      </c>
      <c r="M1407" s="14">
        <f t="shared" si="105"/>
        <v>190.87560000000002</v>
      </c>
      <c r="N1407" s="14">
        <f t="shared" si="106"/>
        <v>216.6696</v>
      </c>
      <c r="O1407" s="14">
        <f t="shared" si="108"/>
        <v>25.793999999999983</v>
      </c>
      <c r="P1407" s="13">
        <v>154.76400000000001</v>
      </c>
      <c r="Q1407" s="14">
        <f t="shared" si="107"/>
        <v>450</v>
      </c>
      <c r="R1407" s="14" t="str">
        <f t="shared" si="109"/>
        <v>D</v>
      </c>
      <c r="S1407" s="14" t="str">
        <f>VLOOKUP(G1407,Code!$C$3:$D$5,2,0)</f>
        <v>F-101</v>
      </c>
      <c r="T1407" s="14"/>
    </row>
    <row r="1408" spans="1:20">
      <c r="A1408" s="13">
        <v>1407</v>
      </c>
      <c r="B1408" s="13" t="s">
        <v>150</v>
      </c>
      <c r="C1408" s="13" t="s">
        <v>112</v>
      </c>
      <c r="D1408" s="13" t="s">
        <v>132</v>
      </c>
      <c r="E1408" s="13" t="s">
        <v>133</v>
      </c>
      <c r="F1408" s="13" t="s">
        <v>134</v>
      </c>
      <c r="G1408" s="13" t="s">
        <v>96</v>
      </c>
      <c r="H1408" s="13" t="s">
        <v>138</v>
      </c>
      <c r="I1408" s="13" t="s">
        <v>350</v>
      </c>
      <c r="J1408" s="13">
        <v>2</v>
      </c>
      <c r="K1408" s="13">
        <v>0.2</v>
      </c>
      <c r="L1408" s="14">
        <v>21.896999999999991</v>
      </c>
      <c r="M1408" s="14">
        <f t="shared" si="105"/>
        <v>94.887</v>
      </c>
      <c r="N1408" s="14">
        <f t="shared" si="106"/>
        <v>140.14079999999998</v>
      </c>
      <c r="O1408" s="14">
        <f t="shared" si="108"/>
        <v>45.253799999999984</v>
      </c>
      <c r="P1408" s="13">
        <v>116.78399999999999</v>
      </c>
      <c r="Q1408" s="14">
        <f t="shared" si="107"/>
        <v>300</v>
      </c>
      <c r="R1408" s="14" t="str">
        <f t="shared" si="109"/>
        <v>D</v>
      </c>
      <c r="S1408" s="14" t="str">
        <f>VLOOKUP(G1408,Code!$C$3:$D$5,2,0)</f>
        <v>T-103</v>
      </c>
      <c r="T1408" s="14"/>
    </row>
    <row r="1409" spans="1:20">
      <c r="A1409" s="13">
        <v>1408</v>
      </c>
      <c r="B1409" s="13" t="s">
        <v>85</v>
      </c>
      <c r="C1409" s="13" t="s">
        <v>69</v>
      </c>
      <c r="D1409" s="13" t="s">
        <v>181</v>
      </c>
      <c r="E1409" s="13" t="s">
        <v>182</v>
      </c>
      <c r="F1409" s="13" t="s">
        <v>134</v>
      </c>
      <c r="G1409" s="13" t="s">
        <v>82</v>
      </c>
      <c r="H1409" s="13" t="s">
        <v>94</v>
      </c>
      <c r="I1409" s="13" t="s">
        <v>1324</v>
      </c>
      <c r="J1409" s="13">
        <v>2</v>
      </c>
      <c r="K1409" s="13">
        <v>0</v>
      </c>
      <c r="L1409" s="14">
        <v>19.6248</v>
      </c>
      <c r="M1409" s="14">
        <f t="shared" si="105"/>
        <v>55.855200000000004</v>
      </c>
      <c r="N1409" s="14">
        <f t="shared" si="106"/>
        <v>75.48</v>
      </c>
      <c r="O1409" s="14">
        <f t="shared" si="108"/>
        <v>19.6248</v>
      </c>
      <c r="P1409" s="13">
        <v>75.48</v>
      </c>
      <c r="Q1409" s="14">
        <f t="shared" si="107"/>
        <v>300</v>
      </c>
      <c r="R1409" s="14" t="str">
        <f t="shared" si="109"/>
        <v>D</v>
      </c>
      <c r="S1409" s="14" t="str">
        <f>VLOOKUP(G1409,Code!$C$3:$D$5,2,0)</f>
        <v>O-102</v>
      </c>
      <c r="T1409" s="14"/>
    </row>
    <row r="1410" spans="1:20">
      <c r="A1410" s="13">
        <v>1409</v>
      </c>
      <c r="B1410" s="13" t="s">
        <v>85</v>
      </c>
      <c r="C1410" s="13" t="s">
        <v>69</v>
      </c>
      <c r="D1410" s="13" t="s">
        <v>181</v>
      </c>
      <c r="E1410" s="13" t="s">
        <v>182</v>
      </c>
      <c r="F1410" s="13" t="s">
        <v>134</v>
      </c>
      <c r="G1410" s="13" t="s">
        <v>73</v>
      </c>
      <c r="H1410" s="13" t="s">
        <v>92</v>
      </c>
      <c r="I1410" s="13" t="s">
        <v>512</v>
      </c>
      <c r="J1410" s="13">
        <v>2</v>
      </c>
      <c r="K1410" s="13">
        <v>0</v>
      </c>
      <c r="L1410" s="14">
        <v>9.9949999999999974</v>
      </c>
      <c r="M1410" s="14">
        <f t="shared" ref="M1410:M1473" si="110">P1410-L1410</f>
        <v>29.984999999999999</v>
      </c>
      <c r="N1410" s="14">
        <f t="shared" ref="N1410:N1473" si="111">P1410+(P1410*K1410)</f>
        <v>39.979999999999997</v>
      </c>
      <c r="O1410" s="14">
        <f t="shared" si="108"/>
        <v>9.9949999999999974</v>
      </c>
      <c r="P1410" s="13">
        <v>39.979999999999997</v>
      </c>
      <c r="Q1410" s="14">
        <f t="shared" ref="Q1410:Q1473" si="112">J1410*150</f>
        <v>300</v>
      </c>
      <c r="R1410" s="14" t="str">
        <f t="shared" si="109"/>
        <v>D</v>
      </c>
      <c r="S1410" s="14" t="str">
        <f>VLOOKUP(G1410,Code!$C$3:$D$5,2,0)</f>
        <v>F-101</v>
      </c>
      <c r="T1410" s="14"/>
    </row>
    <row r="1411" spans="1:20">
      <c r="A1411" s="13">
        <v>1410</v>
      </c>
      <c r="B1411" s="13" t="s">
        <v>85</v>
      </c>
      <c r="C1411" s="13" t="s">
        <v>69</v>
      </c>
      <c r="D1411" s="13" t="s">
        <v>284</v>
      </c>
      <c r="E1411" s="13" t="s">
        <v>200</v>
      </c>
      <c r="F1411" s="13" t="s">
        <v>81</v>
      </c>
      <c r="G1411" s="13" t="s">
        <v>73</v>
      </c>
      <c r="H1411" s="13" t="s">
        <v>88</v>
      </c>
      <c r="I1411" s="13" t="s">
        <v>1044</v>
      </c>
      <c r="J1411" s="13">
        <v>3</v>
      </c>
      <c r="K1411" s="13">
        <v>0.5</v>
      </c>
      <c r="L1411" s="14">
        <v>-204.44580000000005</v>
      </c>
      <c r="M1411" s="14">
        <f t="shared" si="110"/>
        <v>597.61080000000004</v>
      </c>
      <c r="N1411" s="14">
        <f t="shared" si="111"/>
        <v>589.74750000000006</v>
      </c>
      <c r="O1411" s="14">
        <f t="shared" ref="O1411:O1474" si="113">N1411-M1411</f>
        <v>-7.8632999999999811</v>
      </c>
      <c r="P1411" s="13">
        <v>393.16500000000002</v>
      </c>
      <c r="Q1411" s="14">
        <f t="shared" si="112"/>
        <v>450</v>
      </c>
      <c r="R1411" s="14" t="str">
        <f t="shared" ref="R1411:R1474" si="114">IF(Q1411&gt;=2000,"A",IF(Q1411&gt;=1000,"B",IF(Q1411&gt;=500,"C",IF(Q1411&gt;=100,"D",IF(Q1411&lt;100,"E","error")))))</f>
        <v>D</v>
      </c>
      <c r="S1411" s="14" t="str">
        <f>VLOOKUP(G1411,Code!$C$3:$D$5,2,0)</f>
        <v>F-101</v>
      </c>
      <c r="T1411" s="14"/>
    </row>
    <row r="1412" spans="1:20">
      <c r="A1412" s="13">
        <v>1411</v>
      </c>
      <c r="B1412" s="13" t="s">
        <v>85</v>
      </c>
      <c r="C1412" s="13" t="s">
        <v>112</v>
      </c>
      <c r="D1412" s="13" t="s">
        <v>360</v>
      </c>
      <c r="E1412" s="13" t="s">
        <v>114</v>
      </c>
      <c r="F1412" s="13" t="s">
        <v>115</v>
      </c>
      <c r="G1412" s="13" t="s">
        <v>82</v>
      </c>
      <c r="H1412" s="13" t="s">
        <v>83</v>
      </c>
      <c r="I1412" s="13" t="s">
        <v>678</v>
      </c>
      <c r="J1412" s="13">
        <v>2</v>
      </c>
      <c r="K1412" s="13">
        <v>0.2</v>
      </c>
      <c r="L1412" s="14">
        <v>8.879999999999999</v>
      </c>
      <c r="M1412" s="14">
        <f t="shared" si="110"/>
        <v>14.800000000000004</v>
      </c>
      <c r="N1412" s="14">
        <f t="shared" si="111"/>
        <v>28.416000000000004</v>
      </c>
      <c r="O1412" s="14">
        <f t="shared" si="113"/>
        <v>13.616</v>
      </c>
      <c r="P1412" s="13">
        <v>23.680000000000003</v>
      </c>
      <c r="Q1412" s="14">
        <f t="shared" si="112"/>
        <v>300</v>
      </c>
      <c r="R1412" s="14" t="str">
        <f t="shared" si="114"/>
        <v>D</v>
      </c>
      <c r="S1412" s="14" t="str">
        <f>VLOOKUP(G1412,Code!$C$3:$D$5,2,0)</f>
        <v>O-102</v>
      </c>
      <c r="T1412" s="14"/>
    </row>
    <row r="1413" spans="1:20">
      <c r="A1413" s="13">
        <v>1412</v>
      </c>
      <c r="B1413" s="13" t="s">
        <v>85</v>
      </c>
      <c r="C1413" s="13" t="s">
        <v>78</v>
      </c>
      <c r="D1413" s="13" t="s">
        <v>181</v>
      </c>
      <c r="E1413" s="13" t="s">
        <v>182</v>
      </c>
      <c r="F1413" s="13" t="s">
        <v>134</v>
      </c>
      <c r="G1413" s="13" t="s">
        <v>73</v>
      </c>
      <c r="H1413" s="13" t="s">
        <v>76</v>
      </c>
      <c r="I1413" s="13" t="s">
        <v>918</v>
      </c>
      <c r="J1413" s="13">
        <v>2</v>
      </c>
      <c r="K1413" s="13">
        <v>0.1</v>
      </c>
      <c r="L1413" s="14">
        <v>72.534400000000005</v>
      </c>
      <c r="M1413" s="14">
        <f t="shared" si="110"/>
        <v>335.47159999999997</v>
      </c>
      <c r="N1413" s="14">
        <f t="shared" si="111"/>
        <v>448.8066</v>
      </c>
      <c r="O1413" s="14">
        <f t="shared" si="113"/>
        <v>113.33500000000004</v>
      </c>
      <c r="P1413" s="13">
        <v>408.00599999999997</v>
      </c>
      <c r="Q1413" s="14">
        <f t="shared" si="112"/>
        <v>300</v>
      </c>
      <c r="R1413" s="14" t="str">
        <f t="shared" si="114"/>
        <v>D</v>
      </c>
      <c r="S1413" s="14" t="str">
        <f>VLOOKUP(G1413,Code!$C$3:$D$5,2,0)</f>
        <v>F-101</v>
      </c>
      <c r="T1413" s="14"/>
    </row>
    <row r="1414" spans="1:20">
      <c r="A1414" s="13">
        <v>1413</v>
      </c>
      <c r="B1414" s="13" t="s">
        <v>85</v>
      </c>
      <c r="C1414" s="13" t="s">
        <v>78</v>
      </c>
      <c r="D1414" s="13" t="s">
        <v>181</v>
      </c>
      <c r="E1414" s="13" t="s">
        <v>182</v>
      </c>
      <c r="F1414" s="13" t="s">
        <v>134</v>
      </c>
      <c r="G1414" s="13" t="s">
        <v>73</v>
      </c>
      <c r="H1414" s="13" t="s">
        <v>92</v>
      </c>
      <c r="I1414" s="13" t="s">
        <v>742</v>
      </c>
      <c r="J1414" s="13">
        <v>4</v>
      </c>
      <c r="K1414" s="13">
        <v>0</v>
      </c>
      <c r="L1414" s="14">
        <v>14.875200000000007</v>
      </c>
      <c r="M1414" s="14">
        <f t="shared" si="110"/>
        <v>150.40479999999999</v>
      </c>
      <c r="N1414" s="14">
        <f t="shared" si="111"/>
        <v>165.28</v>
      </c>
      <c r="O1414" s="14">
        <f t="shared" si="113"/>
        <v>14.875200000000007</v>
      </c>
      <c r="P1414" s="13">
        <v>165.28</v>
      </c>
      <c r="Q1414" s="14">
        <f t="shared" si="112"/>
        <v>600</v>
      </c>
      <c r="R1414" s="14" t="str">
        <f t="shared" si="114"/>
        <v>C</v>
      </c>
      <c r="S1414" s="14" t="str">
        <f>VLOOKUP(G1414,Code!$C$3:$D$5,2,0)</f>
        <v>F-101</v>
      </c>
      <c r="T1414" s="14"/>
    </row>
    <row r="1415" spans="1:20">
      <c r="A1415" s="13">
        <v>1414</v>
      </c>
      <c r="B1415" s="13" t="s">
        <v>85</v>
      </c>
      <c r="C1415" s="13" t="s">
        <v>69</v>
      </c>
      <c r="D1415" s="13" t="s">
        <v>181</v>
      </c>
      <c r="E1415" s="13" t="s">
        <v>182</v>
      </c>
      <c r="F1415" s="13" t="s">
        <v>134</v>
      </c>
      <c r="G1415" s="13" t="s">
        <v>82</v>
      </c>
      <c r="H1415" s="13" t="s">
        <v>99</v>
      </c>
      <c r="I1415" s="13" t="s">
        <v>1325</v>
      </c>
      <c r="J1415" s="13">
        <v>7</v>
      </c>
      <c r="K1415" s="13">
        <v>0.2</v>
      </c>
      <c r="L1415" s="14">
        <v>108.79959999999997</v>
      </c>
      <c r="M1415" s="14">
        <f t="shared" si="110"/>
        <v>225.96840000000006</v>
      </c>
      <c r="N1415" s="14">
        <f t="shared" si="111"/>
        <v>401.72160000000002</v>
      </c>
      <c r="O1415" s="14">
        <f t="shared" si="113"/>
        <v>175.75319999999996</v>
      </c>
      <c r="P1415" s="13">
        <v>334.76800000000003</v>
      </c>
      <c r="Q1415" s="14">
        <f t="shared" si="112"/>
        <v>1050</v>
      </c>
      <c r="R1415" s="14" t="str">
        <f t="shared" si="114"/>
        <v>B</v>
      </c>
      <c r="S1415" s="14" t="str">
        <f>VLOOKUP(G1415,Code!$C$3:$D$5,2,0)</f>
        <v>O-102</v>
      </c>
      <c r="T1415" s="14"/>
    </row>
    <row r="1416" spans="1:20">
      <c r="A1416" s="13">
        <v>1415</v>
      </c>
      <c r="B1416" s="13" t="s">
        <v>68</v>
      </c>
      <c r="C1416" s="13" t="s">
        <v>112</v>
      </c>
      <c r="D1416" s="13" t="s">
        <v>692</v>
      </c>
      <c r="E1416" s="13" t="s">
        <v>80</v>
      </c>
      <c r="F1416" s="13" t="s">
        <v>81</v>
      </c>
      <c r="G1416" s="13" t="s">
        <v>96</v>
      </c>
      <c r="H1416" s="13" t="s">
        <v>138</v>
      </c>
      <c r="I1416" s="13" t="s">
        <v>1247</v>
      </c>
      <c r="J1416" s="13">
        <v>3</v>
      </c>
      <c r="K1416" s="13">
        <v>0</v>
      </c>
      <c r="L1416" s="14">
        <v>26.39670000000001</v>
      </c>
      <c r="M1416" s="14">
        <f t="shared" si="110"/>
        <v>213.57329999999996</v>
      </c>
      <c r="N1416" s="14">
        <f t="shared" si="111"/>
        <v>239.96999999999997</v>
      </c>
      <c r="O1416" s="14">
        <f t="shared" si="113"/>
        <v>26.39670000000001</v>
      </c>
      <c r="P1416" s="13">
        <v>239.96999999999997</v>
      </c>
      <c r="Q1416" s="14">
        <f t="shared" si="112"/>
        <v>450</v>
      </c>
      <c r="R1416" s="14" t="str">
        <f t="shared" si="114"/>
        <v>D</v>
      </c>
      <c r="S1416" s="14" t="str">
        <f>VLOOKUP(G1416,Code!$C$3:$D$5,2,0)</f>
        <v>T-103</v>
      </c>
      <c r="T1416" s="14"/>
    </row>
    <row r="1417" spans="1:20">
      <c r="A1417" s="13">
        <v>1416</v>
      </c>
      <c r="B1417" s="13" t="s">
        <v>68</v>
      </c>
      <c r="C1417" s="13" t="s">
        <v>112</v>
      </c>
      <c r="D1417" s="13" t="s">
        <v>692</v>
      </c>
      <c r="E1417" s="13" t="s">
        <v>80</v>
      </c>
      <c r="F1417" s="13" t="s">
        <v>81</v>
      </c>
      <c r="G1417" s="13" t="s">
        <v>73</v>
      </c>
      <c r="H1417" s="13" t="s">
        <v>92</v>
      </c>
      <c r="I1417" s="13" t="s">
        <v>1326</v>
      </c>
      <c r="J1417" s="13">
        <v>3</v>
      </c>
      <c r="K1417" s="13">
        <v>0</v>
      </c>
      <c r="L1417" s="14">
        <v>12.831599999999996</v>
      </c>
      <c r="M1417" s="14">
        <f t="shared" si="110"/>
        <v>24.908400000000007</v>
      </c>
      <c r="N1417" s="14">
        <f t="shared" si="111"/>
        <v>37.74</v>
      </c>
      <c r="O1417" s="14">
        <f t="shared" si="113"/>
        <v>12.831599999999995</v>
      </c>
      <c r="P1417" s="13">
        <v>37.74</v>
      </c>
      <c r="Q1417" s="14">
        <f t="shared" si="112"/>
        <v>450</v>
      </c>
      <c r="R1417" s="14" t="str">
        <f t="shared" si="114"/>
        <v>D</v>
      </c>
      <c r="S1417" s="14" t="str">
        <f>VLOOKUP(G1417,Code!$C$3:$D$5,2,0)</f>
        <v>F-101</v>
      </c>
      <c r="T1417" s="14"/>
    </row>
    <row r="1418" spans="1:20">
      <c r="A1418" s="13">
        <v>1417</v>
      </c>
      <c r="B1418" s="13" t="s">
        <v>150</v>
      </c>
      <c r="C1418" s="13" t="s">
        <v>78</v>
      </c>
      <c r="D1418" s="13" t="s">
        <v>148</v>
      </c>
      <c r="E1418" s="13" t="s">
        <v>114</v>
      </c>
      <c r="F1418" s="13" t="s">
        <v>115</v>
      </c>
      <c r="G1418" s="13" t="s">
        <v>96</v>
      </c>
      <c r="H1418" s="13" t="s">
        <v>97</v>
      </c>
      <c r="I1418" s="13" t="s">
        <v>1327</v>
      </c>
      <c r="J1418" s="13">
        <v>7</v>
      </c>
      <c r="K1418" s="13">
        <v>0.2</v>
      </c>
      <c r="L1418" s="14">
        <v>118.29299999999989</v>
      </c>
      <c r="M1418" s="14">
        <f t="shared" si="110"/>
        <v>828.05100000000016</v>
      </c>
      <c r="N1418" s="14">
        <f t="shared" si="111"/>
        <v>1135.6128000000001</v>
      </c>
      <c r="O1418" s="14">
        <f t="shared" si="113"/>
        <v>307.56179999999995</v>
      </c>
      <c r="P1418" s="13">
        <v>946.34400000000005</v>
      </c>
      <c r="Q1418" s="14">
        <f t="shared" si="112"/>
        <v>1050</v>
      </c>
      <c r="R1418" s="14" t="str">
        <f t="shared" si="114"/>
        <v>B</v>
      </c>
      <c r="S1418" s="14" t="str">
        <f>VLOOKUP(G1418,Code!$C$3:$D$5,2,0)</f>
        <v>T-103</v>
      </c>
      <c r="T1418" s="14"/>
    </row>
    <row r="1419" spans="1:20">
      <c r="A1419" s="13">
        <v>1418</v>
      </c>
      <c r="B1419" s="13" t="s">
        <v>150</v>
      </c>
      <c r="C1419" s="13" t="s">
        <v>78</v>
      </c>
      <c r="D1419" s="13" t="s">
        <v>148</v>
      </c>
      <c r="E1419" s="13" t="s">
        <v>114</v>
      </c>
      <c r="F1419" s="13" t="s">
        <v>115</v>
      </c>
      <c r="G1419" s="13" t="s">
        <v>96</v>
      </c>
      <c r="H1419" s="13" t="s">
        <v>138</v>
      </c>
      <c r="I1419" s="13" t="s">
        <v>1029</v>
      </c>
      <c r="J1419" s="13">
        <v>3</v>
      </c>
      <c r="K1419" s="13">
        <v>0.2</v>
      </c>
      <c r="L1419" s="14">
        <v>32.130000000000003</v>
      </c>
      <c r="M1419" s="14">
        <f t="shared" si="110"/>
        <v>119.07000000000002</v>
      </c>
      <c r="N1419" s="14">
        <f t="shared" si="111"/>
        <v>181.44000000000003</v>
      </c>
      <c r="O1419" s="14">
        <f t="shared" si="113"/>
        <v>62.370000000000005</v>
      </c>
      <c r="P1419" s="13">
        <v>151.20000000000002</v>
      </c>
      <c r="Q1419" s="14">
        <f t="shared" si="112"/>
        <v>450</v>
      </c>
      <c r="R1419" s="14" t="str">
        <f t="shared" si="114"/>
        <v>D</v>
      </c>
      <c r="S1419" s="14" t="str">
        <f>VLOOKUP(G1419,Code!$C$3:$D$5,2,0)</f>
        <v>T-103</v>
      </c>
      <c r="T1419" s="14"/>
    </row>
    <row r="1420" spans="1:20">
      <c r="A1420" s="13">
        <v>1419</v>
      </c>
      <c r="B1420" s="13" t="s">
        <v>150</v>
      </c>
      <c r="C1420" s="13" t="s">
        <v>78</v>
      </c>
      <c r="D1420" s="13" t="s">
        <v>148</v>
      </c>
      <c r="E1420" s="13" t="s">
        <v>114</v>
      </c>
      <c r="F1420" s="13" t="s">
        <v>115</v>
      </c>
      <c r="G1420" s="13" t="s">
        <v>73</v>
      </c>
      <c r="H1420" s="13" t="s">
        <v>92</v>
      </c>
      <c r="I1420" s="13" t="s">
        <v>179</v>
      </c>
      <c r="J1420" s="13">
        <v>4</v>
      </c>
      <c r="K1420" s="13">
        <v>0.6</v>
      </c>
      <c r="L1420" s="14">
        <v>-1.4783999999999997</v>
      </c>
      <c r="M1420" s="14">
        <f t="shared" si="110"/>
        <v>6.4064000000000005</v>
      </c>
      <c r="N1420" s="14">
        <f t="shared" si="111"/>
        <v>7.8848000000000011</v>
      </c>
      <c r="O1420" s="14">
        <f t="shared" si="113"/>
        <v>1.4784000000000006</v>
      </c>
      <c r="P1420" s="13">
        <v>4.9280000000000008</v>
      </c>
      <c r="Q1420" s="14">
        <f t="shared" si="112"/>
        <v>600</v>
      </c>
      <c r="R1420" s="14" t="str">
        <f t="shared" si="114"/>
        <v>C</v>
      </c>
      <c r="S1420" s="14" t="str">
        <f>VLOOKUP(G1420,Code!$C$3:$D$5,2,0)</f>
        <v>F-101</v>
      </c>
      <c r="T1420" s="14"/>
    </row>
    <row r="1421" spans="1:20">
      <c r="A1421" s="13">
        <v>1420</v>
      </c>
      <c r="B1421" s="13" t="s">
        <v>85</v>
      </c>
      <c r="C1421" s="13" t="s">
        <v>78</v>
      </c>
      <c r="D1421" s="13" t="s">
        <v>731</v>
      </c>
      <c r="E1421" s="13" t="s">
        <v>200</v>
      </c>
      <c r="F1421" s="13" t="s">
        <v>81</v>
      </c>
      <c r="G1421" s="13" t="s">
        <v>82</v>
      </c>
      <c r="H1421" s="13" t="s">
        <v>107</v>
      </c>
      <c r="I1421" s="13" t="s">
        <v>1328</v>
      </c>
      <c r="J1421" s="13">
        <v>4</v>
      </c>
      <c r="K1421" s="13">
        <v>0.2</v>
      </c>
      <c r="L1421" s="14">
        <v>31.273599999999998</v>
      </c>
      <c r="M1421" s="14">
        <f t="shared" si="110"/>
        <v>54.998400000000004</v>
      </c>
      <c r="N1421" s="14">
        <f t="shared" si="111"/>
        <v>103.52640000000001</v>
      </c>
      <c r="O1421" s="14">
        <f t="shared" si="113"/>
        <v>48.528000000000006</v>
      </c>
      <c r="P1421" s="13">
        <v>86.272000000000006</v>
      </c>
      <c r="Q1421" s="14">
        <f t="shared" si="112"/>
        <v>600</v>
      </c>
      <c r="R1421" s="14" t="str">
        <f t="shared" si="114"/>
        <v>C</v>
      </c>
      <c r="S1421" s="14" t="str">
        <f>VLOOKUP(G1421,Code!$C$3:$D$5,2,0)</f>
        <v>O-102</v>
      </c>
      <c r="T1421" s="14"/>
    </row>
    <row r="1422" spans="1:20">
      <c r="A1422" s="13">
        <v>1421</v>
      </c>
      <c r="B1422" s="13" t="s">
        <v>85</v>
      </c>
      <c r="C1422" s="13" t="s">
        <v>78</v>
      </c>
      <c r="D1422" s="13" t="s">
        <v>731</v>
      </c>
      <c r="E1422" s="13" t="s">
        <v>200</v>
      </c>
      <c r="F1422" s="13" t="s">
        <v>81</v>
      </c>
      <c r="G1422" s="13" t="s">
        <v>82</v>
      </c>
      <c r="H1422" s="13" t="s">
        <v>99</v>
      </c>
      <c r="I1422" s="13" t="s">
        <v>466</v>
      </c>
      <c r="J1422" s="13">
        <v>2</v>
      </c>
      <c r="K1422" s="13">
        <v>0.7</v>
      </c>
      <c r="L1422" s="14">
        <v>-48.391999999999982</v>
      </c>
      <c r="M1422" s="14">
        <f t="shared" si="110"/>
        <v>120.97999999999999</v>
      </c>
      <c r="N1422" s="14">
        <f t="shared" si="111"/>
        <v>123.39960000000002</v>
      </c>
      <c r="O1422" s="14">
        <f t="shared" si="113"/>
        <v>2.4196000000000311</v>
      </c>
      <c r="P1422" s="13">
        <v>72.588000000000008</v>
      </c>
      <c r="Q1422" s="14">
        <f t="shared" si="112"/>
        <v>300</v>
      </c>
      <c r="R1422" s="14" t="str">
        <f t="shared" si="114"/>
        <v>D</v>
      </c>
      <c r="S1422" s="14" t="str">
        <f>VLOOKUP(G1422,Code!$C$3:$D$5,2,0)</f>
        <v>O-102</v>
      </c>
      <c r="T1422" s="14"/>
    </row>
    <row r="1423" spans="1:20">
      <c r="A1423" s="13">
        <v>1422</v>
      </c>
      <c r="B1423" s="13" t="s">
        <v>85</v>
      </c>
      <c r="C1423" s="13" t="s">
        <v>78</v>
      </c>
      <c r="D1423" s="13" t="s">
        <v>731</v>
      </c>
      <c r="E1423" s="13" t="s">
        <v>200</v>
      </c>
      <c r="F1423" s="13" t="s">
        <v>81</v>
      </c>
      <c r="G1423" s="13" t="s">
        <v>82</v>
      </c>
      <c r="H1423" s="13" t="s">
        <v>101</v>
      </c>
      <c r="I1423" s="13" t="s">
        <v>1329</v>
      </c>
      <c r="J1423" s="13">
        <v>2</v>
      </c>
      <c r="K1423" s="13">
        <v>0.2</v>
      </c>
      <c r="L1423" s="14">
        <v>14.409600000000003</v>
      </c>
      <c r="M1423" s="14">
        <f t="shared" si="110"/>
        <v>46.2624</v>
      </c>
      <c r="N1423" s="14">
        <f t="shared" si="111"/>
        <v>72.806400000000011</v>
      </c>
      <c r="O1423" s="14">
        <f t="shared" si="113"/>
        <v>26.544000000000011</v>
      </c>
      <c r="P1423" s="13">
        <v>60.672000000000004</v>
      </c>
      <c r="Q1423" s="14">
        <f t="shared" si="112"/>
        <v>300</v>
      </c>
      <c r="R1423" s="14" t="str">
        <f t="shared" si="114"/>
        <v>D</v>
      </c>
      <c r="S1423" s="14" t="str">
        <f>VLOOKUP(G1423,Code!$C$3:$D$5,2,0)</f>
        <v>O-102</v>
      </c>
      <c r="T1423" s="14"/>
    </row>
    <row r="1424" spans="1:20">
      <c r="A1424" s="13">
        <v>1423</v>
      </c>
      <c r="B1424" s="13" t="s">
        <v>85</v>
      </c>
      <c r="C1424" s="13" t="s">
        <v>78</v>
      </c>
      <c r="D1424" s="13" t="s">
        <v>731</v>
      </c>
      <c r="E1424" s="13" t="s">
        <v>200</v>
      </c>
      <c r="F1424" s="13" t="s">
        <v>81</v>
      </c>
      <c r="G1424" s="13" t="s">
        <v>82</v>
      </c>
      <c r="H1424" s="13" t="s">
        <v>99</v>
      </c>
      <c r="I1424" s="13" t="s">
        <v>999</v>
      </c>
      <c r="J1424" s="13">
        <v>9</v>
      </c>
      <c r="K1424" s="13">
        <v>0.7</v>
      </c>
      <c r="L1424" s="14">
        <v>-59.057100000000005</v>
      </c>
      <c r="M1424" s="14">
        <f t="shared" si="110"/>
        <v>136.0881</v>
      </c>
      <c r="N1424" s="14">
        <f t="shared" si="111"/>
        <v>130.95269999999999</v>
      </c>
      <c r="O1424" s="14">
        <f t="shared" si="113"/>
        <v>-5.1354000000000042</v>
      </c>
      <c r="P1424" s="13">
        <v>77.031000000000006</v>
      </c>
      <c r="Q1424" s="14">
        <f t="shared" si="112"/>
        <v>1350</v>
      </c>
      <c r="R1424" s="14" t="str">
        <f t="shared" si="114"/>
        <v>B</v>
      </c>
      <c r="S1424" s="14" t="str">
        <f>VLOOKUP(G1424,Code!$C$3:$D$5,2,0)</f>
        <v>O-102</v>
      </c>
      <c r="T1424" s="14"/>
    </row>
    <row r="1425" spans="1:20">
      <c r="A1425" s="13">
        <v>1424</v>
      </c>
      <c r="B1425" s="13" t="s">
        <v>85</v>
      </c>
      <c r="C1425" s="13" t="s">
        <v>78</v>
      </c>
      <c r="D1425" s="13" t="s">
        <v>731</v>
      </c>
      <c r="E1425" s="13" t="s">
        <v>200</v>
      </c>
      <c r="F1425" s="13" t="s">
        <v>81</v>
      </c>
      <c r="G1425" s="13" t="s">
        <v>82</v>
      </c>
      <c r="H1425" s="13" t="s">
        <v>90</v>
      </c>
      <c r="I1425" s="13" t="s">
        <v>586</v>
      </c>
      <c r="J1425" s="13">
        <v>6</v>
      </c>
      <c r="K1425" s="13">
        <v>0.2</v>
      </c>
      <c r="L1425" s="14">
        <v>-1.4988000000000135</v>
      </c>
      <c r="M1425" s="14">
        <f t="shared" si="110"/>
        <v>121.40280000000003</v>
      </c>
      <c r="N1425" s="14">
        <f t="shared" si="111"/>
        <v>143.88480000000001</v>
      </c>
      <c r="O1425" s="14">
        <f t="shared" si="113"/>
        <v>22.481999999999985</v>
      </c>
      <c r="P1425" s="13">
        <v>119.90400000000001</v>
      </c>
      <c r="Q1425" s="14">
        <f t="shared" si="112"/>
        <v>900</v>
      </c>
      <c r="R1425" s="14" t="str">
        <f t="shared" si="114"/>
        <v>C</v>
      </c>
      <c r="S1425" s="14" t="str">
        <f>VLOOKUP(G1425,Code!$C$3:$D$5,2,0)</f>
        <v>O-102</v>
      </c>
      <c r="T1425" s="14"/>
    </row>
    <row r="1426" spans="1:20">
      <c r="A1426" s="13">
        <v>1425</v>
      </c>
      <c r="B1426" s="13" t="s">
        <v>85</v>
      </c>
      <c r="C1426" s="13" t="s">
        <v>78</v>
      </c>
      <c r="D1426" s="13" t="s">
        <v>731</v>
      </c>
      <c r="E1426" s="13" t="s">
        <v>200</v>
      </c>
      <c r="F1426" s="13" t="s">
        <v>81</v>
      </c>
      <c r="G1426" s="13" t="s">
        <v>96</v>
      </c>
      <c r="H1426" s="13" t="s">
        <v>97</v>
      </c>
      <c r="I1426" s="13" t="s">
        <v>1330</v>
      </c>
      <c r="J1426" s="13">
        <v>5</v>
      </c>
      <c r="K1426" s="13">
        <v>0.2</v>
      </c>
      <c r="L1426" s="14">
        <v>23.096500000000006</v>
      </c>
      <c r="M1426" s="14">
        <f t="shared" si="110"/>
        <v>240.86350000000004</v>
      </c>
      <c r="N1426" s="14">
        <f t="shared" si="111"/>
        <v>316.75200000000007</v>
      </c>
      <c r="O1426" s="14">
        <f t="shared" si="113"/>
        <v>75.888500000000022</v>
      </c>
      <c r="P1426" s="13">
        <v>263.96000000000004</v>
      </c>
      <c r="Q1426" s="14">
        <f t="shared" si="112"/>
        <v>750</v>
      </c>
      <c r="R1426" s="14" t="str">
        <f t="shared" si="114"/>
        <v>C</v>
      </c>
      <c r="S1426" s="14" t="str">
        <f>VLOOKUP(G1426,Code!$C$3:$D$5,2,0)</f>
        <v>T-103</v>
      </c>
      <c r="T1426" s="14"/>
    </row>
    <row r="1427" spans="1:20">
      <c r="A1427" s="13">
        <v>1426</v>
      </c>
      <c r="B1427" s="13" t="s">
        <v>85</v>
      </c>
      <c r="C1427" s="13" t="s">
        <v>78</v>
      </c>
      <c r="D1427" s="13" t="s">
        <v>731</v>
      </c>
      <c r="E1427" s="13" t="s">
        <v>200</v>
      </c>
      <c r="F1427" s="13" t="s">
        <v>81</v>
      </c>
      <c r="G1427" s="13" t="s">
        <v>82</v>
      </c>
      <c r="H1427" s="13" t="s">
        <v>90</v>
      </c>
      <c r="I1427" s="13" t="s">
        <v>667</v>
      </c>
      <c r="J1427" s="13">
        <v>4</v>
      </c>
      <c r="K1427" s="13">
        <v>0.2</v>
      </c>
      <c r="L1427" s="14">
        <v>-86.366400000000027</v>
      </c>
      <c r="M1427" s="14">
        <f t="shared" si="110"/>
        <v>450.01440000000002</v>
      </c>
      <c r="N1427" s="14">
        <f t="shared" si="111"/>
        <v>436.37760000000003</v>
      </c>
      <c r="O1427" s="14">
        <f t="shared" si="113"/>
        <v>-13.636799999999994</v>
      </c>
      <c r="P1427" s="13">
        <v>363.64800000000002</v>
      </c>
      <c r="Q1427" s="14">
        <f t="shared" si="112"/>
        <v>600</v>
      </c>
      <c r="R1427" s="14" t="str">
        <f t="shared" si="114"/>
        <v>C</v>
      </c>
      <c r="S1427" s="14" t="str">
        <f>VLOOKUP(G1427,Code!$C$3:$D$5,2,0)</f>
        <v>O-102</v>
      </c>
      <c r="T1427" s="14"/>
    </row>
    <row r="1428" spans="1:20">
      <c r="A1428" s="13">
        <v>1427</v>
      </c>
      <c r="B1428" s="13" t="s">
        <v>68</v>
      </c>
      <c r="C1428" s="13" t="s">
        <v>78</v>
      </c>
      <c r="D1428" s="13" t="s">
        <v>978</v>
      </c>
      <c r="E1428" s="13" t="s">
        <v>80</v>
      </c>
      <c r="F1428" s="13" t="s">
        <v>81</v>
      </c>
      <c r="G1428" s="13" t="s">
        <v>82</v>
      </c>
      <c r="H1428" s="13" t="s">
        <v>99</v>
      </c>
      <c r="I1428" s="13" t="s">
        <v>792</v>
      </c>
      <c r="J1428" s="13">
        <v>2</v>
      </c>
      <c r="K1428" s="13">
        <v>0.2</v>
      </c>
      <c r="L1428" s="14">
        <v>3.283199999999999</v>
      </c>
      <c r="M1428" s="14">
        <f t="shared" si="110"/>
        <v>6.4448000000000025</v>
      </c>
      <c r="N1428" s="14">
        <f t="shared" si="111"/>
        <v>11.673600000000002</v>
      </c>
      <c r="O1428" s="14">
        <f t="shared" si="113"/>
        <v>5.2287999999999997</v>
      </c>
      <c r="P1428" s="13">
        <v>9.7280000000000015</v>
      </c>
      <c r="Q1428" s="14">
        <f t="shared" si="112"/>
        <v>300</v>
      </c>
      <c r="R1428" s="14" t="str">
        <f t="shared" si="114"/>
        <v>D</v>
      </c>
      <c r="S1428" s="14" t="str">
        <f>VLOOKUP(G1428,Code!$C$3:$D$5,2,0)</f>
        <v>O-102</v>
      </c>
      <c r="T1428" s="14"/>
    </row>
    <row r="1429" spans="1:20">
      <c r="A1429" s="13">
        <v>1428</v>
      </c>
      <c r="B1429" s="13" t="s">
        <v>68</v>
      </c>
      <c r="C1429" s="13" t="s">
        <v>78</v>
      </c>
      <c r="D1429" s="13" t="s">
        <v>978</v>
      </c>
      <c r="E1429" s="13" t="s">
        <v>80</v>
      </c>
      <c r="F1429" s="13" t="s">
        <v>81</v>
      </c>
      <c r="G1429" s="13" t="s">
        <v>82</v>
      </c>
      <c r="H1429" s="13" t="s">
        <v>143</v>
      </c>
      <c r="I1429" s="13" t="s">
        <v>270</v>
      </c>
      <c r="J1429" s="13">
        <v>5</v>
      </c>
      <c r="K1429" s="13">
        <v>0</v>
      </c>
      <c r="L1429" s="14">
        <v>7.08</v>
      </c>
      <c r="M1429" s="14">
        <f t="shared" si="110"/>
        <v>7.67</v>
      </c>
      <c r="N1429" s="14">
        <f t="shared" si="111"/>
        <v>14.75</v>
      </c>
      <c r="O1429" s="14">
        <f t="shared" si="113"/>
        <v>7.08</v>
      </c>
      <c r="P1429" s="13">
        <v>14.75</v>
      </c>
      <c r="Q1429" s="14">
        <f t="shared" si="112"/>
        <v>750</v>
      </c>
      <c r="R1429" s="14" t="str">
        <f t="shared" si="114"/>
        <v>C</v>
      </c>
      <c r="S1429" s="14" t="str">
        <f>VLOOKUP(G1429,Code!$C$3:$D$5,2,0)</f>
        <v>O-102</v>
      </c>
      <c r="T1429" s="14"/>
    </row>
    <row r="1430" spans="1:20">
      <c r="A1430" s="13">
        <v>1429</v>
      </c>
      <c r="B1430" s="13" t="s">
        <v>68</v>
      </c>
      <c r="C1430" s="13" t="s">
        <v>78</v>
      </c>
      <c r="D1430" s="13" t="s">
        <v>978</v>
      </c>
      <c r="E1430" s="13" t="s">
        <v>80</v>
      </c>
      <c r="F1430" s="13" t="s">
        <v>81</v>
      </c>
      <c r="G1430" s="13" t="s">
        <v>82</v>
      </c>
      <c r="H1430" s="13" t="s">
        <v>99</v>
      </c>
      <c r="I1430" s="13" t="s">
        <v>1331</v>
      </c>
      <c r="J1430" s="13">
        <v>5</v>
      </c>
      <c r="K1430" s="13">
        <v>0.2</v>
      </c>
      <c r="L1430" s="14">
        <v>9.3124999999999982</v>
      </c>
      <c r="M1430" s="14">
        <f t="shared" si="110"/>
        <v>20.487500000000004</v>
      </c>
      <c r="N1430" s="14">
        <f t="shared" si="111"/>
        <v>35.760000000000005</v>
      </c>
      <c r="O1430" s="14">
        <f t="shared" si="113"/>
        <v>15.272500000000001</v>
      </c>
      <c r="P1430" s="13">
        <v>29.800000000000004</v>
      </c>
      <c r="Q1430" s="14">
        <f t="shared" si="112"/>
        <v>750</v>
      </c>
      <c r="R1430" s="14" t="str">
        <f t="shared" si="114"/>
        <v>C</v>
      </c>
      <c r="S1430" s="14" t="str">
        <f>VLOOKUP(G1430,Code!$C$3:$D$5,2,0)</f>
        <v>O-102</v>
      </c>
      <c r="T1430" s="14"/>
    </row>
    <row r="1431" spans="1:20">
      <c r="A1431" s="13">
        <v>1430</v>
      </c>
      <c r="B1431" s="13" t="s">
        <v>68</v>
      </c>
      <c r="C1431" s="13" t="s">
        <v>78</v>
      </c>
      <c r="D1431" s="13" t="s">
        <v>978</v>
      </c>
      <c r="E1431" s="13" t="s">
        <v>80</v>
      </c>
      <c r="F1431" s="13" t="s">
        <v>81</v>
      </c>
      <c r="G1431" s="13" t="s">
        <v>82</v>
      </c>
      <c r="H1431" s="13" t="s">
        <v>83</v>
      </c>
      <c r="I1431" s="13" t="s">
        <v>860</v>
      </c>
      <c r="J1431" s="13">
        <v>14</v>
      </c>
      <c r="K1431" s="13">
        <v>0</v>
      </c>
      <c r="L1431" s="14">
        <v>196.61320000000001</v>
      </c>
      <c r="M1431" s="14">
        <f t="shared" si="110"/>
        <v>230.80680000000001</v>
      </c>
      <c r="N1431" s="14">
        <f t="shared" si="111"/>
        <v>427.42</v>
      </c>
      <c r="O1431" s="14">
        <f t="shared" si="113"/>
        <v>196.61320000000001</v>
      </c>
      <c r="P1431" s="13">
        <v>427.42</v>
      </c>
      <c r="Q1431" s="14">
        <f t="shared" si="112"/>
        <v>2100</v>
      </c>
      <c r="R1431" s="14" t="str">
        <f t="shared" si="114"/>
        <v>A</v>
      </c>
      <c r="S1431" s="14" t="str">
        <f>VLOOKUP(G1431,Code!$C$3:$D$5,2,0)</f>
        <v>O-102</v>
      </c>
      <c r="T1431" s="14"/>
    </row>
    <row r="1432" spans="1:20">
      <c r="A1432" s="13">
        <v>1431</v>
      </c>
      <c r="B1432" s="13" t="s">
        <v>85</v>
      </c>
      <c r="C1432" s="13" t="s">
        <v>69</v>
      </c>
      <c r="D1432" s="13" t="s">
        <v>267</v>
      </c>
      <c r="E1432" s="13" t="s">
        <v>268</v>
      </c>
      <c r="F1432" s="13" t="s">
        <v>134</v>
      </c>
      <c r="G1432" s="13" t="s">
        <v>96</v>
      </c>
      <c r="H1432" s="13" t="s">
        <v>97</v>
      </c>
      <c r="I1432" s="13" t="s">
        <v>787</v>
      </c>
      <c r="J1432" s="13">
        <v>8</v>
      </c>
      <c r="K1432" s="13">
        <v>0.4</v>
      </c>
      <c r="L1432" s="14">
        <v>-40.47120000000001</v>
      </c>
      <c r="M1432" s="14">
        <f t="shared" si="110"/>
        <v>261.22320000000002</v>
      </c>
      <c r="N1432" s="14">
        <f t="shared" si="111"/>
        <v>309.05280000000005</v>
      </c>
      <c r="O1432" s="14">
        <f t="shared" si="113"/>
        <v>47.829600000000028</v>
      </c>
      <c r="P1432" s="13">
        <v>220.75200000000001</v>
      </c>
      <c r="Q1432" s="14">
        <f t="shared" si="112"/>
        <v>1200</v>
      </c>
      <c r="R1432" s="14" t="str">
        <f t="shared" si="114"/>
        <v>B</v>
      </c>
      <c r="S1432" s="14" t="str">
        <f>VLOOKUP(G1432,Code!$C$3:$D$5,2,0)</f>
        <v>T-103</v>
      </c>
      <c r="T1432" s="14"/>
    </row>
    <row r="1433" spans="1:20">
      <c r="A1433" s="13">
        <v>1432</v>
      </c>
      <c r="B1433" s="13" t="s">
        <v>68</v>
      </c>
      <c r="C1433" s="13" t="s">
        <v>69</v>
      </c>
      <c r="D1433" s="13" t="s">
        <v>958</v>
      </c>
      <c r="E1433" s="13" t="s">
        <v>219</v>
      </c>
      <c r="F1433" s="13" t="s">
        <v>72</v>
      </c>
      <c r="G1433" s="13" t="s">
        <v>82</v>
      </c>
      <c r="H1433" s="13" t="s">
        <v>99</v>
      </c>
      <c r="I1433" s="13" t="s">
        <v>1332</v>
      </c>
      <c r="J1433" s="13">
        <v>6</v>
      </c>
      <c r="K1433" s="13">
        <v>0</v>
      </c>
      <c r="L1433" s="14">
        <v>74.852400000000003</v>
      </c>
      <c r="M1433" s="14">
        <f t="shared" si="110"/>
        <v>77.907599999999988</v>
      </c>
      <c r="N1433" s="14">
        <f t="shared" si="111"/>
        <v>152.76</v>
      </c>
      <c r="O1433" s="14">
        <f t="shared" si="113"/>
        <v>74.852400000000003</v>
      </c>
      <c r="P1433" s="13">
        <v>152.76</v>
      </c>
      <c r="Q1433" s="14">
        <f t="shared" si="112"/>
        <v>900</v>
      </c>
      <c r="R1433" s="14" t="str">
        <f t="shared" si="114"/>
        <v>C</v>
      </c>
      <c r="S1433" s="14" t="str">
        <f>VLOOKUP(G1433,Code!$C$3:$D$5,2,0)</f>
        <v>O-102</v>
      </c>
      <c r="T1433" s="14"/>
    </row>
    <row r="1434" spans="1:20">
      <c r="A1434" s="13">
        <v>1433</v>
      </c>
      <c r="B1434" s="13" t="s">
        <v>68</v>
      </c>
      <c r="C1434" s="13" t="s">
        <v>69</v>
      </c>
      <c r="D1434" s="13" t="s">
        <v>958</v>
      </c>
      <c r="E1434" s="13" t="s">
        <v>219</v>
      </c>
      <c r="F1434" s="13" t="s">
        <v>72</v>
      </c>
      <c r="G1434" s="13" t="s">
        <v>82</v>
      </c>
      <c r="H1434" s="13" t="s">
        <v>298</v>
      </c>
      <c r="I1434" s="13" t="s">
        <v>781</v>
      </c>
      <c r="J1434" s="13">
        <v>1</v>
      </c>
      <c r="K1434" s="13">
        <v>0</v>
      </c>
      <c r="L1434" s="14">
        <v>1.9629000000000003</v>
      </c>
      <c r="M1434" s="14">
        <f t="shared" si="110"/>
        <v>5.3070999999999993</v>
      </c>
      <c r="N1434" s="14">
        <f t="shared" si="111"/>
        <v>7.27</v>
      </c>
      <c r="O1434" s="14">
        <f t="shared" si="113"/>
        <v>1.9629000000000003</v>
      </c>
      <c r="P1434" s="13">
        <v>7.27</v>
      </c>
      <c r="Q1434" s="14">
        <f t="shared" si="112"/>
        <v>150</v>
      </c>
      <c r="R1434" s="14" t="str">
        <f t="shared" si="114"/>
        <v>D</v>
      </c>
      <c r="S1434" s="14" t="str">
        <f>VLOOKUP(G1434,Code!$C$3:$D$5,2,0)</f>
        <v>O-102</v>
      </c>
      <c r="T1434" s="14"/>
    </row>
    <row r="1435" spans="1:20">
      <c r="A1435" s="13">
        <v>1434</v>
      </c>
      <c r="B1435" s="13" t="s">
        <v>68</v>
      </c>
      <c r="C1435" s="13" t="s">
        <v>69</v>
      </c>
      <c r="D1435" s="13" t="s">
        <v>958</v>
      </c>
      <c r="E1435" s="13" t="s">
        <v>219</v>
      </c>
      <c r="F1435" s="13" t="s">
        <v>72</v>
      </c>
      <c r="G1435" s="13" t="s">
        <v>73</v>
      </c>
      <c r="H1435" s="13" t="s">
        <v>76</v>
      </c>
      <c r="I1435" s="13" t="s">
        <v>211</v>
      </c>
      <c r="J1435" s="13">
        <v>14</v>
      </c>
      <c r="K1435" s="13">
        <v>0</v>
      </c>
      <c r="L1435" s="14">
        <v>163.78740000000002</v>
      </c>
      <c r="M1435" s="14">
        <f t="shared" si="110"/>
        <v>1656.0726000000002</v>
      </c>
      <c r="N1435" s="14">
        <f t="shared" si="111"/>
        <v>1819.8600000000001</v>
      </c>
      <c r="O1435" s="14">
        <f t="shared" si="113"/>
        <v>163.78739999999993</v>
      </c>
      <c r="P1435" s="13">
        <v>1819.8600000000001</v>
      </c>
      <c r="Q1435" s="14">
        <f t="shared" si="112"/>
        <v>2100</v>
      </c>
      <c r="R1435" s="14" t="str">
        <f t="shared" si="114"/>
        <v>A</v>
      </c>
      <c r="S1435" s="14" t="str">
        <f>VLOOKUP(G1435,Code!$C$3:$D$5,2,0)</f>
        <v>F-101</v>
      </c>
      <c r="T1435" s="14"/>
    </row>
    <row r="1436" spans="1:20">
      <c r="A1436" s="13">
        <v>1435</v>
      </c>
      <c r="B1436" s="13" t="s">
        <v>85</v>
      </c>
      <c r="C1436" s="13" t="s">
        <v>69</v>
      </c>
      <c r="D1436" s="13" t="s">
        <v>109</v>
      </c>
      <c r="E1436" s="13" t="s">
        <v>110</v>
      </c>
      <c r="F1436" s="13" t="s">
        <v>81</v>
      </c>
      <c r="G1436" s="13" t="s">
        <v>82</v>
      </c>
      <c r="H1436" s="13" t="s">
        <v>107</v>
      </c>
      <c r="I1436" s="13" t="s">
        <v>1333</v>
      </c>
      <c r="J1436" s="13">
        <v>5</v>
      </c>
      <c r="K1436" s="13">
        <v>0</v>
      </c>
      <c r="L1436" s="14">
        <v>15.593999999999999</v>
      </c>
      <c r="M1436" s="14">
        <f t="shared" si="110"/>
        <v>18.305999999999997</v>
      </c>
      <c r="N1436" s="14">
        <f t="shared" si="111"/>
        <v>33.9</v>
      </c>
      <c r="O1436" s="14">
        <f t="shared" si="113"/>
        <v>15.594000000000001</v>
      </c>
      <c r="P1436" s="13">
        <v>33.9</v>
      </c>
      <c r="Q1436" s="14">
        <f t="shared" si="112"/>
        <v>750</v>
      </c>
      <c r="R1436" s="14" t="str">
        <f t="shared" si="114"/>
        <v>C</v>
      </c>
      <c r="S1436" s="14" t="str">
        <f>VLOOKUP(G1436,Code!$C$3:$D$5,2,0)</f>
        <v>O-102</v>
      </c>
      <c r="T1436" s="14"/>
    </row>
    <row r="1437" spans="1:20">
      <c r="A1437" s="13">
        <v>1436</v>
      </c>
      <c r="B1437" s="13" t="s">
        <v>85</v>
      </c>
      <c r="C1437" s="13" t="s">
        <v>69</v>
      </c>
      <c r="D1437" s="13" t="s">
        <v>1334</v>
      </c>
      <c r="E1437" s="13" t="s">
        <v>268</v>
      </c>
      <c r="F1437" s="13" t="s">
        <v>134</v>
      </c>
      <c r="G1437" s="13" t="s">
        <v>82</v>
      </c>
      <c r="H1437" s="13" t="s">
        <v>107</v>
      </c>
      <c r="I1437" s="13" t="s">
        <v>1335</v>
      </c>
      <c r="J1437" s="13">
        <v>6</v>
      </c>
      <c r="K1437" s="13">
        <v>0.2</v>
      </c>
      <c r="L1437" s="14">
        <v>10.8864</v>
      </c>
      <c r="M1437" s="14">
        <f t="shared" si="110"/>
        <v>20.217600000000004</v>
      </c>
      <c r="N1437" s="14">
        <f t="shared" si="111"/>
        <v>37.32480000000001</v>
      </c>
      <c r="O1437" s="14">
        <f t="shared" si="113"/>
        <v>17.107200000000006</v>
      </c>
      <c r="P1437" s="13">
        <v>31.104000000000006</v>
      </c>
      <c r="Q1437" s="14">
        <f t="shared" si="112"/>
        <v>900</v>
      </c>
      <c r="R1437" s="14" t="str">
        <f t="shared" si="114"/>
        <v>C</v>
      </c>
      <c r="S1437" s="14" t="str">
        <f>VLOOKUP(G1437,Code!$C$3:$D$5,2,0)</f>
        <v>O-102</v>
      </c>
      <c r="T1437" s="14"/>
    </row>
    <row r="1438" spans="1:20">
      <c r="A1438" s="13">
        <v>1437</v>
      </c>
      <c r="B1438" s="13" t="s">
        <v>85</v>
      </c>
      <c r="C1438" s="13" t="s">
        <v>69</v>
      </c>
      <c r="D1438" s="13" t="s">
        <v>1334</v>
      </c>
      <c r="E1438" s="13" t="s">
        <v>268</v>
      </c>
      <c r="F1438" s="13" t="s">
        <v>134</v>
      </c>
      <c r="G1438" s="13" t="s">
        <v>82</v>
      </c>
      <c r="H1438" s="13" t="s">
        <v>94</v>
      </c>
      <c r="I1438" s="13" t="s">
        <v>1292</v>
      </c>
      <c r="J1438" s="13">
        <v>2</v>
      </c>
      <c r="K1438" s="13">
        <v>0.2</v>
      </c>
      <c r="L1438" s="14">
        <v>0.59039999999999915</v>
      </c>
      <c r="M1438" s="14">
        <f t="shared" si="110"/>
        <v>4.6576000000000013</v>
      </c>
      <c r="N1438" s="14">
        <f t="shared" si="111"/>
        <v>6.2976000000000001</v>
      </c>
      <c r="O1438" s="14">
        <f t="shared" si="113"/>
        <v>1.6399999999999988</v>
      </c>
      <c r="P1438" s="13">
        <v>5.2480000000000002</v>
      </c>
      <c r="Q1438" s="14">
        <f t="shared" si="112"/>
        <v>300</v>
      </c>
      <c r="R1438" s="14" t="str">
        <f t="shared" si="114"/>
        <v>D</v>
      </c>
      <c r="S1438" s="14" t="str">
        <f>VLOOKUP(G1438,Code!$C$3:$D$5,2,0)</f>
        <v>O-102</v>
      </c>
      <c r="T1438" s="14"/>
    </row>
    <row r="1439" spans="1:20">
      <c r="A1439" s="13">
        <v>1438</v>
      </c>
      <c r="B1439" s="13" t="s">
        <v>548</v>
      </c>
      <c r="C1439" s="13" t="s">
        <v>69</v>
      </c>
      <c r="D1439" s="13" t="s">
        <v>662</v>
      </c>
      <c r="E1439" s="13" t="s">
        <v>114</v>
      </c>
      <c r="F1439" s="13" t="s">
        <v>115</v>
      </c>
      <c r="G1439" s="13" t="s">
        <v>96</v>
      </c>
      <c r="H1439" s="13" t="s">
        <v>138</v>
      </c>
      <c r="I1439" s="13" t="s">
        <v>1336</v>
      </c>
      <c r="J1439" s="13">
        <v>3</v>
      </c>
      <c r="K1439" s="13">
        <v>0.2</v>
      </c>
      <c r="L1439" s="14">
        <v>42.880500000000012</v>
      </c>
      <c r="M1439" s="14">
        <f t="shared" si="110"/>
        <v>220.99949999999998</v>
      </c>
      <c r="N1439" s="14">
        <f t="shared" si="111"/>
        <v>316.65600000000001</v>
      </c>
      <c r="O1439" s="14">
        <f t="shared" si="113"/>
        <v>95.656500000000023</v>
      </c>
      <c r="P1439" s="13">
        <v>263.88</v>
      </c>
      <c r="Q1439" s="14">
        <f t="shared" si="112"/>
        <v>450</v>
      </c>
      <c r="R1439" s="14" t="str">
        <f t="shared" si="114"/>
        <v>D</v>
      </c>
      <c r="S1439" s="14" t="str">
        <f>VLOOKUP(G1439,Code!$C$3:$D$5,2,0)</f>
        <v>T-103</v>
      </c>
      <c r="T1439" s="14"/>
    </row>
    <row r="1440" spans="1:20">
      <c r="A1440" s="13">
        <v>1439</v>
      </c>
      <c r="B1440" s="13" t="s">
        <v>548</v>
      </c>
      <c r="C1440" s="13" t="s">
        <v>69</v>
      </c>
      <c r="D1440" s="13" t="s">
        <v>662</v>
      </c>
      <c r="E1440" s="13" t="s">
        <v>114</v>
      </c>
      <c r="F1440" s="13" t="s">
        <v>115</v>
      </c>
      <c r="G1440" s="13" t="s">
        <v>73</v>
      </c>
      <c r="H1440" s="13" t="s">
        <v>76</v>
      </c>
      <c r="I1440" s="13" t="s">
        <v>745</v>
      </c>
      <c r="J1440" s="13">
        <v>5</v>
      </c>
      <c r="K1440" s="13">
        <v>0.3</v>
      </c>
      <c r="L1440" s="14">
        <v>-350.4899999999999</v>
      </c>
      <c r="M1440" s="14">
        <f t="shared" si="110"/>
        <v>2803.9199999999996</v>
      </c>
      <c r="N1440" s="14">
        <f t="shared" si="111"/>
        <v>3189.4589999999998</v>
      </c>
      <c r="O1440" s="14">
        <f t="shared" si="113"/>
        <v>385.53900000000021</v>
      </c>
      <c r="P1440" s="13">
        <v>2453.4299999999998</v>
      </c>
      <c r="Q1440" s="14">
        <f t="shared" si="112"/>
        <v>750</v>
      </c>
      <c r="R1440" s="14" t="str">
        <f t="shared" si="114"/>
        <v>C</v>
      </c>
      <c r="S1440" s="14" t="str">
        <f>VLOOKUP(G1440,Code!$C$3:$D$5,2,0)</f>
        <v>F-101</v>
      </c>
      <c r="T1440" s="14"/>
    </row>
    <row r="1441" spans="1:20">
      <c r="A1441" s="13">
        <v>1440</v>
      </c>
      <c r="B1441" s="13" t="s">
        <v>68</v>
      </c>
      <c r="C1441" s="13" t="s">
        <v>69</v>
      </c>
      <c r="D1441" s="13" t="s">
        <v>1258</v>
      </c>
      <c r="E1441" s="13" t="s">
        <v>585</v>
      </c>
      <c r="F1441" s="13" t="s">
        <v>134</v>
      </c>
      <c r="G1441" s="13" t="s">
        <v>82</v>
      </c>
      <c r="H1441" s="13" t="s">
        <v>99</v>
      </c>
      <c r="I1441" s="13" t="s">
        <v>521</v>
      </c>
      <c r="J1441" s="13">
        <v>5</v>
      </c>
      <c r="K1441" s="13">
        <v>0</v>
      </c>
      <c r="L1441" s="14">
        <v>13.365</v>
      </c>
      <c r="M1441" s="14">
        <f t="shared" si="110"/>
        <v>16.335000000000001</v>
      </c>
      <c r="N1441" s="14">
        <f t="shared" si="111"/>
        <v>29.700000000000003</v>
      </c>
      <c r="O1441" s="14">
        <f t="shared" si="113"/>
        <v>13.365000000000002</v>
      </c>
      <c r="P1441" s="13">
        <v>29.700000000000003</v>
      </c>
      <c r="Q1441" s="14">
        <f t="shared" si="112"/>
        <v>750</v>
      </c>
      <c r="R1441" s="14" t="str">
        <f t="shared" si="114"/>
        <v>C</v>
      </c>
      <c r="S1441" s="14" t="str">
        <f>VLOOKUP(G1441,Code!$C$3:$D$5,2,0)</f>
        <v>O-102</v>
      </c>
      <c r="T1441" s="14"/>
    </row>
    <row r="1442" spans="1:20">
      <c r="A1442" s="13">
        <v>1441</v>
      </c>
      <c r="B1442" s="13" t="s">
        <v>68</v>
      </c>
      <c r="C1442" s="13" t="s">
        <v>69</v>
      </c>
      <c r="D1442" s="13" t="s">
        <v>1258</v>
      </c>
      <c r="E1442" s="13" t="s">
        <v>585</v>
      </c>
      <c r="F1442" s="13" t="s">
        <v>134</v>
      </c>
      <c r="G1442" s="13" t="s">
        <v>82</v>
      </c>
      <c r="H1442" s="13" t="s">
        <v>107</v>
      </c>
      <c r="I1442" s="13" t="s">
        <v>1337</v>
      </c>
      <c r="J1442" s="13">
        <v>4</v>
      </c>
      <c r="K1442" s="13">
        <v>0</v>
      </c>
      <c r="L1442" s="14">
        <v>17.981999999999999</v>
      </c>
      <c r="M1442" s="14">
        <f t="shared" si="110"/>
        <v>21.978000000000002</v>
      </c>
      <c r="N1442" s="14">
        <f t="shared" si="111"/>
        <v>39.96</v>
      </c>
      <c r="O1442" s="14">
        <f t="shared" si="113"/>
        <v>17.981999999999999</v>
      </c>
      <c r="P1442" s="13">
        <v>39.96</v>
      </c>
      <c r="Q1442" s="14">
        <f t="shared" si="112"/>
        <v>600</v>
      </c>
      <c r="R1442" s="14" t="str">
        <f t="shared" si="114"/>
        <v>C</v>
      </c>
      <c r="S1442" s="14" t="str">
        <f>VLOOKUP(G1442,Code!$C$3:$D$5,2,0)</f>
        <v>O-102</v>
      </c>
      <c r="T1442" s="14"/>
    </row>
    <row r="1443" spans="1:20">
      <c r="A1443" s="13">
        <v>1442</v>
      </c>
      <c r="B1443" s="13" t="s">
        <v>68</v>
      </c>
      <c r="C1443" s="13" t="s">
        <v>69</v>
      </c>
      <c r="D1443" s="13" t="s">
        <v>124</v>
      </c>
      <c r="E1443" s="13" t="s">
        <v>80</v>
      </c>
      <c r="F1443" s="13" t="s">
        <v>81</v>
      </c>
      <c r="G1443" s="13" t="s">
        <v>82</v>
      </c>
      <c r="H1443" s="13" t="s">
        <v>99</v>
      </c>
      <c r="I1443" s="13" t="s">
        <v>1013</v>
      </c>
      <c r="J1443" s="13">
        <v>2</v>
      </c>
      <c r="K1443" s="13">
        <v>0.2</v>
      </c>
      <c r="L1443" s="14">
        <v>11.459999999999999</v>
      </c>
      <c r="M1443" s="14">
        <f t="shared" si="110"/>
        <v>25.212000000000003</v>
      </c>
      <c r="N1443" s="14">
        <f t="shared" si="111"/>
        <v>44.006400000000006</v>
      </c>
      <c r="O1443" s="14">
        <f t="shared" si="113"/>
        <v>18.794400000000003</v>
      </c>
      <c r="P1443" s="13">
        <v>36.672000000000004</v>
      </c>
      <c r="Q1443" s="14">
        <f t="shared" si="112"/>
        <v>300</v>
      </c>
      <c r="R1443" s="14" t="str">
        <f t="shared" si="114"/>
        <v>D</v>
      </c>
      <c r="S1443" s="14" t="str">
        <f>VLOOKUP(G1443,Code!$C$3:$D$5,2,0)</f>
        <v>O-102</v>
      </c>
      <c r="T1443" s="14"/>
    </row>
    <row r="1444" spans="1:20">
      <c r="A1444" s="13">
        <v>1443</v>
      </c>
      <c r="B1444" s="13" t="s">
        <v>150</v>
      </c>
      <c r="C1444" s="13" t="s">
        <v>78</v>
      </c>
      <c r="D1444" s="13" t="s">
        <v>608</v>
      </c>
      <c r="E1444" s="13" t="s">
        <v>71</v>
      </c>
      <c r="F1444" s="13" t="s">
        <v>72</v>
      </c>
      <c r="G1444" s="13" t="s">
        <v>82</v>
      </c>
      <c r="H1444" s="13" t="s">
        <v>107</v>
      </c>
      <c r="I1444" s="13" t="s">
        <v>541</v>
      </c>
      <c r="J1444" s="13">
        <v>2</v>
      </c>
      <c r="K1444" s="13">
        <v>0</v>
      </c>
      <c r="L1444" s="14">
        <v>6.3295999999999992</v>
      </c>
      <c r="M1444" s="14">
        <f t="shared" si="110"/>
        <v>7.4304000000000006</v>
      </c>
      <c r="N1444" s="14">
        <f t="shared" si="111"/>
        <v>13.76</v>
      </c>
      <c r="O1444" s="14">
        <f t="shared" si="113"/>
        <v>6.3295999999999992</v>
      </c>
      <c r="P1444" s="13">
        <v>13.76</v>
      </c>
      <c r="Q1444" s="14">
        <f t="shared" si="112"/>
        <v>300</v>
      </c>
      <c r="R1444" s="14" t="str">
        <f t="shared" si="114"/>
        <v>D</v>
      </c>
      <c r="S1444" s="14" t="str">
        <f>VLOOKUP(G1444,Code!$C$3:$D$5,2,0)</f>
        <v>O-102</v>
      </c>
      <c r="T1444" s="14"/>
    </row>
    <row r="1445" spans="1:20">
      <c r="A1445" s="13">
        <v>1444</v>
      </c>
      <c r="B1445" s="13" t="s">
        <v>85</v>
      </c>
      <c r="C1445" s="13" t="s">
        <v>78</v>
      </c>
      <c r="D1445" s="13" t="s">
        <v>251</v>
      </c>
      <c r="E1445" s="13" t="s">
        <v>252</v>
      </c>
      <c r="F1445" s="13" t="s">
        <v>81</v>
      </c>
      <c r="G1445" s="13" t="s">
        <v>82</v>
      </c>
      <c r="H1445" s="13" t="s">
        <v>90</v>
      </c>
      <c r="I1445" s="13" t="s">
        <v>286</v>
      </c>
      <c r="J1445" s="13">
        <v>4</v>
      </c>
      <c r="K1445" s="13">
        <v>0.2</v>
      </c>
      <c r="L1445" s="14">
        <v>17.42799999999999</v>
      </c>
      <c r="M1445" s="14">
        <f t="shared" si="110"/>
        <v>121.99600000000001</v>
      </c>
      <c r="N1445" s="14">
        <f t="shared" si="111"/>
        <v>167.30880000000002</v>
      </c>
      <c r="O1445" s="14">
        <f t="shared" si="113"/>
        <v>45.31280000000001</v>
      </c>
      <c r="P1445" s="13">
        <v>139.42400000000001</v>
      </c>
      <c r="Q1445" s="14">
        <f t="shared" si="112"/>
        <v>600</v>
      </c>
      <c r="R1445" s="14" t="str">
        <f t="shared" si="114"/>
        <v>C</v>
      </c>
      <c r="S1445" s="14" t="str">
        <f>VLOOKUP(G1445,Code!$C$3:$D$5,2,0)</f>
        <v>O-102</v>
      </c>
      <c r="T1445" s="14"/>
    </row>
    <row r="1446" spans="1:20">
      <c r="A1446" s="13">
        <v>1445</v>
      </c>
      <c r="B1446" s="13" t="s">
        <v>85</v>
      </c>
      <c r="C1446" s="13" t="s">
        <v>69</v>
      </c>
      <c r="D1446" s="13" t="s">
        <v>197</v>
      </c>
      <c r="E1446" s="13" t="s">
        <v>159</v>
      </c>
      <c r="F1446" s="13" t="s">
        <v>115</v>
      </c>
      <c r="G1446" s="13" t="s">
        <v>96</v>
      </c>
      <c r="H1446" s="13" t="s">
        <v>97</v>
      </c>
      <c r="I1446" s="13" t="s">
        <v>1235</v>
      </c>
      <c r="J1446" s="13">
        <v>9</v>
      </c>
      <c r="K1446" s="13">
        <v>0.2</v>
      </c>
      <c r="L1446" s="14">
        <v>148.49459999999993</v>
      </c>
      <c r="M1446" s="14">
        <f t="shared" si="110"/>
        <v>1831.4334000000001</v>
      </c>
      <c r="N1446" s="14">
        <f t="shared" si="111"/>
        <v>2375.9136000000003</v>
      </c>
      <c r="O1446" s="14">
        <f t="shared" si="113"/>
        <v>544.4802000000002</v>
      </c>
      <c r="P1446" s="13">
        <v>1979.9280000000001</v>
      </c>
      <c r="Q1446" s="14">
        <f t="shared" si="112"/>
        <v>1350</v>
      </c>
      <c r="R1446" s="14" t="str">
        <f t="shared" si="114"/>
        <v>B</v>
      </c>
      <c r="S1446" s="14" t="str">
        <f>VLOOKUP(G1446,Code!$C$3:$D$5,2,0)</f>
        <v>T-103</v>
      </c>
      <c r="T1446" s="14"/>
    </row>
    <row r="1447" spans="1:20">
      <c r="A1447" s="13">
        <v>1446</v>
      </c>
      <c r="B1447" s="13" t="s">
        <v>150</v>
      </c>
      <c r="C1447" s="13" t="s">
        <v>112</v>
      </c>
      <c r="D1447" s="13" t="s">
        <v>197</v>
      </c>
      <c r="E1447" s="13" t="s">
        <v>159</v>
      </c>
      <c r="F1447" s="13" t="s">
        <v>115</v>
      </c>
      <c r="G1447" s="13" t="s">
        <v>82</v>
      </c>
      <c r="H1447" s="13" t="s">
        <v>90</v>
      </c>
      <c r="I1447" s="13" t="s">
        <v>432</v>
      </c>
      <c r="J1447" s="13">
        <v>4</v>
      </c>
      <c r="K1447" s="13">
        <v>0.2</v>
      </c>
      <c r="L1447" s="14">
        <v>-39.124799999999993</v>
      </c>
      <c r="M1447" s="14">
        <f t="shared" si="110"/>
        <v>203.86079999999998</v>
      </c>
      <c r="N1447" s="14">
        <f t="shared" si="111"/>
        <v>197.6832</v>
      </c>
      <c r="O1447" s="14">
        <f t="shared" si="113"/>
        <v>-6.177599999999984</v>
      </c>
      <c r="P1447" s="13">
        <v>164.73599999999999</v>
      </c>
      <c r="Q1447" s="14">
        <f t="shared" si="112"/>
        <v>600</v>
      </c>
      <c r="R1447" s="14" t="str">
        <f t="shared" si="114"/>
        <v>C</v>
      </c>
      <c r="S1447" s="14" t="str">
        <f>VLOOKUP(G1447,Code!$C$3:$D$5,2,0)</f>
        <v>O-102</v>
      </c>
      <c r="T1447" s="14"/>
    </row>
    <row r="1448" spans="1:20">
      <c r="A1448" s="13">
        <v>1447</v>
      </c>
      <c r="B1448" s="13" t="s">
        <v>150</v>
      </c>
      <c r="C1448" s="13" t="s">
        <v>112</v>
      </c>
      <c r="D1448" s="13" t="s">
        <v>197</v>
      </c>
      <c r="E1448" s="13" t="s">
        <v>159</v>
      </c>
      <c r="F1448" s="13" t="s">
        <v>115</v>
      </c>
      <c r="G1448" s="13" t="s">
        <v>73</v>
      </c>
      <c r="H1448" s="13" t="s">
        <v>76</v>
      </c>
      <c r="I1448" s="13" t="s">
        <v>1338</v>
      </c>
      <c r="J1448" s="13">
        <v>7</v>
      </c>
      <c r="K1448" s="13">
        <v>0.3</v>
      </c>
      <c r="L1448" s="14">
        <v>-87.341800000000035</v>
      </c>
      <c r="M1448" s="14">
        <f t="shared" si="110"/>
        <v>557.64380000000006</v>
      </c>
      <c r="N1448" s="14">
        <f t="shared" si="111"/>
        <v>611.3925999999999</v>
      </c>
      <c r="O1448" s="14">
        <f t="shared" si="113"/>
        <v>53.748799999999846</v>
      </c>
      <c r="P1448" s="13">
        <v>470.30199999999996</v>
      </c>
      <c r="Q1448" s="14">
        <f t="shared" si="112"/>
        <v>1050</v>
      </c>
      <c r="R1448" s="14" t="str">
        <f t="shared" si="114"/>
        <v>B</v>
      </c>
      <c r="S1448" s="14" t="str">
        <f>VLOOKUP(G1448,Code!$C$3:$D$5,2,0)</f>
        <v>F-101</v>
      </c>
      <c r="T1448" s="14"/>
    </row>
    <row r="1449" spans="1:20">
      <c r="A1449" s="13">
        <v>1448</v>
      </c>
      <c r="B1449" s="13" t="s">
        <v>150</v>
      </c>
      <c r="C1449" s="13" t="s">
        <v>112</v>
      </c>
      <c r="D1449" s="13" t="s">
        <v>197</v>
      </c>
      <c r="E1449" s="13" t="s">
        <v>159</v>
      </c>
      <c r="F1449" s="13" t="s">
        <v>115</v>
      </c>
      <c r="G1449" s="13" t="s">
        <v>96</v>
      </c>
      <c r="H1449" s="13" t="s">
        <v>97</v>
      </c>
      <c r="I1449" s="13" t="s">
        <v>1339</v>
      </c>
      <c r="J1449" s="13">
        <v>2</v>
      </c>
      <c r="K1449" s="13">
        <v>0.2</v>
      </c>
      <c r="L1449" s="14">
        <v>5.9979999999999922</v>
      </c>
      <c r="M1449" s="14">
        <f t="shared" si="110"/>
        <v>41.986000000000011</v>
      </c>
      <c r="N1449" s="14">
        <f t="shared" si="111"/>
        <v>57.580800000000004</v>
      </c>
      <c r="O1449" s="14">
        <f t="shared" si="113"/>
        <v>15.594799999999992</v>
      </c>
      <c r="P1449" s="13">
        <v>47.984000000000002</v>
      </c>
      <c r="Q1449" s="14">
        <f t="shared" si="112"/>
        <v>300</v>
      </c>
      <c r="R1449" s="14" t="str">
        <f t="shared" si="114"/>
        <v>D</v>
      </c>
      <c r="S1449" s="14" t="str">
        <f>VLOOKUP(G1449,Code!$C$3:$D$5,2,0)</f>
        <v>T-103</v>
      </c>
      <c r="T1449" s="14"/>
    </row>
    <row r="1450" spans="1:20">
      <c r="A1450" s="13">
        <v>1449</v>
      </c>
      <c r="B1450" s="13" t="s">
        <v>150</v>
      </c>
      <c r="C1450" s="13" t="s">
        <v>78</v>
      </c>
      <c r="D1450" s="13" t="s">
        <v>132</v>
      </c>
      <c r="E1450" s="13" t="s">
        <v>133</v>
      </c>
      <c r="F1450" s="13" t="s">
        <v>134</v>
      </c>
      <c r="G1450" s="13" t="s">
        <v>82</v>
      </c>
      <c r="H1450" s="13" t="s">
        <v>99</v>
      </c>
      <c r="I1450" s="13" t="s">
        <v>1340</v>
      </c>
      <c r="J1450" s="13">
        <v>3</v>
      </c>
      <c r="K1450" s="13">
        <v>0.7</v>
      </c>
      <c r="L1450" s="14">
        <v>-1.7513999999999994</v>
      </c>
      <c r="M1450" s="14">
        <f t="shared" si="110"/>
        <v>4.2533999999999992</v>
      </c>
      <c r="N1450" s="14">
        <f t="shared" si="111"/>
        <v>4.2534000000000001</v>
      </c>
      <c r="O1450" s="14">
        <f t="shared" si="113"/>
        <v>0</v>
      </c>
      <c r="P1450" s="13">
        <v>2.5020000000000002</v>
      </c>
      <c r="Q1450" s="14">
        <f t="shared" si="112"/>
        <v>450</v>
      </c>
      <c r="R1450" s="14" t="str">
        <f t="shared" si="114"/>
        <v>D</v>
      </c>
      <c r="S1450" s="14" t="str">
        <f>VLOOKUP(G1450,Code!$C$3:$D$5,2,0)</f>
        <v>O-102</v>
      </c>
      <c r="T1450" s="14"/>
    </row>
    <row r="1451" spans="1:20">
      <c r="A1451" s="13">
        <v>1450</v>
      </c>
      <c r="B1451" s="13" t="s">
        <v>85</v>
      </c>
      <c r="C1451" s="13" t="s">
        <v>78</v>
      </c>
      <c r="D1451" s="13" t="s">
        <v>79</v>
      </c>
      <c r="E1451" s="13" t="s">
        <v>80</v>
      </c>
      <c r="F1451" s="13" t="s">
        <v>81</v>
      </c>
      <c r="G1451" s="13" t="s">
        <v>96</v>
      </c>
      <c r="H1451" s="13" t="s">
        <v>97</v>
      </c>
      <c r="I1451" s="13" t="s">
        <v>1341</v>
      </c>
      <c r="J1451" s="13">
        <v>3</v>
      </c>
      <c r="K1451" s="13">
        <v>0.2</v>
      </c>
      <c r="L1451" s="14">
        <v>11.093999999999998</v>
      </c>
      <c r="M1451" s="14">
        <f t="shared" si="110"/>
        <v>77.658000000000001</v>
      </c>
      <c r="N1451" s="14">
        <f t="shared" si="111"/>
        <v>106.50239999999999</v>
      </c>
      <c r="O1451" s="14">
        <f t="shared" si="113"/>
        <v>28.844399999999993</v>
      </c>
      <c r="P1451" s="13">
        <v>88.751999999999995</v>
      </c>
      <c r="Q1451" s="14">
        <f t="shared" si="112"/>
        <v>450</v>
      </c>
      <c r="R1451" s="14" t="str">
        <f t="shared" si="114"/>
        <v>D</v>
      </c>
      <c r="S1451" s="14" t="str">
        <f>VLOOKUP(G1451,Code!$C$3:$D$5,2,0)</f>
        <v>T-103</v>
      </c>
      <c r="T1451" s="14"/>
    </row>
    <row r="1452" spans="1:20">
      <c r="A1452" s="13">
        <v>1451</v>
      </c>
      <c r="B1452" s="13" t="s">
        <v>150</v>
      </c>
      <c r="C1452" s="13" t="s">
        <v>69</v>
      </c>
      <c r="D1452" s="13" t="s">
        <v>284</v>
      </c>
      <c r="E1452" s="13" t="s">
        <v>200</v>
      </c>
      <c r="F1452" s="13" t="s">
        <v>81</v>
      </c>
      <c r="G1452" s="13" t="s">
        <v>82</v>
      </c>
      <c r="H1452" s="13" t="s">
        <v>99</v>
      </c>
      <c r="I1452" s="13" t="s">
        <v>1342</v>
      </c>
      <c r="J1452" s="13">
        <v>1</v>
      </c>
      <c r="K1452" s="13">
        <v>0.7</v>
      </c>
      <c r="L1452" s="14">
        <v>-1.3499999999999996</v>
      </c>
      <c r="M1452" s="14">
        <f t="shared" si="110"/>
        <v>3.375</v>
      </c>
      <c r="N1452" s="14">
        <f t="shared" si="111"/>
        <v>3.4425000000000008</v>
      </c>
      <c r="O1452" s="14">
        <f t="shared" si="113"/>
        <v>6.7500000000000782E-2</v>
      </c>
      <c r="P1452" s="13">
        <v>2.0250000000000004</v>
      </c>
      <c r="Q1452" s="14">
        <f t="shared" si="112"/>
        <v>150</v>
      </c>
      <c r="R1452" s="14" t="str">
        <f t="shared" si="114"/>
        <v>D</v>
      </c>
      <c r="S1452" s="14" t="str">
        <f>VLOOKUP(G1452,Code!$C$3:$D$5,2,0)</f>
        <v>O-102</v>
      </c>
      <c r="T1452" s="14"/>
    </row>
    <row r="1453" spans="1:20">
      <c r="A1453" s="13">
        <v>1452</v>
      </c>
      <c r="B1453" s="13" t="s">
        <v>150</v>
      </c>
      <c r="C1453" s="13" t="s">
        <v>78</v>
      </c>
      <c r="D1453" s="13" t="s">
        <v>1343</v>
      </c>
      <c r="E1453" s="13" t="s">
        <v>219</v>
      </c>
      <c r="F1453" s="13" t="s">
        <v>72</v>
      </c>
      <c r="G1453" s="13" t="s">
        <v>82</v>
      </c>
      <c r="H1453" s="13" t="s">
        <v>107</v>
      </c>
      <c r="I1453" s="13" t="s">
        <v>149</v>
      </c>
      <c r="J1453" s="13">
        <v>7</v>
      </c>
      <c r="K1453" s="13">
        <v>0</v>
      </c>
      <c r="L1453" s="14">
        <v>34.780200000000001</v>
      </c>
      <c r="M1453" s="14">
        <f t="shared" si="110"/>
        <v>36.199800000000003</v>
      </c>
      <c r="N1453" s="14">
        <f t="shared" si="111"/>
        <v>70.98</v>
      </c>
      <c r="O1453" s="14">
        <f t="shared" si="113"/>
        <v>34.780200000000001</v>
      </c>
      <c r="P1453" s="13">
        <v>70.98</v>
      </c>
      <c r="Q1453" s="14">
        <f t="shared" si="112"/>
        <v>1050</v>
      </c>
      <c r="R1453" s="14" t="str">
        <f t="shared" si="114"/>
        <v>B</v>
      </c>
      <c r="S1453" s="14" t="str">
        <f>VLOOKUP(G1453,Code!$C$3:$D$5,2,0)</f>
        <v>O-102</v>
      </c>
      <c r="T1453" s="14"/>
    </row>
    <row r="1454" spans="1:20">
      <c r="A1454" s="13">
        <v>1453</v>
      </c>
      <c r="B1454" s="13" t="s">
        <v>150</v>
      </c>
      <c r="C1454" s="13" t="s">
        <v>78</v>
      </c>
      <c r="D1454" s="13" t="s">
        <v>1343</v>
      </c>
      <c r="E1454" s="13" t="s">
        <v>219</v>
      </c>
      <c r="F1454" s="13" t="s">
        <v>72</v>
      </c>
      <c r="G1454" s="13" t="s">
        <v>82</v>
      </c>
      <c r="H1454" s="13" t="s">
        <v>99</v>
      </c>
      <c r="I1454" s="13" t="s">
        <v>1344</v>
      </c>
      <c r="J1454" s="13">
        <v>3</v>
      </c>
      <c r="K1454" s="13">
        <v>0</v>
      </c>
      <c r="L1454" s="14">
        <v>45.839999999999996</v>
      </c>
      <c r="M1454" s="14">
        <f t="shared" si="110"/>
        <v>45.839999999999996</v>
      </c>
      <c r="N1454" s="14">
        <f t="shared" si="111"/>
        <v>91.679999999999993</v>
      </c>
      <c r="O1454" s="14">
        <f t="shared" si="113"/>
        <v>45.839999999999996</v>
      </c>
      <c r="P1454" s="13">
        <v>91.679999999999993</v>
      </c>
      <c r="Q1454" s="14">
        <f t="shared" si="112"/>
        <v>450</v>
      </c>
      <c r="R1454" s="14" t="str">
        <f t="shared" si="114"/>
        <v>D</v>
      </c>
      <c r="S1454" s="14" t="str">
        <f>VLOOKUP(G1454,Code!$C$3:$D$5,2,0)</f>
        <v>O-102</v>
      </c>
      <c r="T1454" s="14"/>
    </row>
    <row r="1455" spans="1:20">
      <c r="A1455" s="13">
        <v>1454</v>
      </c>
      <c r="B1455" s="13" t="s">
        <v>150</v>
      </c>
      <c r="C1455" s="13" t="s">
        <v>78</v>
      </c>
      <c r="D1455" s="13" t="s">
        <v>1343</v>
      </c>
      <c r="E1455" s="13" t="s">
        <v>219</v>
      </c>
      <c r="F1455" s="13" t="s">
        <v>72</v>
      </c>
      <c r="G1455" s="13" t="s">
        <v>82</v>
      </c>
      <c r="H1455" s="13" t="s">
        <v>99</v>
      </c>
      <c r="I1455" s="13" t="s">
        <v>1342</v>
      </c>
      <c r="J1455" s="13">
        <v>5</v>
      </c>
      <c r="K1455" s="13">
        <v>0</v>
      </c>
      <c r="L1455" s="14">
        <v>16.875</v>
      </c>
      <c r="M1455" s="14">
        <f t="shared" si="110"/>
        <v>16.875</v>
      </c>
      <c r="N1455" s="14">
        <f t="shared" si="111"/>
        <v>33.75</v>
      </c>
      <c r="O1455" s="14">
        <f t="shared" si="113"/>
        <v>16.875</v>
      </c>
      <c r="P1455" s="13">
        <v>33.75</v>
      </c>
      <c r="Q1455" s="14">
        <f t="shared" si="112"/>
        <v>750</v>
      </c>
      <c r="R1455" s="14" t="str">
        <f t="shared" si="114"/>
        <v>C</v>
      </c>
      <c r="S1455" s="14" t="str">
        <f>VLOOKUP(G1455,Code!$C$3:$D$5,2,0)</f>
        <v>O-102</v>
      </c>
      <c r="T1455" s="14"/>
    </row>
    <row r="1456" spans="1:20">
      <c r="A1456" s="13">
        <v>1455</v>
      </c>
      <c r="B1456" s="13" t="s">
        <v>150</v>
      </c>
      <c r="C1456" s="13" t="s">
        <v>78</v>
      </c>
      <c r="D1456" s="13" t="s">
        <v>1343</v>
      </c>
      <c r="E1456" s="13" t="s">
        <v>219</v>
      </c>
      <c r="F1456" s="13" t="s">
        <v>72</v>
      </c>
      <c r="G1456" s="13" t="s">
        <v>96</v>
      </c>
      <c r="H1456" s="13" t="s">
        <v>333</v>
      </c>
      <c r="I1456" s="13" t="s">
        <v>1345</v>
      </c>
      <c r="J1456" s="13">
        <v>8</v>
      </c>
      <c r="K1456" s="13">
        <v>0</v>
      </c>
      <c r="L1456" s="14">
        <v>1459.2</v>
      </c>
      <c r="M1456" s="14">
        <f t="shared" si="110"/>
        <v>1580.8</v>
      </c>
      <c r="N1456" s="14">
        <f t="shared" si="111"/>
        <v>3040</v>
      </c>
      <c r="O1456" s="14">
        <f t="shared" si="113"/>
        <v>1459.2</v>
      </c>
      <c r="P1456" s="13">
        <v>3040</v>
      </c>
      <c r="Q1456" s="14">
        <f t="shared" si="112"/>
        <v>1200</v>
      </c>
      <c r="R1456" s="14" t="str">
        <f t="shared" si="114"/>
        <v>B</v>
      </c>
      <c r="S1456" s="14" t="str">
        <f>VLOOKUP(G1456,Code!$C$3:$D$5,2,0)</f>
        <v>T-103</v>
      </c>
      <c r="T1456" s="14"/>
    </row>
    <row r="1457" spans="1:20">
      <c r="A1457" s="13">
        <v>1456</v>
      </c>
      <c r="B1457" s="13" t="s">
        <v>85</v>
      </c>
      <c r="C1457" s="13" t="s">
        <v>112</v>
      </c>
      <c r="D1457" s="13" t="s">
        <v>267</v>
      </c>
      <c r="E1457" s="13" t="s">
        <v>542</v>
      </c>
      <c r="F1457" s="13" t="s">
        <v>72</v>
      </c>
      <c r="G1457" s="13" t="s">
        <v>82</v>
      </c>
      <c r="H1457" s="13" t="s">
        <v>99</v>
      </c>
      <c r="I1457" s="13" t="s">
        <v>1346</v>
      </c>
      <c r="J1457" s="13">
        <v>3</v>
      </c>
      <c r="K1457" s="13">
        <v>0</v>
      </c>
      <c r="L1457" s="14">
        <v>41.951999999999998</v>
      </c>
      <c r="M1457" s="14">
        <f t="shared" si="110"/>
        <v>49.24799999999999</v>
      </c>
      <c r="N1457" s="14">
        <f t="shared" si="111"/>
        <v>91.199999999999989</v>
      </c>
      <c r="O1457" s="14">
        <f t="shared" si="113"/>
        <v>41.951999999999998</v>
      </c>
      <c r="P1457" s="13">
        <v>91.199999999999989</v>
      </c>
      <c r="Q1457" s="14">
        <f t="shared" si="112"/>
        <v>450</v>
      </c>
      <c r="R1457" s="14" t="str">
        <f t="shared" si="114"/>
        <v>D</v>
      </c>
      <c r="S1457" s="14" t="str">
        <f>VLOOKUP(G1457,Code!$C$3:$D$5,2,0)</f>
        <v>O-102</v>
      </c>
      <c r="T1457" s="14"/>
    </row>
    <row r="1458" spans="1:20">
      <c r="A1458" s="13">
        <v>1457</v>
      </c>
      <c r="B1458" s="13" t="s">
        <v>85</v>
      </c>
      <c r="C1458" s="13" t="s">
        <v>112</v>
      </c>
      <c r="D1458" s="13" t="s">
        <v>267</v>
      </c>
      <c r="E1458" s="13" t="s">
        <v>542</v>
      </c>
      <c r="F1458" s="13" t="s">
        <v>72</v>
      </c>
      <c r="G1458" s="13" t="s">
        <v>73</v>
      </c>
      <c r="H1458" s="13" t="s">
        <v>88</v>
      </c>
      <c r="I1458" s="13" t="s">
        <v>1347</v>
      </c>
      <c r="J1458" s="13">
        <v>3</v>
      </c>
      <c r="K1458" s="13">
        <v>0</v>
      </c>
      <c r="L1458" s="14">
        <v>67.940999999999974</v>
      </c>
      <c r="M1458" s="14">
        <f t="shared" si="110"/>
        <v>384.99899999999997</v>
      </c>
      <c r="N1458" s="14">
        <f t="shared" si="111"/>
        <v>452.93999999999994</v>
      </c>
      <c r="O1458" s="14">
        <f t="shared" si="113"/>
        <v>67.940999999999974</v>
      </c>
      <c r="P1458" s="13">
        <v>452.93999999999994</v>
      </c>
      <c r="Q1458" s="14">
        <f t="shared" si="112"/>
        <v>450</v>
      </c>
      <c r="R1458" s="14" t="str">
        <f t="shared" si="114"/>
        <v>D</v>
      </c>
      <c r="S1458" s="14" t="str">
        <f>VLOOKUP(G1458,Code!$C$3:$D$5,2,0)</f>
        <v>F-101</v>
      </c>
      <c r="T1458" s="14"/>
    </row>
    <row r="1459" spans="1:20">
      <c r="A1459" s="13">
        <v>1458</v>
      </c>
      <c r="B1459" s="13" t="s">
        <v>85</v>
      </c>
      <c r="C1459" s="13" t="s">
        <v>78</v>
      </c>
      <c r="D1459" s="13" t="s">
        <v>1348</v>
      </c>
      <c r="E1459" s="13" t="s">
        <v>533</v>
      </c>
      <c r="F1459" s="13" t="s">
        <v>134</v>
      </c>
      <c r="G1459" s="13" t="s">
        <v>82</v>
      </c>
      <c r="H1459" s="13" t="s">
        <v>99</v>
      </c>
      <c r="I1459" s="13" t="s">
        <v>550</v>
      </c>
      <c r="J1459" s="13">
        <v>9</v>
      </c>
      <c r="K1459" s="13">
        <v>0</v>
      </c>
      <c r="L1459" s="14">
        <v>23.49</v>
      </c>
      <c r="M1459" s="14">
        <f t="shared" si="110"/>
        <v>28.709999999999997</v>
      </c>
      <c r="N1459" s="14">
        <f t="shared" si="111"/>
        <v>52.199999999999996</v>
      </c>
      <c r="O1459" s="14">
        <f t="shared" si="113"/>
        <v>23.49</v>
      </c>
      <c r="P1459" s="13">
        <v>52.199999999999996</v>
      </c>
      <c r="Q1459" s="14">
        <f t="shared" si="112"/>
        <v>1350</v>
      </c>
      <c r="R1459" s="14" t="str">
        <f t="shared" si="114"/>
        <v>B</v>
      </c>
      <c r="S1459" s="14" t="str">
        <f>VLOOKUP(G1459,Code!$C$3:$D$5,2,0)</f>
        <v>O-102</v>
      </c>
      <c r="T1459" s="14"/>
    </row>
    <row r="1460" spans="1:20">
      <c r="A1460" s="13">
        <v>1459</v>
      </c>
      <c r="B1460" s="13" t="s">
        <v>85</v>
      </c>
      <c r="C1460" s="13" t="s">
        <v>78</v>
      </c>
      <c r="D1460" s="13" t="s">
        <v>1349</v>
      </c>
      <c r="E1460" s="13" t="s">
        <v>114</v>
      </c>
      <c r="F1460" s="13" t="s">
        <v>115</v>
      </c>
      <c r="G1460" s="13" t="s">
        <v>82</v>
      </c>
      <c r="H1460" s="13" t="s">
        <v>83</v>
      </c>
      <c r="I1460" s="13" t="s">
        <v>930</v>
      </c>
      <c r="J1460" s="13">
        <v>4</v>
      </c>
      <c r="K1460" s="13">
        <v>0.2</v>
      </c>
      <c r="L1460" s="14">
        <v>5.1791999999999998</v>
      </c>
      <c r="M1460" s="14">
        <f t="shared" si="110"/>
        <v>10.756800000000002</v>
      </c>
      <c r="N1460" s="14">
        <f t="shared" si="111"/>
        <v>19.123200000000004</v>
      </c>
      <c r="O1460" s="14">
        <f t="shared" si="113"/>
        <v>8.3664000000000023</v>
      </c>
      <c r="P1460" s="13">
        <v>15.936000000000002</v>
      </c>
      <c r="Q1460" s="14">
        <f t="shared" si="112"/>
        <v>600</v>
      </c>
      <c r="R1460" s="14" t="str">
        <f t="shared" si="114"/>
        <v>C</v>
      </c>
      <c r="S1460" s="14" t="str">
        <f>VLOOKUP(G1460,Code!$C$3:$D$5,2,0)</f>
        <v>O-102</v>
      </c>
      <c r="T1460" s="14"/>
    </row>
    <row r="1461" spans="1:20">
      <c r="A1461" s="13">
        <v>1460</v>
      </c>
      <c r="B1461" s="13" t="s">
        <v>548</v>
      </c>
      <c r="C1461" s="13" t="s">
        <v>69</v>
      </c>
      <c r="D1461" s="13" t="s">
        <v>1282</v>
      </c>
      <c r="E1461" s="13" t="s">
        <v>357</v>
      </c>
      <c r="F1461" s="13" t="s">
        <v>134</v>
      </c>
      <c r="G1461" s="13" t="s">
        <v>73</v>
      </c>
      <c r="H1461" s="13" t="s">
        <v>92</v>
      </c>
      <c r="I1461" s="13" t="s">
        <v>1350</v>
      </c>
      <c r="J1461" s="13">
        <v>2</v>
      </c>
      <c r="K1461" s="13">
        <v>0</v>
      </c>
      <c r="L1461" s="14">
        <v>9.8856000000000002</v>
      </c>
      <c r="M1461" s="14">
        <f t="shared" si="110"/>
        <v>17.574400000000001</v>
      </c>
      <c r="N1461" s="14">
        <f t="shared" si="111"/>
        <v>27.46</v>
      </c>
      <c r="O1461" s="14">
        <f t="shared" si="113"/>
        <v>9.8856000000000002</v>
      </c>
      <c r="P1461" s="13">
        <v>27.46</v>
      </c>
      <c r="Q1461" s="14">
        <f t="shared" si="112"/>
        <v>300</v>
      </c>
      <c r="R1461" s="14" t="str">
        <f t="shared" si="114"/>
        <v>D</v>
      </c>
      <c r="S1461" s="14" t="str">
        <f>VLOOKUP(G1461,Code!$C$3:$D$5,2,0)</f>
        <v>F-101</v>
      </c>
      <c r="T1461" s="14"/>
    </row>
    <row r="1462" spans="1:20">
      <c r="A1462" s="13">
        <v>1461</v>
      </c>
      <c r="B1462" s="13" t="s">
        <v>85</v>
      </c>
      <c r="C1462" s="13" t="s">
        <v>69</v>
      </c>
      <c r="D1462" s="13" t="s">
        <v>109</v>
      </c>
      <c r="E1462" s="13" t="s">
        <v>110</v>
      </c>
      <c r="F1462" s="13" t="s">
        <v>81</v>
      </c>
      <c r="G1462" s="13" t="s">
        <v>82</v>
      </c>
      <c r="H1462" s="13" t="s">
        <v>99</v>
      </c>
      <c r="I1462" s="13" t="s">
        <v>1351</v>
      </c>
      <c r="J1462" s="13">
        <v>2</v>
      </c>
      <c r="K1462" s="13">
        <v>0.2</v>
      </c>
      <c r="L1462" s="14">
        <v>19.398399999999995</v>
      </c>
      <c r="M1462" s="14">
        <f t="shared" si="110"/>
        <v>36.025600000000011</v>
      </c>
      <c r="N1462" s="14">
        <f t="shared" si="111"/>
        <v>66.508800000000008</v>
      </c>
      <c r="O1462" s="14">
        <f t="shared" si="113"/>
        <v>30.483199999999997</v>
      </c>
      <c r="P1462" s="13">
        <v>55.424000000000007</v>
      </c>
      <c r="Q1462" s="14">
        <f t="shared" si="112"/>
        <v>300</v>
      </c>
      <c r="R1462" s="14" t="str">
        <f t="shared" si="114"/>
        <v>D</v>
      </c>
      <c r="S1462" s="14" t="str">
        <f>VLOOKUP(G1462,Code!$C$3:$D$5,2,0)</f>
        <v>O-102</v>
      </c>
      <c r="T1462" s="14"/>
    </row>
    <row r="1463" spans="1:20">
      <c r="A1463" s="13">
        <v>1462</v>
      </c>
      <c r="B1463" s="13" t="s">
        <v>85</v>
      </c>
      <c r="C1463" s="13" t="s">
        <v>69</v>
      </c>
      <c r="D1463" s="13" t="s">
        <v>1352</v>
      </c>
      <c r="E1463" s="13" t="s">
        <v>371</v>
      </c>
      <c r="F1463" s="13" t="s">
        <v>134</v>
      </c>
      <c r="G1463" s="13" t="s">
        <v>73</v>
      </c>
      <c r="H1463" s="13" t="s">
        <v>88</v>
      </c>
      <c r="I1463" s="13" t="s">
        <v>903</v>
      </c>
      <c r="J1463" s="13">
        <v>2</v>
      </c>
      <c r="K1463" s="13">
        <v>0.3</v>
      </c>
      <c r="L1463" s="14">
        <v>-31.372200000000007</v>
      </c>
      <c r="M1463" s="14">
        <f t="shared" si="110"/>
        <v>275.37819999999999</v>
      </c>
      <c r="N1463" s="14">
        <f t="shared" si="111"/>
        <v>317.20779999999996</v>
      </c>
      <c r="O1463" s="14">
        <f t="shared" si="113"/>
        <v>41.829599999999971</v>
      </c>
      <c r="P1463" s="13">
        <v>244.00599999999997</v>
      </c>
      <c r="Q1463" s="14">
        <f t="shared" si="112"/>
        <v>300</v>
      </c>
      <c r="R1463" s="14" t="str">
        <f t="shared" si="114"/>
        <v>D</v>
      </c>
      <c r="S1463" s="14" t="str">
        <f>VLOOKUP(G1463,Code!$C$3:$D$5,2,0)</f>
        <v>F-101</v>
      </c>
      <c r="T1463" s="14"/>
    </row>
    <row r="1464" spans="1:20">
      <c r="A1464" s="13">
        <v>1463</v>
      </c>
      <c r="B1464" s="13" t="s">
        <v>150</v>
      </c>
      <c r="C1464" s="13" t="s">
        <v>78</v>
      </c>
      <c r="D1464" s="13" t="s">
        <v>306</v>
      </c>
      <c r="E1464" s="13" t="s">
        <v>114</v>
      </c>
      <c r="F1464" s="13" t="s">
        <v>115</v>
      </c>
      <c r="G1464" s="13" t="s">
        <v>96</v>
      </c>
      <c r="H1464" s="13" t="s">
        <v>138</v>
      </c>
      <c r="I1464" s="13" t="s">
        <v>655</v>
      </c>
      <c r="J1464" s="13">
        <v>2</v>
      </c>
      <c r="K1464" s="13">
        <v>0.2</v>
      </c>
      <c r="L1464" s="14">
        <v>43.995600000000003</v>
      </c>
      <c r="M1464" s="14">
        <f t="shared" si="110"/>
        <v>115.98840000000001</v>
      </c>
      <c r="N1464" s="14">
        <f t="shared" si="111"/>
        <v>191.98080000000002</v>
      </c>
      <c r="O1464" s="14">
        <f t="shared" si="113"/>
        <v>75.992400000000004</v>
      </c>
      <c r="P1464" s="13">
        <v>159.98400000000001</v>
      </c>
      <c r="Q1464" s="14">
        <f t="shared" si="112"/>
        <v>300</v>
      </c>
      <c r="R1464" s="14" t="str">
        <f t="shared" si="114"/>
        <v>D</v>
      </c>
      <c r="S1464" s="14" t="str">
        <f>VLOOKUP(G1464,Code!$C$3:$D$5,2,0)</f>
        <v>T-103</v>
      </c>
      <c r="T1464" s="14"/>
    </row>
    <row r="1465" spans="1:20">
      <c r="A1465" s="13">
        <v>1464</v>
      </c>
      <c r="B1465" s="13" t="s">
        <v>150</v>
      </c>
      <c r="C1465" s="13" t="s">
        <v>78</v>
      </c>
      <c r="D1465" s="13" t="s">
        <v>306</v>
      </c>
      <c r="E1465" s="13" t="s">
        <v>114</v>
      </c>
      <c r="F1465" s="13" t="s">
        <v>115</v>
      </c>
      <c r="G1465" s="13" t="s">
        <v>73</v>
      </c>
      <c r="H1465" s="13" t="s">
        <v>76</v>
      </c>
      <c r="I1465" s="13" t="s">
        <v>1181</v>
      </c>
      <c r="J1465" s="13">
        <v>6</v>
      </c>
      <c r="K1465" s="13">
        <v>0.3</v>
      </c>
      <c r="L1465" s="14">
        <v>-29.277599999999893</v>
      </c>
      <c r="M1465" s="14">
        <f t="shared" si="110"/>
        <v>1053.9935999999998</v>
      </c>
      <c r="N1465" s="14">
        <f t="shared" si="111"/>
        <v>1332.1307999999999</v>
      </c>
      <c r="O1465" s="14">
        <f t="shared" si="113"/>
        <v>278.13720000000012</v>
      </c>
      <c r="P1465" s="13">
        <v>1024.7159999999999</v>
      </c>
      <c r="Q1465" s="14">
        <f t="shared" si="112"/>
        <v>900</v>
      </c>
      <c r="R1465" s="14" t="str">
        <f t="shared" si="114"/>
        <v>C</v>
      </c>
      <c r="S1465" s="14" t="str">
        <f>VLOOKUP(G1465,Code!$C$3:$D$5,2,0)</f>
        <v>F-101</v>
      </c>
      <c r="T1465" s="14"/>
    </row>
    <row r="1466" spans="1:20">
      <c r="A1466" s="13">
        <v>1465</v>
      </c>
      <c r="B1466" s="13" t="s">
        <v>150</v>
      </c>
      <c r="C1466" s="13" t="s">
        <v>78</v>
      </c>
      <c r="D1466" s="13" t="s">
        <v>181</v>
      </c>
      <c r="E1466" s="13" t="s">
        <v>182</v>
      </c>
      <c r="F1466" s="13" t="s">
        <v>134</v>
      </c>
      <c r="G1466" s="13" t="s">
        <v>82</v>
      </c>
      <c r="H1466" s="13" t="s">
        <v>183</v>
      </c>
      <c r="I1466" s="13" t="s">
        <v>1117</v>
      </c>
      <c r="J1466" s="13">
        <v>2</v>
      </c>
      <c r="K1466" s="13">
        <v>0</v>
      </c>
      <c r="L1466" s="14">
        <v>1.8032000000000001</v>
      </c>
      <c r="M1466" s="14">
        <f t="shared" si="110"/>
        <v>1.8768</v>
      </c>
      <c r="N1466" s="14">
        <f t="shared" si="111"/>
        <v>3.68</v>
      </c>
      <c r="O1466" s="14">
        <f t="shared" si="113"/>
        <v>1.8032000000000001</v>
      </c>
      <c r="P1466" s="13">
        <v>3.68</v>
      </c>
      <c r="Q1466" s="14">
        <f t="shared" si="112"/>
        <v>300</v>
      </c>
      <c r="R1466" s="14" t="str">
        <f t="shared" si="114"/>
        <v>D</v>
      </c>
      <c r="S1466" s="14" t="str">
        <f>VLOOKUP(G1466,Code!$C$3:$D$5,2,0)</f>
        <v>O-102</v>
      </c>
      <c r="T1466" s="14"/>
    </row>
    <row r="1467" spans="1:20">
      <c r="A1467" s="13">
        <v>1466</v>
      </c>
      <c r="B1467" s="13" t="s">
        <v>85</v>
      </c>
      <c r="C1467" s="13" t="s">
        <v>69</v>
      </c>
      <c r="D1467" s="13" t="s">
        <v>1353</v>
      </c>
      <c r="E1467" s="13" t="s">
        <v>200</v>
      </c>
      <c r="F1467" s="13" t="s">
        <v>81</v>
      </c>
      <c r="G1467" s="13" t="s">
        <v>73</v>
      </c>
      <c r="H1467" s="13" t="s">
        <v>92</v>
      </c>
      <c r="I1467" s="13" t="s">
        <v>1079</v>
      </c>
      <c r="J1467" s="13">
        <v>4</v>
      </c>
      <c r="K1467" s="13">
        <v>0.2</v>
      </c>
      <c r="L1467" s="14">
        <v>-3.0344000000000122</v>
      </c>
      <c r="M1467" s="14">
        <f t="shared" si="110"/>
        <v>124.41040000000001</v>
      </c>
      <c r="N1467" s="14">
        <f t="shared" si="111"/>
        <v>145.65120000000002</v>
      </c>
      <c r="O1467" s="14">
        <f t="shared" si="113"/>
        <v>21.240800000000007</v>
      </c>
      <c r="P1467" s="13">
        <v>121.376</v>
      </c>
      <c r="Q1467" s="14">
        <f t="shared" si="112"/>
        <v>600</v>
      </c>
      <c r="R1467" s="14" t="str">
        <f t="shared" si="114"/>
        <v>C</v>
      </c>
      <c r="S1467" s="14" t="str">
        <f>VLOOKUP(G1467,Code!$C$3:$D$5,2,0)</f>
        <v>F-101</v>
      </c>
      <c r="T1467" s="14"/>
    </row>
    <row r="1468" spans="1:20">
      <c r="A1468" s="13">
        <v>1467</v>
      </c>
      <c r="B1468" s="13" t="s">
        <v>85</v>
      </c>
      <c r="C1468" s="13" t="s">
        <v>69</v>
      </c>
      <c r="D1468" s="13" t="s">
        <v>1353</v>
      </c>
      <c r="E1468" s="13" t="s">
        <v>200</v>
      </c>
      <c r="F1468" s="13" t="s">
        <v>81</v>
      </c>
      <c r="G1468" s="13" t="s">
        <v>96</v>
      </c>
      <c r="H1468" s="13" t="s">
        <v>138</v>
      </c>
      <c r="I1468" s="13" t="s">
        <v>248</v>
      </c>
      <c r="J1468" s="13">
        <v>3</v>
      </c>
      <c r="K1468" s="13">
        <v>0.2</v>
      </c>
      <c r="L1468" s="14">
        <v>-10.797300000000011</v>
      </c>
      <c r="M1468" s="14">
        <f t="shared" si="110"/>
        <v>106.77330000000002</v>
      </c>
      <c r="N1468" s="14">
        <f t="shared" si="111"/>
        <v>115.17120000000001</v>
      </c>
      <c r="O1468" s="14">
        <f t="shared" si="113"/>
        <v>8.3978999999999928</v>
      </c>
      <c r="P1468" s="13">
        <v>95.976000000000013</v>
      </c>
      <c r="Q1468" s="14">
        <f t="shared" si="112"/>
        <v>450</v>
      </c>
      <c r="R1468" s="14" t="str">
        <f t="shared" si="114"/>
        <v>D</v>
      </c>
      <c r="S1468" s="14" t="str">
        <f>VLOOKUP(G1468,Code!$C$3:$D$5,2,0)</f>
        <v>T-103</v>
      </c>
      <c r="T1468" s="14"/>
    </row>
    <row r="1469" spans="1:20">
      <c r="A1469" s="13">
        <v>1468</v>
      </c>
      <c r="B1469" s="13" t="s">
        <v>548</v>
      </c>
      <c r="C1469" s="13" t="s">
        <v>112</v>
      </c>
      <c r="D1469" s="13" t="s">
        <v>629</v>
      </c>
      <c r="E1469" s="13" t="s">
        <v>87</v>
      </c>
      <c r="F1469" s="13" t="s">
        <v>72</v>
      </c>
      <c r="G1469" s="13" t="s">
        <v>96</v>
      </c>
      <c r="H1469" s="13" t="s">
        <v>138</v>
      </c>
      <c r="I1469" s="13" t="s">
        <v>953</v>
      </c>
      <c r="J1469" s="13">
        <v>4</v>
      </c>
      <c r="K1469" s="13">
        <v>0.2</v>
      </c>
      <c r="L1469" s="14">
        <v>31.995999999999974</v>
      </c>
      <c r="M1469" s="14">
        <f t="shared" si="110"/>
        <v>223.97200000000001</v>
      </c>
      <c r="N1469" s="14">
        <f t="shared" si="111"/>
        <v>307.16160000000002</v>
      </c>
      <c r="O1469" s="14">
        <f t="shared" si="113"/>
        <v>83.189600000000013</v>
      </c>
      <c r="P1469" s="13">
        <v>255.96799999999999</v>
      </c>
      <c r="Q1469" s="14">
        <f t="shared" si="112"/>
        <v>600</v>
      </c>
      <c r="R1469" s="14" t="str">
        <f t="shared" si="114"/>
        <v>C</v>
      </c>
      <c r="S1469" s="14" t="str">
        <f>VLOOKUP(G1469,Code!$C$3:$D$5,2,0)</f>
        <v>T-103</v>
      </c>
      <c r="T1469" s="14"/>
    </row>
    <row r="1470" spans="1:20">
      <c r="A1470" s="13">
        <v>1469</v>
      </c>
      <c r="B1470" s="13" t="s">
        <v>85</v>
      </c>
      <c r="C1470" s="13" t="s">
        <v>78</v>
      </c>
      <c r="D1470" s="13" t="s">
        <v>403</v>
      </c>
      <c r="E1470" s="13" t="s">
        <v>169</v>
      </c>
      <c r="F1470" s="13" t="s">
        <v>115</v>
      </c>
      <c r="G1470" s="13" t="s">
        <v>73</v>
      </c>
      <c r="H1470" s="13" t="s">
        <v>76</v>
      </c>
      <c r="I1470" s="13" t="s">
        <v>1354</v>
      </c>
      <c r="J1470" s="13">
        <v>3</v>
      </c>
      <c r="K1470" s="13">
        <v>0</v>
      </c>
      <c r="L1470" s="14">
        <v>226.96439999999998</v>
      </c>
      <c r="M1470" s="14">
        <f t="shared" si="110"/>
        <v>645.9756000000001</v>
      </c>
      <c r="N1470" s="14">
        <f t="shared" si="111"/>
        <v>872.94</v>
      </c>
      <c r="O1470" s="14">
        <f t="shared" si="113"/>
        <v>226.96439999999996</v>
      </c>
      <c r="P1470" s="13">
        <v>872.94</v>
      </c>
      <c r="Q1470" s="14">
        <f t="shared" si="112"/>
        <v>450</v>
      </c>
      <c r="R1470" s="14" t="str">
        <f t="shared" si="114"/>
        <v>D</v>
      </c>
      <c r="S1470" s="14" t="str">
        <f>VLOOKUP(G1470,Code!$C$3:$D$5,2,0)</f>
        <v>F-101</v>
      </c>
      <c r="T1470" s="14"/>
    </row>
    <row r="1471" spans="1:20">
      <c r="A1471" s="13">
        <v>1470</v>
      </c>
      <c r="B1471" s="13" t="s">
        <v>85</v>
      </c>
      <c r="C1471" s="13" t="s">
        <v>78</v>
      </c>
      <c r="D1471" s="13" t="s">
        <v>403</v>
      </c>
      <c r="E1471" s="13" t="s">
        <v>169</v>
      </c>
      <c r="F1471" s="13" t="s">
        <v>115</v>
      </c>
      <c r="G1471" s="13" t="s">
        <v>82</v>
      </c>
      <c r="H1471" s="13" t="s">
        <v>99</v>
      </c>
      <c r="I1471" s="13" t="s">
        <v>580</v>
      </c>
      <c r="J1471" s="13">
        <v>2</v>
      </c>
      <c r="K1471" s="13">
        <v>0</v>
      </c>
      <c r="L1471" s="14">
        <v>19.523799999999998</v>
      </c>
      <c r="M1471" s="14">
        <f t="shared" si="110"/>
        <v>22.016200000000001</v>
      </c>
      <c r="N1471" s="14">
        <f t="shared" si="111"/>
        <v>41.54</v>
      </c>
      <c r="O1471" s="14">
        <f t="shared" si="113"/>
        <v>19.523799999999998</v>
      </c>
      <c r="P1471" s="13">
        <v>41.54</v>
      </c>
      <c r="Q1471" s="14">
        <f t="shared" si="112"/>
        <v>300</v>
      </c>
      <c r="R1471" s="14" t="str">
        <f t="shared" si="114"/>
        <v>D</v>
      </c>
      <c r="S1471" s="14" t="str">
        <f>VLOOKUP(G1471,Code!$C$3:$D$5,2,0)</f>
        <v>O-102</v>
      </c>
      <c r="T1471" s="14"/>
    </row>
    <row r="1472" spans="1:20">
      <c r="A1472" s="13">
        <v>1471</v>
      </c>
      <c r="B1472" s="13" t="s">
        <v>85</v>
      </c>
      <c r="C1472" s="13" t="s">
        <v>78</v>
      </c>
      <c r="D1472" s="13" t="s">
        <v>403</v>
      </c>
      <c r="E1472" s="13" t="s">
        <v>169</v>
      </c>
      <c r="F1472" s="13" t="s">
        <v>115</v>
      </c>
      <c r="G1472" s="13" t="s">
        <v>82</v>
      </c>
      <c r="H1472" s="13" t="s">
        <v>107</v>
      </c>
      <c r="I1472" s="13" t="s">
        <v>1355</v>
      </c>
      <c r="J1472" s="13">
        <v>2</v>
      </c>
      <c r="K1472" s="13">
        <v>0</v>
      </c>
      <c r="L1472" s="14">
        <v>6.2208000000000006</v>
      </c>
      <c r="M1472" s="14">
        <f t="shared" si="110"/>
        <v>6.7392000000000003</v>
      </c>
      <c r="N1472" s="14">
        <f t="shared" si="111"/>
        <v>12.96</v>
      </c>
      <c r="O1472" s="14">
        <f t="shared" si="113"/>
        <v>6.2208000000000006</v>
      </c>
      <c r="P1472" s="13">
        <v>12.96</v>
      </c>
      <c r="Q1472" s="14">
        <f t="shared" si="112"/>
        <v>300</v>
      </c>
      <c r="R1472" s="14" t="str">
        <f t="shared" si="114"/>
        <v>D</v>
      </c>
      <c r="S1472" s="14" t="str">
        <f>VLOOKUP(G1472,Code!$C$3:$D$5,2,0)</f>
        <v>O-102</v>
      </c>
      <c r="T1472" s="14"/>
    </row>
    <row r="1473" spans="1:20">
      <c r="A1473" s="13">
        <v>1472</v>
      </c>
      <c r="B1473" s="13" t="s">
        <v>68</v>
      </c>
      <c r="C1473" s="13" t="s">
        <v>78</v>
      </c>
      <c r="D1473" s="13" t="s">
        <v>132</v>
      </c>
      <c r="E1473" s="13" t="s">
        <v>133</v>
      </c>
      <c r="F1473" s="13" t="s">
        <v>134</v>
      </c>
      <c r="G1473" s="13" t="s">
        <v>82</v>
      </c>
      <c r="H1473" s="13" t="s">
        <v>94</v>
      </c>
      <c r="I1473" s="13" t="s">
        <v>1356</v>
      </c>
      <c r="J1473" s="13">
        <v>2</v>
      </c>
      <c r="K1473" s="13">
        <v>0.2</v>
      </c>
      <c r="L1473" s="14">
        <v>0.59920000000000018</v>
      </c>
      <c r="M1473" s="14">
        <f t="shared" si="110"/>
        <v>6.248800000000001</v>
      </c>
      <c r="N1473" s="14">
        <f t="shared" si="111"/>
        <v>8.2176000000000009</v>
      </c>
      <c r="O1473" s="14">
        <f t="shared" si="113"/>
        <v>1.9687999999999999</v>
      </c>
      <c r="P1473" s="13">
        <v>6.8480000000000008</v>
      </c>
      <c r="Q1473" s="14">
        <f t="shared" si="112"/>
        <v>300</v>
      </c>
      <c r="R1473" s="14" t="str">
        <f t="shared" si="114"/>
        <v>D</v>
      </c>
      <c r="S1473" s="14" t="str">
        <f>VLOOKUP(G1473,Code!$C$3:$D$5,2,0)</f>
        <v>O-102</v>
      </c>
      <c r="T1473" s="14"/>
    </row>
    <row r="1474" spans="1:20">
      <c r="A1474" s="13">
        <v>1473</v>
      </c>
      <c r="B1474" s="13" t="s">
        <v>85</v>
      </c>
      <c r="C1474" s="13" t="s">
        <v>78</v>
      </c>
      <c r="D1474" s="13" t="s">
        <v>79</v>
      </c>
      <c r="E1474" s="13" t="s">
        <v>80</v>
      </c>
      <c r="F1474" s="13" t="s">
        <v>81</v>
      </c>
      <c r="G1474" s="13" t="s">
        <v>82</v>
      </c>
      <c r="H1474" s="13" t="s">
        <v>83</v>
      </c>
      <c r="I1474" s="13" t="s">
        <v>989</v>
      </c>
      <c r="J1474" s="13">
        <v>3</v>
      </c>
      <c r="K1474" s="13">
        <v>0</v>
      </c>
      <c r="L1474" s="14">
        <v>4.0749000000000004</v>
      </c>
      <c r="M1474" s="14">
        <f t="shared" ref="M1474:M1537" si="115">P1474-L1474</f>
        <v>4.5950999999999995</v>
      </c>
      <c r="N1474" s="14">
        <f t="shared" ref="N1474:N1537" si="116">P1474+(P1474*K1474)</f>
        <v>8.67</v>
      </c>
      <c r="O1474" s="14">
        <f t="shared" si="113"/>
        <v>4.0749000000000004</v>
      </c>
      <c r="P1474" s="13">
        <v>8.67</v>
      </c>
      <c r="Q1474" s="14">
        <f t="shared" ref="Q1474:Q1537" si="117">J1474*150</f>
        <v>450</v>
      </c>
      <c r="R1474" s="14" t="str">
        <f t="shared" si="114"/>
        <v>D</v>
      </c>
      <c r="S1474" s="14" t="str">
        <f>VLOOKUP(G1474,Code!$C$3:$D$5,2,0)</f>
        <v>O-102</v>
      </c>
      <c r="T1474" s="14"/>
    </row>
    <row r="1475" spans="1:20">
      <c r="A1475" s="13">
        <v>1474</v>
      </c>
      <c r="B1475" s="13" t="s">
        <v>548</v>
      </c>
      <c r="C1475" s="13" t="s">
        <v>69</v>
      </c>
      <c r="D1475" s="13" t="s">
        <v>148</v>
      </c>
      <c r="E1475" s="13" t="s">
        <v>114</v>
      </c>
      <c r="F1475" s="13" t="s">
        <v>115</v>
      </c>
      <c r="G1475" s="13" t="s">
        <v>73</v>
      </c>
      <c r="H1475" s="13" t="s">
        <v>92</v>
      </c>
      <c r="I1475" s="13" t="s">
        <v>1357</v>
      </c>
      <c r="J1475" s="13">
        <v>4</v>
      </c>
      <c r="K1475" s="13">
        <v>0.6</v>
      </c>
      <c r="L1475" s="14">
        <v>-4.0127999999999986</v>
      </c>
      <c r="M1475" s="14">
        <f t="shared" si="115"/>
        <v>10.700799999999997</v>
      </c>
      <c r="N1475" s="14">
        <f t="shared" si="116"/>
        <v>10.700799999999999</v>
      </c>
      <c r="O1475" s="14">
        <f t="shared" ref="O1475:O1538" si="118">N1475-M1475</f>
        <v>0</v>
      </c>
      <c r="P1475" s="13">
        <v>6.6879999999999997</v>
      </c>
      <c r="Q1475" s="14">
        <f t="shared" si="117"/>
        <v>600</v>
      </c>
      <c r="R1475" s="14" t="str">
        <f t="shared" ref="R1475:R1538" si="119">IF(Q1475&gt;=2000,"A",IF(Q1475&gt;=1000,"B",IF(Q1475&gt;=500,"C",IF(Q1475&gt;=100,"D",IF(Q1475&lt;100,"E","error")))))</f>
        <v>C</v>
      </c>
      <c r="S1475" s="14" t="str">
        <f>VLOOKUP(G1475,Code!$C$3:$D$5,2,0)</f>
        <v>F-101</v>
      </c>
      <c r="T1475" s="14"/>
    </row>
    <row r="1476" spans="1:20">
      <c r="A1476" s="13">
        <v>1475</v>
      </c>
      <c r="B1476" s="13" t="s">
        <v>85</v>
      </c>
      <c r="C1476" s="13" t="s">
        <v>112</v>
      </c>
      <c r="D1476" s="13" t="s">
        <v>1358</v>
      </c>
      <c r="E1476" s="13" t="s">
        <v>182</v>
      </c>
      <c r="F1476" s="13" t="s">
        <v>134</v>
      </c>
      <c r="G1476" s="13" t="s">
        <v>82</v>
      </c>
      <c r="H1476" s="13" t="s">
        <v>94</v>
      </c>
      <c r="I1476" s="13" t="s">
        <v>1359</v>
      </c>
      <c r="J1476" s="13">
        <v>6</v>
      </c>
      <c r="K1476" s="13">
        <v>0</v>
      </c>
      <c r="L1476" s="14">
        <v>5.0111999999999997</v>
      </c>
      <c r="M1476" s="14">
        <f t="shared" si="115"/>
        <v>12.268800000000002</v>
      </c>
      <c r="N1476" s="14">
        <f t="shared" si="116"/>
        <v>17.28</v>
      </c>
      <c r="O1476" s="14">
        <f t="shared" si="118"/>
        <v>5.0111999999999988</v>
      </c>
      <c r="P1476" s="13">
        <v>17.28</v>
      </c>
      <c r="Q1476" s="14">
        <f t="shared" si="117"/>
        <v>900</v>
      </c>
      <c r="R1476" s="14" t="str">
        <f t="shared" si="119"/>
        <v>C</v>
      </c>
      <c r="S1476" s="14" t="str">
        <f>VLOOKUP(G1476,Code!$C$3:$D$5,2,0)</f>
        <v>O-102</v>
      </c>
      <c r="T1476" s="14"/>
    </row>
    <row r="1477" spans="1:20">
      <c r="A1477" s="13">
        <v>1476</v>
      </c>
      <c r="B1477" s="13" t="s">
        <v>85</v>
      </c>
      <c r="C1477" s="13" t="s">
        <v>112</v>
      </c>
      <c r="D1477" s="13" t="s">
        <v>1358</v>
      </c>
      <c r="E1477" s="13" t="s">
        <v>182</v>
      </c>
      <c r="F1477" s="13" t="s">
        <v>134</v>
      </c>
      <c r="G1477" s="13" t="s">
        <v>82</v>
      </c>
      <c r="H1477" s="13" t="s">
        <v>99</v>
      </c>
      <c r="I1477" s="13" t="s">
        <v>1091</v>
      </c>
      <c r="J1477" s="13">
        <v>3</v>
      </c>
      <c r="K1477" s="13">
        <v>0.2</v>
      </c>
      <c r="L1477" s="14">
        <v>6.4206000000000012</v>
      </c>
      <c r="M1477" s="14">
        <f t="shared" si="115"/>
        <v>11.291399999999999</v>
      </c>
      <c r="N1477" s="14">
        <f t="shared" si="116"/>
        <v>21.2544</v>
      </c>
      <c r="O1477" s="14">
        <f t="shared" si="118"/>
        <v>9.963000000000001</v>
      </c>
      <c r="P1477" s="13">
        <v>17.712</v>
      </c>
      <c r="Q1477" s="14">
        <f t="shared" si="117"/>
        <v>450</v>
      </c>
      <c r="R1477" s="14" t="str">
        <f t="shared" si="119"/>
        <v>D</v>
      </c>
      <c r="S1477" s="14" t="str">
        <f>VLOOKUP(G1477,Code!$C$3:$D$5,2,0)</f>
        <v>O-102</v>
      </c>
      <c r="T1477" s="14"/>
    </row>
    <row r="1478" spans="1:20">
      <c r="A1478" s="13">
        <v>1477</v>
      </c>
      <c r="B1478" s="13" t="s">
        <v>85</v>
      </c>
      <c r="C1478" s="13" t="s">
        <v>112</v>
      </c>
      <c r="D1478" s="13" t="s">
        <v>181</v>
      </c>
      <c r="E1478" s="13" t="s">
        <v>182</v>
      </c>
      <c r="F1478" s="13" t="s">
        <v>134</v>
      </c>
      <c r="G1478" s="13" t="s">
        <v>82</v>
      </c>
      <c r="H1478" s="13" t="s">
        <v>83</v>
      </c>
      <c r="I1478" s="13" t="s">
        <v>1360</v>
      </c>
      <c r="J1478" s="13">
        <v>7</v>
      </c>
      <c r="K1478" s="13">
        <v>0</v>
      </c>
      <c r="L1478" s="14">
        <v>13.2986</v>
      </c>
      <c r="M1478" s="14">
        <f t="shared" si="115"/>
        <v>15.6114</v>
      </c>
      <c r="N1478" s="14">
        <f t="shared" si="116"/>
        <v>28.91</v>
      </c>
      <c r="O1478" s="14">
        <f t="shared" si="118"/>
        <v>13.2986</v>
      </c>
      <c r="P1478" s="13">
        <v>28.91</v>
      </c>
      <c r="Q1478" s="14">
        <f t="shared" si="117"/>
        <v>1050</v>
      </c>
      <c r="R1478" s="14" t="str">
        <f t="shared" si="119"/>
        <v>B</v>
      </c>
      <c r="S1478" s="14" t="str">
        <f>VLOOKUP(G1478,Code!$C$3:$D$5,2,0)</f>
        <v>O-102</v>
      </c>
      <c r="T1478" s="14"/>
    </row>
    <row r="1479" spans="1:20">
      <c r="A1479" s="13">
        <v>1478</v>
      </c>
      <c r="B1479" s="13" t="s">
        <v>85</v>
      </c>
      <c r="C1479" s="13" t="s">
        <v>69</v>
      </c>
      <c r="D1479" s="13" t="s">
        <v>1361</v>
      </c>
      <c r="E1479" s="13" t="s">
        <v>106</v>
      </c>
      <c r="F1479" s="13" t="s">
        <v>72</v>
      </c>
      <c r="G1479" s="13" t="s">
        <v>82</v>
      </c>
      <c r="H1479" s="13" t="s">
        <v>298</v>
      </c>
      <c r="I1479" s="13" t="s">
        <v>956</v>
      </c>
      <c r="J1479" s="13">
        <v>7</v>
      </c>
      <c r="K1479" s="13">
        <v>0.2</v>
      </c>
      <c r="L1479" s="14">
        <v>5.865299999999996</v>
      </c>
      <c r="M1479" s="14">
        <f t="shared" si="115"/>
        <v>46.270700000000005</v>
      </c>
      <c r="N1479" s="14">
        <f t="shared" si="116"/>
        <v>62.563200000000002</v>
      </c>
      <c r="O1479" s="14">
        <f t="shared" si="118"/>
        <v>16.292499999999997</v>
      </c>
      <c r="P1479" s="13">
        <v>52.136000000000003</v>
      </c>
      <c r="Q1479" s="14">
        <f t="shared" si="117"/>
        <v>1050</v>
      </c>
      <c r="R1479" s="14" t="str">
        <f t="shared" si="119"/>
        <v>B</v>
      </c>
      <c r="S1479" s="14" t="str">
        <f>VLOOKUP(G1479,Code!$C$3:$D$5,2,0)</f>
        <v>O-102</v>
      </c>
      <c r="T1479" s="14"/>
    </row>
    <row r="1480" spans="1:20">
      <c r="A1480" s="13">
        <v>1479</v>
      </c>
      <c r="B1480" s="13" t="s">
        <v>150</v>
      </c>
      <c r="C1480" s="13" t="s">
        <v>69</v>
      </c>
      <c r="D1480" s="13" t="s">
        <v>1362</v>
      </c>
      <c r="E1480" s="13" t="s">
        <v>80</v>
      </c>
      <c r="F1480" s="13" t="s">
        <v>81</v>
      </c>
      <c r="G1480" s="13" t="s">
        <v>96</v>
      </c>
      <c r="H1480" s="13" t="s">
        <v>97</v>
      </c>
      <c r="I1480" s="13" t="s">
        <v>683</v>
      </c>
      <c r="J1480" s="13">
        <v>4</v>
      </c>
      <c r="K1480" s="13">
        <v>0.2</v>
      </c>
      <c r="L1480" s="14">
        <v>2.3976000000000006</v>
      </c>
      <c r="M1480" s="14">
        <f t="shared" si="115"/>
        <v>29.570400000000003</v>
      </c>
      <c r="N1480" s="14">
        <f t="shared" si="116"/>
        <v>38.361600000000003</v>
      </c>
      <c r="O1480" s="14">
        <f t="shared" si="118"/>
        <v>8.7911999999999999</v>
      </c>
      <c r="P1480" s="13">
        <v>31.968000000000004</v>
      </c>
      <c r="Q1480" s="14">
        <f t="shared" si="117"/>
        <v>600</v>
      </c>
      <c r="R1480" s="14" t="str">
        <f t="shared" si="119"/>
        <v>C</v>
      </c>
      <c r="S1480" s="14" t="str">
        <f>VLOOKUP(G1480,Code!$C$3:$D$5,2,0)</f>
        <v>T-103</v>
      </c>
      <c r="T1480" s="14"/>
    </row>
    <row r="1481" spans="1:20">
      <c r="A1481" s="13">
        <v>1480</v>
      </c>
      <c r="B1481" s="13" t="s">
        <v>85</v>
      </c>
      <c r="C1481" s="13" t="s">
        <v>69</v>
      </c>
      <c r="D1481" s="13" t="s">
        <v>124</v>
      </c>
      <c r="E1481" s="13" t="s">
        <v>80</v>
      </c>
      <c r="F1481" s="13" t="s">
        <v>81</v>
      </c>
      <c r="G1481" s="13" t="s">
        <v>82</v>
      </c>
      <c r="H1481" s="13" t="s">
        <v>107</v>
      </c>
      <c r="I1481" s="13" t="s">
        <v>1363</v>
      </c>
      <c r="J1481" s="13">
        <v>4</v>
      </c>
      <c r="K1481" s="13">
        <v>0</v>
      </c>
      <c r="L1481" s="14">
        <v>12.441600000000001</v>
      </c>
      <c r="M1481" s="14">
        <f t="shared" si="115"/>
        <v>13.478400000000001</v>
      </c>
      <c r="N1481" s="14">
        <f t="shared" si="116"/>
        <v>25.92</v>
      </c>
      <c r="O1481" s="14">
        <f t="shared" si="118"/>
        <v>12.441600000000001</v>
      </c>
      <c r="P1481" s="13">
        <v>25.92</v>
      </c>
      <c r="Q1481" s="14">
        <f t="shared" si="117"/>
        <v>600</v>
      </c>
      <c r="R1481" s="14" t="str">
        <f t="shared" si="119"/>
        <v>C</v>
      </c>
      <c r="S1481" s="14" t="str">
        <f>VLOOKUP(G1481,Code!$C$3:$D$5,2,0)</f>
        <v>O-102</v>
      </c>
      <c r="T1481" s="14"/>
    </row>
    <row r="1482" spans="1:20">
      <c r="A1482" s="13">
        <v>1481</v>
      </c>
      <c r="B1482" s="13" t="s">
        <v>85</v>
      </c>
      <c r="C1482" s="13" t="s">
        <v>69</v>
      </c>
      <c r="D1482" s="13" t="s">
        <v>124</v>
      </c>
      <c r="E1482" s="13" t="s">
        <v>80</v>
      </c>
      <c r="F1482" s="13" t="s">
        <v>81</v>
      </c>
      <c r="G1482" s="13" t="s">
        <v>82</v>
      </c>
      <c r="H1482" s="13" t="s">
        <v>107</v>
      </c>
      <c r="I1482" s="13" t="s">
        <v>1364</v>
      </c>
      <c r="J1482" s="13">
        <v>7</v>
      </c>
      <c r="K1482" s="13">
        <v>0</v>
      </c>
      <c r="L1482" s="14">
        <v>19.825400000000002</v>
      </c>
      <c r="M1482" s="14">
        <f t="shared" si="115"/>
        <v>20.634599999999999</v>
      </c>
      <c r="N1482" s="14">
        <f t="shared" si="116"/>
        <v>40.46</v>
      </c>
      <c r="O1482" s="14">
        <f t="shared" si="118"/>
        <v>19.825400000000002</v>
      </c>
      <c r="P1482" s="13">
        <v>40.46</v>
      </c>
      <c r="Q1482" s="14">
        <f t="shared" si="117"/>
        <v>1050</v>
      </c>
      <c r="R1482" s="14" t="str">
        <f t="shared" si="119"/>
        <v>B</v>
      </c>
      <c r="S1482" s="14" t="str">
        <f>VLOOKUP(G1482,Code!$C$3:$D$5,2,0)</f>
        <v>O-102</v>
      </c>
      <c r="T1482" s="14"/>
    </row>
    <row r="1483" spans="1:20">
      <c r="A1483" s="13">
        <v>1482</v>
      </c>
      <c r="B1483" s="13" t="s">
        <v>85</v>
      </c>
      <c r="C1483" s="13" t="s">
        <v>69</v>
      </c>
      <c r="D1483" s="13" t="s">
        <v>124</v>
      </c>
      <c r="E1483" s="13" t="s">
        <v>80</v>
      </c>
      <c r="F1483" s="13" t="s">
        <v>81</v>
      </c>
      <c r="G1483" s="13" t="s">
        <v>82</v>
      </c>
      <c r="H1483" s="13" t="s">
        <v>90</v>
      </c>
      <c r="I1483" s="13" t="s">
        <v>1365</v>
      </c>
      <c r="J1483" s="13">
        <v>3</v>
      </c>
      <c r="K1483" s="13">
        <v>0</v>
      </c>
      <c r="L1483" s="14">
        <v>8.8061999999999987</v>
      </c>
      <c r="M1483" s="14">
        <f t="shared" si="115"/>
        <v>25.063800000000001</v>
      </c>
      <c r="N1483" s="14">
        <f t="shared" si="116"/>
        <v>33.869999999999997</v>
      </c>
      <c r="O1483" s="14">
        <f t="shared" si="118"/>
        <v>8.8061999999999969</v>
      </c>
      <c r="P1483" s="13">
        <v>33.869999999999997</v>
      </c>
      <c r="Q1483" s="14">
        <f t="shared" si="117"/>
        <v>450</v>
      </c>
      <c r="R1483" s="14" t="str">
        <f t="shared" si="119"/>
        <v>D</v>
      </c>
      <c r="S1483" s="14" t="str">
        <f>VLOOKUP(G1483,Code!$C$3:$D$5,2,0)</f>
        <v>O-102</v>
      </c>
      <c r="T1483" s="14"/>
    </row>
    <row r="1484" spans="1:20">
      <c r="A1484" s="13">
        <v>1483</v>
      </c>
      <c r="B1484" s="13" t="s">
        <v>68</v>
      </c>
      <c r="C1484" s="13" t="s">
        <v>69</v>
      </c>
      <c r="D1484" s="13" t="s">
        <v>207</v>
      </c>
      <c r="E1484" s="13" t="s">
        <v>210</v>
      </c>
      <c r="F1484" s="13" t="s">
        <v>72</v>
      </c>
      <c r="G1484" s="13" t="s">
        <v>82</v>
      </c>
      <c r="H1484" s="13" t="s">
        <v>94</v>
      </c>
      <c r="I1484" s="13" t="s">
        <v>750</v>
      </c>
      <c r="J1484" s="13">
        <v>2</v>
      </c>
      <c r="K1484" s="13">
        <v>0.2</v>
      </c>
      <c r="L1484" s="14">
        <v>1.702399999999999</v>
      </c>
      <c r="M1484" s="14">
        <f t="shared" si="115"/>
        <v>8.0256000000000025</v>
      </c>
      <c r="N1484" s="14">
        <f t="shared" si="116"/>
        <v>11.673600000000002</v>
      </c>
      <c r="O1484" s="14">
        <f t="shared" si="118"/>
        <v>3.6479999999999997</v>
      </c>
      <c r="P1484" s="13">
        <v>9.7280000000000015</v>
      </c>
      <c r="Q1484" s="14">
        <f t="shared" si="117"/>
        <v>300</v>
      </c>
      <c r="R1484" s="14" t="str">
        <f t="shared" si="119"/>
        <v>D</v>
      </c>
      <c r="S1484" s="14" t="str">
        <f>VLOOKUP(G1484,Code!$C$3:$D$5,2,0)</f>
        <v>O-102</v>
      </c>
      <c r="T1484" s="14"/>
    </row>
    <row r="1485" spans="1:20">
      <c r="A1485" s="13">
        <v>1484</v>
      </c>
      <c r="B1485" s="13" t="s">
        <v>68</v>
      </c>
      <c r="C1485" s="13" t="s">
        <v>69</v>
      </c>
      <c r="D1485" s="13" t="s">
        <v>207</v>
      </c>
      <c r="E1485" s="13" t="s">
        <v>210</v>
      </c>
      <c r="F1485" s="13" t="s">
        <v>72</v>
      </c>
      <c r="G1485" s="13" t="s">
        <v>82</v>
      </c>
      <c r="H1485" s="13" t="s">
        <v>107</v>
      </c>
      <c r="I1485" s="13" t="s">
        <v>1366</v>
      </c>
      <c r="J1485" s="13">
        <v>1</v>
      </c>
      <c r="K1485" s="13">
        <v>0.2</v>
      </c>
      <c r="L1485" s="14">
        <v>1.0699999999999996</v>
      </c>
      <c r="M1485" s="14">
        <f t="shared" si="115"/>
        <v>2.354000000000001</v>
      </c>
      <c r="N1485" s="14">
        <f t="shared" si="116"/>
        <v>4.1088000000000005</v>
      </c>
      <c r="O1485" s="14">
        <f t="shared" si="118"/>
        <v>1.7547999999999995</v>
      </c>
      <c r="P1485" s="13">
        <v>3.4240000000000004</v>
      </c>
      <c r="Q1485" s="14">
        <f t="shared" si="117"/>
        <v>150</v>
      </c>
      <c r="R1485" s="14" t="str">
        <f t="shared" si="119"/>
        <v>D</v>
      </c>
      <c r="S1485" s="14" t="str">
        <f>VLOOKUP(G1485,Code!$C$3:$D$5,2,0)</f>
        <v>O-102</v>
      </c>
      <c r="T1485" s="14"/>
    </row>
    <row r="1486" spans="1:20">
      <c r="A1486" s="13">
        <v>1485</v>
      </c>
      <c r="B1486" s="13" t="s">
        <v>85</v>
      </c>
      <c r="C1486" s="13" t="s">
        <v>78</v>
      </c>
      <c r="D1486" s="13" t="s">
        <v>109</v>
      </c>
      <c r="E1486" s="13" t="s">
        <v>110</v>
      </c>
      <c r="F1486" s="13" t="s">
        <v>81</v>
      </c>
      <c r="G1486" s="13" t="s">
        <v>96</v>
      </c>
      <c r="H1486" s="13" t="s">
        <v>138</v>
      </c>
      <c r="I1486" s="13" t="s">
        <v>1367</v>
      </c>
      <c r="J1486" s="13">
        <v>3</v>
      </c>
      <c r="K1486" s="13">
        <v>0</v>
      </c>
      <c r="L1486" s="14">
        <v>30.089999999999982</v>
      </c>
      <c r="M1486" s="14">
        <f t="shared" si="115"/>
        <v>146.91000000000003</v>
      </c>
      <c r="N1486" s="14">
        <f t="shared" si="116"/>
        <v>177</v>
      </c>
      <c r="O1486" s="14">
        <f t="shared" si="118"/>
        <v>30.089999999999975</v>
      </c>
      <c r="P1486" s="13">
        <v>177</v>
      </c>
      <c r="Q1486" s="14">
        <f t="shared" si="117"/>
        <v>450</v>
      </c>
      <c r="R1486" s="14" t="str">
        <f t="shared" si="119"/>
        <v>D</v>
      </c>
      <c r="S1486" s="14" t="str">
        <f>VLOOKUP(G1486,Code!$C$3:$D$5,2,0)</f>
        <v>T-103</v>
      </c>
      <c r="T1486" s="14"/>
    </row>
    <row r="1487" spans="1:20">
      <c r="A1487" s="13">
        <v>1486</v>
      </c>
      <c r="B1487" s="13" t="s">
        <v>85</v>
      </c>
      <c r="C1487" s="13" t="s">
        <v>69</v>
      </c>
      <c r="D1487" s="13" t="s">
        <v>181</v>
      </c>
      <c r="E1487" s="13" t="s">
        <v>182</v>
      </c>
      <c r="F1487" s="13" t="s">
        <v>134</v>
      </c>
      <c r="G1487" s="13" t="s">
        <v>82</v>
      </c>
      <c r="H1487" s="13" t="s">
        <v>183</v>
      </c>
      <c r="I1487" s="13" t="s">
        <v>291</v>
      </c>
      <c r="J1487" s="13">
        <v>2</v>
      </c>
      <c r="K1487" s="13">
        <v>0</v>
      </c>
      <c r="L1487" s="14">
        <v>1.3159999999999998</v>
      </c>
      <c r="M1487" s="14">
        <f t="shared" si="115"/>
        <v>2.444</v>
      </c>
      <c r="N1487" s="14">
        <f t="shared" si="116"/>
        <v>3.76</v>
      </c>
      <c r="O1487" s="14">
        <f t="shared" si="118"/>
        <v>1.3159999999999998</v>
      </c>
      <c r="P1487" s="13">
        <v>3.76</v>
      </c>
      <c r="Q1487" s="14">
        <f t="shared" si="117"/>
        <v>300</v>
      </c>
      <c r="R1487" s="14" t="str">
        <f t="shared" si="119"/>
        <v>D</v>
      </c>
      <c r="S1487" s="14" t="str">
        <f>VLOOKUP(G1487,Code!$C$3:$D$5,2,0)</f>
        <v>O-102</v>
      </c>
      <c r="T1487" s="14"/>
    </row>
    <row r="1488" spans="1:20">
      <c r="A1488" s="13">
        <v>1487</v>
      </c>
      <c r="B1488" s="13" t="s">
        <v>85</v>
      </c>
      <c r="C1488" s="13" t="s">
        <v>112</v>
      </c>
      <c r="D1488" s="13" t="s">
        <v>79</v>
      </c>
      <c r="E1488" s="13" t="s">
        <v>80</v>
      </c>
      <c r="F1488" s="13" t="s">
        <v>81</v>
      </c>
      <c r="G1488" s="13" t="s">
        <v>96</v>
      </c>
      <c r="H1488" s="13" t="s">
        <v>97</v>
      </c>
      <c r="I1488" s="13" t="s">
        <v>1368</v>
      </c>
      <c r="J1488" s="13">
        <v>7</v>
      </c>
      <c r="K1488" s="13">
        <v>0.2</v>
      </c>
      <c r="L1488" s="14">
        <v>106.12420000000014</v>
      </c>
      <c r="M1488" s="14">
        <f t="shared" si="115"/>
        <v>1106.7237999999998</v>
      </c>
      <c r="N1488" s="14">
        <f t="shared" si="116"/>
        <v>1455.4176</v>
      </c>
      <c r="O1488" s="14">
        <f t="shared" si="118"/>
        <v>348.69380000000024</v>
      </c>
      <c r="P1488" s="13">
        <v>1212.848</v>
      </c>
      <c r="Q1488" s="14">
        <f t="shared" si="117"/>
        <v>1050</v>
      </c>
      <c r="R1488" s="14" t="str">
        <f t="shared" si="119"/>
        <v>B</v>
      </c>
      <c r="S1488" s="14" t="str">
        <f>VLOOKUP(G1488,Code!$C$3:$D$5,2,0)</f>
        <v>T-103</v>
      </c>
      <c r="T1488" s="14"/>
    </row>
    <row r="1489" spans="1:20">
      <c r="A1489" s="13">
        <v>1488</v>
      </c>
      <c r="B1489" s="13" t="s">
        <v>85</v>
      </c>
      <c r="C1489" s="13" t="s">
        <v>112</v>
      </c>
      <c r="D1489" s="13" t="s">
        <v>79</v>
      </c>
      <c r="E1489" s="13" t="s">
        <v>80</v>
      </c>
      <c r="F1489" s="13" t="s">
        <v>81</v>
      </c>
      <c r="G1489" s="13" t="s">
        <v>96</v>
      </c>
      <c r="H1489" s="13" t="s">
        <v>138</v>
      </c>
      <c r="I1489" s="13" t="s">
        <v>1369</v>
      </c>
      <c r="J1489" s="13">
        <v>3</v>
      </c>
      <c r="K1489" s="13">
        <v>0</v>
      </c>
      <c r="L1489" s="14">
        <v>37.787400000000005</v>
      </c>
      <c r="M1489" s="14">
        <f t="shared" si="115"/>
        <v>52.182599999999994</v>
      </c>
      <c r="N1489" s="14">
        <f t="shared" si="116"/>
        <v>89.97</v>
      </c>
      <c r="O1489" s="14">
        <f t="shared" si="118"/>
        <v>37.787400000000005</v>
      </c>
      <c r="P1489" s="13">
        <v>89.97</v>
      </c>
      <c r="Q1489" s="14">
        <f t="shared" si="117"/>
        <v>450</v>
      </c>
      <c r="R1489" s="14" t="str">
        <f t="shared" si="119"/>
        <v>D</v>
      </c>
      <c r="S1489" s="14" t="str">
        <f>VLOOKUP(G1489,Code!$C$3:$D$5,2,0)</f>
        <v>T-103</v>
      </c>
      <c r="T1489" s="14"/>
    </row>
    <row r="1490" spans="1:20">
      <c r="A1490" s="13">
        <v>1489</v>
      </c>
      <c r="B1490" s="13" t="s">
        <v>85</v>
      </c>
      <c r="C1490" s="13" t="s">
        <v>112</v>
      </c>
      <c r="D1490" s="13" t="s">
        <v>79</v>
      </c>
      <c r="E1490" s="13" t="s">
        <v>80</v>
      </c>
      <c r="F1490" s="13" t="s">
        <v>81</v>
      </c>
      <c r="G1490" s="13" t="s">
        <v>73</v>
      </c>
      <c r="H1490" s="13" t="s">
        <v>92</v>
      </c>
      <c r="I1490" s="13" t="s">
        <v>620</v>
      </c>
      <c r="J1490" s="13">
        <v>3</v>
      </c>
      <c r="K1490" s="13">
        <v>0</v>
      </c>
      <c r="L1490" s="14">
        <v>16.614000000000001</v>
      </c>
      <c r="M1490" s="14">
        <f t="shared" si="115"/>
        <v>25.985999999999994</v>
      </c>
      <c r="N1490" s="14">
        <f t="shared" si="116"/>
        <v>42.599999999999994</v>
      </c>
      <c r="O1490" s="14">
        <f t="shared" si="118"/>
        <v>16.614000000000001</v>
      </c>
      <c r="P1490" s="13">
        <v>42.599999999999994</v>
      </c>
      <c r="Q1490" s="14">
        <f t="shared" si="117"/>
        <v>450</v>
      </c>
      <c r="R1490" s="14" t="str">
        <f t="shared" si="119"/>
        <v>D</v>
      </c>
      <c r="S1490" s="14" t="str">
        <f>VLOOKUP(G1490,Code!$C$3:$D$5,2,0)</f>
        <v>F-101</v>
      </c>
      <c r="T1490" s="14"/>
    </row>
    <row r="1491" spans="1:20">
      <c r="A1491" s="13">
        <v>1490</v>
      </c>
      <c r="B1491" s="13" t="s">
        <v>85</v>
      </c>
      <c r="C1491" s="13" t="s">
        <v>69</v>
      </c>
      <c r="D1491" s="13" t="s">
        <v>132</v>
      </c>
      <c r="E1491" s="13" t="s">
        <v>133</v>
      </c>
      <c r="F1491" s="13" t="s">
        <v>134</v>
      </c>
      <c r="G1491" s="13" t="s">
        <v>82</v>
      </c>
      <c r="H1491" s="13" t="s">
        <v>83</v>
      </c>
      <c r="I1491" s="13" t="s">
        <v>1133</v>
      </c>
      <c r="J1491" s="13">
        <v>2</v>
      </c>
      <c r="K1491" s="13">
        <v>0.2</v>
      </c>
      <c r="L1491" s="14">
        <v>1.764</v>
      </c>
      <c r="M1491" s="14">
        <f t="shared" si="115"/>
        <v>3.2759999999999998</v>
      </c>
      <c r="N1491" s="14">
        <f t="shared" si="116"/>
        <v>6.048</v>
      </c>
      <c r="O1491" s="14">
        <f t="shared" si="118"/>
        <v>2.7720000000000002</v>
      </c>
      <c r="P1491" s="13">
        <v>5.04</v>
      </c>
      <c r="Q1491" s="14">
        <f t="shared" si="117"/>
        <v>300</v>
      </c>
      <c r="R1491" s="14" t="str">
        <f t="shared" si="119"/>
        <v>D</v>
      </c>
      <c r="S1491" s="14" t="str">
        <f>VLOOKUP(G1491,Code!$C$3:$D$5,2,0)</f>
        <v>O-102</v>
      </c>
      <c r="T1491" s="14"/>
    </row>
    <row r="1492" spans="1:20">
      <c r="A1492" s="13">
        <v>1491</v>
      </c>
      <c r="B1492" s="13" t="s">
        <v>68</v>
      </c>
      <c r="C1492" s="13" t="s">
        <v>78</v>
      </c>
      <c r="D1492" s="13" t="s">
        <v>181</v>
      </c>
      <c r="E1492" s="13" t="s">
        <v>182</v>
      </c>
      <c r="F1492" s="13" t="s">
        <v>134</v>
      </c>
      <c r="G1492" s="13" t="s">
        <v>82</v>
      </c>
      <c r="H1492" s="13" t="s">
        <v>143</v>
      </c>
      <c r="I1492" s="13" t="s">
        <v>154</v>
      </c>
      <c r="J1492" s="13">
        <v>4</v>
      </c>
      <c r="K1492" s="13">
        <v>0</v>
      </c>
      <c r="L1492" s="14">
        <v>28.332000000000001</v>
      </c>
      <c r="M1492" s="14">
        <f t="shared" si="115"/>
        <v>34.628</v>
      </c>
      <c r="N1492" s="14">
        <f t="shared" si="116"/>
        <v>62.96</v>
      </c>
      <c r="O1492" s="14">
        <f t="shared" si="118"/>
        <v>28.332000000000001</v>
      </c>
      <c r="P1492" s="13">
        <v>62.96</v>
      </c>
      <c r="Q1492" s="14">
        <f t="shared" si="117"/>
        <v>600</v>
      </c>
      <c r="R1492" s="14" t="str">
        <f t="shared" si="119"/>
        <v>C</v>
      </c>
      <c r="S1492" s="14" t="str">
        <f>VLOOKUP(G1492,Code!$C$3:$D$5,2,0)</f>
        <v>O-102</v>
      </c>
      <c r="T1492" s="14"/>
    </row>
    <row r="1493" spans="1:20">
      <c r="A1493" s="13">
        <v>1492</v>
      </c>
      <c r="B1493" s="13" t="s">
        <v>85</v>
      </c>
      <c r="C1493" s="13" t="s">
        <v>78</v>
      </c>
      <c r="D1493" s="13" t="s">
        <v>181</v>
      </c>
      <c r="E1493" s="13" t="s">
        <v>182</v>
      </c>
      <c r="F1493" s="13" t="s">
        <v>134</v>
      </c>
      <c r="G1493" s="13" t="s">
        <v>82</v>
      </c>
      <c r="H1493" s="13" t="s">
        <v>107</v>
      </c>
      <c r="I1493" s="13" t="s">
        <v>1370</v>
      </c>
      <c r="J1493" s="13">
        <v>1</v>
      </c>
      <c r="K1493" s="13">
        <v>0</v>
      </c>
      <c r="L1493" s="14">
        <v>2.8811999999999998</v>
      </c>
      <c r="M1493" s="14">
        <f t="shared" si="115"/>
        <v>2.9988000000000001</v>
      </c>
      <c r="N1493" s="14">
        <f t="shared" si="116"/>
        <v>5.88</v>
      </c>
      <c r="O1493" s="14">
        <f t="shared" si="118"/>
        <v>2.8811999999999998</v>
      </c>
      <c r="P1493" s="13">
        <v>5.88</v>
      </c>
      <c r="Q1493" s="14">
        <f t="shared" si="117"/>
        <v>150</v>
      </c>
      <c r="R1493" s="14" t="str">
        <f t="shared" si="119"/>
        <v>D</v>
      </c>
      <c r="S1493" s="14" t="str">
        <f>VLOOKUP(G1493,Code!$C$3:$D$5,2,0)</f>
        <v>O-102</v>
      </c>
      <c r="T1493" s="14"/>
    </row>
    <row r="1494" spans="1:20">
      <c r="A1494" s="13">
        <v>1493</v>
      </c>
      <c r="B1494" s="13" t="s">
        <v>85</v>
      </c>
      <c r="C1494" s="13" t="s">
        <v>78</v>
      </c>
      <c r="D1494" s="13" t="s">
        <v>181</v>
      </c>
      <c r="E1494" s="13" t="s">
        <v>182</v>
      </c>
      <c r="F1494" s="13" t="s">
        <v>134</v>
      </c>
      <c r="G1494" s="13" t="s">
        <v>73</v>
      </c>
      <c r="H1494" s="13" t="s">
        <v>76</v>
      </c>
      <c r="I1494" s="13" t="s">
        <v>545</v>
      </c>
      <c r="J1494" s="13">
        <v>6</v>
      </c>
      <c r="K1494" s="13">
        <v>0.1</v>
      </c>
      <c r="L1494" s="14">
        <v>173.74080000000001</v>
      </c>
      <c r="M1494" s="14">
        <f t="shared" si="115"/>
        <v>803.55119999999999</v>
      </c>
      <c r="N1494" s="14">
        <f t="shared" si="116"/>
        <v>1075.0212000000001</v>
      </c>
      <c r="O1494" s="14">
        <f t="shared" si="118"/>
        <v>271.47000000000014</v>
      </c>
      <c r="P1494" s="13">
        <v>977.29200000000003</v>
      </c>
      <c r="Q1494" s="14">
        <f t="shared" si="117"/>
        <v>900</v>
      </c>
      <c r="R1494" s="14" t="str">
        <f t="shared" si="119"/>
        <v>C</v>
      </c>
      <c r="S1494" s="14" t="str">
        <f>VLOOKUP(G1494,Code!$C$3:$D$5,2,0)</f>
        <v>F-101</v>
      </c>
      <c r="T1494" s="14"/>
    </row>
    <row r="1495" spans="1:20">
      <c r="A1495" s="13">
        <v>1494</v>
      </c>
      <c r="B1495" s="13" t="s">
        <v>85</v>
      </c>
      <c r="C1495" s="13" t="s">
        <v>78</v>
      </c>
      <c r="D1495" s="13" t="s">
        <v>825</v>
      </c>
      <c r="E1495" s="13" t="s">
        <v>110</v>
      </c>
      <c r="F1495" s="13" t="s">
        <v>81</v>
      </c>
      <c r="G1495" s="13" t="s">
        <v>73</v>
      </c>
      <c r="H1495" s="13" t="s">
        <v>92</v>
      </c>
      <c r="I1495" s="13" t="s">
        <v>1074</v>
      </c>
      <c r="J1495" s="13">
        <v>2</v>
      </c>
      <c r="K1495" s="13">
        <v>0</v>
      </c>
      <c r="L1495" s="14">
        <v>3.6632000000000007</v>
      </c>
      <c r="M1495" s="14">
        <f t="shared" si="115"/>
        <v>5.9767999999999999</v>
      </c>
      <c r="N1495" s="14">
        <f t="shared" si="116"/>
        <v>9.64</v>
      </c>
      <c r="O1495" s="14">
        <f t="shared" si="118"/>
        <v>3.6632000000000007</v>
      </c>
      <c r="P1495" s="13">
        <v>9.64</v>
      </c>
      <c r="Q1495" s="14">
        <f t="shared" si="117"/>
        <v>300</v>
      </c>
      <c r="R1495" s="14" t="str">
        <f t="shared" si="119"/>
        <v>D</v>
      </c>
      <c r="S1495" s="14" t="str">
        <f>VLOOKUP(G1495,Code!$C$3:$D$5,2,0)</f>
        <v>F-101</v>
      </c>
      <c r="T1495" s="14"/>
    </row>
    <row r="1496" spans="1:20">
      <c r="A1496" s="13">
        <v>1495</v>
      </c>
      <c r="B1496" s="13" t="s">
        <v>68</v>
      </c>
      <c r="C1496" s="13" t="s">
        <v>69</v>
      </c>
      <c r="D1496" s="13" t="s">
        <v>267</v>
      </c>
      <c r="E1496" s="13" t="s">
        <v>542</v>
      </c>
      <c r="F1496" s="13" t="s">
        <v>72</v>
      </c>
      <c r="G1496" s="13" t="s">
        <v>82</v>
      </c>
      <c r="H1496" s="13" t="s">
        <v>94</v>
      </c>
      <c r="I1496" s="13" t="s">
        <v>1135</v>
      </c>
      <c r="J1496" s="13">
        <v>3</v>
      </c>
      <c r="K1496" s="13">
        <v>0</v>
      </c>
      <c r="L1496" s="14">
        <v>11.213999999999999</v>
      </c>
      <c r="M1496" s="14">
        <f t="shared" si="115"/>
        <v>28.835999999999999</v>
      </c>
      <c r="N1496" s="14">
        <f t="shared" si="116"/>
        <v>40.049999999999997</v>
      </c>
      <c r="O1496" s="14">
        <f t="shared" si="118"/>
        <v>11.213999999999999</v>
      </c>
      <c r="P1496" s="13">
        <v>40.049999999999997</v>
      </c>
      <c r="Q1496" s="14">
        <f t="shared" si="117"/>
        <v>450</v>
      </c>
      <c r="R1496" s="14" t="str">
        <f t="shared" si="119"/>
        <v>D</v>
      </c>
      <c r="S1496" s="14" t="str">
        <f>VLOOKUP(G1496,Code!$C$3:$D$5,2,0)</f>
        <v>O-102</v>
      </c>
      <c r="T1496" s="14"/>
    </row>
    <row r="1497" spans="1:20">
      <c r="A1497" s="13">
        <v>1496</v>
      </c>
      <c r="B1497" s="13" t="s">
        <v>85</v>
      </c>
      <c r="C1497" s="13" t="s">
        <v>69</v>
      </c>
      <c r="D1497" s="13" t="s">
        <v>1371</v>
      </c>
      <c r="E1497" s="13" t="s">
        <v>114</v>
      </c>
      <c r="F1497" s="13" t="s">
        <v>115</v>
      </c>
      <c r="G1497" s="13" t="s">
        <v>82</v>
      </c>
      <c r="H1497" s="13" t="s">
        <v>94</v>
      </c>
      <c r="I1497" s="13" t="s">
        <v>1177</v>
      </c>
      <c r="J1497" s="13">
        <v>7</v>
      </c>
      <c r="K1497" s="13">
        <v>0.2</v>
      </c>
      <c r="L1497" s="14">
        <v>3.1849999999999992</v>
      </c>
      <c r="M1497" s="14">
        <f t="shared" si="115"/>
        <v>7.0070000000000032</v>
      </c>
      <c r="N1497" s="14">
        <f t="shared" si="116"/>
        <v>12.230400000000003</v>
      </c>
      <c r="O1497" s="14">
        <f t="shared" si="118"/>
        <v>5.2233999999999998</v>
      </c>
      <c r="P1497" s="13">
        <v>10.192000000000002</v>
      </c>
      <c r="Q1497" s="14">
        <f t="shared" si="117"/>
        <v>1050</v>
      </c>
      <c r="R1497" s="14" t="str">
        <f t="shared" si="119"/>
        <v>B</v>
      </c>
      <c r="S1497" s="14" t="str">
        <f>VLOOKUP(G1497,Code!$C$3:$D$5,2,0)</f>
        <v>O-102</v>
      </c>
      <c r="T1497" s="14"/>
    </row>
    <row r="1498" spans="1:20">
      <c r="A1498" s="13">
        <v>1497</v>
      </c>
      <c r="B1498" s="13" t="s">
        <v>85</v>
      </c>
      <c r="C1498" s="13" t="s">
        <v>69</v>
      </c>
      <c r="D1498" s="13" t="s">
        <v>1371</v>
      </c>
      <c r="E1498" s="13" t="s">
        <v>114</v>
      </c>
      <c r="F1498" s="13" t="s">
        <v>115</v>
      </c>
      <c r="G1498" s="13" t="s">
        <v>82</v>
      </c>
      <c r="H1498" s="13" t="s">
        <v>90</v>
      </c>
      <c r="I1498" s="13" t="s">
        <v>1372</v>
      </c>
      <c r="J1498" s="13">
        <v>1</v>
      </c>
      <c r="K1498" s="13">
        <v>0.2</v>
      </c>
      <c r="L1498" s="14">
        <v>-0.20980000000000043</v>
      </c>
      <c r="M1498" s="14">
        <f t="shared" si="115"/>
        <v>16.993800000000004</v>
      </c>
      <c r="N1498" s="14">
        <f t="shared" si="116"/>
        <v>20.140800000000002</v>
      </c>
      <c r="O1498" s="14">
        <f t="shared" si="118"/>
        <v>3.1469999999999985</v>
      </c>
      <c r="P1498" s="13">
        <v>16.784000000000002</v>
      </c>
      <c r="Q1498" s="14">
        <f t="shared" si="117"/>
        <v>150</v>
      </c>
      <c r="R1498" s="14" t="str">
        <f t="shared" si="119"/>
        <v>D</v>
      </c>
      <c r="S1498" s="14" t="str">
        <f>VLOOKUP(G1498,Code!$C$3:$D$5,2,0)</f>
        <v>O-102</v>
      </c>
      <c r="T1498" s="14"/>
    </row>
    <row r="1499" spans="1:20">
      <c r="A1499" s="13">
        <v>1498</v>
      </c>
      <c r="B1499" s="13" t="s">
        <v>85</v>
      </c>
      <c r="C1499" s="13" t="s">
        <v>69</v>
      </c>
      <c r="D1499" s="13" t="s">
        <v>1371</v>
      </c>
      <c r="E1499" s="13" t="s">
        <v>114</v>
      </c>
      <c r="F1499" s="13" t="s">
        <v>115</v>
      </c>
      <c r="G1499" s="13" t="s">
        <v>82</v>
      </c>
      <c r="H1499" s="13" t="s">
        <v>94</v>
      </c>
      <c r="I1499" s="13" t="s">
        <v>348</v>
      </c>
      <c r="J1499" s="13">
        <v>5</v>
      </c>
      <c r="K1499" s="13">
        <v>0.2</v>
      </c>
      <c r="L1499" s="14">
        <v>3.7720000000000002</v>
      </c>
      <c r="M1499" s="14">
        <f t="shared" si="115"/>
        <v>9.3480000000000008</v>
      </c>
      <c r="N1499" s="14">
        <f t="shared" si="116"/>
        <v>15.744000000000002</v>
      </c>
      <c r="O1499" s="14">
        <f t="shared" si="118"/>
        <v>6.3960000000000008</v>
      </c>
      <c r="P1499" s="13">
        <v>13.120000000000001</v>
      </c>
      <c r="Q1499" s="14">
        <f t="shared" si="117"/>
        <v>750</v>
      </c>
      <c r="R1499" s="14" t="str">
        <f t="shared" si="119"/>
        <v>C</v>
      </c>
      <c r="S1499" s="14" t="str">
        <f>VLOOKUP(G1499,Code!$C$3:$D$5,2,0)</f>
        <v>O-102</v>
      </c>
      <c r="T1499" s="14"/>
    </row>
    <row r="1500" spans="1:20">
      <c r="A1500" s="13">
        <v>1499</v>
      </c>
      <c r="B1500" s="13" t="s">
        <v>150</v>
      </c>
      <c r="C1500" s="13" t="s">
        <v>112</v>
      </c>
      <c r="D1500" s="13" t="s">
        <v>124</v>
      </c>
      <c r="E1500" s="13" t="s">
        <v>80</v>
      </c>
      <c r="F1500" s="13" t="s">
        <v>81</v>
      </c>
      <c r="G1500" s="13" t="s">
        <v>82</v>
      </c>
      <c r="H1500" s="13" t="s">
        <v>99</v>
      </c>
      <c r="I1500" s="13" t="s">
        <v>266</v>
      </c>
      <c r="J1500" s="13">
        <v>5</v>
      </c>
      <c r="K1500" s="13">
        <v>0.2</v>
      </c>
      <c r="L1500" s="14">
        <v>6.5830000000000011</v>
      </c>
      <c r="M1500" s="14">
        <f t="shared" si="115"/>
        <v>11.576999999999998</v>
      </c>
      <c r="N1500" s="14">
        <f t="shared" si="116"/>
        <v>21.792000000000002</v>
      </c>
      <c r="O1500" s="14">
        <f t="shared" si="118"/>
        <v>10.215000000000003</v>
      </c>
      <c r="P1500" s="13">
        <v>18.16</v>
      </c>
      <c r="Q1500" s="14">
        <f t="shared" si="117"/>
        <v>750</v>
      </c>
      <c r="R1500" s="14" t="str">
        <f t="shared" si="119"/>
        <v>C</v>
      </c>
      <c r="S1500" s="14" t="str">
        <f>VLOOKUP(G1500,Code!$C$3:$D$5,2,0)</f>
        <v>O-102</v>
      </c>
      <c r="T1500" s="14"/>
    </row>
    <row r="1501" spans="1:20">
      <c r="A1501" s="13">
        <v>1500</v>
      </c>
      <c r="B1501" s="13" t="s">
        <v>85</v>
      </c>
      <c r="C1501" s="13" t="s">
        <v>69</v>
      </c>
      <c r="D1501" s="13" t="s">
        <v>531</v>
      </c>
      <c r="E1501" s="13" t="s">
        <v>114</v>
      </c>
      <c r="F1501" s="13" t="s">
        <v>115</v>
      </c>
      <c r="G1501" s="13" t="s">
        <v>82</v>
      </c>
      <c r="H1501" s="13" t="s">
        <v>107</v>
      </c>
      <c r="I1501" s="13" t="s">
        <v>374</v>
      </c>
      <c r="J1501" s="13">
        <v>3</v>
      </c>
      <c r="K1501" s="13">
        <v>0.2</v>
      </c>
      <c r="L1501" s="14">
        <v>5.8203000000000005</v>
      </c>
      <c r="M1501" s="14">
        <f t="shared" si="115"/>
        <v>10.235700000000001</v>
      </c>
      <c r="N1501" s="14">
        <f t="shared" si="116"/>
        <v>19.267200000000003</v>
      </c>
      <c r="O1501" s="14">
        <f t="shared" si="118"/>
        <v>9.0315000000000012</v>
      </c>
      <c r="P1501" s="13">
        <v>16.056000000000001</v>
      </c>
      <c r="Q1501" s="14">
        <f t="shared" si="117"/>
        <v>450</v>
      </c>
      <c r="R1501" s="14" t="str">
        <f t="shared" si="119"/>
        <v>D</v>
      </c>
      <c r="S1501" s="14" t="str">
        <f>VLOOKUP(G1501,Code!$C$3:$D$5,2,0)</f>
        <v>O-102</v>
      </c>
      <c r="T1501" s="14"/>
    </row>
    <row r="1502" spans="1:20">
      <c r="A1502" s="13">
        <v>1501</v>
      </c>
      <c r="B1502" s="13" t="s">
        <v>85</v>
      </c>
      <c r="C1502" s="13" t="s">
        <v>69</v>
      </c>
      <c r="D1502" s="13" t="s">
        <v>531</v>
      </c>
      <c r="E1502" s="13" t="s">
        <v>114</v>
      </c>
      <c r="F1502" s="13" t="s">
        <v>115</v>
      </c>
      <c r="G1502" s="13" t="s">
        <v>82</v>
      </c>
      <c r="H1502" s="13" t="s">
        <v>107</v>
      </c>
      <c r="I1502" s="13" t="s">
        <v>1373</v>
      </c>
      <c r="J1502" s="13">
        <v>9</v>
      </c>
      <c r="K1502" s="13">
        <v>0.2</v>
      </c>
      <c r="L1502" s="14">
        <v>69.704999999999984</v>
      </c>
      <c r="M1502" s="14">
        <f t="shared" si="115"/>
        <v>153.35100000000003</v>
      </c>
      <c r="N1502" s="14">
        <f t="shared" si="116"/>
        <v>267.66720000000004</v>
      </c>
      <c r="O1502" s="14">
        <f t="shared" si="118"/>
        <v>114.31620000000001</v>
      </c>
      <c r="P1502" s="13">
        <v>223.05600000000001</v>
      </c>
      <c r="Q1502" s="14">
        <f t="shared" si="117"/>
        <v>1350</v>
      </c>
      <c r="R1502" s="14" t="str">
        <f t="shared" si="119"/>
        <v>B</v>
      </c>
      <c r="S1502" s="14" t="str">
        <f>VLOOKUP(G1502,Code!$C$3:$D$5,2,0)</f>
        <v>O-102</v>
      </c>
      <c r="T1502" s="14"/>
    </row>
    <row r="1503" spans="1:20">
      <c r="A1503" s="13">
        <v>1502</v>
      </c>
      <c r="B1503" s="13" t="s">
        <v>85</v>
      </c>
      <c r="C1503" s="13" t="s">
        <v>69</v>
      </c>
      <c r="D1503" s="13" t="s">
        <v>531</v>
      </c>
      <c r="E1503" s="13" t="s">
        <v>114</v>
      </c>
      <c r="F1503" s="13" t="s">
        <v>115</v>
      </c>
      <c r="G1503" s="13" t="s">
        <v>82</v>
      </c>
      <c r="H1503" s="13" t="s">
        <v>90</v>
      </c>
      <c r="I1503" s="13" t="s">
        <v>1238</v>
      </c>
      <c r="J1503" s="13">
        <v>3</v>
      </c>
      <c r="K1503" s="13">
        <v>0.2</v>
      </c>
      <c r="L1503" s="14">
        <v>-47.254199999999997</v>
      </c>
      <c r="M1503" s="14">
        <f t="shared" si="115"/>
        <v>587.30219999999997</v>
      </c>
      <c r="N1503" s="14">
        <f t="shared" si="116"/>
        <v>648.05759999999998</v>
      </c>
      <c r="O1503" s="14">
        <f t="shared" si="118"/>
        <v>60.755400000000009</v>
      </c>
      <c r="P1503" s="13">
        <v>540.048</v>
      </c>
      <c r="Q1503" s="14">
        <f t="shared" si="117"/>
        <v>450</v>
      </c>
      <c r="R1503" s="14" t="str">
        <f t="shared" si="119"/>
        <v>D</v>
      </c>
      <c r="S1503" s="14" t="str">
        <f>VLOOKUP(G1503,Code!$C$3:$D$5,2,0)</f>
        <v>O-102</v>
      </c>
      <c r="T1503" s="14"/>
    </row>
    <row r="1504" spans="1:20">
      <c r="A1504" s="13">
        <v>1503</v>
      </c>
      <c r="B1504" s="13" t="s">
        <v>85</v>
      </c>
      <c r="C1504" s="13" t="s">
        <v>112</v>
      </c>
      <c r="D1504" s="13" t="s">
        <v>79</v>
      </c>
      <c r="E1504" s="13" t="s">
        <v>80</v>
      </c>
      <c r="F1504" s="13" t="s">
        <v>81</v>
      </c>
      <c r="G1504" s="13" t="s">
        <v>96</v>
      </c>
      <c r="H1504" s="13" t="s">
        <v>97</v>
      </c>
      <c r="I1504" s="13" t="s">
        <v>1374</v>
      </c>
      <c r="J1504" s="13">
        <v>2</v>
      </c>
      <c r="K1504" s="13">
        <v>0.2</v>
      </c>
      <c r="L1504" s="14">
        <v>3.3519999999999985</v>
      </c>
      <c r="M1504" s="14">
        <f t="shared" si="115"/>
        <v>30.168000000000006</v>
      </c>
      <c r="N1504" s="14">
        <f t="shared" si="116"/>
        <v>40.224000000000004</v>
      </c>
      <c r="O1504" s="14">
        <f t="shared" si="118"/>
        <v>10.055999999999997</v>
      </c>
      <c r="P1504" s="13">
        <v>33.520000000000003</v>
      </c>
      <c r="Q1504" s="14">
        <f t="shared" si="117"/>
        <v>300</v>
      </c>
      <c r="R1504" s="14" t="str">
        <f t="shared" si="119"/>
        <v>D</v>
      </c>
      <c r="S1504" s="14" t="str">
        <f>VLOOKUP(G1504,Code!$C$3:$D$5,2,0)</f>
        <v>T-103</v>
      </c>
      <c r="T1504" s="14"/>
    </row>
    <row r="1505" spans="1:20">
      <c r="A1505" s="13">
        <v>1504</v>
      </c>
      <c r="B1505" s="13" t="s">
        <v>85</v>
      </c>
      <c r="C1505" s="13" t="s">
        <v>112</v>
      </c>
      <c r="D1505" s="13" t="s">
        <v>79</v>
      </c>
      <c r="E1505" s="13" t="s">
        <v>80</v>
      </c>
      <c r="F1505" s="13" t="s">
        <v>81</v>
      </c>
      <c r="G1505" s="13" t="s">
        <v>73</v>
      </c>
      <c r="H1505" s="13" t="s">
        <v>92</v>
      </c>
      <c r="I1505" s="13" t="s">
        <v>794</v>
      </c>
      <c r="J1505" s="13">
        <v>2</v>
      </c>
      <c r="K1505" s="13">
        <v>0</v>
      </c>
      <c r="L1505" s="14">
        <v>3.0813999999999995</v>
      </c>
      <c r="M1505" s="14">
        <f t="shared" si="115"/>
        <v>6.8586</v>
      </c>
      <c r="N1505" s="14">
        <f t="shared" si="116"/>
        <v>9.94</v>
      </c>
      <c r="O1505" s="14">
        <f t="shared" si="118"/>
        <v>3.0813999999999995</v>
      </c>
      <c r="P1505" s="13">
        <v>9.94</v>
      </c>
      <c r="Q1505" s="14">
        <f t="shared" si="117"/>
        <v>300</v>
      </c>
      <c r="R1505" s="14" t="str">
        <f t="shared" si="119"/>
        <v>D</v>
      </c>
      <c r="S1505" s="14" t="str">
        <f>VLOOKUP(G1505,Code!$C$3:$D$5,2,0)</f>
        <v>F-101</v>
      </c>
      <c r="T1505" s="14"/>
    </row>
    <row r="1506" spans="1:20">
      <c r="A1506" s="13">
        <v>1505</v>
      </c>
      <c r="B1506" s="13" t="s">
        <v>85</v>
      </c>
      <c r="C1506" s="13" t="s">
        <v>112</v>
      </c>
      <c r="D1506" s="13" t="s">
        <v>79</v>
      </c>
      <c r="E1506" s="13" t="s">
        <v>80</v>
      </c>
      <c r="F1506" s="13" t="s">
        <v>81</v>
      </c>
      <c r="G1506" s="13" t="s">
        <v>82</v>
      </c>
      <c r="H1506" s="13" t="s">
        <v>94</v>
      </c>
      <c r="I1506" s="13" t="s">
        <v>192</v>
      </c>
      <c r="J1506" s="13">
        <v>4</v>
      </c>
      <c r="K1506" s="13">
        <v>0</v>
      </c>
      <c r="L1506" s="14">
        <v>3.36</v>
      </c>
      <c r="M1506" s="14">
        <f t="shared" si="115"/>
        <v>3.36</v>
      </c>
      <c r="N1506" s="14">
        <f t="shared" si="116"/>
        <v>6.72</v>
      </c>
      <c r="O1506" s="14">
        <f t="shared" si="118"/>
        <v>3.36</v>
      </c>
      <c r="P1506" s="13">
        <v>6.72</v>
      </c>
      <c r="Q1506" s="14">
        <f t="shared" si="117"/>
        <v>600</v>
      </c>
      <c r="R1506" s="14" t="str">
        <f t="shared" si="119"/>
        <v>C</v>
      </c>
      <c r="S1506" s="14" t="str">
        <f>VLOOKUP(G1506,Code!$C$3:$D$5,2,0)</f>
        <v>O-102</v>
      </c>
      <c r="T1506" s="14"/>
    </row>
    <row r="1507" spans="1:20">
      <c r="A1507" s="13">
        <v>1506</v>
      </c>
      <c r="B1507" s="13" t="s">
        <v>85</v>
      </c>
      <c r="C1507" s="13" t="s">
        <v>112</v>
      </c>
      <c r="D1507" s="13" t="s">
        <v>79</v>
      </c>
      <c r="E1507" s="13" t="s">
        <v>80</v>
      </c>
      <c r="F1507" s="13" t="s">
        <v>81</v>
      </c>
      <c r="G1507" s="13" t="s">
        <v>73</v>
      </c>
      <c r="H1507" s="13" t="s">
        <v>88</v>
      </c>
      <c r="I1507" s="13" t="s">
        <v>1375</v>
      </c>
      <c r="J1507" s="13">
        <v>6</v>
      </c>
      <c r="K1507" s="13">
        <v>0.2</v>
      </c>
      <c r="L1507" s="14">
        <v>-175.87080000000009</v>
      </c>
      <c r="M1507" s="14">
        <f t="shared" si="115"/>
        <v>1180.8468000000003</v>
      </c>
      <c r="N1507" s="14">
        <f t="shared" si="116"/>
        <v>1205.9712000000002</v>
      </c>
      <c r="O1507" s="14">
        <f t="shared" si="118"/>
        <v>25.124399999999923</v>
      </c>
      <c r="P1507" s="13">
        <v>1004.9760000000001</v>
      </c>
      <c r="Q1507" s="14">
        <f t="shared" si="117"/>
        <v>900</v>
      </c>
      <c r="R1507" s="14" t="str">
        <f t="shared" si="119"/>
        <v>C</v>
      </c>
      <c r="S1507" s="14" t="str">
        <f>VLOOKUP(G1507,Code!$C$3:$D$5,2,0)</f>
        <v>F-101</v>
      </c>
      <c r="T1507" s="14"/>
    </row>
    <row r="1508" spans="1:20">
      <c r="A1508" s="13">
        <v>1507</v>
      </c>
      <c r="B1508" s="13" t="s">
        <v>85</v>
      </c>
      <c r="C1508" s="13" t="s">
        <v>69</v>
      </c>
      <c r="D1508" s="13" t="s">
        <v>181</v>
      </c>
      <c r="E1508" s="13" t="s">
        <v>182</v>
      </c>
      <c r="F1508" s="13" t="s">
        <v>134</v>
      </c>
      <c r="G1508" s="13" t="s">
        <v>82</v>
      </c>
      <c r="H1508" s="13" t="s">
        <v>99</v>
      </c>
      <c r="I1508" s="13" t="s">
        <v>1331</v>
      </c>
      <c r="J1508" s="13">
        <v>3</v>
      </c>
      <c r="K1508" s="13">
        <v>0.2</v>
      </c>
      <c r="L1508" s="14">
        <v>5.5875000000000004</v>
      </c>
      <c r="M1508" s="14">
        <f t="shared" si="115"/>
        <v>12.292500000000002</v>
      </c>
      <c r="N1508" s="14">
        <f t="shared" si="116"/>
        <v>21.456000000000003</v>
      </c>
      <c r="O1508" s="14">
        <f t="shared" si="118"/>
        <v>9.1635000000000009</v>
      </c>
      <c r="P1508" s="13">
        <v>17.880000000000003</v>
      </c>
      <c r="Q1508" s="14">
        <f t="shared" si="117"/>
        <v>450</v>
      </c>
      <c r="R1508" s="14" t="str">
        <f t="shared" si="119"/>
        <v>D</v>
      </c>
      <c r="S1508" s="14" t="str">
        <f>VLOOKUP(G1508,Code!$C$3:$D$5,2,0)</f>
        <v>O-102</v>
      </c>
      <c r="T1508" s="14"/>
    </row>
    <row r="1509" spans="1:20">
      <c r="A1509" s="13">
        <v>1508</v>
      </c>
      <c r="B1509" s="13" t="s">
        <v>85</v>
      </c>
      <c r="C1509" s="13" t="s">
        <v>69</v>
      </c>
      <c r="D1509" s="13" t="s">
        <v>267</v>
      </c>
      <c r="E1509" s="13" t="s">
        <v>542</v>
      </c>
      <c r="F1509" s="13" t="s">
        <v>72</v>
      </c>
      <c r="G1509" s="13" t="s">
        <v>96</v>
      </c>
      <c r="H1509" s="13" t="s">
        <v>333</v>
      </c>
      <c r="I1509" s="13" t="s">
        <v>1376</v>
      </c>
      <c r="J1509" s="13">
        <v>4</v>
      </c>
      <c r="K1509" s="13">
        <v>0</v>
      </c>
      <c r="L1509" s="14">
        <v>190.07999999999998</v>
      </c>
      <c r="M1509" s="14">
        <f t="shared" si="115"/>
        <v>205.92000000000002</v>
      </c>
      <c r="N1509" s="14">
        <f t="shared" si="116"/>
        <v>396</v>
      </c>
      <c r="O1509" s="14">
        <f t="shared" si="118"/>
        <v>190.07999999999998</v>
      </c>
      <c r="P1509" s="13">
        <v>396</v>
      </c>
      <c r="Q1509" s="14">
        <f t="shared" si="117"/>
        <v>600</v>
      </c>
      <c r="R1509" s="14" t="str">
        <f t="shared" si="119"/>
        <v>C</v>
      </c>
      <c r="S1509" s="14" t="str">
        <f>VLOOKUP(G1509,Code!$C$3:$D$5,2,0)</f>
        <v>T-103</v>
      </c>
      <c r="T1509" s="14"/>
    </row>
    <row r="1510" spans="1:20">
      <c r="A1510" s="13">
        <v>1509</v>
      </c>
      <c r="B1510" s="13" t="s">
        <v>548</v>
      </c>
      <c r="C1510" s="13" t="s">
        <v>112</v>
      </c>
      <c r="D1510" s="13" t="s">
        <v>940</v>
      </c>
      <c r="E1510" s="13" t="s">
        <v>129</v>
      </c>
      <c r="F1510" s="13" t="s">
        <v>115</v>
      </c>
      <c r="G1510" s="13" t="s">
        <v>82</v>
      </c>
      <c r="H1510" s="13" t="s">
        <v>99</v>
      </c>
      <c r="I1510" s="13" t="s">
        <v>1377</v>
      </c>
      <c r="J1510" s="13">
        <v>3</v>
      </c>
      <c r="K1510" s="13">
        <v>0</v>
      </c>
      <c r="L1510" s="14">
        <v>15.524999999999999</v>
      </c>
      <c r="M1510" s="14">
        <f t="shared" si="115"/>
        <v>18.975000000000001</v>
      </c>
      <c r="N1510" s="14">
        <f t="shared" si="116"/>
        <v>34.5</v>
      </c>
      <c r="O1510" s="14">
        <f t="shared" si="118"/>
        <v>15.524999999999999</v>
      </c>
      <c r="P1510" s="13">
        <v>34.5</v>
      </c>
      <c r="Q1510" s="14">
        <f t="shared" si="117"/>
        <v>450</v>
      </c>
      <c r="R1510" s="14" t="str">
        <f t="shared" si="119"/>
        <v>D</v>
      </c>
      <c r="S1510" s="14" t="str">
        <f>VLOOKUP(G1510,Code!$C$3:$D$5,2,0)</f>
        <v>O-102</v>
      </c>
      <c r="T1510" s="14"/>
    </row>
    <row r="1511" spans="1:20">
      <c r="A1511" s="13">
        <v>1510</v>
      </c>
      <c r="B1511" s="13" t="s">
        <v>150</v>
      </c>
      <c r="C1511" s="13" t="s">
        <v>69</v>
      </c>
      <c r="D1511" s="13" t="s">
        <v>79</v>
      </c>
      <c r="E1511" s="13" t="s">
        <v>80</v>
      </c>
      <c r="F1511" s="13" t="s">
        <v>81</v>
      </c>
      <c r="G1511" s="13" t="s">
        <v>73</v>
      </c>
      <c r="H1511" s="13" t="s">
        <v>92</v>
      </c>
      <c r="I1511" s="13" t="s">
        <v>1357</v>
      </c>
      <c r="J1511" s="13">
        <v>2</v>
      </c>
      <c r="K1511" s="13">
        <v>0</v>
      </c>
      <c r="L1511" s="14">
        <v>3.0095999999999998</v>
      </c>
      <c r="M1511" s="14">
        <f t="shared" si="115"/>
        <v>5.3503999999999996</v>
      </c>
      <c r="N1511" s="14">
        <f t="shared" si="116"/>
        <v>8.36</v>
      </c>
      <c r="O1511" s="14">
        <f t="shared" si="118"/>
        <v>3.0095999999999998</v>
      </c>
      <c r="P1511" s="13">
        <v>8.36</v>
      </c>
      <c r="Q1511" s="14">
        <f t="shared" si="117"/>
        <v>300</v>
      </c>
      <c r="R1511" s="14" t="str">
        <f t="shared" si="119"/>
        <v>D</v>
      </c>
      <c r="S1511" s="14" t="str">
        <f>VLOOKUP(G1511,Code!$C$3:$D$5,2,0)</f>
        <v>F-101</v>
      </c>
      <c r="T1511" s="14"/>
    </row>
    <row r="1512" spans="1:20">
      <c r="A1512" s="13">
        <v>1511</v>
      </c>
      <c r="B1512" s="13" t="s">
        <v>85</v>
      </c>
      <c r="C1512" s="13" t="s">
        <v>78</v>
      </c>
      <c r="D1512" s="13" t="s">
        <v>1378</v>
      </c>
      <c r="E1512" s="13" t="s">
        <v>80</v>
      </c>
      <c r="F1512" s="13" t="s">
        <v>81</v>
      </c>
      <c r="G1512" s="13" t="s">
        <v>82</v>
      </c>
      <c r="H1512" s="13" t="s">
        <v>94</v>
      </c>
      <c r="I1512" s="13" t="s">
        <v>490</v>
      </c>
      <c r="J1512" s="13">
        <v>8</v>
      </c>
      <c r="K1512" s="13">
        <v>0</v>
      </c>
      <c r="L1512" s="14">
        <v>111.82399999999996</v>
      </c>
      <c r="M1512" s="14">
        <f t="shared" si="115"/>
        <v>273.77600000000007</v>
      </c>
      <c r="N1512" s="14">
        <f t="shared" si="116"/>
        <v>385.6</v>
      </c>
      <c r="O1512" s="14">
        <f t="shared" si="118"/>
        <v>111.82399999999996</v>
      </c>
      <c r="P1512" s="13">
        <v>385.6</v>
      </c>
      <c r="Q1512" s="14">
        <f t="shared" si="117"/>
        <v>1200</v>
      </c>
      <c r="R1512" s="14" t="str">
        <f t="shared" si="119"/>
        <v>B</v>
      </c>
      <c r="S1512" s="14" t="str">
        <f>VLOOKUP(G1512,Code!$C$3:$D$5,2,0)</f>
        <v>O-102</v>
      </c>
      <c r="T1512" s="14"/>
    </row>
    <row r="1513" spans="1:20">
      <c r="A1513" s="13">
        <v>1512</v>
      </c>
      <c r="B1513" s="13" t="s">
        <v>85</v>
      </c>
      <c r="C1513" s="13" t="s">
        <v>78</v>
      </c>
      <c r="D1513" s="13" t="s">
        <v>1378</v>
      </c>
      <c r="E1513" s="13" t="s">
        <v>80</v>
      </c>
      <c r="F1513" s="13" t="s">
        <v>81</v>
      </c>
      <c r="G1513" s="13" t="s">
        <v>82</v>
      </c>
      <c r="H1513" s="13" t="s">
        <v>94</v>
      </c>
      <c r="I1513" s="13" t="s">
        <v>365</v>
      </c>
      <c r="J1513" s="13">
        <v>9</v>
      </c>
      <c r="K1513" s="13">
        <v>0</v>
      </c>
      <c r="L1513" s="14">
        <v>11.820599999999997</v>
      </c>
      <c r="M1513" s="14">
        <f t="shared" si="115"/>
        <v>23.999400000000001</v>
      </c>
      <c r="N1513" s="14">
        <f t="shared" si="116"/>
        <v>35.82</v>
      </c>
      <c r="O1513" s="14">
        <f t="shared" si="118"/>
        <v>11.820599999999999</v>
      </c>
      <c r="P1513" s="13">
        <v>35.82</v>
      </c>
      <c r="Q1513" s="14">
        <f t="shared" si="117"/>
        <v>1350</v>
      </c>
      <c r="R1513" s="14" t="str">
        <f t="shared" si="119"/>
        <v>B</v>
      </c>
      <c r="S1513" s="14" t="str">
        <f>VLOOKUP(G1513,Code!$C$3:$D$5,2,0)</f>
        <v>O-102</v>
      </c>
      <c r="T1513" s="14"/>
    </row>
    <row r="1514" spans="1:20">
      <c r="A1514" s="13">
        <v>1513</v>
      </c>
      <c r="B1514" s="13" t="s">
        <v>85</v>
      </c>
      <c r="C1514" s="13" t="s">
        <v>69</v>
      </c>
      <c r="D1514" s="13" t="s">
        <v>380</v>
      </c>
      <c r="E1514" s="13" t="s">
        <v>114</v>
      </c>
      <c r="F1514" s="13" t="s">
        <v>115</v>
      </c>
      <c r="G1514" s="13" t="s">
        <v>82</v>
      </c>
      <c r="H1514" s="13" t="s">
        <v>90</v>
      </c>
      <c r="I1514" s="13" t="s">
        <v>424</v>
      </c>
      <c r="J1514" s="13">
        <v>3</v>
      </c>
      <c r="K1514" s="13">
        <v>0.2</v>
      </c>
      <c r="L1514" s="14">
        <v>12.504000000000005</v>
      </c>
      <c r="M1514" s="14">
        <f t="shared" si="115"/>
        <v>187.56</v>
      </c>
      <c r="N1514" s="14">
        <f t="shared" si="116"/>
        <v>240.07680000000002</v>
      </c>
      <c r="O1514" s="14">
        <f t="shared" si="118"/>
        <v>52.516800000000018</v>
      </c>
      <c r="P1514" s="13">
        <v>200.06400000000002</v>
      </c>
      <c r="Q1514" s="14">
        <f t="shared" si="117"/>
        <v>450</v>
      </c>
      <c r="R1514" s="14" t="str">
        <f t="shared" si="119"/>
        <v>D</v>
      </c>
      <c r="S1514" s="14" t="str">
        <f>VLOOKUP(G1514,Code!$C$3:$D$5,2,0)</f>
        <v>O-102</v>
      </c>
      <c r="T1514" s="14"/>
    </row>
    <row r="1515" spans="1:20">
      <c r="A1515" s="13">
        <v>1514</v>
      </c>
      <c r="B1515" s="13" t="s">
        <v>85</v>
      </c>
      <c r="C1515" s="13" t="s">
        <v>69</v>
      </c>
      <c r="D1515" s="13" t="s">
        <v>380</v>
      </c>
      <c r="E1515" s="13" t="s">
        <v>114</v>
      </c>
      <c r="F1515" s="13" t="s">
        <v>115</v>
      </c>
      <c r="G1515" s="13" t="s">
        <v>82</v>
      </c>
      <c r="H1515" s="13" t="s">
        <v>99</v>
      </c>
      <c r="I1515" s="13" t="s">
        <v>656</v>
      </c>
      <c r="J1515" s="13">
        <v>5</v>
      </c>
      <c r="K1515" s="13">
        <v>0.8</v>
      </c>
      <c r="L1515" s="14">
        <v>-33.139000000000003</v>
      </c>
      <c r="M1515" s="14">
        <f t="shared" si="115"/>
        <v>54.518999999999998</v>
      </c>
      <c r="N1515" s="14">
        <f t="shared" si="116"/>
        <v>38.483999999999995</v>
      </c>
      <c r="O1515" s="14">
        <f t="shared" si="118"/>
        <v>-16.035000000000004</v>
      </c>
      <c r="P1515" s="13">
        <v>21.379999999999995</v>
      </c>
      <c r="Q1515" s="14">
        <f t="shared" si="117"/>
        <v>750</v>
      </c>
      <c r="R1515" s="14" t="str">
        <f t="shared" si="119"/>
        <v>C</v>
      </c>
      <c r="S1515" s="14" t="str">
        <f>VLOOKUP(G1515,Code!$C$3:$D$5,2,0)</f>
        <v>O-102</v>
      </c>
      <c r="T1515" s="14"/>
    </row>
    <row r="1516" spans="1:20">
      <c r="A1516" s="13">
        <v>1515</v>
      </c>
      <c r="B1516" s="13" t="s">
        <v>85</v>
      </c>
      <c r="C1516" s="13" t="s">
        <v>69</v>
      </c>
      <c r="D1516" s="13" t="s">
        <v>380</v>
      </c>
      <c r="E1516" s="13" t="s">
        <v>114</v>
      </c>
      <c r="F1516" s="13" t="s">
        <v>115</v>
      </c>
      <c r="G1516" s="13" t="s">
        <v>82</v>
      </c>
      <c r="H1516" s="13" t="s">
        <v>99</v>
      </c>
      <c r="I1516" s="13" t="s">
        <v>971</v>
      </c>
      <c r="J1516" s="13">
        <v>4</v>
      </c>
      <c r="K1516" s="13">
        <v>0.8</v>
      </c>
      <c r="L1516" s="14">
        <v>-11.4648</v>
      </c>
      <c r="M1516" s="14">
        <f t="shared" si="115"/>
        <v>18.208799999999997</v>
      </c>
      <c r="N1516" s="14">
        <f t="shared" si="116"/>
        <v>12.139199999999997</v>
      </c>
      <c r="O1516" s="14">
        <f t="shared" si="118"/>
        <v>-6.0695999999999994</v>
      </c>
      <c r="P1516" s="13">
        <v>6.743999999999998</v>
      </c>
      <c r="Q1516" s="14">
        <f t="shared" si="117"/>
        <v>600</v>
      </c>
      <c r="R1516" s="14" t="str">
        <f t="shared" si="119"/>
        <v>C</v>
      </c>
      <c r="S1516" s="14" t="str">
        <f>VLOOKUP(G1516,Code!$C$3:$D$5,2,0)</f>
        <v>O-102</v>
      </c>
      <c r="T1516" s="14"/>
    </row>
    <row r="1517" spans="1:20">
      <c r="A1517" s="13">
        <v>1516</v>
      </c>
      <c r="B1517" s="13" t="s">
        <v>85</v>
      </c>
      <c r="C1517" s="13" t="s">
        <v>69</v>
      </c>
      <c r="D1517" s="13" t="s">
        <v>132</v>
      </c>
      <c r="E1517" s="13" t="s">
        <v>133</v>
      </c>
      <c r="F1517" s="13" t="s">
        <v>134</v>
      </c>
      <c r="G1517" s="13" t="s">
        <v>73</v>
      </c>
      <c r="H1517" s="13" t="s">
        <v>76</v>
      </c>
      <c r="I1517" s="13" t="s">
        <v>1297</v>
      </c>
      <c r="J1517" s="13">
        <v>1</v>
      </c>
      <c r="K1517" s="13">
        <v>0.3</v>
      </c>
      <c r="L1517" s="14">
        <v>-9.0980000000000025</v>
      </c>
      <c r="M1517" s="14">
        <f t="shared" si="115"/>
        <v>72.784000000000006</v>
      </c>
      <c r="N1517" s="14">
        <f t="shared" si="116"/>
        <v>82.791799999999995</v>
      </c>
      <c r="O1517" s="14">
        <f t="shared" si="118"/>
        <v>10.007799999999989</v>
      </c>
      <c r="P1517" s="13">
        <v>63.686</v>
      </c>
      <c r="Q1517" s="14">
        <f t="shared" si="117"/>
        <v>150</v>
      </c>
      <c r="R1517" s="14" t="str">
        <f t="shared" si="119"/>
        <v>D</v>
      </c>
      <c r="S1517" s="14" t="str">
        <f>VLOOKUP(G1517,Code!$C$3:$D$5,2,0)</f>
        <v>F-101</v>
      </c>
      <c r="T1517" s="14"/>
    </row>
    <row r="1518" spans="1:20">
      <c r="A1518" s="13">
        <v>1517</v>
      </c>
      <c r="B1518" s="13" t="s">
        <v>68</v>
      </c>
      <c r="C1518" s="13" t="s">
        <v>69</v>
      </c>
      <c r="D1518" s="13" t="s">
        <v>1379</v>
      </c>
      <c r="E1518" s="13" t="s">
        <v>582</v>
      </c>
      <c r="F1518" s="13" t="s">
        <v>81</v>
      </c>
      <c r="G1518" s="13" t="s">
        <v>73</v>
      </c>
      <c r="H1518" s="13" t="s">
        <v>88</v>
      </c>
      <c r="I1518" s="13" t="s">
        <v>752</v>
      </c>
      <c r="J1518" s="13">
        <v>4</v>
      </c>
      <c r="K1518" s="13">
        <v>0</v>
      </c>
      <c r="L1518" s="14">
        <v>116.87199999999984</v>
      </c>
      <c r="M1518" s="14">
        <f t="shared" si="115"/>
        <v>1552.7280000000001</v>
      </c>
      <c r="N1518" s="14">
        <f t="shared" si="116"/>
        <v>1669.6</v>
      </c>
      <c r="O1518" s="14">
        <f t="shared" si="118"/>
        <v>116.87199999999984</v>
      </c>
      <c r="P1518" s="13">
        <v>1669.6</v>
      </c>
      <c r="Q1518" s="14">
        <f t="shared" si="117"/>
        <v>600</v>
      </c>
      <c r="R1518" s="14" t="str">
        <f t="shared" si="119"/>
        <v>C</v>
      </c>
      <c r="S1518" s="14" t="str">
        <f>VLOOKUP(G1518,Code!$C$3:$D$5,2,0)</f>
        <v>F-101</v>
      </c>
      <c r="T1518" s="14"/>
    </row>
    <row r="1519" spans="1:20">
      <c r="A1519" s="13">
        <v>1518</v>
      </c>
      <c r="B1519" s="13" t="s">
        <v>68</v>
      </c>
      <c r="C1519" s="13" t="s">
        <v>69</v>
      </c>
      <c r="D1519" s="13" t="s">
        <v>109</v>
      </c>
      <c r="E1519" s="13" t="s">
        <v>110</v>
      </c>
      <c r="F1519" s="13" t="s">
        <v>81</v>
      </c>
      <c r="G1519" s="13" t="s">
        <v>82</v>
      </c>
      <c r="H1519" s="13" t="s">
        <v>99</v>
      </c>
      <c r="I1519" s="13" t="s">
        <v>476</v>
      </c>
      <c r="J1519" s="13">
        <v>2</v>
      </c>
      <c r="K1519" s="13">
        <v>0.2</v>
      </c>
      <c r="L1519" s="14">
        <v>27.247999999999998</v>
      </c>
      <c r="M1519" s="14">
        <f t="shared" si="115"/>
        <v>56.592000000000006</v>
      </c>
      <c r="N1519" s="14">
        <f t="shared" si="116"/>
        <v>100.608</v>
      </c>
      <c r="O1519" s="14">
        <f t="shared" si="118"/>
        <v>44.015999999999998</v>
      </c>
      <c r="P1519" s="13">
        <v>83.84</v>
      </c>
      <c r="Q1519" s="14">
        <f t="shared" si="117"/>
        <v>300</v>
      </c>
      <c r="R1519" s="14" t="str">
        <f t="shared" si="119"/>
        <v>D</v>
      </c>
      <c r="S1519" s="14" t="str">
        <f>VLOOKUP(G1519,Code!$C$3:$D$5,2,0)</f>
        <v>O-102</v>
      </c>
      <c r="T1519" s="14"/>
    </row>
    <row r="1520" spans="1:20">
      <c r="A1520" s="13">
        <v>1519</v>
      </c>
      <c r="B1520" s="13" t="s">
        <v>68</v>
      </c>
      <c r="C1520" s="13" t="s">
        <v>69</v>
      </c>
      <c r="D1520" s="13" t="s">
        <v>109</v>
      </c>
      <c r="E1520" s="13" t="s">
        <v>110</v>
      </c>
      <c r="F1520" s="13" t="s">
        <v>81</v>
      </c>
      <c r="G1520" s="13" t="s">
        <v>82</v>
      </c>
      <c r="H1520" s="13" t="s">
        <v>99</v>
      </c>
      <c r="I1520" s="13" t="s">
        <v>829</v>
      </c>
      <c r="J1520" s="13">
        <v>3</v>
      </c>
      <c r="K1520" s="13">
        <v>0.2</v>
      </c>
      <c r="L1520" s="14">
        <v>4.3133999999999997</v>
      </c>
      <c r="M1520" s="14">
        <f t="shared" si="115"/>
        <v>8.9586000000000023</v>
      </c>
      <c r="N1520" s="14">
        <f t="shared" si="116"/>
        <v>15.926400000000003</v>
      </c>
      <c r="O1520" s="14">
        <f t="shared" si="118"/>
        <v>6.9678000000000004</v>
      </c>
      <c r="P1520" s="13">
        <v>13.272000000000002</v>
      </c>
      <c r="Q1520" s="14">
        <f t="shared" si="117"/>
        <v>450</v>
      </c>
      <c r="R1520" s="14" t="str">
        <f t="shared" si="119"/>
        <v>D</v>
      </c>
      <c r="S1520" s="14" t="str">
        <f>VLOOKUP(G1520,Code!$C$3:$D$5,2,0)</f>
        <v>O-102</v>
      </c>
      <c r="T1520" s="14"/>
    </row>
    <row r="1521" spans="1:20">
      <c r="A1521" s="13">
        <v>1520</v>
      </c>
      <c r="B1521" s="13" t="s">
        <v>68</v>
      </c>
      <c r="C1521" s="13" t="s">
        <v>78</v>
      </c>
      <c r="D1521" s="13" t="s">
        <v>124</v>
      </c>
      <c r="E1521" s="13" t="s">
        <v>80</v>
      </c>
      <c r="F1521" s="13" t="s">
        <v>81</v>
      </c>
      <c r="G1521" s="13" t="s">
        <v>82</v>
      </c>
      <c r="H1521" s="13" t="s">
        <v>99</v>
      </c>
      <c r="I1521" s="13" t="s">
        <v>1041</v>
      </c>
      <c r="J1521" s="13">
        <v>7</v>
      </c>
      <c r="K1521" s="13">
        <v>0.2</v>
      </c>
      <c r="L1521" s="14">
        <v>7.7343000000000011</v>
      </c>
      <c r="M1521" s="14">
        <f t="shared" si="115"/>
        <v>13.601699999999997</v>
      </c>
      <c r="N1521" s="14">
        <f t="shared" si="116"/>
        <v>25.603199999999998</v>
      </c>
      <c r="O1521" s="14">
        <f t="shared" si="118"/>
        <v>12.0015</v>
      </c>
      <c r="P1521" s="13">
        <v>21.335999999999999</v>
      </c>
      <c r="Q1521" s="14">
        <f t="shared" si="117"/>
        <v>1050</v>
      </c>
      <c r="R1521" s="14" t="str">
        <f t="shared" si="119"/>
        <v>B</v>
      </c>
      <c r="S1521" s="14" t="str">
        <f>VLOOKUP(G1521,Code!$C$3:$D$5,2,0)</f>
        <v>O-102</v>
      </c>
      <c r="T1521" s="14"/>
    </row>
    <row r="1522" spans="1:20">
      <c r="A1522" s="13">
        <v>1521</v>
      </c>
      <c r="B1522" s="13" t="s">
        <v>85</v>
      </c>
      <c r="C1522" s="13" t="s">
        <v>112</v>
      </c>
      <c r="D1522" s="13" t="s">
        <v>197</v>
      </c>
      <c r="E1522" s="13" t="s">
        <v>159</v>
      </c>
      <c r="F1522" s="13" t="s">
        <v>115</v>
      </c>
      <c r="G1522" s="13" t="s">
        <v>82</v>
      </c>
      <c r="H1522" s="13" t="s">
        <v>94</v>
      </c>
      <c r="I1522" s="13" t="s">
        <v>1380</v>
      </c>
      <c r="J1522" s="13">
        <v>5</v>
      </c>
      <c r="K1522" s="13">
        <v>0.2</v>
      </c>
      <c r="L1522" s="14">
        <v>2.0649999999999986</v>
      </c>
      <c r="M1522" s="14">
        <f t="shared" si="115"/>
        <v>14.455000000000005</v>
      </c>
      <c r="N1522" s="14">
        <f t="shared" si="116"/>
        <v>19.824000000000005</v>
      </c>
      <c r="O1522" s="14">
        <f t="shared" si="118"/>
        <v>5.3689999999999998</v>
      </c>
      <c r="P1522" s="13">
        <v>16.520000000000003</v>
      </c>
      <c r="Q1522" s="14">
        <f t="shared" si="117"/>
        <v>750</v>
      </c>
      <c r="R1522" s="14" t="str">
        <f t="shared" si="119"/>
        <v>C</v>
      </c>
      <c r="S1522" s="14" t="str">
        <f>VLOOKUP(G1522,Code!$C$3:$D$5,2,0)</f>
        <v>O-102</v>
      </c>
      <c r="T1522" s="14"/>
    </row>
    <row r="1523" spans="1:20">
      <c r="A1523" s="13">
        <v>1522</v>
      </c>
      <c r="B1523" s="13" t="s">
        <v>85</v>
      </c>
      <c r="C1523" s="13" t="s">
        <v>69</v>
      </c>
      <c r="D1523" s="13" t="s">
        <v>556</v>
      </c>
      <c r="E1523" s="13" t="s">
        <v>200</v>
      </c>
      <c r="F1523" s="13" t="s">
        <v>81</v>
      </c>
      <c r="G1523" s="13" t="s">
        <v>73</v>
      </c>
      <c r="H1523" s="13" t="s">
        <v>92</v>
      </c>
      <c r="I1523" s="13" t="s">
        <v>875</v>
      </c>
      <c r="J1523" s="13">
        <v>6</v>
      </c>
      <c r="K1523" s="13">
        <v>0.2</v>
      </c>
      <c r="L1523" s="14">
        <v>48.951600000000013</v>
      </c>
      <c r="M1523" s="14">
        <f t="shared" si="115"/>
        <v>157.16039999999995</v>
      </c>
      <c r="N1523" s="14">
        <f t="shared" si="116"/>
        <v>247.33439999999996</v>
      </c>
      <c r="O1523" s="14">
        <f t="shared" si="118"/>
        <v>90.174000000000007</v>
      </c>
      <c r="P1523" s="13">
        <v>206.11199999999997</v>
      </c>
      <c r="Q1523" s="14">
        <f t="shared" si="117"/>
        <v>900</v>
      </c>
      <c r="R1523" s="14" t="str">
        <f t="shared" si="119"/>
        <v>C</v>
      </c>
      <c r="S1523" s="14" t="str">
        <f>VLOOKUP(G1523,Code!$C$3:$D$5,2,0)</f>
        <v>F-101</v>
      </c>
      <c r="T1523" s="14"/>
    </row>
    <row r="1524" spans="1:20">
      <c r="A1524" s="13">
        <v>1523</v>
      </c>
      <c r="B1524" s="13" t="s">
        <v>85</v>
      </c>
      <c r="C1524" s="13" t="s">
        <v>69</v>
      </c>
      <c r="D1524" s="13" t="s">
        <v>556</v>
      </c>
      <c r="E1524" s="13" t="s">
        <v>200</v>
      </c>
      <c r="F1524" s="13" t="s">
        <v>81</v>
      </c>
      <c r="G1524" s="13" t="s">
        <v>82</v>
      </c>
      <c r="H1524" s="13" t="s">
        <v>107</v>
      </c>
      <c r="I1524" s="13" t="s">
        <v>1381</v>
      </c>
      <c r="J1524" s="13">
        <v>5</v>
      </c>
      <c r="K1524" s="13">
        <v>0.2</v>
      </c>
      <c r="L1524" s="14">
        <v>6.7230000000000008</v>
      </c>
      <c r="M1524" s="14">
        <f t="shared" si="115"/>
        <v>13.197000000000001</v>
      </c>
      <c r="N1524" s="14">
        <f t="shared" si="116"/>
        <v>23.904000000000003</v>
      </c>
      <c r="O1524" s="14">
        <f t="shared" si="118"/>
        <v>10.707000000000003</v>
      </c>
      <c r="P1524" s="13">
        <v>19.920000000000002</v>
      </c>
      <c r="Q1524" s="14">
        <f t="shared" si="117"/>
        <v>750</v>
      </c>
      <c r="R1524" s="14" t="str">
        <f t="shared" si="119"/>
        <v>C</v>
      </c>
      <c r="S1524" s="14" t="str">
        <f>VLOOKUP(G1524,Code!$C$3:$D$5,2,0)</f>
        <v>O-102</v>
      </c>
      <c r="T1524" s="14"/>
    </row>
    <row r="1525" spans="1:20">
      <c r="A1525" s="13">
        <v>1524</v>
      </c>
      <c r="B1525" s="13" t="s">
        <v>85</v>
      </c>
      <c r="C1525" s="13" t="s">
        <v>69</v>
      </c>
      <c r="D1525" s="13" t="s">
        <v>556</v>
      </c>
      <c r="E1525" s="13" t="s">
        <v>200</v>
      </c>
      <c r="F1525" s="13" t="s">
        <v>81</v>
      </c>
      <c r="G1525" s="13" t="s">
        <v>82</v>
      </c>
      <c r="H1525" s="13" t="s">
        <v>107</v>
      </c>
      <c r="I1525" s="13" t="s">
        <v>561</v>
      </c>
      <c r="J1525" s="13">
        <v>8</v>
      </c>
      <c r="K1525" s="13">
        <v>0.2</v>
      </c>
      <c r="L1525" s="14">
        <v>61.959999999999987</v>
      </c>
      <c r="M1525" s="14">
        <f t="shared" si="115"/>
        <v>136.31200000000004</v>
      </c>
      <c r="N1525" s="14">
        <f t="shared" si="116"/>
        <v>237.92640000000003</v>
      </c>
      <c r="O1525" s="14">
        <f t="shared" si="118"/>
        <v>101.61439999999999</v>
      </c>
      <c r="P1525" s="13">
        <v>198.27200000000002</v>
      </c>
      <c r="Q1525" s="14">
        <f t="shared" si="117"/>
        <v>1200</v>
      </c>
      <c r="R1525" s="14" t="str">
        <f t="shared" si="119"/>
        <v>B</v>
      </c>
      <c r="S1525" s="14" t="str">
        <f>VLOOKUP(G1525,Code!$C$3:$D$5,2,0)</f>
        <v>O-102</v>
      </c>
      <c r="T1525" s="14"/>
    </row>
    <row r="1526" spans="1:20">
      <c r="A1526" s="13">
        <v>1525</v>
      </c>
      <c r="B1526" s="13" t="s">
        <v>85</v>
      </c>
      <c r="C1526" s="13" t="s">
        <v>69</v>
      </c>
      <c r="D1526" s="13" t="s">
        <v>556</v>
      </c>
      <c r="E1526" s="13" t="s">
        <v>200</v>
      </c>
      <c r="F1526" s="13" t="s">
        <v>81</v>
      </c>
      <c r="G1526" s="13" t="s">
        <v>82</v>
      </c>
      <c r="H1526" s="13" t="s">
        <v>90</v>
      </c>
      <c r="I1526" s="13" t="s">
        <v>432</v>
      </c>
      <c r="J1526" s="13">
        <v>6</v>
      </c>
      <c r="K1526" s="13">
        <v>0.2</v>
      </c>
      <c r="L1526" s="14">
        <v>-58.68719999999999</v>
      </c>
      <c r="M1526" s="14">
        <f t="shared" si="115"/>
        <v>305.7912</v>
      </c>
      <c r="N1526" s="14">
        <f t="shared" si="116"/>
        <v>296.52479999999997</v>
      </c>
      <c r="O1526" s="14">
        <f t="shared" si="118"/>
        <v>-9.2664000000000328</v>
      </c>
      <c r="P1526" s="13">
        <v>247.10399999999998</v>
      </c>
      <c r="Q1526" s="14">
        <f t="shared" si="117"/>
        <v>900</v>
      </c>
      <c r="R1526" s="14" t="str">
        <f t="shared" si="119"/>
        <v>C</v>
      </c>
      <c r="S1526" s="14" t="str">
        <f>VLOOKUP(G1526,Code!$C$3:$D$5,2,0)</f>
        <v>O-102</v>
      </c>
      <c r="T1526" s="14"/>
    </row>
    <row r="1527" spans="1:20">
      <c r="A1527" s="13">
        <v>1526</v>
      </c>
      <c r="B1527" s="13" t="s">
        <v>85</v>
      </c>
      <c r="C1527" s="13" t="s">
        <v>69</v>
      </c>
      <c r="D1527" s="13" t="s">
        <v>556</v>
      </c>
      <c r="E1527" s="13" t="s">
        <v>200</v>
      </c>
      <c r="F1527" s="13" t="s">
        <v>81</v>
      </c>
      <c r="G1527" s="13" t="s">
        <v>82</v>
      </c>
      <c r="H1527" s="13" t="s">
        <v>94</v>
      </c>
      <c r="I1527" s="13" t="s">
        <v>145</v>
      </c>
      <c r="J1527" s="13">
        <v>6</v>
      </c>
      <c r="K1527" s="13">
        <v>0.2</v>
      </c>
      <c r="L1527" s="14">
        <v>9.7091999999999885</v>
      </c>
      <c r="M1527" s="14">
        <f t="shared" si="115"/>
        <v>76.594800000000021</v>
      </c>
      <c r="N1527" s="14">
        <f t="shared" si="116"/>
        <v>103.56480000000001</v>
      </c>
      <c r="O1527" s="14">
        <f t="shared" si="118"/>
        <v>26.969999999999985</v>
      </c>
      <c r="P1527" s="13">
        <v>86.304000000000002</v>
      </c>
      <c r="Q1527" s="14">
        <f t="shared" si="117"/>
        <v>900</v>
      </c>
      <c r="R1527" s="14" t="str">
        <f t="shared" si="119"/>
        <v>C</v>
      </c>
      <c r="S1527" s="14" t="str">
        <f>VLOOKUP(G1527,Code!$C$3:$D$5,2,0)</f>
        <v>O-102</v>
      </c>
      <c r="T1527" s="14"/>
    </row>
    <row r="1528" spans="1:20">
      <c r="A1528" s="13">
        <v>1527</v>
      </c>
      <c r="B1528" s="13" t="s">
        <v>85</v>
      </c>
      <c r="C1528" s="13" t="s">
        <v>69</v>
      </c>
      <c r="D1528" s="13" t="s">
        <v>1382</v>
      </c>
      <c r="E1528" s="13" t="s">
        <v>133</v>
      </c>
      <c r="F1528" s="13" t="s">
        <v>134</v>
      </c>
      <c r="G1528" s="13" t="s">
        <v>82</v>
      </c>
      <c r="H1528" s="13" t="s">
        <v>94</v>
      </c>
      <c r="I1528" s="13" t="s">
        <v>1383</v>
      </c>
      <c r="J1528" s="13">
        <v>2</v>
      </c>
      <c r="K1528" s="13">
        <v>0.2</v>
      </c>
      <c r="L1528" s="14">
        <v>0.36400000000000032</v>
      </c>
      <c r="M1528" s="14">
        <f t="shared" si="115"/>
        <v>3.7959999999999998</v>
      </c>
      <c r="N1528" s="14">
        <f t="shared" si="116"/>
        <v>4.992</v>
      </c>
      <c r="O1528" s="14">
        <f t="shared" si="118"/>
        <v>1.1960000000000002</v>
      </c>
      <c r="P1528" s="13">
        <v>4.16</v>
      </c>
      <c r="Q1528" s="14">
        <f t="shared" si="117"/>
        <v>300</v>
      </c>
      <c r="R1528" s="14" t="str">
        <f t="shared" si="119"/>
        <v>D</v>
      </c>
      <c r="S1528" s="14" t="str">
        <f>VLOOKUP(G1528,Code!$C$3:$D$5,2,0)</f>
        <v>O-102</v>
      </c>
      <c r="T1528" s="14"/>
    </row>
    <row r="1529" spans="1:20">
      <c r="A1529" s="13">
        <v>1528</v>
      </c>
      <c r="B1529" s="13" t="s">
        <v>85</v>
      </c>
      <c r="C1529" s="13" t="s">
        <v>69</v>
      </c>
      <c r="D1529" s="13" t="s">
        <v>1382</v>
      </c>
      <c r="E1529" s="13" t="s">
        <v>133</v>
      </c>
      <c r="F1529" s="13" t="s">
        <v>134</v>
      </c>
      <c r="G1529" s="13" t="s">
        <v>73</v>
      </c>
      <c r="H1529" s="13" t="s">
        <v>92</v>
      </c>
      <c r="I1529" s="13" t="s">
        <v>1384</v>
      </c>
      <c r="J1529" s="13">
        <v>2</v>
      </c>
      <c r="K1529" s="13">
        <v>0.2</v>
      </c>
      <c r="L1529" s="14">
        <v>3.3488000000000011</v>
      </c>
      <c r="M1529" s="14">
        <f t="shared" si="115"/>
        <v>8.2992000000000008</v>
      </c>
      <c r="N1529" s="14">
        <f t="shared" si="116"/>
        <v>13.977600000000002</v>
      </c>
      <c r="O1529" s="14">
        <f t="shared" si="118"/>
        <v>5.6784000000000017</v>
      </c>
      <c r="P1529" s="13">
        <v>11.648000000000001</v>
      </c>
      <c r="Q1529" s="14">
        <f t="shared" si="117"/>
        <v>300</v>
      </c>
      <c r="R1529" s="14" t="str">
        <f t="shared" si="119"/>
        <v>D</v>
      </c>
      <c r="S1529" s="14" t="str">
        <f>VLOOKUP(G1529,Code!$C$3:$D$5,2,0)</f>
        <v>F-101</v>
      </c>
      <c r="T1529" s="14"/>
    </row>
    <row r="1530" spans="1:20">
      <c r="A1530" s="13">
        <v>1529</v>
      </c>
      <c r="B1530" s="13" t="s">
        <v>68</v>
      </c>
      <c r="C1530" s="13" t="s">
        <v>78</v>
      </c>
      <c r="D1530" s="13" t="s">
        <v>307</v>
      </c>
      <c r="E1530" s="13" t="s">
        <v>172</v>
      </c>
      <c r="F1530" s="13" t="s">
        <v>134</v>
      </c>
      <c r="G1530" s="13" t="s">
        <v>82</v>
      </c>
      <c r="H1530" s="13" t="s">
        <v>183</v>
      </c>
      <c r="I1530" s="13" t="s">
        <v>1385</v>
      </c>
      <c r="J1530" s="13">
        <v>7</v>
      </c>
      <c r="K1530" s="13">
        <v>0</v>
      </c>
      <c r="L1530" s="14">
        <v>0.5236000000000014</v>
      </c>
      <c r="M1530" s="14">
        <f t="shared" si="115"/>
        <v>25.656399999999998</v>
      </c>
      <c r="N1530" s="14">
        <f t="shared" si="116"/>
        <v>26.18</v>
      </c>
      <c r="O1530" s="14">
        <f t="shared" si="118"/>
        <v>0.52360000000000184</v>
      </c>
      <c r="P1530" s="13">
        <v>26.18</v>
      </c>
      <c r="Q1530" s="14">
        <f t="shared" si="117"/>
        <v>1050</v>
      </c>
      <c r="R1530" s="14" t="str">
        <f t="shared" si="119"/>
        <v>B</v>
      </c>
      <c r="S1530" s="14" t="str">
        <f>VLOOKUP(G1530,Code!$C$3:$D$5,2,0)</f>
        <v>O-102</v>
      </c>
      <c r="T1530" s="14"/>
    </row>
    <row r="1531" spans="1:20">
      <c r="A1531" s="13">
        <v>1530</v>
      </c>
      <c r="B1531" s="13" t="s">
        <v>68</v>
      </c>
      <c r="C1531" s="13" t="s">
        <v>78</v>
      </c>
      <c r="D1531" s="13" t="s">
        <v>307</v>
      </c>
      <c r="E1531" s="13" t="s">
        <v>172</v>
      </c>
      <c r="F1531" s="13" t="s">
        <v>134</v>
      </c>
      <c r="G1531" s="13" t="s">
        <v>82</v>
      </c>
      <c r="H1531" s="13" t="s">
        <v>107</v>
      </c>
      <c r="I1531" s="13" t="s">
        <v>1386</v>
      </c>
      <c r="J1531" s="13">
        <v>2</v>
      </c>
      <c r="K1531" s="13">
        <v>0</v>
      </c>
      <c r="L1531" s="14">
        <v>3.4309999999999996</v>
      </c>
      <c r="M1531" s="14">
        <f t="shared" si="115"/>
        <v>3.8690000000000002</v>
      </c>
      <c r="N1531" s="14">
        <f t="shared" si="116"/>
        <v>7.3</v>
      </c>
      <c r="O1531" s="14">
        <f t="shared" si="118"/>
        <v>3.4309999999999996</v>
      </c>
      <c r="P1531" s="13">
        <v>7.3</v>
      </c>
      <c r="Q1531" s="14">
        <f t="shared" si="117"/>
        <v>300</v>
      </c>
      <c r="R1531" s="14" t="str">
        <f t="shared" si="119"/>
        <v>D</v>
      </c>
      <c r="S1531" s="14" t="str">
        <f>VLOOKUP(G1531,Code!$C$3:$D$5,2,0)</f>
        <v>O-102</v>
      </c>
      <c r="T1531" s="14"/>
    </row>
    <row r="1532" spans="1:20">
      <c r="A1532" s="13">
        <v>1531</v>
      </c>
      <c r="B1532" s="13" t="s">
        <v>85</v>
      </c>
      <c r="C1532" s="13" t="s">
        <v>78</v>
      </c>
      <c r="D1532" s="13" t="s">
        <v>592</v>
      </c>
      <c r="E1532" s="13" t="s">
        <v>87</v>
      </c>
      <c r="F1532" s="13" t="s">
        <v>72</v>
      </c>
      <c r="G1532" s="13" t="s">
        <v>82</v>
      </c>
      <c r="H1532" s="13" t="s">
        <v>107</v>
      </c>
      <c r="I1532" s="13" t="s">
        <v>1387</v>
      </c>
      <c r="J1532" s="13">
        <v>3</v>
      </c>
      <c r="K1532" s="13">
        <v>0.2</v>
      </c>
      <c r="L1532" s="14">
        <v>23.234999999999992</v>
      </c>
      <c r="M1532" s="14">
        <f t="shared" si="115"/>
        <v>51.117000000000012</v>
      </c>
      <c r="N1532" s="14">
        <f t="shared" si="116"/>
        <v>89.222400000000007</v>
      </c>
      <c r="O1532" s="14">
        <f t="shared" si="118"/>
        <v>38.105399999999996</v>
      </c>
      <c r="P1532" s="13">
        <v>74.352000000000004</v>
      </c>
      <c r="Q1532" s="14">
        <f t="shared" si="117"/>
        <v>450</v>
      </c>
      <c r="R1532" s="14" t="str">
        <f t="shared" si="119"/>
        <v>D</v>
      </c>
      <c r="S1532" s="14" t="str">
        <f>VLOOKUP(G1532,Code!$C$3:$D$5,2,0)</f>
        <v>O-102</v>
      </c>
      <c r="T1532" s="14"/>
    </row>
    <row r="1533" spans="1:20">
      <c r="A1533" s="13">
        <v>1532</v>
      </c>
      <c r="B1533" s="13" t="s">
        <v>85</v>
      </c>
      <c r="C1533" s="13" t="s">
        <v>69</v>
      </c>
      <c r="D1533" s="13" t="s">
        <v>1388</v>
      </c>
      <c r="E1533" s="13" t="s">
        <v>200</v>
      </c>
      <c r="F1533" s="13" t="s">
        <v>81</v>
      </c>
      <c r="G1533" s="13" t="s">
        <v>82</v>
      </c>
      <c r="H1533" s="13" t="s">
        <v>90</v>
      </c>
      <c r="I1533" s="13" t="s">
        <v>1389</v>
      </c>
      <c r="J1533" s="13">
        <v>1</v>
      </c>
      <c r="K1533" s="13">
        <v>0.2</v>
      </c>
      <c r="L1533" s="14">
        <v>0.80579999999999963</v>
      </c>
      <c r="M1533" s="14">
        <f t="shared" si="115"/>
        <v>9.9382000000000001</v>
      </c>
      <c r="N1533" s="14">
        <f t="shared" si="116"/>
        <v>12.892799999999999</v>
      </c>
      <c r="O1533" s="14">
        <f t="shared" si="118"/>
        <v>2.9545999999999992</v>
      </c>
      <c r="P1533" s="13">
        <v>10.744</v>
      </c>
      <c r="Q1533" s="14">
        <f t="shared" si="117"/>
        <v>150</v>
      </c>
      <c r="R1533" s="14" t="str">
        <f t="shared" si="119"/>
        <v>D</v>
      </c>
      <c r="S1533" s="14" t="str">
        <f>VLOOKUP(G1533,Code!$C$3:$D$5,2,0)</f>
        <v>O-102</v>
      </c>
      <c r="T1533" s="14"/>
    </row>
    <row r="1534" spans="1:20">
      <c r="A1534" s="13">
        <v>1533</v>
      </c>
      <c r="B1534" s="13" t="s">
        <v>85</v>
      </c>
      <c r="C1534" s="13" t="s">
        <v>69</v>
      </c>
      <c r="D1534" s="13" t="s">
        <v>1388</v>
      </c>
      <c r="E1534" s="13" t="s">
        <v>200</v>
      </c>
      <c r="F1534" s="13" t="s">
        <v>81</v>
      </c>
      <c r="G1534" s="13" t="s">
        <v>82</v>
      </c>
      <c r="H1534" s="13" t="s">
        <v>183</v>
      </c>
      <c r="I1534" s="13" t="s">
        <v>398</v>
      </c>
      <c r="J1534" s="13">
        <v>3</v>
      </c>
      <c r="K1534" s="13">
        <v>0.2</v>
      </c>
      <c r="L1534" s="14">
        <v>2.7222</v>
      </c>
      <c r="M1534" s="14">
        <f t="shared" si="115"/>
        <v>5.6538000000000013</v>
      </c>
      <c r="N1534" s="14">
        <f t="shared" si="116"/>
        <v>10.051200000000001</v>
      </c>
      <c r="O1534" s="14">
        <f t="shared" si="118"/>
        <v>4.3974000000000002</v>
      </c>
      <c r="P1534" s="13">
        <v>8.3760000000000012</v>
      </c>
      <c r="Q1534" s="14">
        <f t="shared" si="117"/>
        <v>450</v>
      </c>
      <c r="R1534" s="14" t="str">
        <f t="shared" si="119"/>
        <v>D</v>
      </c>
      <c r="S1534" s="14" t="str">
        <f>VLOOKUP(G1534,Code!$C$3:$D$5,2,0)</f>
        <v>O-102</v>
      </c>
      <c r="T1534" s="14"/>
    </row>
    <row r="1535" spans="1:20">
      <c r="A1535" s="13">
        <v>1534</v>
      </c>
      <c r="B1535" s="13" t="s">
        <v>85</v>
      </c>
      <c r="C1535" s="13" t="s">
        <v>78</v>
      </c>
      <c r="D1535" s="13" t="s">
        <v>181</v>
      </c>
      <c r="E1535" s="13" t="s">
        <v>182</v>
      </c>
      <c r="F1535" s="13" t="s">
        <v>134</v>
      </c>
      <c r="G1535" s="13" t="s">
        <v>82</v>
      </c>
      <c r="H1535" s="13" t="s">
        <v>90</v>
      </c>
      <c r="I1535" s="13" t="s">
        <v>1390</v>
      </c>
      <c r="J1535" s="13">
        <v>6</v>
      </c>
      <c r="K1535" s="13">
        <v>0</v>
      </c>
      <c r="L1535" s="14">
        <v>0</v>
      </c>
      <c r="M1535" s="14">
        <f t="shared" si="115"/>
        <v>212.88</v>
      </c>
      <c r="N1535" s="14">
        <f t="shared" si="116"/>
        <v>212.88</v>
      </c>
      <c r="O1535" s="14">
        <f t="shared" si="118"/>
        <v>0</v>
      </c>
      <c r="P1535" s="13">
        <v>212.88</v>
      </c>
      <c r="Q1535" s="14">
        <f t="shared" si="117"/>
        <v>900</v>
      </c>
      <c r="R1535" s="14" t="str">
        <f t="shared" si="119"/>
        <v>C</v>
      </c>
      <c r="S1535" s="14" t="str">
        <f>VLOOKUP(G1535,Code!$C$3:$D$5,2,0)</f>
        <v>O-102</v>
      </c>
      <c r="T1535" s="14"/>
    </row>
    <row r="1536" spans="1:20">
      <c r="A1536" s="13">
        <v>1535</v>
      </c>
      <c r="B1536" s="13" t="s">
        <v>85</v>
      </c>
      <c r="C1536" s="13" t="s">
        <v>112</v>
      </c>
      <c r="D1536" s="13" t="s">
        <v>1391</v>
      </c>
      <c r="E1536" s="13" t="s">
        <v>80</v>
      </c>
      <c r="F1536" s="13" t="s">
        <v>81</v>
      </c>
      <c r="G1536" s="13" t="s">
        <v>73</v>
      </c>
      <c r="H1536" s="13" t="s">
        <v>74</v>
      </c>
      <c r="I1536" s="13" t="s">
        <v>852</v>
      </c>
      <c r="J1536" s="13">
        <v>2</v>
      </c>
      <c r="K1536" s="13">
        <v>0.15</v>
      </c>
      <c r="L1536" s="14">
        <v>16.798599999999979</v>
      </c>
      <c r="M1536" s="14">
        <f t="shared" si="115"/>
        <v>187.18439999999998</v>
      </c>
      <c r="N1536" s="14">
        <f t="shared" si="116"/>
        <v>234.58044999999998</v>
      </c>
      <c r="O1536" s="14">
        <f t="shared" si="118"/>
        <v>47.396050000000002</v>
      </c>
      <c r="P1536" s="13">
        <v>203.98299999999998</v>
      </c>
      <c r="Q1536" s="14">
        <f t="shared" si="117"/>
        <v>300</v>
      </c>
      <c r="R1536" s="14" t="str">
        <f t="shared" si="119"/>
        <v>D</v>
      </c>
      <c r="S1536" s="14" t="str">
        <f>VLOOKUP(G1536,Code!$C$3:$D$5,2,0)</f>
        <v>F-101</v>
      </c>
      <c r="T1536" s="14"/>
    </row>
    <row r="1537" spans="1:20">
      <c r="A1537" s="13">
        <v>1536</v>
      </c>
      <c r="B1537" s="13" t="s">
        <v>85</v>
      </c>
      <c r="C1537" s="13" t="s">
        <v>78</v>
      </c>
      <c r="D1537" s="13" t="s">
        <v>1392</v>
      </c>
      <c r="E1537" s="13" t="s">
        <v>371</v>
      </c>
      <c r="F1537" s="13" t="s">
        <v>134</v>
      </c>
      <c r="G1537" s="13" t="s">
        <v>82</v>
      </c>
      <c r="H1537" s="13" t="s">
        <v>90</v>
      </c>
      <c r="I1537" s="13" t="s">
        <v>1393</v>
      </c>
      <c r="J1537" s="13">
        <v>3</v>
      </c>
      <c r="K1537" s="13">
        <v>0</v>
      </c>
      <c r="L1537" s="14">
        <v>0.4073999999999991</v>
      </c>
      <c r="M1537" s="14">
        <f t="shared" si="115"/>
        <v>40.332599999999999</v>
      </c>
      <c r="N1537" s="14">
        <f t="shared" si="116"/>
        <v>40.74</v>
      </c>
      <c r="O1537" s="14">
        <f t="shared" si="118"/>
        <v>0.40740000000000265</v>
      </c>
      <c r="P1537" s="13">
        <v>40.74</v>
      </c>
      <c r="Q1537" s="14">
        <f t="shared" si="117"/>
        <v>450</v>
      </c>
      <c r="R1537" s="14" t="str">
        <f t="shared" si="119"/>
        <v>D</v>
      </c>
      <c r="S1537" s="14" t="str">
        <f>VLOOKUP(G1537,Code!$C$3:$D$5,2,0)</f>
        <v>O-102</v>
      </c>
      <c r="T1537" s="14"/>
    </row>
    <row r="1538" spans="1:20">
      <c r="A1538" s="13">
        <v>1537</v>
      </c>
      <c r="B1538" s="13" t="s">
        <v>85</v>
      </c>
      <c r="C1538" s="13" t="s">
        <v>78</v>
      </c>
      <c r="D1538" s="13" t="s">
        <v>1392</v>
      </c>
      <c r="E1538" s="13" t="s">
        <v>371</v>
      </c>
      <c r="F1538" s="13" t="s">
        <v>134</v>
      </c>
      <c r="G1538" s="13" t="s">
        <v>82</v>
      </c>
      <c r="H1538" s="13" t="s">
        <v>101</v>
      </c>
      <c r="I1538" s="13" t="s">
        <v>1394</v>
      </c>
      <c r="J1538" s="13">
        <v>3</v>
      </c>
      <c r="K1538" s="13">
        <v>0</v>
      </c>
      <c r="L1538" s="14">
        <v>3.0342000000000002</v>
      </c>
      <c r="M1538" s="14">
        <f t="shared" ref="M1538:M1601" si="120">P1538-L1538</f>
        <v>8.6357999999999997</v>
      </c>
      <c r="N1538" s="14">
        <f t="shared" ref="N1538:N1601" si="121">P1538+(P1538*K1538)</f>
        <v>11.67</v>
      </c>
      <c r="O1538" s="14">
        <f t="shared" si="118"/>
        <v>3.0342000000000002</v>
      </c>
      <c r="P1538" s="13">
        <v>11.67</v>
      </c>
      <c r="Q1538" s="14">
        <f t="shared" ref="Q1538:Q1601" si="122">J1538*150</f>
        <v>450</v>
      </c>
      <c r="R1538" s="14" t="str">
        <f t="shared" si="119"/>
        <v>D</v>
      </c>
      <c r="S1538" s="14" t="str">
        <f>VLOOKUP(G1538,Code!$C$3:$D$5,2,0)</f>
        <v>O-102</v>
      </c>
      <c r="T1538" s="14"/>
    </row>
    <row r="1539" spans="1:20">
      <c r="A1539" s="13">
        <v>1538</v>
      </c>
      <c r="B1539" s="13" t="s">
        <v>68</v>
      </c>
      <c r="C1539" s="13" t="s">
        <v>69</v>
      </c>
      <c r="D1539" s="13" t="s">
        <v>1395</v>
      </c>
      <c r="E1539" s="13" t="s">
        <v>533</v>
      </c>
      <c r="F1539" s="13" t="s">
        <v>134</v>
      </c>
      <c r="G1539" s="13" t="s">
        <v>96</v>
      </c>
      <c r="H1539" s="13" t="s">
        <v>97</v>
      </c>
      <c r="I1539" s="13" t="s">
        <v>1214</v>
      </c>
      <c r="J1539" s="13">
        <v>1</v>
      </c>
      <c r="K1539" s="13">
        <v>0</v>
      </c>
      <c r="L1539" s="14">
        <v>11.597099999999998</v>
      </c>
      <c r="M1539" s="14">
        <f t="shared" si="120"/>
        <v>28.392900000000004</v>
      </c>
      <c r="N1539" s="14">
        <f t="shared" si="121"/>
        <v>39.99</v>
      </c>
      <c r="O1539" s="14">
        <f t="shared" ref="O1539:O1602" si="123">N1539-M1539</f>
        <v>11.597099999999998</v>
      </c>
      <c r="P1539" s="13">
        <v>39.99</v>
      </c>
      <c r="Q1539" s="14">
        <f t="shared" si="122"/>
        <v>150</v>
      </c>
      <c r="R1539" s="14" t="str">
        <f t="shared" ref="R1539:R1602" si="124">IF(Q1539&gt;=2000,"A",IF(Q1539&gt;=1000,"B",IF(Q1539&gt;=500,"C",IF(Q1539&gt;=100,"D",IF(Q1539&lt;100,"E","error")))))</f>
        <v>D</v>
      </c>
      <c r="S1539" s="14" t="str">
        <f>VLOOKUP(G1539,Code!$C$3:$D$5,2,0)</f>
        <v>T-103</v>
      </c>
      <c r="T1539" s="14"/>
    </row>
    <row r="1540" spans="1:20">
      <c r="A1540" s="13">
        <v>1539</v>
      </c>
      <c r="B1540" s="13" t="s">
        <v>68</v>
      </c>
      <c r="C1540" s="13" t="s">
        <v>69</v>
      </c>
      <c r="D1540" s="13" t="s">
        <v>1395</v>
      </c>
      <c r="E1540" s="13" t="s">
        <v>533</v>
      </c>
      <c r="F1540" s="13" t="s">
        <v>134</v>
      </c>
      <c r="G1540" s="13" t="s">
        <v>82</v>
      </c>
      <c r="H1540" s="13" t="s">
        <v>94</v>
      </c>
      <c r="I1540" s="13" t="s">
        <v>594</v>
      </c>
      <c r="J1540" s="13">
        <v>2</v>
      </c>
      <c r="K1540" s="13">
        <v>0</v>
      </c>
      <c r="L1540" s="14">
        <v>6.5120000000000005</v>
      </c>
      <c r="M1540" s="14">
        <f t="shared" si="120"/>
        <v>9.7680000000000007</v>
      </c>
      <c r="N1540" s="14">
        <f t="shared" si="121"/>
        <v>16.28</v>
      </c>
      <c r="O1540" s="14">
        <f t="shared" si="123"/>
        <v>6.5120000000000005</v>
      </c>
      <c r="P1540" s="13">
        <v>16.28</v>
      </c>
      <c r="Q1540" s="14">
        <f t="shared" si="122"/>
        <v>300</v>
      </c>
      <c r="R1540" s="14" t="str">
        <f t="shared" si="124"/>
        <v>D</v>
      </c>
      <c r="S1540" s="14" t="str">
        <f>VLOOKUP(G1540,Code!$C$3:$D$5,2,0)</f>
        <v>O-102</v>
      </c>
      <c r="T1540" s="14"/>
    </row>
    <row r="1541" spans="1:20">
      <c r="A1541" s="13">
        <v>1540</v>
      </c>
      <c r="B1541" s="13" t="s">
        <v>68</v>
      </c>
      <c r="C1541" s="13" t="s">
        <v>69</v>
      </c>
      <c r="D1541" s="13" t="s">
        <v>1395</v>
      </c>
      <c r="E1541" s="13" t="s">
        <v>533</v>
      </c>
      <c r="F1541" s="13" t="s">
        <v>134</v>
      </c>
      <c r="G1541" s="13" t="s">
        <v>73</v>
      </c>
      <c r="H1541" s="13" t="s">
        <v>74</v>
      </c>
      <c r="I1541" s="13" t="s">
        <v>155</v>
      </c>
      <c r="J1541" s="13">
        <v>3</v>
      </c>
      <c r="K1541" s="13">
        <v>0</v>
      </c>
      <c r="L1541" s="14">
        <v>203.56440000000003</v>
      </c>
      <c r="M1541" s="14">
        <f t="shared" si="120"/>
        <v>579.37560000000008</v>
      </c>
      <c r="N1541" s="14">
        <f t="shared" si="121"/>
        <v>782.94</v>
      </c>
      <c r="O1541" s="14">
        <f t="shared" si="123"/>
        <v>203.56439999999998</v>
      </c>
      <c r="P1541" s="13">
        <v>782.94</v>
      </c>
      <c r="Q1541" s="14">
        <f t="shared" si="122"/>
        <v>450</v>
      </c>
      <c r="R1541" s="14" t="str">
        <f t="shared" si="124"/>
        <v>D</v>
      </c>
      <c r="S1541" s="14" t="str">
        <f>VLOOKUP(G1541,Code!$C$3:$D$5,2,0)</f>
        <v>F-101</v>
      </c>
      <c r="T1541" s="14"/>
    </row>
    <row r="1542" spans="1:20">
      <c r="A1542" s="13">
        <v>1541</v>
      </c>
      <c r="B1542" s="13" t="s">
        <v>68</v>
      </c>
      <c r="C1542" s="13" t="s">
        <v>69</v>
      </c>
      <c r="D1542" s="13" t="s">
        <v>1395</v>
      </c>
      <c r="E1542" s="13" t="s">
        <v>533</v>
      </c>
      <c r="F1542" s="13" t="s">
        <v>134</v>
      </c>
      <c r="G1542" s="13" t="s">
        <v>82</v>
      </c>
      <c r="H1542" s="13" t="s">
        <v>99</v>
      </c>
      <c r="I1542" s="13" t="s">
        <v>1351</v>
      </c>
      <c r="J1542" s="13">
        <v>7</v>
      </c>
      <c r="K1542" s="13">
        <v>0</v>
      </c>
      <c r="L1542" s="14">
        <v>116.39039999999999</v>
      </c>
      <c r="M1542" s="14">
        <f t="shared" si="120"/>
        <v>126.08960000000003</v>
      </c>
      <c r="N1542" s="14">
        <f t="shared" si="121"/>
        <v>242.48000000000002</v>
      </c>
      <c r="O1542" s="14">
        <f t="shared" si="123"/>
        <v>116.39039999999999</v>
      </c>
      <c r="P1542" s="13">
        <v>242.48000000000002</v>
      </c>
      <c r="Q1542" s="14">
        <f t="shared" si="122"/>
        <v>1050</v>
      </c>
      <c r="R1542" s="14" t="str">
        <f t="shared" si="124"/>
        <v>B</v>
      </c>
      <c r="S1542" s="14" t="str">
        <f>VLOOKUP(G1542,Code!$C$3:$D$5,2,0)</f>
        <v>O-102</v>
      </c>
      <c r="T1542" s="14"/>
    </row>
    <row r="1543" spans="1:20">
      <c r="A1543" s="13">
        <v>1542</v>
      </c>
      <c r="B1543" s="13" t="s">
        <v>68</v>
      </c>
      <c r="C1543" s="13" t="s">
        <v>69</v>
      </c>
      <c r="D1543" s="13" t="s">
        <v>267</v>
      </c>
      <c r="E1543" s="13" t="s">
        <v>268</v>
      </c>
      <c r="F1543" s="13" t="s">
        <v>134</v>
      </c>
      <c r="G1543" s="13" t="s">
        <v>73</v>
      </c>
      <c r="H1543" s="13" t="s">
        <v>92</v>
      </c>
      <c r="I1543" s="13" t="s">
        <v>547</v>
      </c>
      <c r="J1543" s="13">
        <v>5</v>
      </c>
      <c r="K1543" s="13">
        <v>0.2</v>
      </c>
      <c r="L1543" s="14">
        <v>2.2880000000000003</v>
      </c>
      <c r="M1543" s="14">
        <f t="shared" si="120"/>
        <v>6.032</v>
      </c>
      <c r="N1543" s="14">
        <f t="shared" si="121"/>
        <v>9.984</v>
      </c>
      <c r="O1543" s="14">
        <f t="shared" si="123"/>
        <v>3.952</v>
      </c>
      <c r="P1543" s="13">
        <v>8.32</v>
      </c>
      <c r="Q1543" s="14">
        <f t="shared" si="122"/>
        <v>750</v>
      </c>
      <c r="R1543" s="14" t="str">
        <f t="shared" si="124"/>
        <v>C</v>
      </c>
      <c r="S1543" s="14" t="str">
        <f>VLOOKUP(G1543,Code!$C$3:$D$5,2,0)</f>
        <v>F-101</v>
      </c>
      <c r="T1543" s="14"/>
    </row>
    <row r="1544" spans="1:20">
      <c r="A1544" s="13">
        <v>1543</v>
      </c>
      <c r="B1544" s="13" t="s">
        <v>68</v>
      </c>
      <c r="C1544" s="13" t="s">
        <v>69</v>
      </c>
      <c r="D1544" s="13" t="s">
        <v>267</v>
      </c>
      <c r="E1544" s="13" t="s">
        <v>268</v>
      </c>
      <c r="F1544" s="13" t="s">
        <v>134</v>
      </c>
      <c r="G1544" s="13" t="s">
        <v>82</v>
      </c>
      <c r="H1544" s="13" t="s">
        <v>183</v>
      </c>
      <c r="I1544" s="13" t="s">
        <v>1167</v>
      </c>
      <c r="J1544" s="13">
        <v>6</v>
      </c>
      <c r="K1544" s="13">
        <v>0.2</v>
      </c>
      <c r="L1544" s="14">
        <v>1.7003999999999992</v>
      </c>
      <c r="M1544" s="14">
        <f t="shared" si="120"/>
        <v>8.7636000000000038</v>
      </c>
      <c r="N1544" s="14">
        <f t="shared" si="121"/>
        <v>12.556800000000003</v>
      </c>
      <c r="O1544" s="14">
        <f t="shared" si="123"/>
        <v>3.7931999999999988</v>
      </c>
      <c r="P1544" s="13">
        <v>10.464000000000002</v>
      </c>
      <c r="Q1544" s="14">
        <f t="shared" si="122"/>
        <v>900</v>
      </c>
      <c r="R1544" s="14" t="str">
        <f t="shared" si="124"/>
        <v>C</v>
      </c>
      <c r="S1544" s="14" t="str">
        <f>VLOOKUP(G1544,Code!$C$3:$D$5,2,0)</f>
        <v>O-102</v>
      </c>
      <c r="T1544" s="14"/>
    </row>
    <row r="1545" spans="1:20">
      <c r="A1545" s="13">
        <v>1544</v>
      </c>
      <c r="B1545" s="13" t="s">
        <v>85</v>
      </c>
      <c r="C1545" s="13" t="s">
        <v>112</v>
      </c>
      <c r="D1545" s="13" t="s">
        <v>428</v>
      </c>
      <c r="E1545" s="13" t="s">
        <v>80</v>
      </c>
      <c r="F1545" s="13" t="s">
        <v>81</v>
      </c>
      <c r="G1545" s="13" t="s">
        <v>82</v>
      </c>
      <c r="H1545" s="13" t="s">
        <v>99</v>
      </c>
      <c r="I1545" s="13" t="s">
        <v>951</v>
      </c>
      <c r="J1545" s="13">
        <v>3</v>
      </c>
      <c r="K1545" s="13">
        <v>0.2</v>
      </c>
      <c r="L1545" s="14">
        <v>29.0136</v>
      </c>
      <c r="M1545" s="14">
        <f t="shared" si="120"/>
        <v>53.882400000000004</v>
      </c>
      <c r="N1545" s="14">
        <f t="shared" si="121"/>
        <v>99.475200000000001</v>
      </c>
      <c r="O1545" s="14">
        <f t="shared" si="123"/>
        <v>45.592799999999997</v>
      </c>
      <c r="P1545" s="13">
        <v>82.896000000000001</v>
      </c>
      <c r="Q1545" s="14">
        <f t="shared" si="122"/>
        <v>450</v>
      </c>
      <c r="R1545" s="14" t="str">
        <f t="shared" si="124"/>
        <v>D</v>
      </c>
      <c r="S1545" s="14" t="str">
        <f>VLOOKUP(G1545,Code!$C$3:$D$5,2,0)</f>
        <v>O-102</v>
      </c>
      <c r="T1545" s="14"/>
    </row>
    <row r="1546" spans="1:20">
      <c r="A1546" s="13">
        <v>1545</v>
      </c>
      <c r="B1546" s="13" t="s">
        <v>85</v>
      </c>
      <c r="C1546" s="13" t="s">
        <v>112</v>
      </c>
      <c r="D1546" s="13" t="s">
        <v>428</v>
      </c>
      <c r="E1546" s="13" t="s">
        <v>80</v>
      </c>
      <c r="F1546" s="13" t="s">
        <v>81</v>
      </c>
      <c r="G1546" s="13" t="s">
        <v>82</v>
      </c>
      <c r="H1546" s="13" t="s">
        <v>107</v>
      </c>
      <c r="I1546" s="13" t="s">
        <v>1039</v>
      </c>
      <c r="J1546" s="13">
        <v>4</v>
      </c>
      <c r="K1546" s="13">
        <v>0</v>
      </c>
      <c r="L1546" s="14">
        <v>16.0928</v>
      </c>
      <c r="M1546" s="14">
        <f t="shared" si="120"/>
        <v>18.147200000000002</v>
      </c>
      <c r="N1546" s="14">
        <f t="shared" si="121"/>
        <v>34.24</v>
      </c>
      <c r="O1546" s="14">
        <f t="shared" si="123"/>
        <v>16.0928</v>
      </c>
      <c r="P1546" s="13">
        <v>34.24</v>
      </c>
      <c r="Q1546" s="14">
        <f t="shared" si="122"/>
        <v>600</v>
      </c>
      <c r="R1546" s="14" t="str">
        <f t="shared" si="124"/>
        <v>C</v>
      </c>
      <c r="S1546" s="14" t="str">
        <f>VLOOKUP(G1546,Code!$C$3:$D$5,2,0)</f>
        <v>O-102</v>
      </c>
      <c r="T1546" s="14"/>
    </row>
    <row r="1547" spans="1:20">
      <c r="A1547" s="13">
        <v>1546</v>
      </c>
      <c r="B1547" s="13" t="s">
        <v>68</v>
      </c>
      <c r="C1547" s="13" t="s">
        <v>78</v>
      </c>
      <c r="D1547" s="13" t="s">
        <v>1396</v>
      </c>
      <c r="E1547" s="13" t="s">
        <v>182</v>
      </c>
      <c r="F1547" s="13" t="s">
        <v>134</v>
      </c>
      <c r="G1547" s="13" t="s">
        <v>73</v>
      </c>
      <c r="H1547" s="13" t="s">
        <v>74</v>
      </c>
      <c r="I1547" s="13" t="s">
        <v>362</v>
      </c>
      <c r="J1547" s="13">
        <v>7</v>
      </c>
      <c r="K1547" s="13">
        <v>0.2</v>
      </c>
      <c r="L1547" s="14">
        <v>196.68599999999986</v>
      </c>
      <c r="M1547" s="14">
        <f t="shared" si="120"/>
        <v>1376.8020000000001</v>
      </c>
      <c r="N1547" s="14">
        <f t="shared" si="121"/>
        <v>1888.1856</v>
      </c>
      <c r="O1547" s="14">
        <f t="shared" si="123"/>
        <v>511.38359999999989</v>
      </c>
      <c r="P1547" s="13">
        <v>1573.4880000000001</v>
      </c>
      <c r="Q1547" s="14">
        <f t="shared" si="122"/>
        <v>1050</v>
      </c>
      <c r="R1547" s="14" t="str">
        <f t="shared" si="124"/>
        <v>B</v>
      </c>
      <c r="S1547" s="14" t="str">
        <f>VLOOKUP(G1547,Code!$C$3:$D$5,2,0)</f>
        <v>F-101</v>
      </c>
      <c r="T1547" s="14"/>
    </row>
    <row r="1548" spans="1:20">
      <c r="A1548" s="13">
        <v>1547</v>
      </c>
      <c r="B1548" s="13" t="s">
        <v>85</v>
      </c>
      <c r="C1548" s="13" t="s">
        <v>78</v>
      </c>
      <c r="D1548" s="13" t="s">
        <v>331</v>
      </c>
      <c r="E1548" s="13" t="s">
        <v>114</v>
      </c>
      <c r="F1548" s="13" t="s">
        <v>115</v>
      </c>
      <c r="G1548" s="13" t="s">
        <v>82</v>
      </c>
      <c r="H1548" s="13" t="s">
        <v>107</v>
      </c>
      <c r="I1548" s="13" t="s">
        <v>1256</v>
      </c>
      <c r="J1548" s="13">
        <v>4</v>
      </c>
      <c r="K1548" s="13">
        <v>0.2</v>
      </c>
      <c r="L1548" s="14">
        <v>117.43199999999999</v>
      </c>
      <c r="M1548" s="14">
        <f t="shared" si="120"/>
        <v>218.08799999999999</v>
      </c>
      <c r="N1548" s="14">
        <f t="shared" si="121"/>
        <v>402.62399999999997</v>
      </c>
      <c r="O1548" s="14">
        <f t="shared" si="123"/>
        <v>184.53599999999997</v>
      </c>
      <c r="P1548" s="13">
        <v>335.52</v>
      </c>
      <c r="Q1548" s="14">
        <f t="shared" si="122"/>
        <v>600</v>
      </c>
      <c r="R1548" s="14" t="str">
        <f t="shared" si="124"/>
        <v>C</v>
      </c>
      <c r="S1548" s="14" t="str">
        <f>VLOOKUP(G1548,Code!$C$3:$D$5,2,0)</f>
        <v>O-102</v>
      </c>
      <c r="T1548" s="14"/>
    </row>
    <row r="1549" spans="1:20">
      <c r="A1549" s="13">
        <v>1548</v>
      </c>
      <c r="B1549" s="13" t="s">
        <v>85</v>
      </c>
      <c r="C1549" s="13" t="s">
        <v>78</v>
      </c>
      <c r="D1549" s="13" t="s">
        <v>331</v>
      </c>
      <c r="E1549" s="13" t="s">
        <v>114</v>
      </c>
      <c r="F1549" s="13" t="s">
        <v>115</v>
      </c>
      <c r="G1549" s="13" t="s">
        <v>82</v>
      </c>
      <c r="H1549" s="13" t="s">
        <v>99</v>
      </c>
      <c r="I1549" s="13" t="s">
        <v>1325</v>
      </c>
      <c r="J1549" s="13">
        <v>2</v>
      </c>
      <c r="K1549" s="13">
        <v>0.8</v>
      </c>
      <c r="L1549" s="14">
        <v>-40.650400000000019</v>
      </c>
      <c r="M1549" s="14">
        <f t="shared" si="120"/>
        <v>64.562400000000011</v>
      </c>
      <c r="N1549" s="14">
        <f t="shared" si="121"/>
        <v>43.041599999999988</v>
      </c>
      <c r="O1549" s="14">
        <f t="shared" si="123"/>
        <v>-21.520800000000023</v>
      </c>
      <c r="P1549" s="13">
        <v>23.911999999999995</v>
      </c>
      <c r="Q1549" s="14">
        <f t="shared" si="122"/>
        <v>300</v>
      </c>
      <c r="R1549" s="14" t="str">
        <f t="shared" si="124"/>
        <v>D</v>
      </c>
      <c r="S1549" s="14" t="str">
        <f>VLOOKUP(G1549,Code!$C$3:$D$5,2,0)</f>
        <v>O-102</v>
      </c>
      <c r="T1549" s="14"/>
    </row>
    <row r="1550" spans="1:20">
      <c r="A1550" s="13">
        <v>1549</v>
      </c>
      <c r="B1550" s="13" t="s">
        <v>85</v>
      </c>
      <c r="C1550" s="13" t="s">
        <v>78</v>
      </c>
      <c r="D1550" s="13" t="s">
        <v>331</v>
      </c>
      <c r="E1550" s="13" t="s">
        <v>114</v>
      </c>
      <c r="F1550" s="13" t="s">
        <v>115</v>
      </c>
      <c r="G1550" s="13" t="s">
        <v>82</v>
      </c>
      <c r="H1550" s="13" t="s">
        <v>90</v>
      </c>
      <c r="I1550" s="13" t="s">
        <v>1397</v>
      </c>
      <c r="J1550" s="13">
        <v>2</v>
      </c>
      <c r="K1550" s="13">
        <v>0.2</v>
      </c>
      <c r="L1550" s="14">
        <v>2.3673999999999991</v>
      </c>
      <c r="M1550" s="14">
        <f t="shared" si="120"/>
        <v>24.688600000000001</v>
      </c>
      <c r="N1550" s="14">
        <f t="shared" si="121"/>
        <v>32.467200000000005</v>
      </c>
      <c r="O1550" s="14">
        <f t="shared" si="123"/>
        <v>7.7786000000000044</v>
      </c>
      <c r="P1550" s="13">
        <v>27.056000000000001</v>
      </c>
      <c r="Q1550" s="14">
        <f t="shared" si="122"/>
        <v>300</v>
      </c>
      <c r="R1550" s="14" t="str">
        <f t="shared" si="124"/>
        <v>D</v>
      </c>
      <c r="S1550" s="14" t="str">
        <f>VLOOKUP(G1550,Code!$C$3:$D$5,2,0)</f>
        <v>O-102</v>
      </c>
      <c r="T1550" s="14"/>
    </row>
    <row r="1551" spans="1:20">
      <c r="A1551" s="13">
        <v>1550</v>
      </c>
      <c r="B1551" s="13" t="s">
        <v>150</v>
      </c>
      <c r="C1551" s="13" t="s">
        <v>69</v>
      </c>
      <c r="D1551" s="13" t="s">
        <v>181</v>
      </c>
      <c r="E1551" s="13" t="s">
        <v>182</v>
      </c>
      <c r="F1551" s="13" t="s">
        <v>134</v>
      </c>
      <c r="G1551" s="13" t="s">
        <v>96</v>
      </c>
      <c r="H1551" s="13" t="s">
        <v>522</v>
      </c>
      <c r="I1551" s="13" t="s">
        <v>1220</v>
      </c>
      <c r="J1551" s="13">
        <v>1</v>
      </c>
      <c r="K1551" s="13">
        <v>0.2</v>
      </c>
      <c r="L1551" s="14">
        <v>174.99749999999997</v>
      </c>
      <c r="M1551" s="14">
        <f t="shared" si="120"/>
        <v>384.99450000000013</v>
      </c>
      <c r="N1551" s="14">
        <f t="shared" si="121"/>
        <v>671.99040000000014</v>
      </c>
      <c r="O1551" s="14">
        <f t="shared" si="123"/>
        <v>286.99590000000001</v>
      </c>
      <c r="P1551" s="13">
        <v>559.99200000000008</v>
      </c>
      <c r="Q1551" s="14">
        <f t="shared" si="122"/>
        <v>150</v>
      </c>
      <c r="R1551" s="14" t="str">
        <f t="shared" si="124"/>
        <v>D</v>
      </c>
      <c r="S1551" s="14" t="str">
        <f>VLOOKUP(G1551,Code!$C$3:$D$5,2,0)</f>
        <v>T-103</v>
      </c>
      <c r="T1551" s="14"/>
    </row>
    <row r="1552" spans="1:20">
      <c r="A1552" s="13">
        <v>1551</v>
      </c>
      <c r="B1552" s="13" t="s">
        <v>68</v>
      </c>
      <c r="C1552" s="13" t="s">
        <v>112</v>
      </c>
      <c r="D1552" s="13" t="s">
        <v>148</v>
      </c>
      <c r="E1552" s="13" t="s">
        <v>114</v>
      </c>
      <c r="F1552" s="13" t="s">
        <v>115</v>
      </c>
      <c r="G1552" s="13" t="s">
        <v>82</v>
      </c>
      <c r="H1552" s="13" t="s">
        <v>101</v>
      </c>
      <c r="I1552" s="13" t="s">
        <v>1398</v>
      </c>
      <c r="J1552" s="13">
        <v>6</v>
      </c>
      <c r="K1552" s="13">
        <v>0.8</v>
      </c>
      <c r="L1552" s="14">
        <v>-24.708599999999997</v>
      </c>
      <c r="M1552" s="14">
        <f t="shared" si="120"/>
        <v>34.032599999999995</v>
      </c>
      <c r="N1552" s="14">
        <f t="shared" si="121"/>
        <v>16.783199999999997</v>
      </c>
      <c r="O1552" s="14">
        <f t="shared" si="123"/>
        <v>-17.249399999999998</v>
      </c>
      <c r="P1552" s="13">
        <v>9.3239999999999981</v>
      </c>
      <c r="Q1552" s="14">
        <f t="shared" si="122"/>
        <v>900</v>
      </c>
      <c r="R1552" s="14" t="str">
        <f t="shared" si="124"/>
        <v>C</v>
      </c>
      <c r="S1552" s="14" t="str">
        <f>VLOOKUP(G1552,Code!$C$3:$D$5,2,0)</f>
        <v>O-102</v>
      </c>
      <c r="T1552" s="14"/>
    </row>
    <row r="1553" spans="1:20">
      <c r="A1553" s="13">
        <v>1552</v>
      </c>
      <c r="B1553" s="13" t="s">
        <v>85</v>
      </c>
      <c r="C1553" s="13" t="s">
        <v>69</v>
      </c>
      <c r="D1553" s="13" t="s">
        <v>428</v>
      </c>
      <c r="E1553" s="13" t="s">
        <v>80</v>
      </c>
      <c r="F1553" s="13" t="s">
        <v>81</v>
      </c>
      <c r="G1553" s="13" t="s">
        <v>82</v>
      </c>
      <c r="H1553" s="13" t="s">
        <v>107</v>
      </c>
      <c r="I1553" s="13" t="s">
        <v>1309</v>
      </c>
      <c r="J1553" s="13">
        <v>2</v>
      </c>
      <c r="K1553" s="13">
        <v>0</v>
      </c>
      <c r="L1553" s="14">
        <v>54.860399999999998</v>
      </c>
      <c r="M1553" s="14">
        <f t="shared" si="120"/>
        <v>57.099599999999995</v>
      </c>
      <c r="N1553" s="14">
        <f t="shared" si="121"/>
        <v>111.96</v>
      </c>
      <c r="O1553" s="14">
        <f t="shared" si="123"/>
        <v>54.860399999999998</v>
      </c>
      <c r="P1553" s="13">
        <v>111.96</v>
      </c>
      <c r="Q1553" s="14">
        <f t="shared" si="122"/>
        <v>300</v>
      </c>
      <c r="R1553" s="14" t="str">
        <f t="shared" si="124"/>
        <v>D</v>
      </c>
      <c r="S1553" s="14" t="str">
        <f>VLOOKUP(G1553,Code!$C$3:$D$5,2,0)</f>
        <v>O-102</v>
      </c>
      <c r="T1553" s="14"/>
    </row>
    <row r="1554" spans="1:20">
      <c r="A1554" s="13">
        <v>1553</v>
      </c>
      <c r="B1554" s="13" t="s">
        <v>150</v>
      </c>
      <c r="C1554" s="13" t="s">
        <v>112</v>
      </c>
      <c r="D1554" s="13" t="s">
        <v>1399</v>
      </c>
      <c r="E1554" s="13" t="s">
        <v>119</v>
      </c>
      <c r="F1554" s="13" t="s">
        <v>115</v>
      </c>
      <c r="G1554" s="13" t="s">
        <v>82</v>
      </c>
      <c r="H1554" s="13" t="s">
        <v>83</v>
      </c>
      <c r="I1554" s="13" t="s">
        <v>1400</v>
      </c>
      <c r="J1554" s="13">
        <v>7</v>
      </c>
      <c r="K1554" s="13">
        <v>0</v>
      </c>
      <c r="L1554" s="14">
        <v>10.348799999999999</v>
      </c>
      <c r="M1554" s="14">
        <f t="shared" si="120"/>
        <v>11.211200000000003</v>
      </c>
      <c r="N1554" s="14">
        <f t="shared" si="121"/>
        <v>21.560000000000002</v>
      </c>
      <c r="O1554" s="14">
        <f t="shared" si="123"/>
        <v>10.348799999999999</v>
      </c>
      <c r="P1554" s="13">
        <v>21.560000000000002</v>
      </c>
      <c r="Q1554" s="14">
        <f t="shared" si="122"/>
        <v>1050</v>
      </c>
      <c r="R1554" s="14" t="str">
        <f t="shared" si="124"/>
        <v>B</v>
      </c>
      <c r="S1554" s="14" t="str">
        <f>VLOOKUP(G1554,Code!$C$3:$D$5,2,0)</f>
        <v>O-102</v>
      </c>
      <c r="T1554" s="14"/>
    </row>
    <row r="1555" spans="1:20">
      <c r="A1555" s="13">
        <v>1554</v>
      </c>
      <c r="B1555" s="13" t="s">
        <v>85</v>
      </c>
      <c r="C1555" s="13" t="s">
        <v>69</v>
      </c>
      <c r="D1555" s="13" t="s">
        <v>608</v>
      </c>
      <c r="E1555" s="13" t="s">
        <v>71</v>
      </c>
      <c r="F1555" s="13" t="s">
        <v>72</v>
      </c>
      <c r="G1555" s="13" t="s">
        <v>82</v>
      </c>
      <c r="H1555" s="13" t="s">
        <v>99</v>
      </c>
      <c r="I1555" s="13" t="s">
        <v>992</v>
      </c>
      <c r="J1555" s="13">
        <v>5</v>
      </c>
      <c r="K1555" s="13">
        <v>0</v>
      </c>
      <c r="L1555" s="14">
        <v>57.384999999999991</v>
      </c>
      <c r="M1555" s="14">
        <f t="shared" si="120"/>
        <v>67.365000000000009</v>
      </c>
      <c r="N1555" s="14">
        <f t="shared" si="121"/>
        <v>124.75</v>
      </c>
      <c r="O1555" s="14">
        <f t="shared" si="123"/>
        <v>57.384999999999991</v>
      </c>
      <c r="P1555" s="13">
        <v>124.75</v>
      </c>
      <c r="Q1555" s="14">
        <f t="shared" si="122"/>
        <v>750</v>
      </c>
      <c r="R1555" s="14" t="str">
        <f t="shared" si="124"/>
        <v>C</v>
      </c>
      <c r="S1555" s="14" t="str">
        <f>VLOOKUP(G1555,Code!$C$3:$D$5,2,0)</f>
        <v>O-102</v>
      </c>
      <c r="T1555" s="14"/>
    </row>
    <row r="1556" spans="1:20">
      <c r="A1556" s="13">
        <v>1555</v>
      </c>
      <c r="B1556" s="13" t="s">
        <v>85</v>
      </c>
      <c r="C1556" s="13" t="s">
        <v>78</v>
      </c>
      <c r="D1556" s="13" t="s">
        <v>1401</v>
      </c>
      <c r="E1556" s="13" t="s">
        <v>110</v>
      </c>
      <c r="F1556" s="13" t="s">
        <v>81</v>
      </c>
      <c r="G1556" s="13" t="s">
        <v>82</v>
      </c>
      <c r="H1556" s="13" t="s">
        <v>94</v>
      </c>
      <c r="I1556" s="13" t="s">
        <v>1402</v>
      </c>
      <c r="J1556" s="13">
        <v>3</v>
      </c>
      <c r="K1556" s="13">
        <v>0</v>
      </c>
      <c r="L1556" s="14">
        <v>1.5311999999999999</v>
      </c>
      <c r="M1556" s="14">
        <f t="shared" si="120"/>
        <v>3.7488000000000001</v>
      </c>
      <c r="N1556" s="14">
        <f t="shared" si="121"/>
        <v>5.28</v>
      </c>
      <c r="O1556" s="14">
        <f t="shared" si="123"/>
        <v>1.5312000000000001</v>
      </c>
      <c r="P1556" s="13">
        <v>5.28</v>
      </c>
      <c r="Q1556" s="14">
        <f t="shared" si="122"/>
        <v>450</v>
      </c>
      <c r="R1556" s="14" t="str">
        <f t="shared" si="124"/>
        <v>D</v>
      </c>
      <c r="S1556" s="14" t="str">
        <f>VLOOKUP(G1556,Code!$C$3:$D$5,2,0)</f>
        <v>O-102</v>
      </c>
      <c r="T1556" s="14"/>
    </row>
    <row r="1557" spans="1:20">
      <c r="A1557" s="13">
        <v>1556</v>
      </c>
      <c r="B1557" s="13" t="s">
        <v>85</v>
      </c>
      <c r="C1557" s="13" t="s">
        <v>69</v>
      </c>
      <c r="D1557" s="13" t="s">
        <v>507</v>
      </c>
      <c r="E1557" s="13" t="s">
        <v>182</v>
      </c>
      <c r="F1557" s="13" t="s">
        <v>134</v>
      </c>
      <c r="G1557" s="13" t="s">
        <v>96</v>
      </c>
      <c r="H1557" s="13" t="s">
        <v>138</v>
      </c>
      <c r="I1557" s="13" t="s">
        <v>166</v>
      </c>
      <c r="J1557" s="13">
        <v>4</v>
      </c>
      <c r="K1557" s="13">
        <v>0</v>
      </c>
      <c r="L1557" s="14">
        <v>39.5428</v>
      </c>
      <c r="M1557" s="14">
        <f t="shared" si="120"/>
        <v>52.417199999999994</v>
      </c>
      <c r="N1557" s="14">
        <f t="shared" si="121"/>
        <v>91.96</v>
      </c>
      <c r="O1557" s="14">
        <f t="shared" si="123"/>
        <v>39.5428</v>
      </c>
      <c r="P1557" s="13">
        <v>91.96</v>
      </c>
      <c r="Q1557" s="14">
        <f t="shared" si="122"/>
        <v>600</v>
      </c>
      <c r="R1557" s="14" t="str">
        <f t="shared" si="124"/>
        <v>C</v>
      </c>
      <c r="S1557" s="14" t="str">
        <f>VLOOKUP(G1557,Code!$C$3:$D$5,2,0)</f>
        <v>T-103</v>
      </c>
      <c r="T1557" s="14"/>
    </row>
    <row r="1558" spans="1:20">
      <c r="A1558" s="13">
        <v>1557</v>
      </c>
      <c r="B1558" s="13" t="s">
        <v>85</v>
      </c>
      <c r="C1558" s="13" t="s">
        <v>69</v>
      </c>
      <c r="D1558" s="13" t="s">
        <v>132</v>
      </c>
      <c r="E1558" s="13" t="s">
        <v>133</v>
      </c>
      <c r="F1558" s="13" t="s">
        <v>134</v>
      </c>
      <c r="G1558" s="13" t="s">
        <v>82</v>
      </c>
      <c r="H1558" s="13" t="s">
        <v>143</v>
      </c>
      <c r="I1558" s="13" t="s">
        <v>329</v>
      </c>
      <c r="J1558" s="13">
        <v>1</v>
      </c>
      <c r="K1558" s="13">
        <v>0.2</v>
      </c>
      <c r="L1558" s="14">
        <v>3.504</v>
      </c>
      <c r="M1558" s="14">
        <f t="shared" si="120"/>
        <v>5.84</v>
      </c>
      <c r="N1558" s="14">
        <f t="shared" si="121"/>
        <v>11.2128</v>
      </c>
      <c r="O1558" s="14">
        <f t="shared" si="123"/>
        <v>5.3727999999999998</v>
      </c>
      <c r="P1558" s="13">
        <v>9.3439999999999994</v>
      </c>
      <c r="Q1558" s="14">
        <f t="shared" si="122"/>
        <v>150</v>
      </c>
      <c r="R1558" s="14" t="str">
        <f t="shared" si="124"/>
        <v>D</v>
      </c>
      <c r="S1558" s="14" t="str">
        <f>VLOOKUP(G1558,Code!$C$3:$D$5,2,0)</f>
        <v>O-102</v>
      </c>
      <c r="T1558" s="14"/>
    </row>
    <row r="1559" spans="1:20">
      <c r="A1559" s="13">
        <v>1558</v>
      </c>
      <c r="B1559" s="13" t="s">
        <v>85</v>
      </c>
      <c r="C1559" s="13" t="s">
        <v>69</v>
      </c>
      <c r="D1559" s="13" t="s">
        <v>132</v>
      </c>
      <c r="E1559" s="13" t="s">
        <v>133</v>
      </c>
      <c r="F1559" s="13" t="s">
        <v>134</v>
      </c>
      <c r="G1559" s="13" t="s">
        <v>82</v>
      </c>
      <c r="H1559" s="13" t="s">
        <v>94</v>
      </c>
      <c r="I1559" s="13" t="s">
        <v>1403</v>
      </c>
      <c r="J1559" s="13">
        <v>5</v>
      </c>
      <c r="K1559" s="13">
        <v>0.2</v>
      </c>
      <c r="L1559" s="14">
        <v>9.919999999999991</v>
      </c>
      <c r="M1559" s="14">
        <f t="shared" si="120"/>
        <v>69.440000000000012</v>
      </c>
      <c r="N1559" s="14">
        <f t="shared" si="121"/>
        <v>95.231999999999999</v>
      </c>
      <c r="O1559" s="14">
        <f t="shared" si="123"/>
        <v>25.791999999999987</v>
      </c>
      <c r="P1559" s="13">
        <v>79.36</v>
      </c>
      <c r="Q1559" s="14">
        <f t="shared" si="122"/>
        <v>750</v>
      </c>
      <c r="R1559" s="14" t="str">
        <f t="shared" si="124"/>
        <v>C</v>
      </c>
      <c r="S1559" s="14" t="str">
        <f>VLOOKUP(G1559,Code!$C$3:$D$5,2,0)</f>
        <v>O-102</v>
      </c>
      <c r="T1559" s="14"/>
    </row>
    <row r="1560" spans="1:20">
      <c r="A1560" s="13">
        <v>1559</v>
      </c>
      <c r="B1560" s="13" t="s">
        <v>68</v>
      </c>
      <c r="C1560" s="13" t="s">
        <v>69</v>
      </c>
      <c r="D1560" s="13" t="s">
        <v>109</v>
      </c>
      <c r="E1560" s="13" t="s">
        <v>110</v>
      </c>
      <c r="F1560" s="13" t="s">
        <v>81</v>
      </c>
      <c r="G1560" s="13" t="s">
        <v>73</v>
      </c>
      <c r="H1560" s="13" t="s">
        <v>88</v>
      </c>
      <c r="I1560" s="13" t="s">
        <v>1157</v>
      </c>
      <c r="J1560" s="13">
        <v>2</v>
      </c>
      <c r="K1560" s="13">
        <v>0</v>
      </c>
      <c r="L1560" s="14">
        <v>44.709600000000009</v>
      </c>
      <c r="M1560" s="14">
        <f t="shared" si="120"/>
        <v>127.2504</v>
      </c>
      <c r="N1560" s="14">
        <f t="shared" si="121"/>
        <v>171.96</v>
      </c>
      <c r="O1560" s="14">
        <f t="shared" si="123"/>
        <v>44.709600000000009</v>
      </c>
      <c r="P1560" s="13">
        <v>171.96</v>
      </c>
      <c r="Q1560" s="14">
        <f t="shared" si="122"/>
        <v>300</v>
      </c>
      <c r="R1560" s="14" t="str">
        <f t="shared" si="124"/>
        <v>D</v>
      </c>
      <c r="S1560" s="14" t="str">
        <f>VLOOKUP(G1560,Code!$C$3:$D$5,2,0)</f>
        <v>F-101</v>
      </c>
      <c r="T1560" s="14"/>
    </row>
    <row r="1561" spans="1:20">
      <c r="A1561" s="13">
        <v>1560</v>
      </c>
      <c r="B1561" s="13" t="s">
        <v>85</v>
      </c>
      <c r="C1561" s="13" t="s">
        <v>78</v>
      </c>
      <c r="D1561" s="13" t="s">
        <v>109</v>
      </c>
      <c r="E1561" s="13" t="s">
        <v>110</v>
      </c>
      <c r="F1561" s="13" t="s">
        <v>81</v>
      </c>
      <c r="G1561" s="13" t="s">
        <v>82</v>
      </c>
      <c r="H1561" s="13" t="s">
        <v>99</v>
      </c>
      <c r="I1561" s="13" t="s">
        <v>998</v>
      </c>
      <c r="J1561" s="13">
        <v>9</v>
      </c>
      <c r="K1561" s="13">
        <v>0.2</v>
      </c>
      <c r="L1561" s="14">
        <v>12.815099999999997</v>
      </c>
      <c r="M1561" s="14">
        <f t="shared" si="120"/>
        <v>22.536900000000006</v>
      </c>
      <c r="N1561" s="14">
        <f t="shared" si="121"/>
        <v>42.422400000000003</v>
      </c>
      <c r="O1561" s="14">
        <f t="shared" si="123"/>
        <v>19.885499999999997</v>
      </c>
      <c r="P1561" s="13">
        <v>35.352000000000004</v>
      </c>
      <c r="Q1561" s="14">
        <f t="shared" si="122"/>
        <v>1350</v>
      </c>
      <c r="R1561" s="14" t="str">
        <f t="shared" si="124"/>
        <v>B</v>
      </c>
      <c r="S1561" s="14" t="str">
        <f>VLOOKUP(G1561,Code!$C$3:$D$5,2,0)</f>
        <v>O-102</v>
      </c>
      <c r="T1561" s="14"/>
    </row>
    <row r="1562" spans="1:20">
      <c r="A1562" s="13">
        <v>1561</v>
      </c>
      <c r="B1562" s="13" t="s">
        <v>85</v>
      </c>
      <c r="C1562" s="13" t="s">
        <v>112</v>
      </c>
      <c r="D1562" s="13" t="s">
        <v>124</v>
      </c>
      <c r="E1562" s="13" t="s">
        <v>80</v>
      </c>
      <c r="F1562" s="13" t="s">
        <v>81</v>
      </c>
      <c r="G1562" s="13" t="s">
        <v>82</v>
      </c>
      <c r="H1562" s="13" t="s">
        <v>83</v>
      </c>
      <c r="I1562" s="13" t="s">
        <v>1404</v>
      </c>
      <c r="J1562" s="13">
        <v>6</v>
      </c>
      <c r="K1562" s="13">
        <v>0</v>
      </c>
      <c r="L1562" s="14">
        <v>9.0719999999999992</v>
      </c>
      <c r="M1562" s="14">
        <f t="shared" si="120"/>
        <v>9.8279999999999994</v>
      </c>
      <c r="N1562" s="14">
        <f t="shared" si="121"/>
        <v>18.899999999999999</v>
      </c>
      <c r="O1562" s="14">
        <f t="shared" si="123"/>
        <v>9.0719999999999992</v>
      </c>
      <c r="P1562" s="13">
        <v>18.899999999999999</v>
      </c>
      <c r="Q1562" s="14">
        <f t="shared" si="122"/>
        <v>900</v>
      </c>
      <c r="R1562" s="14" t="str">
        <f t="shared" si="124"/>
        <v>C</v>
      </c>
      <c r="S1562" s="14" t="str">
        <f>VLOOKUP(G1562,Code!$C$3:$D$5,2,0)</f>
        <v>O-102</v>
      </c>
      <c r="T1562" s="14"/>
    </row>
    <row r="1563" spans="1:20">
      <c r="A1563" s="13">
        <v>1562</v>
      </c>
      <c r="B1563" s="13" t="s">
        <v>150</v>
      </c>
      <c r="C1563" s="13" t="s">
        <v>112</v>
      </c>
      <c r="D1563" s="13" t="s">
        <v>109</v>
      </c>
      <c r="E1563" s="13" t="s">
        <v>110</v>
      </c>
      <c r="F1563" s="13" t="s">
        <v>81</v>
      </c>
      <c r="G1563" s="13" t="s">
        <v>82</v>
      </c>
      <c r="H1563" s="13" t="s">
        <v>94</v>
      </c>
      <c r="I1563" s="13" t="s">
        <v>546</v>
      </c>
      <c r="J1563" s="13">
        <v>1</v>
      </c>
      <c r="K1563" s="13">
        <v>0</v>
      </c>
      <c r="L1563" s="14">
        <v>0.72279999999999989</v>
      </c>
      <c r="M1563" s="14">
        <f t="shared" si="120"/>
        <v>2.0571999999999999</v>
      </c>
      <c r="N1563" s="14">
        <f t="shared" si="121"/>
        <v>2.78</v>
      </c>
      <c r="O1563" s="14">
        <f t="shared" si="123"/>
        <v>0.72279999999999989</v>
      </c>
      <c r="P1563" s="13">
        <v>2.78</v>
      </c>
      <c r="Q1563" s="14">
        <f t="shared" si="122"/>
        <v>150</v>
      </c>
      <c r="R1563" s="14" t="str">
        <f t="shared" si="124"/>
        <v>D</v>
      </c>
      <c r="S1563" s="14" t="str">
        <f>VLOOKUP(G1563,Code!$C$3:$D$5,2,0)</f>
        <v>O-102</v>
      </c>
      <c r="T1563" s="14"/>
    </row>
    <row r="1564" spans="1:20">
      <c r="A1564" s="13">
        <v>1563</v>
      </c>
      <c r="B1564" s="13" t="s">
        <v>548</v>
      </c>
      <c r="C1564" s="13" t="s">
        <v>69</v>
      </c>
      <c r="D1564" s="13" t="s">
        <v>181</v>
      </c>
      <c r="E1564" s="13" t="s">
        <v>182</v>
      </c>
      <c r="F1564" s="13" t="s">
        <v>134</v>
      </c>
      <c r="G1564" s="13" t="s">
        <v>73</v>
      </c>
      <c r="H1564" s="13" t="s">
        <v>88</v>
      </c>
      <c r="I1564" s="13" t="s">
        <v>89</v>
      </c>
      <c r="J1564" s="13">
        <v>5</v>
      </c>
      <c r="K1564" s="13">
        <v>0.4</v>
      </c>
      <c r="L1564" s="14">
        <v>-295.97849999999994</v>
      </c>
      <c r="M1564" s="14">
        <f t="shared" si="120"/>
        <v>1340.6084999999998</v>
      </c>
      <c r="N1564" s="14">
        <f t="shared" si="121"/>
        <v>1462.482</v>
      </c>
      <c r="O1564" s="14">
        <f t="shared" si="123"/>
        <v>121.87350000000015</v>
      </c>
      <c r="P1564" s="13">
        <v>1044.6299999999999</v>
      </c>
      <c r="Q1564" s="14">
        <f t="shared" si="122"/>
        <v>750</v>
      </c>
      <c r="R1564" s="14" t="str">
        <f t="shared" si="124"/>
        <v>C</v>
      </c>
      <c r="S1564" s="14" t="str">
        <f>VLOOKUP(G1564,Code!$C$3:$D$5,2,0)</f>
        <v>F-101</v>
      </c>
      <c r="T1564" s="14"/>
    </row>
    <row r="1565" spans="1:20">
      <c r="A1565" s="13">
        <v>1564</v>
      </c>
      <c r="B1565" s="13" t="s">
        <v>548</v>
      </c>
      <c r="C1565" s="13" t="s">
        <v>69</v>
      </c>
      <c r="D1565" s="13" t="s">
        <v>132</v>
      </c>
      <c r="E1565" s="13" t="s">
        <v>133</v>
      </c>
      <c r="F1565" s="13" t="s">
        <v>134</v>
      </c>
      <c r="G1565" s="13" t="s">
        <v>82</v>
      </c>
      <c r="H1565" s="13" t="s">
        <v>107</v>
      </c>
      <c r="I1565" s="13" t="s">
        <v>399</v>
      </c>
      <c r="J1565" s="13">
        <v>3</v>
      </c>
      <c r="K1565" s="13">
        <v>0.2</v>
      </c>
      <c r="L1565" s="14">
        <v>4.1151</v>
      </c>
      <c r="M1565" s="14">
        <f t="shared" si="120"/>
        <v>7.2369000000000021</v>
      </c>
      <c r="N1565" s="14">
        <f t="shared" si="121"/>
        <v>13.622400000000003</v>
      </c>
      <c r="O1565" s="14">
        <f t="shared" si="123"/>
        <v>6.3855000000000004</v>
      </c>
      <c r="P1565" s="13">
        <v>11.352000000000002</v>
      </c>
      <c r="Q1565" s="14">
        <f t="shared" si="122"/>
        <v>450</v>
      </c>
      <c r="R1565" s="14" t="str">
        <f t="shared" si="124"/>
        <v>D</v>
      </c>
      <c r="S1565" s="14" t="str">
        <f>VLOOKUP(G1565,Code!$C$3:$D$5,2,0)</f>
        <v>O-102</v>
      </c>
      <c r="T1565" s="14"/>
    </row>
    <row r="1566" spans="1:20">
      <c r="A1566" s="13">
        <v>1565</v>
      </c>
      <c r="B1566" s="13" t="s">
        <v>548</v>
      </c>
      <c r="C1566" s="13" t="s">
        <v>69</v>
      </c>
      <c r="D1566" s="13" t="s">
        <v>227</v>
      </c>
      <c r="E1566" s="13" t="s">
        <v>228</v>
      </c>
      <c r="F1566" s="13" t="s">
        <v>72</v>
      </c>
      <c r="G1566" s="13" t="s">
        <v>82</v>
      </c>
      <c r="H1566" s="13" t="s">
        <v>90</v>
      </c>
      <c r="I1566" s="13" t="s">
        <v>1405</v>
      </c>
      <c r="J1566" s="13">
        <v>5</v>
      </c>
      <c r="K1566" s="13">
        <v>0</v>
      </c>
      <c r="L1566" s="14">
        <v>17.744999999999962</v>
      </c>
      <c r="M1566" s="14">
        <f t="shared" si="120"/>
        <v>337.15500000000009</v>
      </c>
      <c r="N1566" s="14">
        <f t="shared" si="121"/>
        <v>354.90000000000003</v>
      </c>
      <c r="O1566" s="14">
        <f t="shared" si="123"/>
        <v>17.744999999999948</v>
      </c>
      <c r="P1566" s="13">
        <v>354.90000000000003</v>
      </c>
      <c r="Q1566" s="14">
        <f t="shared" si="122"/>
        <v>750</v>
      </c>
      <c r="R1566" s="14" t="str">
        <f t="shared" si="124"/>
        <v>C</v>
      </c>
      <c r="S1566" s="14" t="str">
        <f>VLOOKUP(G1566,Code!$C$3:$D$5,2,0)</f>
        <v>O-102</v>
      </c>
      <c r="T1566" s="14"/>
    </row>
    <row r="1567" spans="1:20">
      <c r="A1567" s="13">
        <v>1566</v>
      </c>
      <c r="B1567" s="13" t="s">
        <v>85</v>
      </c>
      <c r="C1567" s="13" t="s">
        <v>112</v>
      </c>
      <c r="D1567" s="13" t="s">
        <v>109</v>
      </c>
      <c r="E1567" s="13" t="s">
        <v>110</v>
      </c>
      <c r="F1567" s="13" t="s">
        <v>81</v>
      </c>
      <c r="G1567" s="13" t="s">
        <v>96</v>
      </c>
      <c r="H1567" s="13" t="s">
        <v>97</v>
      </c>
      <c r="I1567" s="13" t="s">
        <v>1196</v>
      </c>
      <c r="J1567" s="13">
        <v>3</v>
      </c>
      <c r="K1567" s="13">
        <v>0.2</v>
      </c>
      <c r="L1567" s="14">
        <v>39.687899999999985</v>
      </c>
      <c r="M1567" s="14">
        <f t="shared" si="120"/>
        <v>413.88810000000001</v>
      </c>
      <c r="N1567" s="14">
        <f t="shared" si="121"/>
        <v>544.2912</v>
      </c>
      <c r="O1567" s="14">
        <f t="shared" si="123"/>
        <v>130.40309999999999</v>
      </c>
      <c r="P1567" s="13">
        <v>453.57600000000002</v>
      </c>
      <c r="Q1567" s="14">
        <f t="shared" si="122"/>
        <v>450</v>
      </c>
      <c r="R1567" s="14" t="str">
        <f t="shared" si="124"/>
        <v>D</v>
      </c>
      <c r="S1567" s="14" t="str">
        <f>VLOOKUP(G1567,Code!$C$3:$D$5,2,0)</f>
        <v>T-103</v>
      </c>
      <c r="T1567" s="14"/>
    </row>
    <row r="1568" spans="1:20">
      <c r="A1568" s="13">
        <v>1567</v>
      </c>
      <c r="B1568" s="13" t="s">
        <v>150</v>
      </c>
      <c r="C1568" s="13" t="s">
        <v>69</v>
      </c>
      <c r="D1568" s="13" t="s">
        <v>1406</v>
      </c>
      <c r="E1568" s="13" t="s">
        <v>114</v>
      </c>
      <c r="F1568" s="13" t="s">
        <v>115</v>
      </c>
      <c r="G1568" s="13" t="s">
        <v>96</v>
      </c>
      <c r="H1568" s="13" t="s">
        <v>138</v>
      </c>
      <c r="I1568" s="13" t="s">
        <v>1407</v>
      </c>
      <c r="J1568" s="13">
        <v>3</v>
      </c>
      <c r="K1568" s="13">
        <v>0.2</v>
      </c>
      <c r="L1568" s="14">
        <v>-0.26850000000000307</v>
      </c>
      <c r="M1568" s="14">
        <f t="shared" si="120"/>
        <v>21.748500000000003</v>
      </c>
      <c r="N1568" s="14">
        <f t="shared" si="121"/>
        <v>25.776</v>
      </c>
      <c r="O1568" s="14">
        <f t="shared" si="123"/>
        <v>4.0274999999999963</v>
      </c>
      <c r="P1568" s="13">
        <v>21.48</v>
      </c>
      <c r="Q1568" s="14">
        <f t="shared" si="122"/>
        <v>450</v>
      </c>
      <c r="R1568" s="14" t="str">
        <f t="shared" si="124"/>
        <v>D</v>
      </c>
      <c r="S1568" s="14" t="str">
        <f>VLOOKUP(G1568,Code!$C$3:$D$5,2,0)</f>
        <v>T-103</v>
      </c>
      <c r="T1568" s="14"/>
    </row>
    <row r="1569" spans="1:20">
      <c r="A1569" s="13">
        <v>1568</v>
      </c>
      <c r="B1569" s="13" t="s">
        <v>150</v>
      </c>
      <c r="C1569" s="13" t="s">
        <v>69</v>
      </c>
      <c r="D1569" s="13" t="s">
        <v>1406</v>
      </c>
      <c r="E1569" s="13" t="s">
        <v>114</v>
      </c>
      <c r="F1569" s="13" t="s">
        <v>115</v>
      </c>
      <c r="G1569" s="13" t="s">
        <v>82</v>
      </c>
      <c r="H1569" s="13" t="s">
        <v>99</v>
      </c>
      <c r="I1569" s="13" t="s">
        <v>1408</v>
      </c>
      <c r="J1569" s="13">
        <v>4</v>
      </c>
      <c r="K1569" s="13">
        <v>0.8</v>
      </c>
      <c r="L1569" s="14">
        <v>-13.615200000000002</v>
      </c>
      <c r="M1569" s="14">
        <f t="shared" si="120"/>
        <v>22.3992</v>
      </c>
      <c r="N1569" s="14">
        <f t="shared" si="121"/>
        <v>15.811199999999999</v>
      </c>
      <c r="O1569" s="14">
        <f t="shared" si="123"/>
        <v>-6.588000000000001</v>
      </c>
      <c r="P1569" s="13">
        <v>8.7839999999999989</v>
      </c>
      <c r="Q1569" s="14">
        <f t="shared" si="122"/>
        <v>600</v>
      </c>
      <c r="R1569" s="14" t="str">
        <f t="shared" si="124"/>
        <v>C</v>
      </c>
      <c r="S1569" s="14" t="str">
        <f>VLOOKUP(G1569,Code!$C$3:$D$5,2,0)</f>
        <v>O-102</v>
      </c>
      <c r="T1569" s="14"/>
    </row>
    <row r="1570" spans="1:20">
      <c r="A1570" s="13">
        <v>1569</v>
      </c>
      <c r="B1570" s="13" t="s">
        <v>548</v>
      </c>
      <c r="C1570" s="13" t="s">
        <v>69</v>
      </c>
      <c r="D1570" s="13" t="s">
        <v>79</v>
      </c>
      <c r="E1570" s="13" t="s">
        <v>80</v>
      </c>
      <c r="F1570" s="13" t="s">
        <v>81</v>
      </c>
      <c r="G1570" s="13" t="s">
        <v>82</v>
      </c>
      <c r="H1570" s="13" t="s">
        <v>107</v>
      </c>
      <c r="I1570" s="13" t="s">
        <v>701</v>
      </c>
      <c r="J1570" s="13">
        <v>3</v>
      </c>
      <c r="K1570" s="13">
        <v>0</v>
      </c>
      <c r="L1570" s="14">
        <v>60.255300000000005</v>
      </c>
      <c r="M1570" s="14">
        <f t="shared" si="120"/>
        <v>62.714699999999993</v>
      </c>
      <c r="N1570" s="14">
        <f t="shared" si="121"/>
        <v>122.97</v>
      </c>
      <c r="O1570" s="14">
        <f t="shared" si="123"/>
        <v>60.255300000000005</v>
      </c>
      <c r="P1570" s="13">
        <v>122.97</v>
      </c>
      <c r="Q1570" s="14">
        <f t="shared" si="122"/>
        <v>450</v>
      </c>
      <c r="R1570" s="14" t="str">
        <f t="shared" si="124"/>
        <v>D</v>
      </c>
      <c r="S1570" s="14" t="str">
        <f>VLOOKUP(G1570,Code!$C$3:$D$5,2,0)</f>
        <v>O-102</v>
      </c>
      <c r="T1570" s="14"/>
    </row>
    <row r="1571" spans="1:20">
      <c r="A1571" s="13">
        <v>1570</v>
      </c>
      <c r="B1571" s="13" t="s">
        <v>85</v>
      </c>
      <c r="C1571" s="13" t="s">
        <v>78</v>
      </c>
      <c r="D1571" s="13" t="s">
        <v>702</v>
      </c>
      <c r="E1571" s="13" t="s">
        <v>542</v>
      </c>
      <c r="F1571" s="13" t="s">
        <v>72</v>
      </c>
      <c r="G1571" s="13" t="s">
        <v>82</v>
      </c>
      <c r="H1571" s="13" t="s">
        <v>94</v>
      </c>
      <c r="I1571" s="13" t="s">
        <v>1409</v>
      </c>
      <c r="J1571" s="13">
        <v>3</v>
      </c>
      <c r="K1571" s="13">
        <v>0</v>
      </c>
      <c r="L1571" s="14">
        <v>3.7235999999999989</v>
      </c>
      <c r="M1571" s="14">
        <f t="shared" si="120"/>
        <v>9.1164000000000005</v>
      </c>
      <c r="N1571" s="14">
        <f t="shared" si="121"/>
        <v>12.84</v>
      </c>
      <c r="O1571" s="14">
        <f t="shared" si="123"/>
        <v>3.7235999999999994</v>
      </c>
      <c r="P1571" s="13">
        <v>12.84</v>
      </c>
      <c r="Q1571" s="14">
        <f t="shared" si="122"/>
        <v>450</v>
      </c>
      <c r="R1571" s="14" t="str">
        <f t="shared" si="124"/>
        <v>D</v>
      </c>
      <c r="S1571" s="14" t="str">
        <f>VLOOKUP(G1571,Code!$C$3:$D$5,2,0)</f>
        <v>O-102</v>
      </c>
      <c r="T1571" s="14"/>
    </row>
    <row r="1572" spans="1:20">
      <c r="A1572" s="13">
        <v>1571</v>
      </c>
      <c r="B1572" s="13" t="s">
        <v>150</v>
      </c>
      <c r="C1572" s="13" t="s">
        <v>69</v>
      </c>
      <c r="D1572" s="13" t="s">
        <v>79</v>
      </c>
      <c r="E1572" s="13" t="s">
        <v>80</v>
      </c>
      <c r="F1572" s="13" t="s">
        <v>81</v>
      </c>
      <c r="G1572" s="13" t="s">
        <v>73</v>
      </c>
      <c r="H1572" s="13" t="s">
        <v>76</v>
      </c>
      <c r="I1572" s="13" t="s">
        <v>229</v>
      </c>
      <c r="J1572" s="13">
        <v>5</v>
      </c>
      <c r="K1572" s="13">
        <v>0.2</v>
      </c>
      <c r="L1572" s="14">
        <v>-67.941000000000003</v>
      </c>
      <c r="M1572" s="14">
        <f t="shared" si="120"/>
        <v>671.86099999999999</v>
      </c>
      <c r="N1572" s="14">
        <f t="shared" si="121"/>
        <v>724.70399999999995</v>
      </c>
      <c r="O1572" s="14">
        <f t="shared" si="123"/>
        <v>52.842999999999961</v>
      </c>
      <c r="P1572" s="13">
        <v>603.91999999999996</v>
      </c>
      <c r="Q1572" s="14">
        <f t="shared" si="122"/>
        <v>750</v>
      </c>
      <c r="R1572" s="14" t="str">
        <f t="shared" si="124"/>
        <v>C</v>
      </c>
      <c r="S1572" s="14" t="str">
        <f>VLOOKUP(G1572,Code!$C$3:$D$5,2,0)</f>
        <v>F-101</v>
      </c>
      <c r="T1572" s="14"/>
    </row>
    <row r="1573" spans="1:20">
      <c r="A1573" s="13">
        <v>1572</v>
      </c>
      <c r="B1573" s="13" t="s">
        <v>150</v>
      </c>
      <c r="C1573" s="13" t="s">
        <v>69</v>
      </c>
      <c r="D1573" s="13" t="s">
        <v>79</v>
      </c>
      <c r="E1573" s="13" t="s">
        <v>80</v>
      </c>
      <c r="F1573" s="13" t="s">
        <v>81</v>
      </c>
      <c r="G1573" s="13" t="s">
        <v>82</v>
      </c>
      <c r="H1573" s="13" t="s">
        <v>143</v>
      </c>
      <c r="I1573" s="13" t="s">
        <v>1410</v>
      </c>
      <c r="J1573" s="13">
        <v>3</v>
      </c>
      <c r="K1573" s="13">
        <v>0</v>
      </c>
      <c r="L1573" s="14">
        <v>10.4832</v>
      </c>
      <c r="M1573" s="14">
        <f t="shared" si="120"/>
        <v>11.3568</v>
      </c>
      <c r="N1573" s="14">
        <f t="shared" si="121"/>
        <v>21.84</v>
      </c>
      <c r="O1573" s="14">
        <f t="shared" si="123"/>
        <v>10.4832</v>
      </c>
      <c r="P1573" s="13">
        <v>21.84</v>
      </c>
      <c r="Q1573" s="14">
        <f t="shared" si="122"/>
        <v>450</v>
      </c>
      <c r="R1573" s="14" t="str">
        <f t="shared" si="124"/>
        <v>D</v>
      </c>
      <c r="S1573" s="14" t="str">
        <f>VLOOKUP(G1573,Code!$C$3:$D$5,2,0)</f>
        <v>O-102</v>
      </c>
      <c r="T1573" s="14"/>
    </row>
    <row r="1574" spans="1:20">
      <c r="A1574" s="13">
        <v>1573</v>
      </c>
      <c r="B1574" s="13" t="s">
        <v>150</v>
      </c>
      <c r="C1574" s="13" t="s">
        <v>69</v>
      </c>
      <c r="D1574" s="13" t="s">
        <v>79</v>
      </c>
      <c r="E1574" s="13" t="s">
        <v>80</v>
      </c>
      <c r="F1574" s="13" t="s">
        <v>81</v>
      </c>
      <c r="G1574" s="13" t="s">
        <v>96</v>
      </c>
      <c r="H1574" s="13" t="s">
        <v>138</v>
      </c>
      <c r="I1574" s="13" t="s">
        <v>1411</v>
      </c>
      <c r="J1574" s="13">
        <v>1</v>
      </c>
      <c r="K1574" s="13">
        <v>0</v>
      </c>
      <c r="L1574" s="14">
        <v>6.2978999999999985</v>
      </c>
      <c r="M1574" s="14">
        <f t="shared" si="120"/>
        <v>23.6921</v>
      </c>
      <c r="N1574" s="14">
        <f t="shared" si="121"/>
        <v>29.99</v>
      </c>
      <c r="O1574" s="14">
        <f t="shared" si="123"/>
        <v>6.2978999999999985</v>
      </c>
      <c r="P1574" s="13">
        <v>29.99</v>
      </c>
      <c r="Q1574" s="14">
        <f t="shared" si="122"/>
        <v>150</v>
      </c>
      <c r="R1574" s="14" t="str">
        <f t="shared" si="124"/>
        <v>D</v>
      </c>
      <c r="S1574" s="14" t="str">
        <f>VLOOKUP(G1574,Code!$C$3:$D$5,2,0)</f>
        <v>T-103</v>
      </c>
      <c r="T1574" s="14"/>
    </row>
    <row r="1575" spans="1:20">
      <c r="A1575" s="13">
        <v>1574</v>
      </c>
      <c r="B1575" s="13" t="s">
        <v>150</v>
      </c>
      <c r="C1575" s="13" t="s">
        <v>69</v>
      </c>
      <c r="D1575" s="13" t="s">
        <v>79</v>
      </c>
      <c r="E1575" s="13" t="s">
        <v>80</v>
      </c>
      <c r="F1575" s="13" t="s">
        <v>81</v>
      </c>
      <c r="G1575" s="13" t="s">
        <v>73</v>
      </c>
      <c r="H1575" s="13" t="s">
        <v>76</v>
      </c>
      <c r="I1575" s="13" t="s">
        <v>727</v>
      </c>
      <c r="J1575" s="13">
        <v>2</v>
      </c>
      <c r="K1575" s="13">
        <v>0.2</v>
      </c>
      <c r="L1575" s="14">
        <v>23.839999999999975</v>
      </c>
      <c r="M1575" s="14">
        <f t="shared" si="120"/>
        <v>357.60000000000008</v>
      </c>
      <c r="N1575" s="14">
        <f t="shared" si="121"/>
        <v>457.72800000000007</v>
      </c>
      <c r="O1575" s="14">
        <f t="shared" si="123"/>
        <v>100.12799999999999</v>
      </c>
      <c r="P1575" s="13">
        <v>381.44000000000005</v>
      </c>
      <c r="Q1575" s="14">
        <f t="shared" si="122"/>
        <v>300</v>
      </c>
      <c r="R1575" s="14" t="str">
        <f t="shared" si="124"/>
        <v>D</v>
      </c>
      <c r="S1575" s="14" t="str">
        <f>VLOOKUP(G1575,Code!$C$3:$D$5,2,0)</f>
        <v>F-101</v>
      </c>
      <c r="T1575" s="14"/>
    </row>
    <row r="1576" spans="1:20">
      <c r="A1576" s="13">
        <v>1575</v>
      </c>
      <c r="B1576" s="13" t="s">
        <v>150</v>
      </c>
      <c r="C1576" s="13" t="s">
        <v>69</v>
      </c>
      <c r="D1576" s="13" t="s">
        <v>1412</v>
      </c>
      <c r="E1576" s="13" t="s">
        <v>114</v>
      </c>
      <c r="F1576" s="13" t="s">
        <v>115</v>
      </c>
      <c r="G1576" s="13" t="s">
        <v>96</v>
      </c>
      <c r="H1576" s="13" t="s">
        <v>97</v>
      </c>
      <c r="I1576" s="13" t="s">
        <v>1413</v>
      </c>
      <c r="J1576" s="13">
        <v>3</v>
      </c>
      <c r="K1576" s="13">
        <v>0.2</v>
      </c>
      <c r="L1576" s="14">
        <v>-9.153000000000004</v>
      </c>
      <c r="M1576" s="14">
        <f t="shared" si="120"/>
        <v>49.833000000000006</v>
      </c>
      <c r="N1576" s="14">
        <f t="shared" si="121"/>
        <v>48.816000000000003</v>
      </c>
      <c r="O1576" s="14">
        <f t="shared" si="123"/>
        <v>-1.017000000000003</v>
      </c>
      <c r="P1576" s="13">
        <v>40.68</v>
      </c>
      <c r="Q1576" s="14">
        <f t="shared" si="122"/>
        <v>450</v>
      </c>
      <c r="R1576" s="14" t="str">
        <f t="shared" si="124"/>
        <v>D</v>
      </c>
      <c r="S1576" s="14" t="str">
        <f>VLOOKUP(G1576,Code!$C$3:$D$5,2,0)</f>
        <v>T-103</v>
      </c>
      <c r="T1576" s="14"/>
    </row>
    <row r="1577" spans="1:20">
      <c r="A1577" s="13">
        <v>1576</v>
      </c>
      <c r="B1577" s="13" t="s">
        <v>150</v>
      </c>
      <c r="C1577" s="13" t="s">
        <v>69</v>
      </c>
      <c r="D1577" s="13" t="s">
        <v>1412</v>
      </c>
      <c r="E1577" s="13" t="s">
        <v>114</v>
      </c>
      <c r="F1577" s="13" t="s">
        <v>115</v>
      </c>
      <c r="G1577" s="13" t="s">
        <v>73</v>
      </c>
      <c r="H1577" s="13" t="s">
        <v>76</v>
      </c>
      <c r="I1577" s="13" t="s">
        <v>925</v>
      </c>
      <c r="J1577" s="13">
        <v>5</v>
      </c>
      <c r="K1577" s="13">
        <v>0.3</v>
      </c>
      <c r="L1577" s="14">
        <v>-21.807999999999993</v>
      </c>
      <c r="M1577" s="14">
        <f t="shared" si="120"/>
        <v>785.08799999999997</v>
      </c>
      <c r="N1577" s="14">
        <f t="shared" si="121"/>
        <v>992.2639999999999</v>
      </c>
      <c r="O1577" s="14">
        <f t="shared" si="123"/>
        <v>207.17599999999993</v>
      </c>
      <c r="P1577" s="13">
        <v>763.28</v>
      </c>
      <c r="Q1577" s="14">
        <f t="shared" si="122"/>
        <v>750</v>
      </c>
      <c r="R1577" s="14" t="str">
        <f t="shared" si="124"/>
        <v>C</v>
      </c>
      <c r="S1577" s="14" t="str">
        <f>VLOOKUP(G1577,Code!$C$3:$D$5,2,0)</f>
        <v>F-101</v>
      </c>
      <c r="T1577" s="14"/>
    </row>
    <row r="1578" spans="1:20">
      <c r="A1578" s="13">
        <v>1577</v>
      </c>
      <c r="B1578" s="13" t="s">
        <v>85</v>
      </c>
      <c r="C1578" s="13" t="s">
        <v>112</v>
      </c>
      <c r="D1578" s="13" t="s">
        <v>251</v>
      </c>
      <c r="E1578" s="13" t="s">
        <v>159</v>
      </c>
      <c r="F1578" s="13" t="s">
        <v>115</v>
      </c>
      <c r="G1578" s="13" t="s">
        <v>82</v>
      </c>
      <c r="H1578" s="13" t="s">
        <v>90</v>
      </c>
      <c r="I1578" s="13" t="s">
        <v>552</v>
      </c>
      <c r="J1578" s="13">
        <v>2</v>
      </c>
      <c r="K1578" s="13">
        <v>0.2</v>
      </c>
      <c r="L1578" s="14">
        <v>2.3952000000000018</v>
      </c>
      <c r="M1578" s="14">
        <f t="shared" si="120"/>
        <v>21.556799999999999</v>
      </c>
      <c r="N1578" s="14">
        <f t="shared" si="121"/>
        <v>28.742400000000004</v>
      </c>
      <c r="O1578" s="14">
        <f t="shared" si="123"/>
        <v>7.1856000000000044</v>
      </c>
      <c r="P1578" s="13">
        <v>23.952000000000002</v>
      </c>
      <c r="Q1578" s="14">
        <f t="shared" si="122"/>
        <v>300</v>
      </c>
      <c r="R1578" s="14" t="str">
        <f t="shared" si="124"/>
        <v>D</v>
      </c>
      <c r="S1578" s="14" t="str">
        <f>VLOOKUP(G1578,Code!$C$3:$D$5,2,0)</f>
        <v>O-102</v>
      </c>
      <c r="T1578" s="14"/>
    </row>
    <row r="1579" spans="1:20">
      <c r="A1579" s="13">
        <v>1578</v>
      </c>
      <c r="B1579" s="13" t="s">
        <v>85</v>
      </c>
      <c r="C1579" s="13" t="s">
        <v>112</v>
      </c>
      <c r="D1579" s="13" t="s">
        <v>958</v>
      </c>
      <c r="E1579" s="13" t="s">
        <v>219</v>
      </c>
      <c r="F1579" s="13" t="s">
        <v>72</v>
      </c>
      <c r="G1579" s="13" t="s">
        <v>82</v>
      </c>
      <c r="H1579" s="13" t="s">
        <v>107</v>
      </c>
      <c r="I1579" s="13" t="s">
        <v>1414</v>
      </c>
      <c r="J1579" s="13">
        <v>1</v>
      </c>
      <c r="K1579" s="13">
        <v>0</v>
      </c>
      <c r="L1579" s="14">
        <v>2.4402000000000004</v>
      </c>
      <c r="M1579" s="14">
        <f t="shared" si="120"/>
        <v>2.5398000000000001</v>
      </c>
      <c r="N1579" s="14">
        <f t="shared" si="121"/>
        <v>4.9800000000000004</v>
      </c>
      <c r="O1579" s="14">
        <f t="shared" si="123"/>
        <v>2.4402000000000004</v>
      </c>
      <c r="P1579" s="13">
        <v>4.9800000000000004</v>
      </c>
      <c r="Q1579" s="14">
        <f t="shared" si="122"/>
        <v>150</v>
      </c>
      <c r="R1579" s="14" t="str">
        <f t="shared" si="124"/>
        <v>D</v>
      </c>
      <c r="S1579" s="14" t="str">
        <f>VLOOKUP(G1579,Code!$C$3:$D$5,2,0)</f>
        <v>O-102</v>
      </c>
      <c r="T1579" s="14"/>
    </row>
    <row r="1580" spans="1:20">
      <c r="A1580" s="13">
        <v>1579</v>
      </c>
      <c r="B1580" s="13" t="s">
        <v>150</v>
      </c>
      <c r="C1580" s="13" t="s">
        <v>69</v>
      </c>
      <c r="D1580" s="13" t="s">
        <v>181</v>
      </c>
      <c r="E1580" s="13" t="s">
        <v>182</v>
      </c>
      <c r="F1580" s="13" t="s">
        <v>134</v>
      </c>
      <c r="G1580" s="13" t="s">
        <v>82</v>
      </c>
      <c r="H1580" s="13" t="s">
        <v>101</v>
      </c>
      <c r="I1580" s="13" t="s">
        <v>1415</v>
      </c>
      <c r="J1580" s="13">
        <v>3</v>
      </c>
      <c r="K1580" s="13">
        <v>0</v>
      </c>
      <c r="L1580" s="14">
        <v>49.555199999999978</v>
      </c>
      <c r="M1580" s="14">
        <f t="shared" si="120"/>
        <v>121.32480000000001</v>
      </c>
      <c r="N1580" s="14">
        <f t="shared" si="121"/>
        <v>170.88</v>
      </c>
      <c r="O1580" s="14">
        <f t="shared" si="123"/>
        <v>49.555199999999985</v>
      </c>
      <c r="P1580" s="13">
        <v>170.88</v>
      </c>
      <c r="Q1580" s="14">
        <f t="shared" si="122"/>
        <v>450</v>
      </c>
      <c r="R1580" s="14" t="str">
        <f t="shared" si="124"/>
        <v>D</v>
      </c>
      <c r="S1580" s="14" t="str">
        <f>VLOOKUP(G1580,Code!$C$3:$D$5,2,0)</f>
        <v>O-102</v>
      </c>
      <c r="T1580" s="14"/>
    </row>
    <row r="1581" spans="1:20">
      <c r="A1581" s="13">
        <v>1580</v>
      </c>
      <c r="B1581" s="13" t="s">
        <v>150</v>
      </c>
      <c r="C1581" s="13" t="s">
        <v>69</v>
      </c>
      <c r="D1581" s="13" t="s">
        <v>181</v>
      </c>
      <c r="E1581" s="13" t="s">
        <v>182</v>
      </c>
      <c r="F1581" s="13" t="s">
        <v>134</v>
      </c>
      <c r="G1581" s="13" t="s">
        <v>96</v>
      </c>
      <c r="H1581" s="13" t="s">
        <v>97</v>
      </c>
      <c r="I1581" s="13" t="s">
        <v>577</v>
      </c>
      <c r="J1581" s="13">
        <v>2</v>
      </c>
      <c r="K1581" s="13">
        <v>0</v>
      </c>
      <c r="L1581" s="14">
        <v>89.314199999999971</v>
      </c>
      <c r="M1581" s="14">
        <f t="shared" si="120"/>
        <v>218.66580000000005</v>
      </c>
      <c r="N1581" s="14">
        <f t="shared" si="121"/>
        <v>307.98</v>
      </c>
      <c r="O1581" s="14">
        <f t="shared" si="123"/>
        <v>89.314199999999971</v>
      </c>
      <c r="P1581" s="13">
        <v>307.98</v>
      </c>
      <c r="Q1581" s="14">
        <f t="shared" si="122"/>
        <v>300</v>
      </c>
      <c r="R1581" s="14" t="str">
        <f t="shared" si="124"/>
        <v>D</v>
      </c>
      <c r="S1581" s="14" t="str">
        <f>VLOOKUP(G1581,Code!$C$3:$D$5,2,0)</f>
        <v>T-103</v>
      </c>
      <c r="T1581" s="14"/>
    </row>
    <row r="1582" spans="1:20">
      <c r="A1582" s="13">
        <v>1581</v>
      </c>
      <c r="B1582" s="13" t="s">
        <v>150</v>
      </c>
      <c r="C1582" s="13" t="s">
        <v>69</v>
      </c>
      <c r="D1582" s="13" t="s">
        <v>181</v>
      </c>
      <c r="E1582" s="13" t="s">
        <v>182</v>
      </c>
      <c r="F1582" s="13" t="s">
        <v>134</v>
      </c>
      <c r="G1582" s="13" t="s">
        <v>73</v>
      </c>
      <c r="H1582" s="13" t="s">
        <v>88</v>
      </c>
      <c r="I1582" s="13" t="s">
        <v>421</v>
      </c>
      <c r="J1582" s="13">
        <v>9</v>
      </c>
      <c r="K1582" s="13">
        <v>0.4</v>
      </c>
      <c r="L1582" s="14">
        <v>-153.12239999999997</v>
      </c>
      <c r="M1582" s="14">
        <f t="shared" si="120"/>
        <v>535.92840000000001</v>
      </c>
      <c r="N1582" s="14">
        <f t="shared" si="121"/>
        <v>535.92840000000001</v>
      </c>
      <c r="O1582" s="14">
        <f t="shared" si="123"/>
        <v>0</v>
      </c>
      <c r="P1582" s="13">
        <v>382.80599999999998</v>
      </c>
      <c r="Q1582" s="14">
        <f t="shared" si="122"/>
        <v>1350</v>
      </c>
      <c r="R1582" s="14" t="str">
        <f t="shared" si="124"/>
        <v>B</v>
      </c>
      <c r="S1582" s="14" t="str">
        <f>VLOOKUP(G1582,Code!$C$3:$D$5,2,0)</f>
        <v>F-101</v>
      </c>
      <c r="T1582" s="14"/>
    </row>
    <row r="1583" spans="1:20">
      <c r="A1583" s="13">
        <v>1582</v>
      </c>
      <c r="B1583" s="13" t="s">
        <v>150</v>
      </c>
      <c r="C1583" s="13" t="s">
        <v>69</v>
      </c>
      <c r="D1583" s="13" t="s">
        <v>181</v>
      </c>
      <c r="E1583" s="13" t="s">
        <v>182</v>
      </c>
      <c r="F1583" s="13" t="s">
        <v>134</v>
      </c>
      <c r="G1583" s="13" t="s">
        <v>82</v>
      </c>
      <c r="H1583" s="13" t="s">
        <v>90</v>
      </c>
      <c r="I1583" s="13" t="s">
        <v>386</v>
      </c>
      <c r="J1583" s="13">
        <v>2</v>
      </c>
      <c r="K1583" s="13">
        <v>0</v>
      </c>
      <c r="L1583" s="14">
        <v>2.9371999999999971</v>
      </c>
      <c r="M1583" s="14">
        <f t="shared" si="120"/>
        <v>39.022800000000004</v>
      </c>
      <c r="N1583" s="14">
        <f t="shared" si="121"/>
        <v>41.96</v>
      </c>
      <c r="O1583" s="14">
        <f t="shared" si="123"/>
        <v>2.9371999999999971</v>
      </c>
      <c r="P1583" s="13">
        <v>41.96</v>
      </c>
      <c r="Q1583" s="14">
        <f t="shared" si="122"/>
        <v>300</v>
      </c>
      <c r="R1583" s="14" t="str">
        <f t="shared" si="124"/>
        <v>D</v>
      </c>
      <c r="S1583" s="14" t="str">
        <f>VLOOKUP(G1583,Code!$C$3:$D$5,2,0)</f>
        <v>O-102</v>
      </c>
      <c r="T1583" s="14"/>
    </row>
    <row r="1584" spans="1:20">
      <c r="A1584" s="13">
        <v>1583</v>
      </c>
      <c r="B1584" s="13" t="s">
        <v>150</v>
      </c>
      <c r="C1584" s="13" t="s">
        <v>69</v>
      </c>
      <c r="D1584" s="13" t="s">
        <v>181</v>
      </c>
      <c r="E1584" s="13" t="s">
        <v>182</v>
      </c>
      <c r="F1584" s="13" t="s">
        <v>134</v>
      </c>
      <c r="G1584" s="13" t="s">
        <v>82</v>
      </c>
      <c r="H1584" s="13" t="s">
        <v>99</v>
      </c>
      <c r="I1584" s="13" t="s">
        <v>993</v>
      </c>
      <c r="J1584" s="13">
        <v>2</v>
      </c>
      <c r="K1584" s="13">
        <v>0.2</v>
      </c>
      <c r="L1584" s="14">
        <v>456.58800000000002</v>
      </c>
      <c r="M1584" s="14">
        <f t="shared" si="120"/>
        <v>760.98</v>
      </c>
      <c r="N1584" s="14">
        <f t="shared" si="121"/>
        <v>1461.0816</v>
      </c>
      <c r="O1584" s="14">
        <f t="shared" si="123"/>
        <v>700.10159999999996</v>
      </c>
      <c r="P1584" s="13">
        <v>1217.568</v>
      </c>
      <c r="Q1584" s="14">
        <f t="shared" si="122"/>
        <v>300</v>
      </c>
      <c r="R1584" s="14" t="str">
        <f t="shared" si="124"/>
        <v>D</v>
      </c>
      <c r="S1584" s="14" t="str">
        <f>VLOOKUP(G1584,Code!$C$3:$D$5,2,0)</f>
        <v>O-102</v>
      </c>
      <c r="T1584" s="14"/>
    </row>
    <row r="1585" spans="1:20">
      <c r="A1585" s="13">
        <v>1584</v>
      </c>
      <c r="B1585" s="13" t="s">
        <v>150</v>
      </c>
      <c r="C1585" s="13" t="s">
        <v>69</v>
      </c>
      <c r="D1585" s="13" t="s">
        <v>181</v>
      </c>
      <c r="E1585" s="13" t="s">
        <v>182</v>
      </c>
      <c r="F1585" s="13" t="s">
        <v>134</v>
      </c>
      <c r="G1585" s="13" t="s">
        <v>73</v>
      </c>
      <c r="H1585" s="13" t="s">
        <v>92</v>
      </c>
      <c r="I1585" s="13" t="s">
        <v>277</v>
      </c>
      <c r="J1585" s="13">
        <v>3</v>
      </c>
      <c r="K1585" s="13">
        <v>0</v>
      </c>
      <c r="L1585" s="14">
        <v>18.345599999999997</v>
      </c>
      <c r="M1585" s="14">
        <f t="shared" si="120"/>
        <v>28.694400000000002</v>
      </c>
      <c r="N1585" s="14">
        <f t="shared" si="121"/>
        <v>47.04</v>
      </c>
      <c r="O1585" s="14">
        <f t="shared" si="123"/>
        <v>18.345599999999997</v>
      </c>
      <c r="P1585" s="13">
        <v>47.04</v>
      </c>
      <c r="Q1585" s="14">
        <f t="shared" si="122"/>
        <v>450</v>
      </c>
      <c r="R1585" s="14" t="str">
        <f t="shared" si="124"/>
        <v>D</v>
      </c>
      <c r="S1585" s="14" t="str">
        <f>VLOOKUP(G1585,Code!$C$3:$D$5,2,0)</f>
        <v>F-101</v>
      </c>
      <c r="T1585" s="14"/>
    </row>
    <row r="1586" spans="1:20">
      <c r="A1586" s="13">
        <v>1585</v>
      </c>
      <c r="B1586" s="13" t="s">
        <v>150</v>
      </c>
      <c r="C1586" s="13" t="s">
        <v>69</v>
      </c>
      <c r="D1586" s="13" t="s">
        <v>181</v>
      </c>
      <c r="E1586" s="13" t="s">
        <v>182</v>
      </c>
      <c r="F1586" s="13" t="s">
        <v>134</v>
      </c>
      <c r="G1586" s="13" t="s">
        <v>73</v>
      </c>
      <c r="H1586" s="13" t="s">
        <v>92</v>
      </c>
      <c r="I1586" s="13" t="s">
        <v>179</v>
      </c>
      <c r="J1586" s="13">
        <v>2</v>
      </c>
      <c r="K1586" s="13">
        <v>0</v>
      </c>
      <c r="L1586" s="14">
        <v>2.9567999999999999</v>
      </c>
      <c r="M1586" s="14">
        <f t="shared" si="120"/>
        <v>3.2032000000000003</v>
      </c>
      <c r="N1586" s="14">
        <f t="shared" si="121"/>
        <v>6.16</v>
      </c>
      <c r="O1586" s="14">
        <f t="shared" si="123"/>
        <v>2.9567999999999999</v>
      </c>
      <c r="P1586" s="13">
        <v>6.16</v>
      </c>
      <c r="Q1586" s="14">
        <f t="shared" si="122"/>
        <v>300</v>
      </c>
      <c r="R1586" s="14" t="str">
        <f t="shared" si="124"/>
        <v>D</v>
      </c>
      <c r="S1586" s="14" t="str">
        <f>VLOOKUP(G1586,Code!$C$3:$D$5,2,0)</f>
        <v>F-101</v>
      </c>
      <c r="T1586" s="14"/>
    </row>
    <row r="1587" spans="1:20">
      <c r="A1587" s="13">
        <v>1586</v>
      </c>
      <c r="B1587" s="13" t="s">
        <v>150</v>
      </c>
      <c r="C1587" s="13" t="s">
        <v>69</v>
      </c>
      <c r="D1587" s="13" t="s">
        <v>181</v>
      </c>
      <c r="E1587" s="13" t="s">
        <v>182</v>
      </c>
      <c r="F1587" s="13" t="s">
        <v>134</v>
      </c>
      <c r="G1587" s="13" t="s">
        <v>96</v>
      </c>
      <c r="H1587" s="13" t="s">
        <v>97</v>
      </c>
      <c r="I1587" s="13" t="s">
        <v>730</v>
      </c>
      <c r="J1587" s="13">
        <v>5</v>
      </c>
      <c r="K1587" s="13">
        <v>0</v>
      </c>
      <c r="L1587" s="14">
        <v>274.38600000000008</v>
      </c>
      <c r="M1587" s="14">
        <f t="shared" si="120"/>
        <v>705.56399999999996</v>
      </c>
      <c r="N1587" s="14">
        <f t="shared" si="121"/>
        <v>979.95</v>
      </c>
      <c r="O1587" s="14">
        <f t="shared" si="123"/>
        <v>274.38600000000008</v>
      </c>
      <c r="P1587" s="13">
        <v>979.95</v>
      </c>
      <c r="Q1587" s="14">
        <f t="shared" si="122"/>
        <v>750</v>
      </c>
      <c r="R1587" s="14" t="str">
        <f t="shared" si="124"/>
        <v>C</v>
      </c>
      <c r="S1587" s="14" t="str">
        <f>VLOOKUP(G1587,Code!$C$3:$D$5,2,0)</f>
        <v>T-103</v>
      </c>
      <c r="T1587" s="14"/>
    </row>
    <row r="1588" spans="1:20">
      <c r="A1588" s="13">
        <v>1587</v>
      </c>
      <c r="B1588" s="13" t="s">
        <v>150</v>
      </c>
      <c r="C1588" s="13" t="s">
        <v>69</v>
      </c>
      <c r="D1588" s="13" t="s">
        <v>181</v>
      </c>
      <c r="E1588" s="13" t="s">
        <v>182</v>
      </c>
      <c r="F1588" s="13" t="s">
        <v>134</v>
      </c>
      <c r="G1588" s="13" t="s">
        <v>82</v>
      </c>
      <c r="H1588" s="13" t="s">
        <v>107</v>
      </c>
      <c r="I1588" s="13" t="s">
        <v>1416</v>
      </c>
      <c r="J1588" s="13">
        <v>3</v>
      </c>
      <c r="K1588" s="13">
        <v>0</v>
      </c>
      <c r="L1588" s="14">
        <v>68.975999999999999</v>
      </c>
      <c r="M1588" s="14">
        <f t="shared" si="120"/>
        <v>74.72399999999999</v>
      </c>
      <c r="N1588" s="14">
        <f t="shared" si="121"/>
        <v>143.69999999999999</v>
      </c>
      <c r="O1588" s="14">
        <f t="shared" si="123"/>
        <v>68.975999999999999</v>
      </c>
      <c r="P1588" s="13">
        <v>143.69999999999999</v>
      </c>
      <c r="Q1588" s="14">
        <f t="shared" si="122"/>
        <v>450</v>
      </c>
      <c r="R1588" s="14" t="str">
        <f t="shared" si="124"/>
        <v>D</v>
      </c>
      <c r="S1588" s="14" t="str">
        <f>VLOOKUP(G1588,Code!$C$3:$D$5,2,0)</f>
        <v>O-102</v>
      </c>
      <c r="T1588" s="14"/>
    </row>
    <row r="1589" spans="1:20">
      <c r="A1589" s="13">
        <v>1588</v>
      </c>
      <c r="B1589" s="13" t="s">
        <v>150</v>
      </c>
      <c r="C1589" s="13" t="s">
        <v>69</v>
      </c>
      <c r="D1589" s="13" t="s">
        <v>181</v>
      </c>
      <c r="E1589" s="13" t="s">
        <v>182</v>
      </c>
      <c r="F1589" s="13" t="s">
        <v>134</v>
      </c>
      <c r="G1589" s="13" t="s">
        <v>82</v>
      </c>
      <c r="H1589" s="13" t="s">
        <v>183</v>
      </c>
      <c r="I1589" s="13" t="s">
        <v>1417</v>
      </c>
      <c r="J1589" s="13">
        <v>3</v>
      </c>
      <c r="K1589" s="13">
        <v>0</v>
      </c>
      <c r="L1589" s="14">
        <v>5.0054999999999996</v>
      </c>
      <c r="M1589" s="14">
        <f t="shared" si="120"/>
        <v>5.644499999999999</v>
      </c>
      <c r="N1589" s="14">
        <f t="shared" si="121"/>
        <v>10.649999999999999</v>
      </c>
      <c r="O1589" s="14">
        <f t="shared" si="123"/>
        <v>5.0054999999999996</v>
      </c>
      <c r="P1589" s="13">
        <v>10.649999999999999</v>
      </c>
      <c r="Q1589" s="14">
        <f t="shared" si="122"/>
        <v>450</v>
      </c>
      <c r="R1589" s="14" t="str">
        <f t="shared" si="124"/>
        <v>D</v>
      </c>
      <c r="S1589" s="14" t="str">
        <f>VLOOKUP(G1589,Code!$C$3:$D$5,2,0)</f>
        <v>O-102</v>
      </c>
      <c r="T1589" s="14"/>
    </row>
    <row r="1590" spans="1:20">
      <c r="A1590" s="13">
        <v>1589</v>
      </c>
      <c r="B1590" s="13" t="s">
        <v>150</v>
      </c>
      <c r="C1590" s="13" t="s">
        <v>69</v>
      </c>
      <c r="D1590" s="13" t="s">
        <v>181</v>
      </c>
      <c r="E1590" s="13" t="s">
        <v>182</v>
      </c>
      <c r="F1590" s="13" t="s">
        <v>134</v>
      </c>
      <c r="G1590" s="13" t="s">
        <v>96</v>
      </c>
      <c r="H1590" s="13" t="s">
        <v>138</v>
      </c>
      <c r="I1590" s="13" t="s">
        <v>631</v>
      </c>
      <c r="J1590" s="13">
        <v>4</v>
      </c>
      <c r="K1590" s="13">
        <v>0</v>
      </c>
      <c r="L1590" s="14">
        <v>34.692000000000007</v>
      </c>
      <c r="M1590" s="14">
        <f t="shared" si="120"/>
        <v>213.108</v>
      </c>
      <c r="N1590" s="14">
        <f t="shared" si="121"/>
        <v>247.8</v>
      </c>
      <c r="O1590" s="14">
        <f t="shared" si="123"/>
        <v>34.692000000000007</v>
      </c>
      <c r="P1590" s="13">
        <v>247.8</v>
      </c>
      <c r="Q1590" s="14">
        <f t="shared" si="122"/>
        <v>600</v>
      </c>
      <c r="R1590" s="14" t="str">
        <f t="shared" si="124"/>
        <v>C</v>
      </c>
      <c r="S1590" s="14" t="str">
        <f>VLOOKUP(G1590,Code!$C$3:$D$5,2,0)</f>
        <v>T-103</v>
      </c>
      <c r="T1590" s="14"/>
    </row>
    <row r="1591" spans="1:20">
      <c r="A1591" s="13">
        <v>1590</v>
      </c>
      <c r="B1591" s="13" t="s">
        <v>85</v>
      </c>
      <c r="C1591" s="13" t="s">
        <v>78</v>
      </c>
      <c r="D1591" s="13" t="s">
        <v>1069</v>
      </c>
      <c r="E1591" s="13" t="s">
        <v>204</v>
      </c>
      <c r="F1591" s="13" t="s">
        <v>72</v>
      </c>
      <c r="G1591" s="13" t="s">
        <v>82</v>
      </c>
      <c r="H1591" s="13" t="s">
        <v>94</v>
      </c>
      <c r="I1591" s="13" t="s">
        <v>703</v>
      </c>
      <c r="J1591" s="13">
        <v>4</v>
      </c>
      <c r="K1591" s="13">
        <v>0</v>
      </c>
      <c r="L1591" s="14">
        <v>2.9592000000000009</v>
      </c>
      <c r="M1591" s="14">
        <f t="shared" si="120"/>
        <v>8.0007999999999999</v>
      </c>
      <c r="N1591" s="14">
        <f t="shared" si="121"/>
        <v>10.96</v>
      </c>
      <c r="O1591" s="14">
        <f t="shared" si="123"/>
        <v>2.9592000000000009</v>
      </c>
      <c r="P1591" s="13">
        <v>10.96</v>
      </c>
      <c r="Q1591" s="14">
        <f t="shared" si="122"/>
        <v>600</v>
      </c>
      <c r="R1591" s="14" t="str">
        <f t="shared" si="124"/>
        <v>C</v>
      </c>
      <c r="S1591" s="14" t="str">
        <f>VLOOKUP(G1591,Code!$C$3:$D$5,2,0)</f>
        <v>O-102</v>
      </c>
      <c r="T1591" s="14"/>
    </row>
    <row r="1592" spans="1:20">
      <c r="A1592" s="13">
        <v>1591</v>
      </c>
      <c r="B1592" s="13" t="s">
        <v>85</v>
      </c>
      <c r="C1592" s="13" t="s">
        <v>78</v>
      </c>
      <c r="D1592" s="13" t="s">
        <v>1418</v>
      </c>
      <c r="E1592" s="13" t="s">
        <v>114</v>
      </c>
      <c r="F1592" s="13" t="s">
        <v>115</v>
      </c>
      <c r="G1592" s="13" t="s">
        <v>82</v>
      </c>
      <c r="H1592" s="13" t="s">
        <v>94</v>
      </c>
      <c r="I1592" s="13" t="s">
        <v>1419</v>
      </c>
      <c r="J1592" s="13">
        <v>7</v>
      </c>
      <c r="K1592" s="13">
        <v>0.2</v>
      </c>
      <c r="L1592" s="14">
        <v>5.8603999999999967</v>
      </c>
      <c r="M1592" s="14">
        <f t="shared" si="120"/>
        <v>27.627600000000008</v>
      </c>
      <c r="N1592" s="14">
        <f t="shared" si="121"/>
        <v>40.185600000000008</v>
      </c>
      <c r="O1592" s="14">
        <f t="shared" si="123"/>
        <v>12.558</v>
      </c>
      <c r="P1592" s="13">
        <v>33.488000000000007</v>
      </c>
      <c r="Q1592" s="14">
        <f t="shared" si="122"/>
        <v>1050</v>
      </c>
      <c r="R1592" s="14" t="str">
        <f t="shared" si="124"/>
        <v>B</v>
      </c>
      <c r="S1592" s="14" t="str">
        <f>VLOOKUP(G1592,Code!$C$3:$D$5,2,0)</f>
        <v>O-102</v>
      </c>
      <c r="T1592" s="14"/>
    </row>
    <row r="1593" spans="1:20">
      <c r="A1593" s="13">
        <v>1592</v>
      </c>
      <c r="B1593" s="13" t="s">
        <v>85</v>
      </c>
      <c r="C1593" s="13" t="s">
        <v>78</v>
      </c>
      <c r="D1593" s="13" t="s">
        <v>1418</v>
      </c>
      <c r="E1593" s="13" t="s">
        <v>114</v>
      </c>
      <c r="F1593" s="13" t="s">
        <v>115</v>
      </c>
      <c r="G1593" s="13" t="s">
        <v>82</v>
      </c>
      <c r="H1593" s="13" t="s">
        <v>183</v>
      </c>
      <c r="I1593" s="13" t="s">
        <v>296</v>
      </c>
      <c r="J1593" s="13">
        <v>5</v>
      </c>
      <c r="K1593" s="13">
        <v>0.2</v>
      </c>
      <c r="L1593" s="14">
        <v>2.9144999999999994</v>
      </c>
      <c r="M1593" s="14">
        <f t="shared" si="120"/>
        <v>5.1254999999999997</v>
      </c>
      <c r="N1593" s="14">
        <f t="shared" si="121"/>
        <v>9.6479999999999997</v>
      </c>
      <c r="O1593" s="14">
        <f t="shared" si="123"/>
        <v>4.5225</v>
      </c>
      <c r="P1593" s="13">
        <v>8.0399999999999991</v>
      </c>
      <c r="Q1593" s="14">
        <f t="shared" si="122"/>
        <v>750</v>
      </c>
      <c r="R1593" s="14" t="str">
        <f t="shared" si="124"/>
        <v>C</v>
      </c>
      <c r="S1593" s="14" t="str">
        <f>VLOOKUP(G1593,Code!$C$3:$D$5,2,0)</f>
        <v>O-102</v>
      </c>
      <c r="T1593" s="14"/>
    </row>
    <row r="1594" spans="1:20">
      <c r="A1594" s="13">
        <v>1593</v>
      </c>
      <c r="B1594" s="13" t="s">
        <v>68</v>
      </c>
      <c r="C1594" s="13" t="s">
        <v>69</v>
      </c>
      <c r="D1594" s="13" t="s">
        <v>1080</v>
      </c>
      <c r="E1594" s="13" t="s">
        <v>110</v>
      </c>
      <c r="F1594" s="13" t="s">
        <v>81</v>
      </c>
      <c r="G1594" s="13" t="s">
        <v>96</v>
      </c>
      <c r="H1594" s="13" t="s">
        <v>97</v>
      </c>
      <c r="I1594" s="13" t="s">
        <v>1420</v>
      </c>
      <c r="J1594" s="13">
        <v>4</v>
      </c>
      <c r="K1594" s="13">
        <v>0.2</v>
      </c>
      <c r="L1594" s="14">
        <v>22.676399999999994</v>
      </c>
      <c r="M1594" s="14">
        <f t="shared" si="120"/>
        <v>178.89160000000001</v>
      </c>
      <c r="N1594" s="14">
        <f t="shared" si="121"/>
        <v>241.88160000000002</v>
      </c>
      <c r="O1594" s="14">
        <f t="shared" si="123"/>
        <v>62.990000000000009</v>
      </c>
      <c r="P1594" s="13">
        <v>201.56800000000001</v>
      </c>
      <c r="Q1594" s="14">
        <f t="shared" si="122"/>
        <v>600</v>
      </c>
      <c r="R1594" s="14" t="str">
        <f t="shared" si="124"/>
        <v>C</v>
      </c>
      <c r="S1594" s="14" t="str">
        <f>VLOOKUP(G1594,Code!$C$3:$D$5,2,0)</f>
        <v>T-103</v>
      </c>
      <c r="T1594" s="14"/>
    </row>
    <row r="1595" spans="1:20">
      <c r="A1595" s="13">
        <v>1594</v>
      </c>
      <c r="B1595" s="13" t="s">
        <v>548</v>
      </c>
      <c r="C1595" s="13" t="s">
        <v>69</v>
      </c>
      <c r="D1595" s="13" t="s">
        <v>79</v>
      </c>
      <c r="E1595" s="13" t="s">
        <v>80</v>
      </c>
      <c r="F1595" s="13" t="s">
        <v>81</v>
      </c>
      <c r="G1595" s="13" t="s">
        <v>82</v>
      </c>
      <c r="H1595" s="13" t="s">
        <v>107</v>
      </c>
      <c r="I1595" s="13" t="s">
        <v>1421</v>
      </c>
      <c r="J1595" s="13">
        <v>3</v>
      </c>
      <c r="K1595" s="13">
        <v>0</v>
      </c>
      <c r="L1595" s="14">
        <v>6.5856000000000012</v>
      </c>
      <c r="M1595" s="14">
        <f t="shared" si="120"/>
        <v>6.8544</v>
      </c>
      <c r="N1595" s="14">
        <f t="shared" si="121"/>
        <v>13.440000000000001</v>
      </c>
      <c r="O1595" s="14">
        <f t="shared" si="123"/>
        <v>6.5856000000000012</v>
      </c>
      <c r="P1595" s="13">
        <v>13.440000000000001</v>
      </c>
      <c r="Q1595" s="14">
        <f t="shared" si="122"/>
        <v>450</v>
      </c>
      <c r="R1595" s="14" t="str">
        <f t="shared" si="124"/>
        <v>D</v>
      </c>
      <c r="S1595" s="14" t="str">
        <f>VLOOKUP(G1595,Code!$C$3:$D$5,2,0)</f>
        <v>O-102</v>
      </c>
      <c r="T1595" s="14"/>
    </row>
    <row r="1596" spans="1:20">
      <c r="A1596" s="13">
        <v>1595</v>
      </c>
      <c r="B1596" s="13" t="s">
        <v>150</v>
      </c>
      <c r="C1596" s="13" t="s">
        <v>112</v>
      </c>
      <c r="D1596" s="13" t="s">
        <v>579</v>
      </c>
      <c r="E1596" s="13" t="s">
        <v>159</v>
      </c>
      <c r="F1596" s="13" t="s">
        <v>115</v>
      </c>
      <c r="G1596" s="13" t="s">
        <v>73</v>
      </c>
      <c r="H1596" s="13" t="s">
        <v>74</v>
      </c>
      <c r="I1596" s="13" t="s">
        <v>1422</v>
      </c>
      <c r="J1596" s="13">
        <v>3</v>
      </c>
      <c r="K1596" s="13">
        <v>0.3</v>
      </c>
      <c r="L1596" s="14">
        <v>-35.905799999999999</v>
      </c>
      <c r="M1596" s="14">
        <f t="shared" si="120"/>
        <v>394.96379999999994</v>
      </c>
      <c r="N1596" s="14">
        <f t="shared" si="121"/>
        <v>466.77539999999993</v>
      </c>
      <c r="O1596" s="14">
        <f t="shared" si="123"/>
        <v>71.811599999999999</v>
      </c>
      <c r="P1596" s="13">
        <v>359.05799999999994</v>
      </c>
      <c r="Q1596" s="14">
        <f t="shared" si="122"/>
        <v>450</v>
      </c>
      <c r="R1596" s="14" t="str">
        <f t="shared" si="124"/>
        <v>D</v>
      </c>
      <c r="S1596" s="14" t="str">
        <f>VLOOKUP(G1596,Code!$C$3:$D$5,2,0)</f>
        <v>F-101</v>
      </c>
      <c r="T1596" s="14"/>
    </row>
    <row r="1597" spans="1:20">
      <c r="A1597" s="13">
        <v>1596</v>
      </c>
      <c r="B1597" s="13" t="s">
        <v>85</v>
      </c>
      <c r="C1597" s="13" t="s">
        <v>69</v>
      </c>
      <c r="D1597" s="13" t="s">
        <v>267</v>
      </c>
      <c r="E1597" s="13" t="s">
        <v>268</v>
      </c>
      <c r="F1597" s="13" t="s">
        <v>134</v>
      </c>
      <c r="G1597" s="13" t="s">
        <v>73</v>
      </c>
      <c r="H1597" s="13" t="s">
        <v>76</v>
      </c>
      <c r="I1597" s="13" t="s">
        <v>1207</v>
      </c>
      <c r="J1597" s="13">
        <v>2</v>
      </c>
      <c r="K1597" s="13">
        <v>0.3</v>
      </c>
      <c r="L1597" s="14">
        <v>-2.0567999999999991</v>
      </c>
      <c r="M1597" s="14">
        <f t="shared" si="120"/>
        <v>50.0488</v>
      </c>
      <c r="N1597" s="14">
        <f t="shared" si="121"/>
        <v>62.389599999999994</v>
      </c>
      <c r="O1597" s="14">
        <f t="shared" si="123"/>
        <v>12.340799999999994</v>
      </c>
      <c r="P1597" s="13">
        <v>47.991999999999997</v>
      </c>
      <c r="Q1597" s="14">
        <f t="shared" si="122"/>
        <v>300</v>
      </c>
      <c r="R1597" s="14" t="str">
        <f t="shared" si="124"/>
        <v>D</v>
      </c>
      <c r="S1597" s="14" t="str">
        <f>VLOOKUP(G1597,Code!$C$3:$D$5,2,0)</f>
        <v>F-101</v>
      </c>
      <c r="T1597" s="14"/>
    </row>
    <row r="1598" spans="1:20">
      <c r="A1598" s="13">
        <v>1597</v>
      </c>
      <c r="B1598" s="13" t="s">
        <v>150</v>
      </c>
      <c r="C1598" s="13" t="s">
        <v>78</v>
      </c>
      <c r="D1598" s="13" t="s">
        <v>181</v>
      </c>
      <c r="E1598" s="13" t="s">
        <v>182</v>
      </c>
      <c r="F1598" s="13" t="s">
        <v>134</v>
      </c>
      <c r="G1598" s="13" t="s">
        <v>73</v>
      </c>
      <c r="H1598" s="13" t="s">
        <v>92</v>
      </c>
      <c r="I1598" s="13" t="s">
        <v>708</v>
      </c>
      <c r="J1598" s="13">
        <v>13</v>
      </c>
      <c r="K1598" s="13">
        <v>0</v>
      </c>
      <c r="L1598" s="14">
        <v>175.13599999999997</v>
      </c>
      <c r="M1598" s="14">
        <f t="shared" si="120"/>
        <v>372.1640000000001</v>
      </c>
      <c r="N1598" s="14">
        <f t="shared" si="121"/>
        <v>547.30000000000007</v>
      </c>
      <c r="O1598" s="14">
        <f t="shared" si="123"/>
        <v>175.13599999999997</v>
      </c>
      <c r="P1598" s="13">
        <v>547.30000000000007</v>
      </c>
      <c r="Q1598" s="14">
        <f t="shared" si="122"/>
        <v>1950</v>
      </c>
      <c r="R1598" s="14" t="str">
        <f t="shared" si="124"/>
        <v>B</v>
      </c>
      <c r="S1598" s="14" t="str">
        <f>VLOOKUP(G1598,Code!$C$3:$D$5,2,0)</f>
        <v>F-101</v>
      </c>
      <c r="T1598" s="14"/>
    </row>
    <row r="1599" spans="1:20">
      <c r="A1599" s="13">
        <v>1598</v>
      </c>
      <c r="B1599" s="13" t="s">
        <v>68</v>
      </c>
      <c r="C1599" s="13" t="s">
        <v>69</v>
      </c>
      <c r="D1599" s="13" t="s">
        <v>1423</v>
      </c>
      <c r="E1599" s="13" t="s">
        <v>114</v>
      </c>
      <c r="F1599" s="13" t="s">
        <v>115</v>
      </c>
      <c r="G1599" s="13" t="s">
        <v>82</v>
      </c>
      <c r="H1599" s="13" t="s">
        <v>107</v>
      </c>
      <c r="I1599" s="13" t="s">
        <v>1424</v>
      </c>
      <c r="J1599" s="13">
        <v>4</v>
      </c>
      <c r="K1599" s="13">
        <v>0.2</v>
      </c>
      <c r="L1599" s="14">
        <v>5.2799999999999994</v>
      </c>
      <c r="M1599" s="14">
        <f t="shared" si="120"/>
        <v>11.616000000000001</v>
      </c>
      <c r="N1599" s="14">
        <f t="shared" si="121"/>
        <v>20.275200000000002</v>
      </c>
      <c r="O1599" s="14">
        <f t="shared" si="123"/>
        <v>8.6592000000000002</v>
      </c>
      <c r="P1599" s="13">
        <v>16.896000000000001</v>
      </c>
      <c r="Q1599" s="14">
        <f t="shared" si="122"/>
        <v>600</v>
      </c>
      <c r="R1599" s="14" t="str">
        <f t="shared" si="124"/>
        <v>C</v>
      </c>
      <c r="S1599" s="14" t="str">
        <f>VLOOKUP(G1599,Code!$C$3:$D$5,2,0)</f>
        <v>O-102</v>
      </c>
      <c r="T1599" s="14"/>
    </row>
    <row r="1600" spans="1:20">
      <c r="A1600" s="13">
        <v>1599</v>
      </c>
      <c r="B1600" s="13" t="s">
        <v>68</v>
      </c>
      <c r="C1600" s="13" t="s">
        <v>69</v>
      </c>
      <c r="D1600" s="13" t="s">
        <v>1423</v>
      </c>
      <c r="E1600" s="13" t="s">
        <v>114</v>
      </c>
      <c r="F1600" s="13" t="s">
        <v>115</v>
      </c>
      <c r="G1600" s="13" t="s">
        <v>82</v>
      </c>
      <c r="H1600" s="13" t="s">
        <v>298</v>
      </c>
      <c r="I1600" s="13" t="s">
        <v>1425</v>
      </c>
      <c r="J1600" s="13">
        <v>1</v>
      </c>
      <c r="K1600" s="13">
        <v>0.2</v>
      </c>
      <c r="L1600" s="14">
        <v>0.50039999999999996</v>
      </c>
      <c r="M1600" s="14">
        <f t="shared" si="120"/>
        <v>6.1716000000000006</v>
      </c>
      <c r="N1600" s="14">
        <f t="shared" si="121"/>
        <v>8.0064000000000011</v>
      </c>
      <c r="O1600" s="14">
        <f t="shared" si="123"/>
        <v>1.8348000000000004</v>
      </c>
      <c r="P1600" s="13">
        <v>6.6720000000000006</v>
      </c>
      <c r="Q1600" s="14">
        <f t="shared" si="122"/>
        <v>150</v>
      </c>
      <c r="R1600" s="14" t="str">
        <f t="shared" si="124"/>
        <v>D</v>
      </c>
      <c r="S1600" s="14" t="str">
        <f>VLOOKUP(G1600,Code!$C$3:$D$5,2,0)</f>
        <v>O-102</v>
      </c>
      <c r="T1600" s="14"/>
    </row>
    <row r="1601" spans="1:20">
      <c r="A1601" s="13">
        <v>1600</v>
      </c>
      <c r="B1601" s="13" t="s">
        <v>68</v>
      </c>
      <c r="C1601" s="13" t="s">
        <v>69</v>
      </c>
      <c r="D1601" s="13" t="s">
        <v>1423</v>
      </c>
      <c r="E1601" s="13" t="s">
        <v>114</v>
      </c>
      <c r="F1601" s="13" t="s">
        <v>115</v>
      </c>
      <c r="G1601" s="13" t="s">
        <v>82</v>
      </c>
      <c r="H1601" s="13" t="s">
        <v>94</v>
      </c>
      <c r="I1601" s="13" t="s">
        <v>503</v>
      </c>
      <c r="J1601" s="13">
        <v>4</v>
      </c>
      <c r="K1601" s="13">
        <v>0.2</v>
      </c>
      <c r="L1601" s="14">
        <v>8.674399999999995</v>
      </c>
      <c r="M1601" s="14">
        <f t="shared" si="120"/>
        <v>90.461600000000018</v>
      </c>
      <c r="N1601" s="14">
        <f t="shared" si="121"/>
        <v>118.96320000000001</v>
      </c>
      <c r="O1601" s="14">
        <f t="shared" si="123"/>
        <v>28.501599999999996</v>
      </c>
      <c r="P1601" s="13">
        <v>99.13600000000001</v>
      </c>
      <c r="Q1601" s="14">
        <f t="shared" si="122"/>
        <v>600</v>
      </c>
      <c r="R1601" s="14" t="str">
        <f t="shared" si="124"/>
        <v>C</v>
      </c>
      <c r="S1601" s="14" t="str">
        <f>VLOOKUP(G1601,Code!$C$3:$D$5,2,0)</f>
        <v>O-102</v>
      </c>
      <c r="T1601" s="14"/>
    </row>
    <row r="1602" spans="1:20">
      <c r="A1602" s="13">
        <v>1601</v>
      </c>
      <c r="B1602" s="13" t="s">
        <v>68</v>
      </c>
      <c r="C1602" s="13" t="s">
        <v>69</v>
      </c>
      <c r="D1602" s="13" t="s">
        <v>1423</v>
      </c>
      <c r="E1602" s="13" t="s">
        <v>114</v>
      </c>
      <c r="F1602" s="13" t="s">
        <v>115</v>
      </c>
      <c r="G1602" s="13" t="s">
        <v>73</v>
      </c>
      <c r="H1602" s="13" t="s">
        <v>92</v>
      </c>
      <c r="I1602" s="13" t="s">
        <v>512</v>
      </c>
      <c r="J1602" s="13">
        <v>2</v>
      </c>
      <c r="K1602" s="13">
        <v>0.6</v>
      </c>
      <c r="L1602" s="14">
        <v>-13.992999999999999</v>
      </c>
      <c r="M1602" s="14">
        <f t="shared" ref="M1602:M1665" si="125">P1602-L1602</f>
        <v>29.984999999999999</v>
      </c>
      <c r="N1602" s="14">
        <f t="shared" ref="N1602:N1665" si="126">P1602+(P1602*K1602)</f>
        <v>25.587199999999996</v>
      </c>
      <c r="O1602" s="14">
        <f t="shared" si="123"/>
        <v>-4.3978000000000037</v>
      </c>
      <c r="P1602" s="13">
        <v>15.991999999999999</v>
      </c>
      <c r="Q1602" s="14">
        <f t="shared" ref="Q1602:Q1665" si="127">J1602*150</f>
        <v>300</v>
      </c>
      <c r="R1602" s="14" t="str">
        <f t="shared" si="124"/>
        <v>D</v>
      </c>
      <c r="S1602" s="14" t="str">
        <f>VLOOKUP(G1602,Code!$C$3:$D$5,2,0)</f>
        <v>F-101</v>
      </c>
      <c r="T1602" s="14"/>
    </row>
    <row r="1603" spans="1:20">
      <c r="A1603" s="13">
        <v>1602</v>
      </c>
      <c r="B1603" s="13" t="s">
        <v>68</v>
      </c>
      <c r="C1603" s="13" t="s">
        <v>78</v>
      </c>
      <c r="D1603" s="13" t="s">
        <v>171</v>
      </c>
      <c r="E1603" s="13" t="s">
        <v>172</v>
      </c>
      <c r="F1603" s="13" t="s">
        <v>134</v>
      </c>
      <c r="G1603" s="13" t="s">
        <v>73</v>
      </c>
      <c r="H1603" s="13" t="s">
        <v>92</v>
      </c>
      <c r="I1603" s="13" t="s">
        <v>1426</v>
      </c>
      <c r="J1603" s="13">
        <v>2</v>
      </c>
      <c r="K1603" s="13">
        <v>0</v>
      </c>
      <c r="L1603" s="14">
        <v>42.391999999999996</v>
      </c>
      <c r="M1603" s="14">
        <f t="shared" si="125"/>
        <v>169.56800000000001</v>
      </c>
      <c r="N1603" s="14">
        <f t="shared" si="126"/>
        <v>211.96</v>
      </c>
      <c r="O1603" s="14">
        <f t="shared" ref="O1603:O1666" si="128">N1603-M1603</f>
        <v>42.391999999999996</v>
      </c>
      <c r="P1603" s="13">
        <v>211.96</v>
      </c>
      <c r="Q1603" s="14">
        <f t="shared" si="127"/>
        <v>300</v>
      </c>
      <c r="R1603" s="14" t="str">
        <f t="shared" ref="R1603:R1666" si="129">IF(Q1603&gt;=2000,"A",IF(Q1603&gt;=1000,"B",IF(Q1603&gt;=500,"C",IF(Q1603&gt;=100,"D",IF(Q1603&lt;100,"E","error")))))</f>
        <v>D</v>
      </c>
      <c r="S1603" s="14" t="str">
        <f>VLOOKUP(G1603,Code!$C$3:$D$5,2,0)</f>
        <v>F-101</v>
      </c>
      <c r="T1603" s="14"/>
    </row>
    <row r="1604" spans="1:20">
      <c r="A1604" s="13">
        <v>1603</v>
      </c>
      <c r="B1604" s="13" t="s">
        <v>85</v>
      </c>
      <c r="C1604" s="13" t="s">
        <v>69</v>
      </c>
      <c r="D1604" s="13" t="s">
        <v>1313</v>
      </c>
      <c r="E1604" s="13" t="s">
        <v>210</v>
      </c>
      <c r="F1604" s="13" t="s">
        <v>72</v>
      </c>
      <c r="G1604" s="13" t="s">
        <v>82</v>
      </c>
      <c r="H1604" s="13" t="s">
        <v>94</v>
      </c>
      <c r="I1604" s="13" t="s">
        <v>1427</v>
      </c>
      <c r="J1604" s="13">
        <v>3</v>
      </c>
      <c r="K1604" s="13">
        <v>0.2</v>
      </c>
      <c r="L1604" s="14">
        <v>1.6679999999999997</v>
      </c>
      <c r="M1604" s="14">
        <f t="shared" si="125"/>
        <v>5.0039999999999996</v>
      </c>
      <c r="N1604" s="14">
        <f t="shared" si="126"/>
        <v>8.0063999999999993</v>
      </c>
      <c r="O1604" s="14">
        <f t="shared" si="128"/>
        <v>3.0023999999999997</v>
      </c>
      <c r="P1604" s="13">
        <v>6.6719999999999988</v>
      </c>
      <c r="Q1604" s="14">
        <f t="shared" si="127"/>
        <v>450</v>
      </c>
      <c r="R1604" s="14" t="str">
        <f t="shared" si="129"/>
        <v>D</v>
      </c>
      <c r="S1604" s="14" t="str">
        <f>VLOOKUP(G1604,Code!$C$3:$D$5,2,0)</f>
        <v>O-102</v>
      </c>
      <c r="T1604" s="14"/>
    </row>
    <row r="1605" spans="1:20">
      <c r="A1605" s="13">
        <v>1604</v>
      </c>
      <c r="B1605" s="13" t="s">
        <v>85</v>
      </c>
      <c r="C1605" s="13" t="s">
        <v>69</v>
      </c>
      <c r="D1605" s="13" t="s">
        <v>307</v>
      </c>
      <c r="E1605" s="13" t="s">
        <v>172</v>
      </c>
      <c r="F1605" s="13" t="s">
        <v>134</v>
      </c>
      <c r="G1605" s="13" t="s">
        <v>82</v>
      </c>
      <c r="H1605" s="13" t="s">
        <v>94</v>
      </c>
      <c r="I1605" s="13" t="s">
        <v>1428</v>
      </c>
      <c r="J1605" s="13">
        <v>6</v>
      </c>
      <c r="K1605" s="13">
        <v>0</v>
      </c>
      <c r="L1605" s="14">
        <v>45.222599999999993</v>
      </c>
      <c r="M1605" s="14">
        <f t="shared" si="125"/>
        <v>110.7174</v>
      </c>
      <c r="N1605" s="14">
        <f t="shared" si="126"/>
        <v>155.94</v>
      </c>
      <c r="O1605" s="14">
        <f t="shared" si="128"/>
        <v>45.2226</v>
      </c>
      <c r="P1605" s="13">
        <v>155.94</v>
      </c>
      <c r="Q1605" s="14">
        <f t="shared" si="127"/>
        <v>900</v>
      </c>
      <c r="R1605" s="14" t="str">
        <f t="shared" si="129"/>
        <v>C</v>
      </c>
      <c r="S1605" s="14" t="str">
        <f>VLOOKUP(G1605,Code!$C$3:$D$5,2,0)</f>
        <v>O-102</v>
      </c>
      <c r="T1605" s="14"/>
    </row>
    <row r="1606" spans="1:20">
      <c r="A1606" s="13">
        <v>1605</v>
      </c>
      <c r="B1606" s="13" t="s">
        <v>68</v>
      </c>
      <c r="C1606" s="13" t="s">
        <v>69</v>
      </c>
      <c r="D1606" s="13" t="s">
        <v>79</v>
      </c>
      <c r="E1606" s="13" t="s">
        <v>80</v>
      </c>
      <c r="F1606" s="13" t="s">
        <v>81</v>
      </c>
      <c r="G1606" s="13" t="s">
        <v>96</v>
      </c>
      <c r="H1606" s="13" t="s">
        <v>97</v>
      </c>
      <c r="I1606" s="13" t="s">
        <v>1184</v>
      </c>
      <c r="J1606" s="13">
        <v>5</v>
      </c>
      <c r="K1606" s="13">
        <v>0.2</v>
      </c>
      <c r="L1606" s="14">
        <v>12.986999999999995</v>
      </c>
      <c r="M1606" s="14">
        <f t="shared" si="125"/>
        <v>26.973000000000013</v>
      </c>
      <c r="N1606" s="14">
        <f t="shared" si="126"/>
        <v>47.952000000000012</v>
      </c>
      <c r="O1606" s="14">
        <f t="shared" si="128"/>
        <v>20.978999999999999</v>
      </c>
      <c r="P1606" s="13">
        <v>39.960000000000008</v>
      </c>
      <c r="Q1606" s="14">
        <f t="shared" si="127"/>
        <v>750</v>
      </c>
      <c r="R1606" s="14" t="str">
        <f t="shared" si="129"/>
        <v>C</v>
      </c>
      <c r="S1606" s="14" t="str">
        <f>VLOOKUP(G1606,Code!$C$3:$D$5,2,0)</f>
        <v>T-103</v>
      </c>
      <c r="T1606" s="14"/>
    </row>
    <row r="1607" spans="1:20">
      <c r="A1607" s="13">
        <v>1606</v>
      </c>
      <c r="B1607" s="13" t="s">
        <v>68</v>
      </c>
      <c r="C1607" s="13" t="s">
        <v>69</v>
      </c>
      <c r="D1607" s="13" t="s">
        <v>79</v>
      </c>
      <c r="E1607" s="13" t="s">
        <v>80</v>
      </c>
      <c r="F1607" s="13" t="s">
        <v>81</v>
      </c>
      <c r="G1607" s="13" t="s">
        <v>82</v>
      </c>
      <c r="H1607" s="13" t="s">
        <v>94</v>
      </c>
      <c r="I1607" s="13" t="s">
        <v>1429</v>
      </c>
      <c r="J1607" s="13">
        <v>3</v>
      </c>
      <c r="K1607" s="13">
        <v>0</v>
      </c>
      <c r="L1607" s="14">
        <v>1.5288000000000002</v>
      </c>
      <c r="M1607" s="14">
        <f t="shared" si="125"/>
        <v>3.9311999999999996</v>
      </c>
      <c r="N1607" s="14">
        <f t="shared" si="126"/>
        <v>5.46</v>
      </c>
      <c r="O1607" s="14">
        <f t="shared" si="128"/>
        <v>1.5288000000000004</v>
      </c>
      <c r="P1607" s="13">
        <v>5.46</v>
      </c>
      <c r="Q1607" s="14">
        <f t="shared" si="127"/>
        <v>450</v>
      </c>
      <c r="R1607" s="14" t="str">
        <f t="shared" si="129"/>
        <v>D</v>
      </c>
      <c r="S1607" s="14" t="str">
        <f>VLOOKUP(G1607,Code!$C$3:$D$5,2,0)</f>
        <v>O-102</v>
      </c>
      <c r="T1607" s="14"/>
    </row>
    <row r="1608" spans="1:20">
      <c r="A1608" s="13">
        <v>1607</v>
      </c>
      <c r="B1608" s="13" t="s">
        <v>68</v>
      </c>
      <c r="C1608" s="13" t="s">
        <v>69</v>
      </c>
      <c r="D1608" s="13" t="s">
        <v>79</v>
      </c>
      <c r="E1608" s="13" t="s">
        <v>80</v>
      </c>
      <c r="F1608" s="13" t="s">
        <v>81</v>
      </c>
      <c r="G1608" s="13" t="s">
        <v>82</v>
      </c>
      <c r="H1608" s="13" t="s">
        <v>94</v>
      </c>
      <c r="I1608" s="13" t="s">
        <v>1430</v>
      </c>
      <c r="J1608" s="13">
        <v>5</v>
      </c>
      <c r="K1608" s="13">
        <v>0</v>
      </c>
      <c r="L1608" s="14">
        <v>21.227999999999998</v>
      </c>
      <c r="M1608" s="14">
        <f t="shared" si="125"/>
        <v>51.972000000000008</v>
      </c>
      <c r="N1608" s="14">
        <f t="shared" si="126"/>
        <v>73.2</v>
      </c>
      <c r="O1608" s="14">
        <f t="shared" si="128"/>
        <v>21.227999999999994</v>
      </c>
      <c r="P1608" s="13">
        <v>73.2</v>
      </c>
      <c r="Q1608" s="14">
        <f t="shared" si="127"/>
        <v>750</v>
      </c>
      <c r="R1608" s="14" t="str">
        <f t="shared" si="129"/>
        <v>C</v>
      </c>
      <c r="S1608" s="14" t="str">
        <f>VLOOKUP(G1608,Code!$C$3:$D$5,2,0)</f>
        <v>O-102</v>
      </c>
      <c r="T1608" s="14"/>
    </row>
    <row r="1609" spans="1:20">
      <c r="A1609" s="13">
        <v>1608</v>
      </c>
      <c r="B1609" s="13" t="s">
        <v>68</v>
      </c>
      <c r="C1609" s="13" t="s">
        <v>69</v>
      </c>
      <c r="D1609" s="13" t="s">
        <v>79</v>
      </c>
      <c r="E1609" s="13" t="s">
        <v>80</v>
      </c>
      <c r="F1609" s="13" t="s">
        <v>81</v>
      </c>
      <c r="G1609" s="13" t="s">
        <v>82</v>
      </c>
      <c r="H1609" s="13" t="s">
        <v>99</v>
      </c>
      <c r="I1609" s="13" t="s">
        <v>575</v>
      </c>
      <c r="J1609" s="13">
        <v>1</v>
      </c>
      <c r="K1609" s="13">
        <v>0.2</v>
      </c>
      <c r="L1609" s="14">
        <v>1.9709999999999996</v>
      </c>
      <c r="M1609" s="14">
        <f t="shared" si="125"/>
        <v>3.8690000000000002</v>
      </c>
      <c r="N1609" s="14">
        <f t="shared" si="126"/>
        <v>7.008</v>
      </c>
      <c r="O1609" s="14">
        <f t="shared" si="128"/>
        <v>3.1389999999999998</v>
      </c>
      <c r="P1609" s="13">
        <v>5.84</v>
      </c>
      <c r="Q1609" s="14">
        <f t="shared" si="127"/>
        <v>150</v>
      </c>
      <c r="R1609" s="14" t="str">
        <f t="shared" si="129"/>
        <v>D</v>
      </c>
      <c r="S1609" s="14" t="str">
        <f>VLOOKUP(G1609,Code!$C$3:$D$5,2,0)</f>
        <v>O-102</v>
      </c>
      <c r="T1609" s="14"/>
    </row>
    <row r="1610" spans="1:20">
      <c r="A1610" s="13">
        <v>1609</v>
      </c>
      <c r="B1610" s="13" t="s">
        <v>68</v>
      </c>
      <c r="C1610" s="13" t="s">
        <v>69</v>
      </c>
      <c r="D1610" s="13" t="s">
        <v>79</v>
      </c>
      <c r="E1610" s="13" t="s">
        <v>80</v>
      </c>
      <c r="F1610" s="13" t="s">
        <v>81</v>
      </c>
      <c r="G1610" s="13" t="s">
        <v>82</v>
      </c>
      <c r="H1610" s="13" t="s">
        <v>107</v>
      </c>
      <c r="I1610" s="13" t="s">
        <v>838</v>
      </c>
      <c r="J1610" s="13">
        <v>4</v>
      </c>
      <c r="K1610" s="13">
        <v>0</v>
      </c>
      <c r="L1610" s="14">
        <v>10.223999999999998</v>
      </c>
      <c r="M1610" s="14">
        <f t="shared" si="125"/>
        <v>12.496</v>
      </c>
      <c r="N1610" s="14">
        <f t="shared" si="126"/>
        <v>22.72</v>
      </c>
      <c r="O1610" s="14">
        <f t="shared" si="128"/>
        <v>10.223999999999998</v>
      </c>
      <c r="P1610" s="13">
        <v>22.72</v>
      </c>
      <c r="Q1610" s="14">
        <f t="shared" si="127"/>
        <v>600</v>
      </c>
      <c r="R1610" s="14" t="str">
        <f t="shared" si="129"/>
        <v>C</v>
      </c>
      <c r="S1610" s="14" t="str">
        <f>VLOOKUP(G1610,Code!$C$3:$D$5,2,0)</f>
        <v>O-102</v>
      </c>
      <c r="T1610" s="14"/>
    </row>
    <row r="1611" spans="1:20">
      <c r="A1611" s="13">
        <v>1610</v>
      </c>
      <c r="B1611" s="13" t="s">
        <v>68</v>
      </c>
      <c r="C1611" s="13" t="s">
        <v>69</v>
      </c>
      <c r="D1611" s="13" t="s">
        <v>79</v>
      </c>
      <c r="E1611" s="13" t="s">
        <v>80</v>
      </c>
      <c r="F1611" s="13" t="s">
        <v>81</v>
      </c>
      <c r="G1611" s="13" t="s">
        <v>82</v>
      </c>
      <c r="H1611" s="13" t="s">
        <v>99</v>
      </c>
      <c r="I1611" s="13" t="s">
        <v>1431</v>
      </c>
      <c r="J1611" s="13">
        <v>3</v>
      </c>
      <c r="K1611" s="13">
        <v>0.2</v>
      </c>
      <c r="L1611" s="14">
        <v>3.2675999999999994</v>
      </c>
      <c r="M1611" s="14">
        <f t="shared" si="125"/>
        <v>6.0684000000000005</v>
      </c>
      <c r="N1611" s="14">
        <f t="shared" si="126"/>
        <v>11.203200000000001</v>
      </c>
      <c r="O1611" s="14">
        <f t="shared" si="128"/>
        <v>5.1348000000000003</v>
      </c>
      <c r="P1611" s="13">
        <v>9.3360000000000003</v>
      </c>
      <c r="Q1611" s="14">
        <f t="shared" si="127"/>
        <v>450</v>
      </c>
      <c r="R1611" s="14" t="str">
        <f t="shared" si="129"/>
        <v>D</v>
      </c>
      <c r="S1611" s="14" t="str">
        <f>VLOOKUP(G1611,Code!$C$3:$D$5,2,0)</f>
        <v>O-102</v>
      </c>
      <c r="T1611" s="14"/>
    </row>
    <row r="1612" spans="1:20">
      <c r="A1612" s="13">
        <v>1611</v>
      </c>
      <c r="B1612" s="13" t="s">
        <v>85</v>
      </c>
      <c r="C1612" s="13" t="s">
        <v>78</v>
      </c>
      <c r="D1612" s="13" t="s">
        <v>79</v>
      </c>
      <c r="E1612" s="13" t="s">
        <v>80</v>
      </c>
      <c r="F1612" s="13" t="s">
        <v>81</v>
      </c>
      <c r="G1612" s="13" t="s">
        <v>73</v>
      </c>
      <c r="H1612" s="13" t="s">
        <v>74</v>
      </c>
      <c r="I1612" s="13" t="s">
        <v>1422</v>
      </c>
      <c r="J1612" s="13">
        <v>2</v>
      </c>
      <c r="K1612" s="13">
        <v>0.15</v>
      </c>
      <c r="L1612" s="14">
        <v>27.356800000000007</v>
      </c>
      <c r="M1612" s="14">
        <f t="shared" si="125"/>
        <v>263.30919999999998</v>
      </c>
      <c r="N1612" s="14">
        <f t="shared" si="126"/>
        <v>334.26589999999999</v>
      </c>
      <c r="O1612" s="14">
        <f t="shared" si="128"/>
        <v>70.956700000000012</v>
      </c>
      <c r="P1612" s="13">
        <v>290.666</v>
      </c>
      <c r="Q1612" s="14">
        <f t="shared" si="127"/>
        <v>300</v>
      </c>
      <c r="R1612" s="14" t="str">
        <f t="shared" si="129"/>
        <v>D</v>
      </c>
      <c r="S1612" s="14" t="str">
        <f>VLOOKUP(G1612,Code!$C$3:$D$5,2,0)</f>
        <v>F-101</v>
      </c>
      <c r="T1612" s="14"/>
    </row>
    <row r="1613" spans="1:20">
      <c r="A1613" s="13">
        <v>1612</v>
      </c>
      <c r="B1613" s="13" t="s">
        <v>85</v>
      </c>
      <c r="C1613" s="13" t="s">
        <v>78</v>
      </c>
      <c r="D1613" s="13" t="s">
        <v>79</v>
      </c>
      <c r="E1613" s="13" t="s">
        <v>80</v>
      </c>
      <c r="F1613" s="13" t="s">
        <v>81</v>
      </c>
      <c r="G1613" s="13" t="s">
        <v>96</v>
      </c>
      <c r="H1613" s="13" t="s">
        <v>97</v>
      </c>
      <c r="I1613" s="13" t="s">
        <v>1432</v>
      </c>
      <c r="J1613" s="13">
        <v>2</v>
      </c>
      <c r="K1613" s="13">
        <v>0.2</v>
      </c>
      <c r="L1613" s="14">
        <v>20.158400000000015</v>
      </c>
      <c r="M1613" s="14">
        <f t="shared" si="125"/>
        <v>181.42559999999997</v>
      </c>
      <c r="N1613" s="14">
        <f t="shared" si="126"/>
        <v>241.9008</v>
      </c>
      <c r="O1613" s="14">
        <f t="shared" si="128"/>
        <v>60.475200000000029</v>
      </c>
      <c r="P1613" s="13">
        <v>201.584</v>
      </c>
      <c r="Q1613" s="14">
        <f t="shared" si="127"/>
        <v>300</v>
      </c>
      <c r="R1613" s="14" t="str">
        <f t="shared" si="129"/>
        <v>D</v>
      </c>
      <c r="S1613" s="14" t="str">
        <f>VLOOKUP(G1613,Code!$C$3:$D$5,2,0)</f>
        <v>T-103</v>
      </c>
      <c r="T1613" s="14"/>
    </row>
    <row r="1614" spans="1:20">
      <c r="A1614" s="13">
        <v>1613</v>
      </c>
      <c r="B1614" s="13" t="s">
        <v>85</v>
      </c>
      <c r="C1614" s="13" t="s">
        <v>78</v>
      </c>
      <c r="D1614" s="13" t="s">
        <v>79</v>
      </c>
      <c r="E1614" s="13" t="s">
        <v>80</v>
      </c>
      <c r="F1614" s="13" t="s">
        <v>81</v>
      </c>
      <c r="G1614" s="13" t="s">
        <v>96</v>
      </c>
      <c r="H1614" s="13" t="s">
        <v>97</v>
      </c>
      <c r="I1614" s="13" t="s">
        <v>202</v>
      </c>
      <c r="J1614" s="13">
        <v>2</v>
      </c>
      <c r="K1614" s="13">
        <v>0.2</v>
      </c>
      <c r="L1614" s="14">
        <v>31.494</v>
      </c>
      <c r="M1614" s="14">
        <f t="shared" si="125"/>
        <v>52.490000000000009</v>
      </c>
      <c r="N1614" s="14">
        <f t="shared" si="126"/>
        <v>100.78080000000001</v>
      </c>
      <c r="O1614" s="14">
        <f t="shared" si="128"/>
        <v>48.290800000000004</v>
      </c>
      <c r="P1614" s="13">
        <v>83.984000000000009</v>
      </c>
      <c r="Q1614" s="14">
        <f t="shared" si="127"/>
        <v>300</v>
      </c>
      <c r="R1614" s="14" t="str">
        <f t="shared" si="129"/>
        <v>D</v>
      </c>
      <c r="S1614" s="14" t="str">
        <f>VLOOKUP(G1614,Code!$C$3:$D$5,2,0)</f>
        <v>T-103</v>
      </c>
      <c r="T1614" s="14"/>
    </row>
    <row r="1615" spans="1:20">
      <c r="A1615" s="13">
        <v>1614</v>
      </c>
      <c r="B1615" s="13" t="s">
        <v>85</v>
      </c>
      <c r="C1615" s="13" t="s">
        <v>78</v>
      </c>
      <c r="D1615" s="13" t="s">
        <v>1132</v>
      </c>
      <c r="E1615" s="13" t="s">
        <v>80</v>
      </c>
      <c r="F1615" s="13" t="s">
        <v>81</v>
      </c>
      <c r="G1615" s="13" t="s">
        <v>82</v>
      </c>
      <c r="H1615" s="13" t="s">
        <v>90</v>
      </c>
      <c r="I1615" s="13" t="s">
        <v>628</v>
      </c>
      <c r="J1615" s="13">
        <v>7</v>
      </c>
      <c r="K1615" s="13">
        <v>0</v>
      </c>
      <c r="L1615" s="14">
        <v>290.00579999999991</v>
      </c>
      <c r="M1615" s="14">
        <f t="shared" si="125"/>
        <v>710.01420000000019</v>
      </c>
      <c r="N1615" s="14">
        <f t="shared" si="126"/>
        <v>1000.0200000000001</v>
      </c>
      <c r="O1615" s="14">
        <f t="shared" si="128"/>
        <v>290.00579999999991</v>
      </c>
      <c r="P1615" s="13">
        <v>1000.0200000000001</v>
      </c>
      <c r="Q1615" s="14">
        <f t="shared" si="127"/>
        <v>1050</v>
      </c>
      <c r="R1615" s="14" t="str">
        <f t="shared" si="129"/>
        <v>B</v>
      </c>
      <c r="S1615" s="14" t="str">
        <f>VLOOKUP(G1615,Code!$C$3:$D$5,2,0)</f>
        <v>O-102</v>
      </c>
      <c r="T1615" s="14"/>
    </row>
    <row r="1616" spans="1:20">
      <c r="A1616" s="13">
        <v>1615</v>
      </c>
      <c r="B1616" s="13" t="s">
        <v>85</v>
      </c>
      <c r="C1616" s="13" t="s">
        <v>112</v>
      </c>
      <c r="D1616" s="13" t="s">
        <v>132</v>
      </c>
      <c r="E1616" s="13" t="s">
        <v>133</v>
      </c>
      <c r="F1616" s="13" t="s">
        <v>134</v>
      </c>
      <c r="G1616" s="13" t="s">
        <v>96</v>
      </c>
      <c r="H1616" s="13" t="s">
        <v>138</v>
      </c>
      <c r="I1616" s="13" t="s">
        <v>1433</v>
      </c>
      <c r="J1616" s="13">
        <v>3</v>
      </c>
      <c r="K1616" s="13">
        <v>0.2</v>
      </c>
      <c r="L1616" s="14">
        <v>-13.646100000000001</v>
      </c>
      <c r="M1616" s="14">
        <f t="shared" si="125"/>
        <v>97.622100000000017</v>
      </c>
      <c r="N1616" s="14">
        <f t="shared" si="126"/>
        <v>100.77120000000002</v>
      </c>
      <c r="O1616" s="14">
        <f t="shared" si="128"/>
        <v>3.1491000000000042</v>
      </c>
      <c r="P1616" s="13">
        <v>83.976000000000013</v>
      </c>
      <c r="Q1616" s="14">
        <f t="shared" si="127"/>
        <v>450</v>
      </c>
      <c r="R1616" s="14" t="str">
        <f t="shared" si="129"/>
        <v>D</v>
      </c>
      <c r="S1616" s="14" t="str">
        <f>VLOOKUP(G1616,Code!$C$3:$D$5,2,0)</f>
        <v>T-103</v>
      </c>
      <c r="T1616" s="14"/>
    </row>
    <row r="1617" spans="1:20">
      <c r="A1617" s="13">
        <v>1616</v>
      </c>
      <c r="B1617" s="13" t="s">
        <v>85</v>
      </c>
      <c r="C1617" s="13" t="s">
        <v>112</v>
      </c>
      <c r="D1617" s="13" t="s">
        <v>164</v>
      </c>
      <c r="E1617" s="13" t="s">
        <v>165</v>
      </c>
      <c r="F1617" s="13" t="s">
        <v>115</v>
      </c>
      <c r="G1617" s="13" t="s">
        <v>82</v>
      </c>
      <c r="H1617" s="13" t="s">
        <v>83</v>
      </c>
      <c r="I1617" s="13" t="s">
        <v>818</v>
      </c>
      <c r="J1617" s="13">
        <v>1</v>
      </c>
      <c r="K1617" s="13">
        <v>0</v>
      </c>
      <c r="L1617" s="14">
        <v>1.7999999999999998</v>
      </c>
      <c r="M1617" s="14">
        <f t="shared" si="125"/>
        <v>1.9500000000000002</v>
      </c>
      <c r="N1617" s="14">
        <f t="shared" si="126"/>
        <v>3.75</v>
      </c>
      <c r="O1617" s="14">
        <f t="shared" si="128"/>
        <v>1.7999999999999998</v>
      </c>
      <c r="P1617" s="13">
        <v>3.75</v>
      </c>
      <c r="Q1617" s="14">
        <f t="shared" si="127"/>
        <v>150</v>
      </c>
      <c r="R1617" s="14" t="str">
        <f t="shared" si="129"/>
        <v>D</v>
      </c>
      <c r="S1617" s="14" t="str">
        <f>VLOOKUP(G1617,Code!$C$3:$D$5,2,0)</f>
        <v>O-102</v>
      </c>
      <c r="T1617" s="14"/>
    </row>
    <row r="1618" spans="1:20">
      <c r="A1618" s="13">
        <v>1617</v>
      </c>
      <c r="B1618" s="13" t="s">
        <v>85</v>
      </c>
      <c r="C1618" s="13" t="s">
        <v>112</v>
      </c>
      <c r="D1618" s="13" t="s">
        <v>164</v>
      </c>
      <c r="E1618" s="13" t="s">
        <v>165</v>
      </c>
      <c r="F1618" s="13" t="s">
        <v>115</v>
      </c>
      <c r="G1618" s="13" t="s">
        <v>82</v>
      </c>
      <c r="H1618" s="13" t="s">
        <v>83</v>
      </c>
      <c r="I1618" s="13" t="s">
        <v>459</v>
      </c>
      <c r="J1618" s="13">
        <v>4</v>
      </c>
      <c r="K1618" s="13">
        <v>0</v>
      </c>
      <c r="L1618" s="14">
        <v>19.872</v>
      </c>
      <c r="M1618" s="14">
        <f t="shared" si="125"/>
        <v>21.527999999999999</v>
      </c>
      <c r="N1618" s="14">
        <f t="shared" si="126"/>
        <v>41.4</v>
      </c>
      <c r="O1618" s="14">
        <f t="shared" si="128"/>
        <v>19.872</v>
      </c>
      <c r="P1618" s="13">
        <v>41.4</v>
      </c>
      <c r="Q1618" s="14">
        <f t="shared" si="127"/>
        <v>600</v>
      </c>
      <c r="R1618" s="14" t="str">
        <f t="shared" si="129"/>
        <v>C</v>
      </c>
      <c r="S1618" s="14" t="str">
        <f>VLOOKUP(G1618,Code!$C$3:$D$5,2,0)</f>
        <v>O-102</v>
      </c>
      <c r="T1618" s="14"/>
    </row>
    <row r="1619" spans="1:20">
      <c r="A1619" s="13">
        <v>1618</v>
      </c>
      <c r="B1619" s="13" t="s">
        <v>85</v>
      </c>
      <c r="C1619" s="13" t="s">
        <v>112</v>
      </c>
      <c r="D1619" s="13" t="s">
        <v>164</v>
      </c>
      <c r="E1619" s="13" t="s">
        <v>165</v>
      </c>
      <c r="F1619" s="13" t="s">
        <v>115</v>
      </c>
      <c r="G1619" s="13" t="s">
        <v>82</v>
      </c>
      <c r="H1619" s="13" t="s">
        <v>94</v>
      </c>
      <c r="I1619" s="13" t="s">
        <v>1434</v>
      </c>
      <c r="J1619" s="13">
        <v>3</v>
      </c>
      <c r="K1619" s="13">
        <v>0</v>
      </c>
      <c r="L1619" s="14">
        <v>12.511800000000001</v>
      </c>
      <c r="M1619" s="14">
        <f t="shared" si="125"/>
        <v>17.278199999999998</v>
      </c>
      <c r="N1619" s="14">
        <f t="shared" si="126"/>
        <v>29.79</v>
      </c>
      <c r="O1619" s="14">
        <f t="shared" si="128"/>
        <v>12.511800000000001</v>
      </c>
      <c r="P1619" s="13">
        <v>29.79</v>
      </c>
      <c r="Q1619" s="14">
        <f t="shared" si="127"/>
        <v>450</v>
      </c>
      <c r="R1619" s="14" t="str">
        <f t="shared" si="129"/>
        <v>D</v>
      </c>
      <c r="S1619" s="14" t="str">
        <f>VLOOKUP(G1619,Code!$C$3:$D$5,2,0)</f>
        <v>O-102</v>
      </c>
      <c r="T1619" s="14"/>
    </row>
    <row r="1620" spans="1:20">
      <c r="A1620" s="13">
        <v>1619</v>
      </c>
      <c r="B1620" s="13" t="s">
        <v>68</v>
      </c>
      <c r="C1620" s="13" t="s">
        <v>112</v>
      </c>
      <c r="D1620" s="13" t="s">
        <v>181</v>
      </c>
      <c r="E1620" s="13" t="s">
        <v>182</v>
      </c>
      <c r="F1620" s="13" t="s">
        <v>134</v>
      </c>
      <c r="G1620" s="13" t="s">
        <v>82</v>
      </c>
      <c r="H1620" s="13" t="s">
        <v>90</v>
      </c>
      <c r="I1620" s="13" t="s">
        <v>1435</v>
      </c>
      <c r="J1620" s="13">
        <v>2</v>
      </c>
      <c r="K1620" s="13">
        <v>0</v>
      </c>
      <c r="L1620" s="14">
        <v>8.9220000000000041</v>
      </c>
      <c r="M1620" s="14">
        <f t="shared" si="125"/>
        <v>50.557999999999993</v>
      </c>
      <c r="N1620" s="14">
        <f t="shared" si="126"/>
        <v>59.48</v>
      </c>
      <c r="O1620" s="14">
        <f t="shared" si="128"/>
        <v>8.9220000000000041</v>
      </c>
      <c r="P1620" s="13">
        <v>59.48</v>
      </c>
      <c r="Q1620" s="14">
        <f t="shared" si="127"/>
        <v>300</v>
      </c>
      <c r="R1620" s="14" t="str">
        <f t="shared" si="129"/>
        <v>D</v>
      </c>
      <c r="S1620" s="14" t="str">
        <f>VLOOKUP(G1620,Code!$C$3:$D$5,2,0)</f>
        <v>O-102</v>
      </c>
      <c r="T1620" s="14"/>
    </row>
    <row r="1621" spans="1:20">
      <c r="A1621" s="13">
        <v>1620</v>
      </c>
      <c r="B1621" s="13" t="s">
        <v>68</v>
      </c>
      <c r="C1621" s="13" t="s">
        <v>112</v>
      </c>
      <c r="D1621" s="13" t="s">
        <v>181</v>
      </c>
      <c r="E1621" s="13" t="s">
        <v>182</v>
      </c>
      <c r="F1621" s="13" t="s">
        <v>134</v>
      </c>
      <c r="G1621" s="13" t="s">
        <v>82</v>
      </c>
      <c r="H1621" s="13" t="s">
        <v>107</v>
      </c>
      <c r="I1621" s="13" t="s">
        <v>1436</v>
      </c>
      <c r="J1621" s="13">
        <v>1</v>
      </c>
      <c r="K1621" s="13">
        <v>0</v>
      </c>
      <c r="L1621" s="14">
        <v>3.0773999999999999</v>
      </c>
      <c r="M1621" s="14">
        <f t="shared" si="125"/>
        <v>3.6126000000000005</v>
      </c>
      <c r="N1621" s="14">
        <f t="shared" si="126"/>
        <v>6.69</v>
      </c>
      <c r="O1621" s="14">
        <f t="shared" si="128"/>
        <v>3.0773999999999999</v>
      </c>
      <c r="P1621" s="13">
        <v>6.69</v>
      </c>
      <c r="Q1621" s="14">
        <f t="shared" si="127"/>
        <v>150</v>
      </c>
      <c r="R1621" s="14" t="str">
        <f t="shared" si="129"/>
        <v>D</v>
      </c>
      <c r="S1621" s="14" t="str">
        <f>VLOOKUP(G1621,Code!$C$3:$D$5,2,0)</f>
        <v>O-102</v>
      </c>
      <c r="T1621" s="14"/>
    </row>
    <row r="1622" spans="1:20">
      <c r="A1622" s="13">
        <v>1621</v>
      </c>
      <c r="B1622" s="13" t="s">
        <v>85</v>
      </c>
      <c r="C1622" s="13" t="s">
        <v>69</v>
      </c>
      <c r="D1622" s="13" t="s">
        <v>1437</v>
      </c>
      <c r="E1622" s="13" t="s">
        <v>110</v>
      </c>
      <c r="F1622" s="13" t="s">
        <v>81</v>
      </c>
      <c r="G1622" s="13" t="s">
        <v>73</v>
      </c>
      <c r="H1622" s="13" t="s">
        <v>92</v>
      </c>
      <c r="I1622" s="13" t="s">
        <v>1438</v>
      </c>
      <c r="J1622" s="13">
        <v>2</v>
      </c>
      <c r="K1622" s="13">
        <v>0</v>
      </c>
      <c r="L1622" s="14">
        <v>99.23</v>
      </c>
      <c r="M1622" s="14">
        <f t="shared" si="125"/>
        <v>99.23</v>
      </c>
      <c r="N1622" s="14">
        <f t="shared" si="126"/>
        <v>198.46</v>
      </c>
      <c r="O1622" s="14">
        <f t="shared" si="128"/>
        <v>99.23</v>
      </c>
      <c r="P1622" s="13">
        <v>198.46</v>
      </c>
      <c r="Q1622" s="14">
        <f t="shared" si="127"/>
        <v>300</v>
      </c>
      <c r="R1622" s="14" t="str">
        <f t="shared" si="129"/>
        <v>D</v>
      </c>
      <c r="S1622" s="14" t="str">
        <f>VLOOKUP(G1622,Code!$C$3:$D$5,2,0)</f>
        <v>F-101</v>
      </c>
      <c r="T1622" s="14"/>
    </row>
    <row r="1623" spans="1:20">
      <c r="A1623" s="13">
        <v>1622</v>
      </c>
      <c r="B1623" s="13" t="s">
        <v>85</v>
      </c>
      <c r="C1623" s="13" t="s">
        <v>69</v>
      </c>
      <c r="D1623" s="13" t="s">
        <v>1437</v>
      </c>
      <c r="E1623" s="13" t="s">
        <v>110</v>
      </c>
      <c r="F1623" s="13" t="s">
        <v>81</v>
      </c>
      <c r="G1623" s="13" t="s">
        <v>82</v>
      </c>
      <c r="H1623" s="13" t="s">
        <v>83</v>
      </c>
      <c r="I1623" s="13" t="s">
        <v>772</v>
      </c>
      <c r="J1623" s="13">
        <v>8</v>
      </c>
      <c r="K1623" s="13">
        <v>0</v>
      </c>
      <c r="L1623" s="14">
        <v>385.37520000000001</v>
      </c>
      <c r="M1623" s="14">
        <f t="shared" si="125"/>
        <v>401.10480000000001</v>
      </c>
      <c r="N1623" s="14">
        <f t="shared" si="126"/>
        <v>786.48</v>
      </c>
      <c r="O1623" s="14">
        <f t="shared" si="128"/>
        <v>385.37520000000001</v>
      </c>
      <c r="P1623" s="13">
        <v>786.48</v>
      </c>
      <c r="Q1623" s="14">
        <f t="shared" si="127"/>
        <v>1200</v>
      </c>
      <c r="R1623" s="14" t="str">
        <f t="shared" si="129"/>
        <v>B</v>
      </c>
      <c r="S1623" s="14" t="str">
        <f>VLOOKUP(G1623,Code!$C$3:$D$5,2,0)</f>
        <v>O-102</v>
      </c>
      <c r="T1623" s="14"/>
    </row>
    <row r="1624" spans="1:20">
      <c r="A1624" s="13">
        <v>1623</v>
      </c>
      <c r="B1624" s="13" t="s">
        <v>85</v>
      </c>
      <c r="C1624" s="13" t="s">
        <v>69</v>
      </c>
      <c r="D1624" s="13" t="s">
        <v>1437</v>
      </c>
      <c r="E1624" s="13" t="s">
        <v>110</v>
      </c>
      <c r="F1624" s="13" t="s">
        <v>81</v>
      </c>
      <c r="G1624" s="13" t="s">
        <v>82</v>
      </c>
      <c r="H1624" s="13" t="s">
        <v>99</v>
      </c>
      <c r="I1624" s="13" t="s">
        <v>760</v>
      </c>
      <c r="J1624" s="13">
        <v>2</v>
      </c>
      <c r="K1624" s="13">
        <v>0.2</v>
      </c>
      <c r="L1624" s="14">
        <v>7.8191999999999995</v>
      </c>
      <c r="M1624" s="14">
        <f t="shared" si="125"/>
        <v>15.348800000000004</v>
      </c>
      <c r="N1624" s="14">
        <f t="shared" si="126"/>
        <v>27.801600000000004</v>
      </c>
      <c r="O1624" s="14">
        <f t="shared" si="128"/>
        <v>12.4528</v>
      </c>
      <c r="P1624" s="13">
        <v>23.168000000000003</v>
      </c>
      <c r="Q1624" s="14">
        <f t="shared" si="127"/>
        <v>300</v>
      </c>
      <c r="R1624" s="14" t="str">
        <f t="shared" si="129"/>
        <v>D</v>
      </c>
      <c r="S1624" s="14" t="str">
        <f>VLOOKUP(G1624,Code!$C$3:$D$5,2,0)</f>
        <v>O-102</v>
      </c>
      <c r="T1624" s="14"/>
    </row>
    <row r="1625" spans="1:20">
      <c r="A1625" s="13">
        <v>1624</v>
      </c>
      <c r="B1625" s="13" t="s">
        <v>85</v>
      </c>
      <c r="C1625" s="13" t="s">
        <v>69</v>
      </c>
      <c r="D1625" s="13" t="s">
        <v>1437</v>
      </c>
      <c r="E1625" s="13" t="s">
        <v>110</v>
      </c>
      <c r="F1625" s="13" t="s">
        <v>81</v>
      </c>
      <c r="G1625" s="13" t="s">
        <v>96</v>
      </c>
      <c r="H1625" s="13" t="s">
        <v>138</v>
      </c>
      <c r="I1625" s="13" t="s">
        <v>1439</v>
      </c>
      <c r="J1625" s="13">
        <v>2</v>
      </c>
      <c r="K1625" s="13">
        <v>0</v>
      </c>
      <c r="L1625" s="14">
        <v>10.5</v>
      </c>
      <c r="M1625" s="14">
        <f t="shared" si="125"/>
        <v>39.5</v>
      </c>
      <c r="N1625" s="14">
        <f t="shared" si="126"/>
        <v>50</v>
      </c>
      <c r="O1625" s="14">
        <f t="shared" si="128"/>
        <v>10.5</v>
      </c>
      <c r="P1625" s="13">
        <v>50</v>
      </c>
      <c r="Q1625" s="14">
        <f t="shared" si="127"/>
        <v>300</v>
      </c>
      <c r="R1625" s="14" t="str">
        <f t="shared" si="129"/>
        <v>D</v>
      </c>
      <c r="S1625" s="14" t="str">
        <f>VLOOKUP(G1625,Code!$C$3:$D$5,2,0)</f>
        <v>T-103</v>
      </c>
      <c r="T1625" s="14"/>
    </row>
    <row r="1626" spans="1:20">
      <c r="A1626" s="13">
        <v>1625</v>
      </c>
      <c r="B1626" s="13" t="s">
        <v>85</v>
      </c>
      <c r="C1626" s="13" t="s">
        <v>69</v>
      </c>
      <c r="D1626" s="13" t="s">
        <v>79</v>
      </c>
      <c r="E1626" s="13" t="s">
        <v>80</v>
      </c>
      <c r="F1626" s="13" t="s">
        <v>81</v>
      </c>
      <c r="G1626" s="13" t="s">
        <v>96</v>
      </c>
      <c r="H1626" s="13" t="s">
        <v>97</v>
      </c>
      <c r="I1626" s="13" t="s">
        <v>1327</v>
      </c>
      <c r="J1626" s="13">
        <v>5</v>
      </c>
      <c r="K1626" s="13">
        <v>0.2</v>
      </c>
      <c r="L1626" s="14">
        <v>84.494999999999948</v>
      </c>
      <c r="M1626" s="14">
        <f t="shared" si="125"/>
        <v>591.46500000000015</v>
      </c>
      <c r="N1626" s="14">
        <f t="shared" si="126"/>
        <v>811.15200000000004</v>
      </c>
      <c r="O1626" s="14">
        <f t="shared" si="128"/>
        <v>219.6869999999999</v>
      </c>
      <c r="P1626" s="13">
        <v>675.96</v>
      </c>
      <c r="Q1626" s="14">
        <f t="shared" si="127"/>
        <v>750</v>
      </c>
      <c r="R1626" s="14" t="str">
        <f t="shared" si="129"/>
        <v>C</v>
      </c>
      <c r="S1626" s="14" t="str">
        <f>VLOOKUP(G1626,Code!$C$3:$D$5,2,0)</f>
        <v>T-103</v>
      </c>
      <c r="T1626" s="14"/>
    </row>
    <row r="1627" spans="1:20">
      <c r="A1627" s="13">
        <v>1626</v>
      </c>
      <c r="B1627" s="13" t="s">
        <v>85</v>
      </c>
      <c r="C1627" s="13" t="s">
        <v>69</v>
      </c>
      <c r="D1627" s="13" t="s">
        <v>79</v>
      </c>
      <c r="E1627" s="13" t="s">
        <v>80</v>
      </c>
      <c r="F1627" s="13" t="s">
        <v>81</v>
      </c>
      <c r="G1627" s="13" t="s">
        <v>96</v>
      </c>
      <c r="H1627" s="13" t="s">
        <v>138</v>
      </c>
      <c r="I1627" s="13" t="s">
        <v>1440</v>
      </c>
      <c r="J1627" s="13">
        <v>3</v>
      </c>
      <c r="K1627" s="13">
        <v>0</v>
      </c>
      <c r="L1627" s="14">
        <v>556.97400000000005</v>
      </c>
      <c r="M1627" s="14">
        <f t="shared" si="125"/>
        <v>708.87599999999986</v>
      </c>
      <c r="N1627" s="14">
        <f t="shared" si="126"/>
        <v>1265.8499999999999</v>
      </c>
      <c r="O1627" s="14">
        <f t="shared" si="128"/>
        <v>556.97400000000005</v>
      </c>
      <c r="P1627" s="13">
        <v>1265.8499999999999</v>
      </c>
      <c r="Q1627" s="14">
        <f t="shared" si="127"/>
        <v>450</v>
      </c>
      <c r="R1627" s="14" t="str">
        <f t="shared" si="129"/>
        <v>D</v>
      </c>
      <c r="S1627" s="14" t="str">
        <f>VLOOKUP(G1627,Code!$C$3:$D$5,2,0)</f>
        <v>T-103</v>
      </c>
      <c r="T1627" s="14"/>
    </row>
    <row r="1628" spans="1:20">
      <c r="A1628" s="13">
        <v>1627</v>
      </c>
      <c r="B1628" s="13" t="s">
        <v>85</v>
      </c>
      <c r="C1628" s="13" t="s">
        <v>112</v>
      </c>
      <c r="D1628" s="13" t="s">
        <v>181</v>
      </c>
      <c r="E1628" s="13" t="s">
        <v>182</v>
      </c>
      <c r="F1628" s="13" t="s">
        <v>134</v>
      </c>
      <c r="G1628" s="13" t="s">
        <v>82</v>
      </c>
      <c r="H1628" s="13" t="s">
        <v>101</v>
      </c>
      <c r="I1628" s="13" t="s">
        <v>822</v>
      </c>
      <c r="J1628" s="13">
        <v>5</v>
      </c>
      <c r="K1628" s="13">
        <v>0</v>
      </c>
      <c r="L1628" s="14">
        <v>141.27749999999997</v>
      </c>
      <c r="M1628" s="14">
        <f t="shared" si="125"/>
        <v>381.97250000000003</v>
      </c>
      <c r="N1628" s="14">
        <f t="shared" si="126"/>
        <v>523.25</v>
      </c>
      <c r="O1628" s="14">
        <f t="shared" si="128"/>
        <v>141.27749999999997</v>
      </c>
      <c r="P1628" s="13">
        <v>523.25</v>
      </c>
      <c r="Q1628" s="14">
        <f t="shared" si="127"/>
        <v>750</v>
      </c>
      <c r="R1628" s="14" t="str">
        <f t="shared" si="129"/>
        <v>C</v>
      </c>
      <c r="S1628" s="14" t="str">
        <f>VLOOKUP(G1628,Code!$C$3:$D$5,2,0)</f>
        <v>O-102</v>
      </c>
      <c r="T1628" s="14"/>
    </row>
    <row r="1629" spans="1:20">
      <c r="A1629" s="13">
        <v>1628</v>
      </c>
      <c r="B1629" s="13" t="s">
        <v>85</v>
      </c>
      <c r="C1629" s="13" t="s">
        <v>69</v>
      </c>
      <c r="D1629" s="13" t="s">
        <v>1441</v>
      </c>
      <c r="E1629" s="13" t="s">
        <v>352</v>
      </c>
      <c r="F1629" s="13" t="s">
        <v>72</v>
      </c>
      <c r="G1629" s="13" t="s">
        <v>73</v>
      </c>
      <c r="H1629" s="13" t="s">
        <v>76</v>
      </c>
      <c r="I1629" s="13" t="s">
        <v>1195</v>
      </c>
      <c r="J1629" s="13">
        <v>6</v>
      </c>
      <c r="K1629" s="13">
        <v>0</v>
      </c>
      <c r="L1629" s="14">
        <v>155.24999999999994</v>
      </c>
      <c r="M1629" s="14">
        <f t="shared" si="125"/>
        <v>362.25000000000006</v>
      </c>
      <c r="N1629" s="14">
        <f t="shared" si="126"/>
        <v>517.5</v>
      </c>
      <c r="O1629" s="14">
        <f t="shared" si="128"/>
        <v>155.24999999999994</v>
      </c>
      <c r="P1629" s="13">
        <v>517.5</v>
      </c>
      <c r="Q1629" s="14">
        <f t="shared" si="127"/>
        <v>900</v>
      </c>
      <c r="R1629" s="14" t="str">
        <f t="shared" si="129"/>
        <v>C</v>
      </c>
      <c r="S1629" s="14" t="str">
        <f>VLOOKUP(G1629,Code!$C$3:$D$5,2,0)</f>
        <v>F-101</v>
      </c>
      <c r="T1629" s="14"/>
    </row>
    <row r="1630" spans="1:20">
      <c r="A1630" s="13">
        <v>1629</v>
      </c>
      <c r="B1630" s="13" t="s">
        <v>68</v>
      </c>
      <c r="C1630" s="13" t="s">
        <v>69</v>
      </c>
      <c r="D1630" s="13" t="s">
        <v>834</v>
      </c>
      <c r="E1630" s="13" t="s">
        <v>268</v>
      </c>
      <c r="F1630" s="13" t="s">
        <v>134</v>
      </c>
      <c r="G1630" s="13" t="s">
        <v>73</v>
      </c>
      <c r="H1630" s="13" t="s">
        <v>92</v>
      </c>
      <c r="I1630" s="13" t="s">
        <v>1442</v>
      </c>
      <c r="J1630" s="13">
        <v>5</v>
      </c>
      <c r="K1630" s="13">
        <v>0.2</v>
      </c>
      <c r="L1630" s="14">
        <v>2.4639999999999986</v>
      </c>
      <c r="M1630" s="14">
        <f t="shared" si="125"/>
        <v>15.456000000000003</v>
      </c>
      <c r="N1630" s="14">
        <f t="shared" si="126"/>
        <v>21.504000000000001</v>
      </c>
      <c r="O1630" s="14">
        <f t="shared" si="128"/>
        <v>6.0479999999999983</v>
      </c>
      <c r="P1630" s="13">
        <v>17.920000000000002</v>
      </c>
      <c r="Q1630" s="14">
        <f t="shared" si="127"/>
        <v>750</v>
      </c>
      <c r="R1630" s="14" t="str">
        <f t="shared" si="129"/>
        <v>C</v>
      </c>
      <c r="S1630" s="14" t="str">
        <f>VLOOKUP(G1630,Code!$C$3:$D$5,2,0)</f>
        <v>F-101</v>
      </c>
      <c r="T1630" s="14"/>
    </row>
    <row r="1631" spans="1:20">
      <c r="A1631" s="13">
        <v>1630</v>
      </c>
      <c r="B1631" s="13" t="s">
        <v>68</v>
      </c>
      <c r="C1631" s="13" t="s">
        <v>69</v>
      </c>
      <c r="D1631" s="13" t="s">
        <v>834</v>
      </c>
      <c r="E1631" s="13" t="s">
        <v>268</v>
      </c>
      <c r="F1631" s="13" t="s">
        <v>134</v>
      </c>
      <c r="G1631" s="13" t="s">
        <v>82</v>
      </c>
      <c r="H1631" s="13" t="s">
        <v>99</v>
      </c>
      <c r="I1631" s="13" t="s">
        <v>1013</v>
      </c>
      <c r="J1631" s="13">
        <v>6</v>
      </c>
      <c r="K1631" s="13">
        <v>0.7</v>
      </c>
      <c r="L1631" s="14">
        <v>-34.38000000000001</v>
      </c>
      <c r="M1631" s="14">
        <f t="shared" si="125"/>
        <v>75.636000000000024</v>
      </c>
      <c r="N1631" s="14">
        <f t="shared" si="126"/>
        <v>70.135200000000012</v>
      </c>
      <c r="O1631" s="14">
        <f t="shared" si="128"/>
        <v>-5.5008000000000123</v>
      </c>
      <c r="P1631" s="13">
        <v>41.256000000000007</v>
      </c>
      <c r="Q1631" s="14">
        <f t="shared" si="127"/>
        <v>900</v>
      </c>
      <c r="R1631" s="14" t="str">
        <f t="shared" si="129"/>
        <v>C</v>
      </c>
      <c r="S1631" s="14" t="str">
        <f>VLOOKUP(G1631,Code!$C$3:$D$5,2,0)</f>
        <v>O-102</v>
      </c>
      <c r="T1631" s="14"/>
    </row>
    <row r="1632" spans="1:20">
      <c r="A1632" s="13">
        <v>1631</v>
      </c>
      <c r="B1632" s="13" t="s">
        <v>548</v>
      </c>
      <c r="C1632" s="13" t="s">
        <v>69</v>
      </c>
      <c r="D1632" s="13" t="s">
        <v>834</v>
      </c>
      <c r="E1632" s="13" t="s">
        <v>268</v>
      </c>
      <c r="F1632" s="13" t="s">
        <v>134</v>
      </c>
      <c r="G1632" s="13" t="s">
        <v>82</v>
      </c>
      <c r="H1632" s="13" t="s">
        <v>90</v>
      </c>
      <c r="I1632" s="13" t="s">
        <v>1443</v>
      </c>
      <c r="J1632" s="13">
        <v>3</v>
      </c>
      <c r="K1632" s="13">
        <v>0.2</v>
      </c>
      <c r="L1632" s="14">
        <v>88.029900000000055</v>
      </c>
      <c r="M1632" s="14">
        <f t="shared" si="125"/>
        <v>918.02610000000004</v>
      </c>
      <c r="N1632" s="14">
        <f t="shared" si="126"/>
        <v>1207.2672</v>
      </c>
      <c r="O1632" s="14">
        <f t="shared" si="128"/>
        <v>289.24109999999996</v>
      </c>
      <c r="P1632" s="13">
        <v>1006.056</v>
      </c>
      <c r="Q1632" s="14">
        <f t="shared" si="127"/>
        <v>450</v>
      </c>
      <c r="R1632" s="14" t="str">
        <f t="shared" si="129"/>
        <v>D</v>
      </c>
      <c r="S1632" s="14" t="str">
        <f>VLOOKUP(G1632,Code!$C$3:$D$5,2,0)</f>
        <v>O-102</v>
      </c>
      <c r="T1632" s="14"/>
    </row>
    <row r="1633" spans="1:20">
      <c r="A1633" s="13">
        <v>1632</v>
      </c>
      <c r="B1633" s="13" t="s">
        <v>548</v>
      </c>
      <c r="C1633" s="13" t="s">
        <v>69</v>
      </c>
      <c r="D1633" s="13" t="s">
        <v>834</v>
      </c>
      <c r="E1633" s="13" t="s">
        <v>268</v>
      </c>
      <c r="F1633" s="13" t="s">
        <v>134</v>
      </c>
      <c r="G1633" s="13" t="s">
        <v>82</v>
      </c>
      <c r="H1633" s="13" t="s">
        <v>107</v>
      </c>
      <c r="I1633" s="13" t="s">
        <v>744</v>
      </c>
      <c r="J1633" s="13">
        <v>2</v>
      </c>
      <c r="K1633" s="13">
        <v>0.2</v>
      </c>
      <c r="L1633" s="14">
        <v>3.7407999999999997</v>
      </c>
      <c r="M1633" s="14">
        <f t="shared" si="125"/>
        <v>6.9472000000000005</v>
      </c>
      <c r="N1633" s="14">
        <f t="shared" si="126"/>
        <v>12.825600000000001</v>
      </c>
      <c r="O1633" s="14">
        <f t="shared" si="128"/>
        <v>5.878400000000001</v>
      </c>
      <c r="P1633" s="13">
        <v>10.688000000000001</v>
      </c>
      <c r="Q1633" s="14">
        <f t="shared" si="127"/>
        <v>300</v>
      </c>
      <c r="R1633" s="14" t="str">
        <f t="shared" si="129"/>
        <v>D</v>
      </c>
      <c r="S1633" s="14" t="str">
        <f>VLOOKUP(G1633,Code!$C$3:$D$5,2,0)</f>
        <v>O-102</v>
      </c>
      <c r="T1633" s="14"/>
    </row>
    <row r="1634" spans="1:20">
      <c r="A1634" s="13">
        <v>1633</v>
      </c>
      <c r="B1634" s="13" t="s">
        <v>548</v>
      </c>
      <c r="C1634" s="13" t="s">
        <v>69</v>
      </c>
      <c r="D1634" s="13" t="s">
        <v>834</v>
      </c>
      <c r="E1634" s="13" t="s">
        <v>268</v>
      </c>
      <c r="F1634" s="13" t="s">
        <v>134</v>
      </c>
      <c r="G1634" s="13" t="s">
        <v>82</v>
      </c>
      <c r="H1634" s="13" t="s">
        <v>107</v>
      </c>
      <c r="I1634" s="13" t="s">
        <v>761</v>
      </c>
      <c r="J1634" s="13">
        <v>2</v>
      </c>
      <c r="K1634" s="13">
        <v>0.2</v>
      </c>
      <c r="L1634" s="14">
        <v>3.6288</v>
      </c>
      <c r="M1634" s="14">
        <f t="shared" si="125"/>
        <v>6.7392000000000021</v>
      </c>
      <c r="N1634" s="14">
        <f t="shared" si="126"/>
        <v>12.441600000000003</v>
      </c>
      <c r="O1634" s="14">
        <f t="shared" si="128"/>
        <v>5.7024000000000008</v>
      </c>
      <c r="P1634" s="13">
        <v>10.368000000000002</v>
      </c>
      <c r="Q1634" s="14">
        <f t="shared" si="127"/>
        <v>300</v>
      </c>
      <c r="R1634" s="14" t="str">
        <f t="shared" si="129"/>
        <v>D</v>
      </c>
      <c r="S1634" s="14" t="str">
        <f>VLOOKUP(G1634,Code!$C$3:$D$5,2,0)</f>
        <v>O-102</v>
      </c>
      <c r="T1634" s="14"/>
    </row>
    <row r="1635" spans="1:20">
      <c r="A1635" s="13">
        <v>1634</v>
      </c>
      <c r="B1635" s="13" t="s">
        <v>548</v>
      </c>
      <c r="C1635" s="13" t="s">
        <v>69</v>
      </c>
      <c r="D1635" s="13" t="s">
        <v>834</v>
      </c>
      <c r="E1635" s="13" t="s">
        <v>268</v>
      </c>
      <c r="F1635" s="13" t="s">
        <v>134</v>
      </c>
      <c r="G1635" s="13" t="s">
        <v>82</v>
      </c>
      <c r="H1635" s="13" t="s">
        <v>90</v>
      </c>
      <c r="I1635" s="13" t="s">
        <v>1295</v>
      </c>
      <c r="J1635" s="13">
        <v>2</v>
      </c>
      <c r="K1635" s="13">
        <v>0.2</v>
      </c>
      <c r="L1635" s="14">
        <v>1.5700000000000012</v>
      </c>
      <c r="M1635" s="14">
        <f t="shared" si="125"/>
        <v>23.55</v>
      </c>
      <c r="N1635" s="14">
        <f t="shared" si="126"/>
        <v>30.144000000000002</v>
      </c>
      <c r="O1635" s="14">
        <f t="shared" si="128"/>
        <v>6.5940000000000012</v>
      </c>
      <c r="P1635" s="13">
        <v>25.12</v>
      </c>
      <c r="Q1635" s="14">
        <f t="shared" si="127"/>
        <v>300</v>
      </c>
      <c r="R1635" s="14" t="str">
        <f t="shared" si="129"/>
        <v>D</v>
      </c>
      <c r="S1635" s="14" t="str">
        <f>VLOOKUP(G1635,Code!$C$3:$D$5,2,0)</f>
        <v>O-102</v>
      </c>
      <c r="T1635" s="14"/>
    </row>
    <row r="1636" spans="1:20">
      <c r="A1636" s="13">
        <v>1635</v>
      </c>
      <c r="B1636" s="13" t="s">
        <v>548</v>
      </c>
      <c r="C1636" s="13" t="s">
        <v>69</v>
      </c>
      <c r="D1636" s="13" t="s">
        <v>834</v>
      </c>
      <c r="E1636" s="13" t="s">
        <v>268</v>
      </c>
      <c r="F1636" s="13" t="s">
        <v>134</v>
      </c>
      <c r="G1636" s="13" t="s">
        <v>96</v>
      </c>
      <c r="H1636" s="13" t="s">
        <v>138</v>
      </c>
      <c r="I1636" s="13" t="s">
        <v>740</v>
      </c>
      <c r="J1636" s="13">
        <v>2</v>
      </c>
      <c r="K1636" s="13">
        <v>0.2</v>
      </c>
      <c r="L1636" s="14">
        <v>7.263999999999994</v>
      </c>
      <c r="M1636" s="14">
        <f t="shared" si="125"/>
        <v>50.848000000000006</v>
      </c>
      <c r="N1636" s="14">
        <f t="shared" si="126"/>
        <v>69.734400000000008</v>
      </c>
      <c r="O1636" s="14">
        <f t="shared" si="128"/>
        <v>18.886400000000002</v>
      </c>
      <c r="P1636" s="13">
        <v>58.112000000000002</v>
      </c>
      <c r="Q1636" s="14">
        <f t="shared" si="127"/>
        <v>300</v>
      </c>
      <c r="R1636" s="14" t="str">
        <f t="shared" si="129"/>
        <v>D</v>
      </c>
      <c r="S1636" s="14" t="str">
        <f>VLOOKUP(G1636,Code!$C$3:$D$5,2,0)</f>
        <v>T-103</v>
      </c>
      <c r="T1636" s="14"/>
    </row>
    <row r="1637" spans="1:20">
      <c r="A1637" s="13">
        <v>1636</v>
      </c>
      <c r="B1637" s="13" t="s">
        <v>85</v>
      </c>
      <c r="C1637" s="13" t="s">
        <v>69</v>
      </c>
      <c r="D1637" s="13" t="s">
        <v>1444</v>
      </c>
      <c r="E1637" s="13" t="s">
        <v>241</v>
      </c>
      <c r="F1637" s="13" t="s">
        <v>81</v>
      </c>
      <c r="G1637" s="13" t="s">
        <v>82</v>
      </c>
      <c r="H1637" s="13" t="s">
        <v>107</v>
      </c>
      <c r="I1637" s="13" t="s">
        <v>1092</v>
      </c>
      <c r="J1637" s="13">
        <v>3</v>
      </c>
      <c r="K1637" s="13">
        <v>0.2</v>
      </c>
      <c r="L1637" s="14">
        <v>5.4432</v>
      </c>
      <c r="M1637" s="14">
        <f t="shared" si="125"/>
        <v>10.108800000000002</v>
      </c>
      <c r="N1637" s="14">
        <f t="shared" si="126"/>
        <v>18.662400000000005</v>
      </c>
      <c r="O1637" s="14">
        <f t="shared" si="128"/>
        <v>8.553600000000003</v>
      </c>
      <c r="P1637" s="13">
        <v>15.552000000000003</v>
      </c>
      <c r="Q1637" s="14">
        <f t="shared" si="127"/>
        <v>450</v>
      </c>
      <c r="R1637" s="14" t="str">
        <f t="shared" si="129"/>
        <v>D</v>
      </c>
      <c r="S1637" s="14" t="str">
        <f>VLOOKUP(G1637,Code!$C$3:$D$5,2,0)</f>
        <v>O-102</v>
      </c>
      <c r="T1637" s="14"/>
    </row>
    <row r="1638" spans="1:20">
      <c r="A1638" s="13">
        <v>1637</v>
      </c>
      <c r="B1638" s="13" t="s">
        <v>85</v>
      </c>
      <c r="C1638" s="13" t="s">
        <v>69</v>
      </c>
      <c r="D1638" s="13" t="s">
        <v>1444</v>
      </c>
      <c r="E1638" s="13" t="s">
        <v>241</v>
      </c>
      <c r="F1638" s="13" t="s">
        <v>81</v>
      </c>
      <c r="G1638" s="13" t="s">
        <v>82</v>
      </c>
      <c r="H1638" s="13" t="s">
        <v>90</v>
      </c>
      <c r="I1638" s="13" t="s">
        <v>1058</v>
      </c>
      <c r="J1638" s="13">
        <v>5</v>
      </c>
      <c r="K1638" s="13">
        <v>0.2</v>
      </c>
      <c r="L1638" s="14">
        <v>-167.27</v>
      </c>
      <c r="M1638" s="14">
        <f t="shared" si="125"/>
        <v>836.35</v>
      </c>
      <c r="N1638" s="14">
        <f t="shared" si="126"/>
        <v>802.89600000000007</v>
      </c>
      <c r="O1638" s="14">
        <f t="shared" si="128"/>
        <v>-33.453999999999951</v>
      </c>
      <c r="P1638" s="13">
        <v>669.08</v>
      </c>
      <c r="Q1638" s="14">
        <f t="shared" si="127"/>
        <v>750</v>
      </c>
      <c r="R1638" s="14" t="str">
        <f t="shared" si="129"/>
        <v>C</v>
      </c>
      <c r="S1638" s="14" t="str">
        <f>VLOOKUP(G1638,Code!$C$3:$D$5,2,0)</f>
        <v>O-102</v>
      </c>
      <c r="T1638" s="14"/>
    </row>
    <row r="1639" spans="1:20">
      <c r="A1639" s="13">
        <v>1638</v>
      </c>
      <c r="B1639" s="13" t="s">
        <v>85</v>
      </c>
      <c r="C1639" s="13" t="s">
        <v>69</v>
      </c>
      <c r="D1639" s="13" t="s">
        <v>1444</v>
      </c>
      <c r="E1639" s="13" t="s">
        <v>241</v>
      </c>
      <c r="F1639" s="13" t="s">
        <v>81</v>
      </c>
      <c r="G1639" s="13" t="s">
        <v>96</v>
      </c>
      <c r="H1639" s="13" t="s">
        <v>97</v>
      </c>
      <c r="I1639" s="13" t="s">
        <v>1445</v>
      </c>
      <c r="J1639" s="13">
        <v>4</v>
      </c>
      <c r="K1639" s="13">
        <v>0.2</v>
      </c>
      <c r="L1639" s="14">
        <v>-87.667200000000037</v>
      </c>
      <c r="M1639" s="14">
        <f t="shared" si="125"/>
        <v>526.00320000000011</v>
      </c>
      <c r="N1639" s="14">
        <f t="shared" si="126"/>
        <v>526.00319999999999</v>
      </c>
      <c r="O1639" s="14">
        <f t="shared" si="128"/>
        <v>0</v>
      </c>
      <c r="P1639" s="13">
        <v>438.33600000000001</v>
      </c>
      <c r="Q1639" s="14">
        <f t="shared" si="127"/>
        <v>600</v>
      </c>
      <c r="R1639" s="14" t="str">
        <f t="shared" si="129"/>
        <v>C</v>
      </c>
      <c r="S1639" s="14" t="str">
        <f>VLOOKUP(G1639,Code!$C$3:$D$5,2,0)</f>
        <v>T-103</v>
      </c>
      <c r="T1639" s="14"/>
    </row>
    <row r="1640" spans="1:20">
      <c r="A1640" s="13">
        <v>1639</v>
      </c>
      <c r="B1640" s="13" t="s">
        <v>85</v>
      </c>
      <c r="C1640" s="13" t="s">
        <v>69</v>
      </c>
      <c r="D1640" s="13" t="s">
        <v>110</v>
      </c>
      <c r="E1640" s="13" t="s">
        <v>1086</v>
      </c>
      <c r="F1640" s="13" t="s">
        <v>134</v>
      </c>
      <c r="G1640" s="13" t="s">
        <v>82</v>
      </c>
      <c r="H1640" s="13" t="s">
        <v>107</v>
      </c>
      <c r="I1640" s="13" t="s">
        <v>1446</v>
      </c>
      <c r="J1640" s="13">
        <v>3</v>
      </c>
      <c r="K1640" s="13">
        <v>0</v>
      </c>
      <c r="L1640" s="14">
        <v>9.3312000000000008</v>
      </c>
      <c r="M1640" s="14">
        <f t="shared" si="125"/>
        <v>10.1088</v>
      </c>
      <c r="N1640" s="14">
        <f t="shared" si="126"/>
        <v>19.440000000000001</v>
      </c>
      <c r="O1640" s="14">
        <f t="shared" si="128"/>
        <v>9.3312000000000008</v>
      </c>
      <c r="P1640" s="13">
        <v>19.440000000000001</v>
      </c>
      <c r="Q1640" s="14">
        <f t="shared" si="127"/>
        <v>450</v>
      </c>
      <c r="R1640" s="14" t="str">
        <f t="shared" si="129"/>
        <v>D</v>
      </c>
      <c r="S1640" s="14" t="str">
        <f>VLOOKUP(G1640,Code!$C$3:$D$5,2,0)</f>
        <v>O-102</v>
      </c>
      <c r="T1640" s="14"/>
    </row>
    <row r="1641" spans="1:20">
      <c r="A1641" s="13">
        <v>1640</v>
      </c>
      <c r="B1641" s="13" t="s">
        <v>85</v>
      </c>
      <c r="C1641" s="13" t="s">
        <v>69</v>
      </c>
      <c r="D1641" s="13" t="s">
        <v>110</v>
      </c>
      <c r="E1641" s="13" t="s">
        <v>1086</v>
      </c>
      <c r="F1641" s="13" t="s">
        <v>134</v>
      </c>
      <c r="G1641" s="13" t="s">
        <v>82</v>
      </c>
      <c r="H1641" s="13" t="s">
        <v>99</v>
      </c>
      <c r="I1641" s="13" t="s">
        <v>814</v>
      </c>
      <c r="J1641" s="13">
        <v>2</v>
      </c>
      <c r="K1641" s="13">
        <v>0</v>
      </c>
      <c r="L1641" s="14">
        <v>4.4344000000000001</v>
      </c>
      <c r="M1641" s="14">
        <f t="shared" si="125"/>
        <v>5.2056000000000004</v>
      </c>
      <c r="N1641" s="14">
        <f t="shared" si="126"/>
        <v>9.64</v>
      </c>
      <c r="O1641" s="14">
        <f t="shared" si="128"/>
        <v>4.4344000000000001</v>
      </c>
      <c r="P1641" s="13">
        <v>9.64</v>
      </c>
      <c r="Q1641" s="14">
        <f t="shared" si="127"/>
        <v>300</v>
      </c>
      <c r="R1641" s="14" t="str">
        <f t="shared" si="129"/>
        <v>D</v>
      </c>
      <c r="S1641" s="14" t="str">
        <f>VLOOKUP(G1641,Code!$C$3:$D$5,2,0)</f>
        <v>O-102</v>
      </c>
      <c r="T1641" s="14"/>
    </row>
    <row r="1642" spans="1:20">
      <c r="A1642" s="13">
        <v>1641</v>
      </c>
      <c r="B1642" s="13" t="s">
        <v>85</v>
      </c>
      <c r="C1642" s="13" t="s">
        <v>69</v>
      </c>
      <c r="D1642" s="13" t="s">
        <v>110</v>
      </c>
      <c r="E1642" s="13" t="s">
        <v>1086</v>
      </c>
      <c r="F1642" s="13" t="s">
        <v>134</v>
      </c>
      <c r="G1642" s="13" t="s">
        <v>82</v>
      </c>
      <c r="H1642" s="13" t="s">
        <v>107</v>
      </c>
      <c r="I1642" s="13" t="s">
        <v>208</v>
      </c>
      <c r="J1642" s="13">
        <v>2</v>
      </c>
      <c r="K1642" s="13">
        <v>0</v>
      </c>
      <c r="L1642" s="14">
        <v>5.8419999999999996</v>
      </c>
      <c r="M1642" s="14">
        <f t="shared" si="125"/>
        <v>6.8579999999999997</v>
      </c>
      <c r="N1642" s="14">
        <f t="shared" si="126"/>
        <v>12.7</v>
      </c>
      <c r="O1642" s="14">
        <f t="shared" si="128"/>
        <v>5.8419999999999996</v>
      </c>
      <c r="P1642" s="13">
        <v>12.7</v>
      </c>
      <c r="Q1642" s="14">
        <f t="shared" si="127"/>
        <v>300</v>
      </c>
      <c r="R1642" s="14" t="str">
        <f t="shared" si="129"/>
        <v>D</v>
      </c>
      <c r="S1642" s="14" t="str">
        <f>VLOOKUP(G1642,Code!$C$3:$D$5,2,0)</f>
        <v>O-102</v>
      </c>
      <c r="T1642" s="14"/>
    </row>
    <row r="1643" spans="1:20">
      <c r="A1643" s="13">
        <v>1642</v>
      </c>
      <c r="B1643" s="13" t="s">
        <v>85</v>
      </c>
      <c r="C1643" s="13" t="s">
        <v>69</v>
      </c>
      <c r="D1643" s="13" t="s">
        <v>110</v>
      </c>
      <c r="E1643" s="13" t="s">
        <v>1086</v>
      </c>
      <c r="F1643" s="13" t="s">
        <v>134</v>
      </c>
      <c r="G1643" s="13" t="s">
        <v>73</v>
      </c>
      <c r="H1643" s="13" t="s">
        <v>92</v>
      </c>
      <c r="I1643" s="13" t="s">
        <v>243</v>
      </c>
      <c r="J1643" s="13">
        <v>3</v>
      </c>
      <c r="K1643" s="13">
        <v>0</v>
      </c>
      <c r="L1643" s="14">
        <v>17.375399999999999</v>
      </c>
      <c r="M1643" s="14">
        <f t="shared" si="125"/>
        <v>23.994599999999998</v>
      </c>
      <c r="N1643" s="14">
        <f t="shared" si="126"/>
        <v>41.37</v>
      </c>
      <c r="O1643" s="14">
        <f t="shared" si="128"/>
        <v>17.375399999999999</v>
      </c>
      <c r="P1643" s="13">
        <v>41.37</v>
      </c>
      <c r="Q1643" s="14">
        <f t="shared" si="127"/>
        <v>450</v>
      </c>
      <c r="R1643" s="14" t="str">
        <f t="shared" si="129"/>
        <v>D</v>
      </c>
      <c r="S1643" s="14" t="str">
        <f>VLOOKUP(G1643,Code!$C$3:$D$5,2,0)</f>
        <v>F-101</v>
      </c>
      <c r="T1643" s="14"/>
    </row>
    <row r="1644" spans="1:20">
      <c r="A1644" s="13">
        <v>1643</v>
      </c>
      <c r="B1644" s="13" t="s">
        <v>85</v>
      </c>
      <c r="C1644" s="13" t="s">
        <v>78</v>
      </c>
      <c r="D1644" s="13" t="s">
        <v>1447</v>
      </c>
      <c r="E1644" s="13" t="s">
        <v>159</v>
      </c>
      <c r="F1644" s="13" t="s">
        <v>115</v>
      </c>
      <c r="G1644" s="13" t="s">
        <v>82</v>
      </c>
      <c r="H1644" s="13" t="s">
        <v>183</v>
      </c>
      <c r="I1644" s="13" t="s">
        <v>291</v>
      </c>
      <c r="J1644" s="13">
        <v>2</v>
      </c>
      <c r="K1644" s="13">
        <v>0.2</v>
      </c>
      <c r="L1644" s="14">
        <v>3.944999999999999</v>
      </c>
      <c r="M1644" s="14">
        <f t="shared" si="125"/>
        <v>8.679000000000002</v>
      </c>
      <c r="N1644" s="14">
        <f t="shared" si="126"/>
        <v>15.148800000000001</v>
      </c>
      <c r="O1644" s="14">
        <f t="shared" si="128"/>
        <v>6.4697999999999993</v>
      </c>
      <c r="P1644" s="13">
        <v>12.624000000000001</v>
      </c>
      <c r="Q1644" s="14">
        <f t="shared" si="127"/>
        <v>300</v>
      </c>
      <c r="R1644" s="14" t="str">
        <f t="shared" si="129"/>
        <v>D</v>
      </c>
      <c r="S1644" s="14" t="str">
        <f>VLOOKUP(G1644,Code!$C$3:$D$5,2,0)</f>
        <v>O-102</v>
      </c>
      <c r="T1644" s="14"/>
    </row>
    <row r="1645" spans="1:20">
      <c r="A1645" s="13">
        <v>1644</v>
      </c>
      <c r="B1645" s="13" t="s">
        <v>150</v>
      </c>
      <c r="C1645" s="13" t="s">
        <v>78</v>
      </c>
      <c r="D1645" s="13" t="s">
        <v>109</v>
      </c>
      <c r="E1645" s="13" t="s">
        <v>110</v>
      </c>
      <c r="F1645" s="13" t="s">
        <v>81</v>
      </c>
      <c r="G1645" s="13" t="s">
        <v>82</v>
      </c>
      <c r="H1645" s="13" t="s">
        <v>90</v>
      </c>
      <c r="I1645" s="13" t="s">
        <v>649</v>
      </c>
      <c r="J1645" s="13">
        <v>3</v>
      </c>
      <c r="K1645" s="13">
        <v>0</v>
      </c>
      <c r="L1645" s="14">
        <v>349.33919999999995</v>
      </c>
      <c r="M1645" s="14">
        <f t="shared" si="125"/>
        <v>898.30079999999998</v>
      </c>
      <c r="N1645" s="14">
        <f t="shared" si="126"/>
        <v>1247.6399999999999</v>
      </c>
      <c r="O1645" s="14">
        <f t="shared" si="128"/>
        <v>349.33919999999989</v>
      </c>
      <c r="P1645" s="13">
        <v>1247.6399999999999</v>
      </c>
      <c r="Q1645" s="14">
        <f t="shared" si="127"/>
        <v>450</v>
      </c>
      <c r="R1645" s="14" t="str">
        <f t="shared" si="129"/>
        <v>D</v>
      </c>
      <c r="S1645" s="14" t="str">
        <f>VLOOKUP(G1645,Code!$C$3:$D$5,2,0)</f>
        <v>O-102</v>
      </c>
      <c r="T1645" s="14"/>
    </row>
    <row r="1646" spans="1:20">
      <c r="A1646" s="13">
        <v>1645</v>
      </c>
      <c r="B1646" s="13" t="s">
        <v>150</v>
      </c>
      <c r="C1646" s="13" t="s">
        <v>78</v>
      </c>
      <c r="D1646" s="13" t="s">
        <v>109</v>
      </c>
      <c r="E1646" s="13" t="s">
        <v>110</v>
      </c>
      <c r="F1646" s="13" t="s">
        <v>81</v>
      </c>
      <c r="G1646" s="13" t="s">
        <v>96</v>
      </c>
      <c r="H1646" s="13" t="s">
        <v>522</v>
      </c>
      <c r="I1646" s="13" t="s">
        <v>1448</v>
      </c>
      <c r="J1646" s="13">
        <v>7</v>
      </c>
      <c r="K1646" s="13">
        <v>0</v>
      </c>
      <c r="L1646" s="14">
        <v>1480.4670999999998</v>
      </c>
      <c r="M1646" s="14">
        <f t="shared" si="125"/>
        <v>1669.4629000000004</v>
      </c>
      <c r="N1646" s="14">
        <f t="shared" si="126"/>
        <v>3149.9300000000003</v>
      </c>
      <c r="O1646" s="14">
        <f t="shared" si="128"/>
        <v>1480.4670999999998</v>
      </c>
      <c r="P1646" s="13">
        <v>3149.9300000000003</v>
      </c>
      <c r="Q1646" s="14">
        <f t="shared" si="127"/>
        <v>1050</v>
      </c>
      <c r="R1646" s="14" t="str">
        <f t="shared" si="129"/>
        <v>B</v>
      </c>
      <c r="S1646" s="14" t="str">
        <f>VLOOKUP(G1646,Code!$C$3:$D$5,2,0)</f>
        <v>T-103</v>
      </c>
      <c r="T1646" s="14"/>
    </row>
    <row r="1647" spans="1:20">
      <c r="A1647" s="13">
        <v>1646</v>
      </c>
      <c r="B1647" s="13" t="s">
        <v>150</v>
      </c>
      <c r="C1647" s="13" t="s">
        <v>78</v>
      </c>
      <c r="D1647" s="13" t="s">
        <v>109</v>
      </c>
      <c r="E1647" s="13" t="s">
        <v>110</v>
      </c>
      <c r="F1647" s="13" t="s">
        <v>81</v>
      </c>
      <c r="G1647" s="13" t="s">
        <v>82</v>
      </c>
      <c r="H1647" s="13" t="s">
        <v>107</v>
      </c>
      <c r="I1647" s="13" t="s">
        <v>1449</v>
      </c>
      <c r="J1647" s="13">
        <v>2</v>
      </c>
      <c r="K1647" s="13">
        <v>0</v>
      </c>
      <c r="L1647" s="14">
        <v>100.65599999999999</v>
      </c>
      <c r="M1647" s="14">
        <f t="shared" si="125"/>
        <v>109.044</v>
      </c>
      <c r="N1647" s="14">
        <f t="shared" si="126"/>
        <v>209.7</v>
      </c>
      <c r="O1647" s="14">
        <f t="shared" si="128"/>
        <v>100.65599999999999</v>
      </c>
      <c r="P1647" s="13">
        <v>209.7</v>
      </c>
      <c r="Q1647" s="14">
        <f t="shared" si="127"/>
        <v>300</v>
      </c>
      <c r="R1647" s="14" t="str">
        <f t="shared" si="129"/>
        <v>D</v>
      </c>
      <c r="S1647" s="14" t="str">
        <f>VLOOKUP(G1647,Code!$C$3:$D$5,2,0)</f>
        <v>O-102</v>
      </c>
      <c r="T1647" s="14"/>
    </row>
    <row r="1648" spans="1:20">
      <c r="A1648" s="13">
        <v>1647</v>
      </c>
      <c r="B1648" s="13" t="s">
        <v>150</v>
      </c>
      <c r="C1648" s="13" t="s">
        <v>112</v>
      </c>
      <c r="D1648" s="13" t="s">
        <v>132</v>
      </c>
      <c r="E1648" s="13" t="s">
        <v>133</v>
      </c>
      <c r="F1648" s="13" t="s">
        <v>134</v>
      </c>
      <c r="G1648" s="13" t="s">
        <v>96</v>
      </c>
      <c r="H1648" s="13" t="s">
        <v>138</v>
      </c>
      <c r="I1648" s="13" t="s">
        <v>359</v>
      </c>
      <c r="J1648" s="13">
        <v>2</v>
      </c>
      <c r="K1648" s="13">
        <v>0.2</v>
      </c>
      <c r="L1648" s="14">
        <v>-3.0939999999999994</v>
      </c>
      <c r="M1648" s="14">
        <f t="shared" si="125"/>
        <v>38.454000000000008</v>
      </c>
      <c r="N1648" s="14">
        <f t="shared" si="126"/>
        <v>42.432000000000009</v>
      </c>
      <c r="O1648" s="14">
        <f t="shared" si="128"/>
        <v>3.9780000000000015</v>
      </c>
      <c r="P1648" s="13">
        <v>35.360000000000007</v>
      </c>
      <c r="Q1648" s="14">
        <f t="shared" si="127"/>
        <v>300</v>
      </c>
      <c r="R1648" s="14" t="str">
        <f t="shared" si="129"/>
        <v>D</v>
      </c>
      <c r="S1648" s="14" t="str">
        <f>VLOOKUP(G1648,Code!$C$3:$D$5,2,0)</f>
        <v>T-103</v>
      </c>
      <c r="T1648" s="14"/>
    </row>
    <row r="1649" spans="1:20">
      <c r="A1649" s="13">
        <v>1648</v>
      </c>
      <c r="B1649" s="13" t="s">
        <v>150</v>
      </c>
      <c r="C1649" s="13" t="s">
        <v>112</v>
      </c>
      <c r="D1649" s="13" t="s">
        <v>132</v>
      </c>
      <c r="E1649" s="13" t="s">
        <v>133</v>
      </c>
      <c r="F1649" s="13" t="s">
        <v>134</v>
      </c>
      <c r="G1649" s="13" t="s">
        <v>82</v>
      </c>
      <c r="H1649" s="13" t="s">
        <v>183</v>
      </c>
      <c r="I1649" s="13" t="s">
        <v>1450</v>
      </c>
      <c r="J1649" s="13">
        <v>2</v>
      </c>
      <c r="K1649" s="13">
        <v>0.2</v>
      </c>
      <c r="L1649" s="14">
        <v>-0.71279999999999988</v>
      </c>
      <c r="M1649" s="14">
        <f t="shared" si="125"/>
        <v>3.8807999999999998</v>
      </c>
      <c r="N1649" s="14">
        <f t="shared" si="126"/>
        <v>3.8016000000000001</v>
      </c>
      <c r="O1649" s="14">
        <f t="shared" si="128"/>
        <v>-7.9199999999999715E-2</v>
      </c>
      <c r="P1649" s="13">
        <v>3.1680000000000001</v>
      </c>
      <c r="Q1649" s="14">
        <f t="shared" si="127"/>
        <v>300</v>
      </c>
      <c r="R1649" s="14" t="str">
        <f t="shared" si="129"/>
        <v>D</v>
      </c>
      <c r="S1649" s="14" t="str">
        <f>VLOOKUP(G1649,Code!$C$3:$D$5,2,0)</f>
        <v>O-102</v>
      </c>
      <c r="T1649" s="14"/>
    </row>
    <row r="1650" spans="1:20">
      <c r="A1650" s="13">
        <v>1649</v>
      </c>
      <c r="B1650" s="13" t="s">
        <v>68</v>
      </c>
      <c r="C1650" s="13" t="s">
        <v>69</v>
      </c>
      <c r="D1650" s="13" t="s">
        <v>132</v>
      </c>
      <c r="E1650" s="13" t="s">
        <v>133</v>
      </c>
      <c r="F1650" s="13" t="s">
        <v>134</v>
      </c>
      <c r="G1650" s="13" t="s">
        <v>82</v>
      </c>
      <c r="H1650" s="13" t="s">
        <v>99</v>
      </c>
      <c r="I1650" s="13" t="s">
        <v>1451</v>
      </c>
      <c r="J1650" s="13">
        <v>6</v>
      </c>
      <c r="K1650" s="13">
        <v>0.7</v>
      </c>
      <c r="L1650" s="14">
        <v>-100.91999999999999</v>
      </c>
      <c r="M1650" s="14">
        <f t="shared" si="125"/>
        <v>222.024</v>
      </c>
      <c r="N1650" s="14">
        <f t="shared" si="126"/>
        <v>205.87680000000006</v>
      </c>
      <c r="O1650" s="14">
        <f t="shared" si="128"/>
        <v>-16.147199999999941</v>
      </c>
      <c r="P1650" s="13">
        <v>121.10400000000003</v>
      </c>
      <c r="Q1650" s="14">
        <f t="shared" si="127"/>
        <v>900</v>
      </c>
      <c r="R1650" s="14" t="str">
        <f t="shared" si="129"/>
        <v>C</v>
      </c>
      <c r="S1650" s="14" t="str">
        <f>VLOOKUP(G1650,Code!$C$3:$D$5,2,0)</f>
        <v>O-102</v>
      </c>
      <c r="T1650" s="14"/>
    </row>
    <row r="1651" spans="1:20">
      <c r="A1651" s="13">
        <v>1650</v>
      </c>
      <c r="B1651" s="13" t="s">
        <v>68</v>
      </c>
      <c r="C1651" s="13" t="s">
        <v>69</v>
      </c>
      <c r="D1651" s="13" t="s">
        <v>132</v>
      </c>
      <c r="E1651" s="13" t="s">
        <v>133</v>
      </c>
      <c r="F1651" s="13" t="s">
        <v>134</v>
      </c>
      <c r="G1651" s="13" t="s">
        <v>96</v>
      </c>
      <c r="H1651" s="13" t="s">
        <v>97</v>
      </c>
      <c r="I1651" s="13" t="s">
        <v>1452</v>
      </c>
      <c r="J1651" s="13">
        <v>1</v>
      </c>
      <c r="K1651" s="13">
        <v>0.4</v>
      </c>
      <c r="L1651" s="14">
        <v>-9.178799999999999</v>
      </c>
      <c r="M1651" s="14">
        <f t="shared" si="125"/>
        <v>55.072800000000001</v>
      </c>
      <c r="N1651" s="14">
        <f t="shared" si="126"/>
        <v>64.251599999999996</v>
      </c>
      <c r="O1651" s="14">
        <f t="shared" si="128"/>
        <v>9.1787999999999954</v>
      </c>
      <c r="P1651" s="13">
        <v>45.893999999999998</v>
      </c>
      <c r="Q1651" s="14">
        <f t="shared" si="127"/>
        <v>150</v>
      </c>
      <c r="R1651" s="14" t="str">
        <f t="shared" si="129"/>
        <v>D</v>
      </c>
      <c r="S1651" s="14" t="str">
        <f>VLOOKUP(G1651,Code!$C$3:$D$5,2,0)</f>
        <v>T-103</v>
      </c>
      <c r="T1651" s="14"/>
    </row>
    <row r="1652" spans="1:20">
      <c r="A1652" s="13">
        <v>1651</v>
      </c>
      <c r="B1652" s="13" t="s">
        <v>548</v>
      </c>
      <c r="C1652" s="13" t="s">
        <v>78</v>
      </c>
      <c r="D1652" s="13" t="s">
        <v>124</v>
      </c>
      <c r="E1652" s="13" t="s">
        <v>80</v>
      </c>
      <c r="F1652" s="13" t="s">
        <v>81</v>
      </c>
      <c r="G1652" s="13" t="s">
        <v>82</v>
      </c>
      <c r="H1652" s="13" t="s">
        <v>107</v>
      </c>
      <c r="I1652" s="13" t="s">
        <v>1453</v>
      </c>
      <c r="J1652" s="13">
        <v>2</v>
      </c>
      <c r="K1652" s="13">
        <v>0</v>
      </c>
      <c r="L1652" s="14">
        <v>53.860799999999998</v>
      </c>
      <c r="M1652" s="14">
        <f t="shared" si="125"/>
        <v>56.059200000000004</v>
      </c>
      <c r="N1652" s="14">
        <f t="shared" si="126"/>
        <v>109.92</v>
      </c>
      <c r="O1652" s="14">
        <f t="shared" si="128"/>
        <v>53.860799999999998</v>
      </c>
      <c r="P1652" s="13">
        <v>109.92</v>
      </c>
      <c r="Q1652" s="14">
        <f t="shared" si="127"/>
        <v>300</v>
      </c>
      <c r="R1652" s="14" t="str">
        <f t="shared" si="129"/>
        <v>D</v>
      </c>
      <c r="S1652" s="14" t="str">
        <f>VLOOKUP(G1652,Code!$C$3:$D$5,2,0)</f>
        <v>O-102</v>
      </c>
      <c r="T1652" s="14"/>
    </row>
    <row r="1653" spans="1:20">
      <c r="A1653" s="13">
        <v>1652</v>
      </c>
      <c r="B1653" s="13" t="s">
        <v>548</v>
      </c>
      <c r="C1653" s="13" t="s">
        <v>78</v>
      </c>
      <c r="D1653" s="13" t="s">
        <v>124</v>
      </c>
      <c r="E1653" s="13" t="s">
        <v>80</v>
      </c>
      <c r="F1653" s="13" t="s">
        <v>81</v>
      </c>
      <c r="G1653" s="13" t="s">
        <v>82</v>
      </c>
      <c r="H1653" s="13" t="s">
        <v>107</v>
      </c>
      <c r="I1653" s="13" t="s">
        <v>1454</v>
      </c>
      <c r="J1653" s="13">
        <v>2</v>
      </c>
      <c r="K1653" s="13">
        <v>0</v>
      </c>
      <c r="L1653" s="14">
        <v>6.4127999999999998</v>
      </c>
      <c r="M1653" s="14">
        <f t="shared" si="125"/>
        <v>6.9471999999999996</v>
      </c>
      <c r="N1653" s="14">
        <f t="shared" si="126"/>
        <v>13.36</v>
      </c>
      <c r="O1653" s="14">
        <f t="shared" si="128"/>
        <v>6.4127999999999998</v>
      </c>
      <c r="P1653" s="13">
        <v>13.36</v>
      </c>
      <c r="Q1653" s="14">
        <f t="shared" si="127"/>
        <v>300</v>
      </c>
      <c r="R1653" s="14" t="str">
        <f t="shared" si="129"/>
        <v>D</v>
      </c>
      <c r="S1653" s="14" t="str">
        <f>VLOOKUP(G1653,Code!$C$3:$D$5,2,0)</f>
        <v>O-102</v>
      </c>
      <c r="T1653" s="14"/>
    </row>
    <row r="1654" spans="1:20">
      <c r="A1654" s="13">
        <v>1653</v>
      </c>
      <c r="B1654" s="13" t="s">
        <v>150</v>
      </c>
      <c r="C1654" s="13" t="s">
        <v>69</v>
      </c>
      <c r="D1654" s="13" t="s">
        <v>109</v>
      </c>
      <c r="E1654" s="13" t="s">
        <v>110</v>
      </c>
      <c r="F1654" s="13" t="s">
        <v>81</v>
      </c>
      <c r="G1654" s="13" t="s">
        <v>82</v>
      </c>
      <c r="H1654" s="13" t="s">
        <v>90</v>
      </c>
      <c r="I1654" s="13" t="s">
        <v>233</v>
      </c>
      <c r="J1654" s="13">
        <v>6</v>
      </c>
      <c r="K1654" s="13">
        <v>0</v>
      </c>
      <c r="L1654" s="14">
        <v>45.813600000000001</v>
      </c>
      <c r="M1654" s="14">
        <f t="shared" si="125"/>
        <v>123.8664</v>
      </c>
      <c r="N1654" s="14">
        <f t="shared" si="126"/>
        <v>169.68</v>
      </c>
      <c r="O1654" s="14">
        <f t="shared" si="128"/>
        <v>45.813600000000008</v>
      </c>
      <c r="P1654" s="13">
        <v>169.68</v>
      </c>
      <c r="Q1654" s="14">
        <f t="shared" si="127"/>
        <v>900</v>
      </c>
      <c r="R1654" s="14" t="str">
        <f t="shared" si="129"/>
        <v>C</v>
      </c>
      <c r="S1654" s="14" t="str">
        <f>VLOOKUP(G1654,Code!$C$3:$D$5,2,0)</f>
        <v>O-102</v>
      </c>
      <c r="T1654" s="14"/>
    </row>
    <row r="1655" spans="1:20">
      <c r="A1655" s="13">
        <v>1654</v>
      </c>
      <c r="B1655" s="13" t="s">
        <v>150</v>
      </c>
      <c r="C1655" s="13" t="s">
        <v>69</v>
      </c>
      <c r="D1655" s="13" t="s">
        <v>109</v>
      </c>
      <c r="E1655" s="13" t="s">
        <v>110</v>
      </c>
      <c r="F1655" s="13" t="s">
        <v>81</v>
      </c>
      <c r="G1655" s="13" t="s">
        <v>96</v>
      </c>
      <c r="H1655" s="13" t="s">
        <v>138</v>
      </c>
      <c r="I1655" s="13" t="s">
        <v>721</v>
      </c>
      <c r="J1655" s="13">
        <v>4</v>
      </c>
      <c r="K1655" s="13">
        <v>0</v>
      </c>
      <c r="L1655" s="14">
        <v>54.333200000000005</v>
      </c>
      <c r="M1655" s="14">
        <f t="shared" si="125"/>
        <v>78.186800000000005</v>
      </c>
      <c r="N1655" s="14">
        <f t="shared" si="126"/>
        <v>132.52000000000001</v>
      </c>
      <c r="O1655" s="14">
        <f t="shared" si="128"/>
        <v>54.333200000000005</v>
      </c>
      <c r="P1655" s="13">
        <v>132.52000000000001</v>
      </c>
      <c r="Q1655" s="14">
        <f t="shared" si="127"/>
        <v>600</v>
      </c>
      <c r="R1655" s="14" t="str">
        <f t="shared" si="129"/>
        <v>C</v>
      </c>
      <c r="S1655" s="14" t="str">
        <f>VLOOKUP(G1655,Code!$C$3:$D$5,2,0)</f>
        <v>T-103</v>
      </c>
      <c r="T1655" s="14"/>
    </row>
    <row r="1656" spans="1:20">
      <c r="A1656" s="13">
        <v>1655</v>
      </c>
      <c r="B1656" s="13" t="s">
        <v>150</v>
      </c>
      <c r="C1656" s="13" t="s">
        <v>69</v>
      </c>
      <c r="D1656" s="13" t="s">
        <v>109</v>
      </c>
      <c r="E1656" s="13" t="s">
        <v>110</v>
      </c>
      <c r="F1656" s="13" t="s">
        <v>81</v>
      </c>
      <c r="G1656" s="13" t="s">
        <v>82</v>
      </c>
      <c r="H1656" s="13" t="s">
        <v>183</v>
      </c>
      <c r="I1656" s="13" t="s">
        <v>1455</v>
      </c>
      <c r="J1656" s="13">
        <v>2</v>
      </c>
      <c r="K1656" s="13">
        <v>0</v>
      </c>
      <c r="L1656" s="14">
        <v>1.4207999999999998</v>
      </c>
      <c r="M1656" s="14">
        <f t="shared" si="125"/>
        <v>1.5392000000000001</v>
      </c>
      <c r="N1656" s="14">
        <f t="shared" si="126"/>
        <v>2.96</v>
      </c>
      <c r="O1656" s="14">
        <f t="shared" si="128"/>
        <v>1.4207999999999998</v>
      </c>
      <c r="P1656" s="13">
        <v>2.96</v>
      </c>
      <c r="Q1656" s="14">
        <f t="shared" si="127"/>
        <v>300</v>
      </c>
      <c r="R1656" s="14" t="str">
        <f t="shared" si="129"/>
        <v>D</v>
      </c>
      <c r="S1656" s="14" t="str">
        <f>VLOOKUP(G1656,Code!$C$3:$D$5,2,0)</f>
        <v>O-102</v>
      </c>
      <c r="T1656" s="14"/>
    </row>
    <row r="1657" spans="1:20">
      <c r="A1657" s="13">
        <v>1656</v>
      </c>
      <c r="B1657" s="13" t="s">
        <v>150</v>
      </c>
      <c r="C1657" s="13" t="s">
        <v>69</v>
      </c>
      <c r="D1657" s="13" t="s">
        <v>109</v>
      </c>
      <c r="E1657" s="13" t="s">
        <v>110</v>
      </c>
      <c r="F1657" s="13" t="s">
        <v>81</v>
      </c>
      <c r="G1657" s="13" t="s">
        <v>82</v>
      </c>
      <c r="H1657" s="13" t="s">
        <v>99</v>
      </c>
      <c r="I1657" s="13" t="s">
        <v>1456</v>
      </c>
      <c r="J1657" s="13">
        <v>2</v>
      </c>
      <c r="K1657" s="13">
        <v>0.2</v>
      </c>
      <c r="L1657" s="14">
        <v>2.9568000000000003</v>
      </c>
      <c r="M1657" s="14">
        <f t="shared" si="125"/>
        <v>5.4912000000000001</v>
      </c>
      <c r="N1657" s="14">
        <f t="shared" si="126"/>
        <v>10.137600000000001</v>
      </c>
      <c r="O1657" s="14">
        <f t="shared" si="128"/>
        <v>4.6464000000000008</v>
      </c>
      <c r="P1657" s="13">
        <v>8.4480000000000004</v>
      </c>
      <c r="Q1657" s="14">
        <f t="shared" si="127"/>
        <v>300</v>
      </c>
      <c r="R1657" s="14" t="str">
        <f t="shared" si="129"/>
        <v>D</v>
      </c>
      <c r="S1657" s="14" t="str">
        <f>VLOOKUP(G1657,Code!$C$3:$D$5,2,0)</f>
        <v>O-102</v>
      </c>
      <c r="T1657" s="14"/>
    </row>
    <row r="1658" spans="1:20">
      <c r="A1658" s="13">
        <v>1657</v>
      </c>
      <c r="B1658" s="13" t="s">
        <v>150</v>
      </c>
      <c r="C1658" s="13" t="s">
        <v>69</v>
      </c>
      <c r="D1658" s="13" t="s">
        <v>109</v>
      </c>
      <c r="E1658" s="13" t="s">
        <v>110</v>
      </c>
      <c r="F1658" s="13" t="s">
        <v>81</v>
      </c>
      <c r="G1658" s="13" t="s">
        <v>82</v>
      </c>
      <c r="H1658" s="13" t="s">
        <v>90</v>
      </c>
      <c r="I1658" s="13" t="s">
        <v>1244</v>
      </c>
      <c r="J1658" s="13">
        <v>3</v>
      </c>
      <c r="K1658" s="13">
        <v>0</v>
      </c>
      <c r="L1658" s="14">
        <v>9.5940000000000012</v>
      </c>
      <c r="M1658" s="14">
        <f t="shared" si="125"/>
        <v>86.346000000000004</v>
      </c>
      <c r="N1658" s="14">
        <f t="shared" si="126"/>
        <v>95.94</v>
      </c>
      <c r="O1658" s="14">
        <f t="shared" si="128"/>
        <v>9.5939999999999941</v>
      </c>
      <c r="P1658" s="13">
        <v>95.94</v>
      </c>
      <c r="Q1658" s="14">
        <f t="shared" si="127"/>
        <v>450</v>
      </c>
      <c r="R1658" s="14" t="str">
        <f t="shared" si="129"/>
        <v>D</v>
      </c>
      <c r="S1658" s="14" t="str">
        <f>VLOOKUP(G1658,Code!$C$3:$D$5,2,0)</f>
        <v>O-102</v>
      </c>
      <c r="T1658" s="14"/>
    </row>
    <row r="1659" spans="1:20">
      <c r="A1659" s="13">
        <v>1658</v>
      </c>
      <c r="B1659" s="13" t="s">
        <v>150</v>
      </c>
      <c r="C1659" s="13" t="s">
        <v>69</v>
      </c>
      <c r="D1659" s="13" t="s">
        <v>947</v>
      </c>
      <c r="E1659" s="13" t="s">
        <v>119</v>
      </c>
      <c r="F1659" s="13" t="s">
        <v>115</v>
      </c>
      <c r="G1659" s="13" t="s">
        <v>73</v>
      </c>
      <c r="H1659" s="13" t="s">
        <v>92</v>
      </c>
      <c r="I1659" s="13" t="s">
        <v>794</v>
      </c>
      <c r="J1659" s="13">
        <v>7</v>
      </c>
      <c r="K1659" s="13">
        <v>0</v>
      </c>
      <c r="L1659" s="14">
        <v>10.784899999999999</v>
      </c>
      <c r="M1659" s="14">
        <f t="shared" si="125"/>
        <v>24.005099999999999</v>
      </c>
      <c r="N1659" s="14">
        <f t="shared" si="126"/>
        <v>34.79</v>
      </c>
      <c r="O1659" s="14">
        <f t="shared" si="128"/>
        <v>10.7849</v>
      </c>
      <c r="P1659" s="13">
        <v>34.79</v>
      </c>
      <c r="Q1659" s="14">
        <f t="shared" si="127"/>
        <v>1050</v>
      </c>
      <c r="R1659" s="14" t="str">
        <f t="shared" si="129"/>
        <v>B</v>
      </c>
      <c r="S1659" s="14" t="str">
        <f>VLOOKUP(G1659,Code!$C$3:$D$5,2,0)</f>
        <v>F-101</v>
      </c>
      <c r="T1659" s="14"/>
    </row>
    <row r="1660" spans="1:20">
      <c r="A1660" s="13">
        <v>1659</v>
      </c>
      <c r="B1660" s="13" t="s">
        <v>85</v>
      </c>
      <c r="C1660" s="13" t="s">
        <v>69</v>
      </c>
      <c r="D1660" s="13" t="s">
        <v>79</v>
      </c>
      <c r="E1660" s="13" t="s">
        <v>80</v>
      </c>
      <c r="F1660" s="13" t="s">
        <v>81</v>
      </c>
      <c r="G1660" s="13" t="s">
        <v>96</v>
      </c>
      <c r="H1660" s="13" t="s">
        <v>97</v>
      </c>
      <c r="I1660" s="13" t="s">
        <v>1457</v>
      </c>
      <c r="J1660" s="13">
        <v>3</v>
      </c>
      <c r="K1660" s="13">
        <v>0.2</v>
      </c>
      <c r="L1660" s="14">
        <v>10.048500000000004</v>
      </c>
      <c r="M1660" s="14">
        <f t="shared" si="125"/>
        <v>150.72750000000002</v>
      </c>
      <c r="N1660" s="14">
        <f t="shared" si="126"/>
        <v>192.93120000000002</v>
      </c>
      <c r="O1660" s="14">
        <f t="shared" si="128"/>
        <v>42.203699999999998</v>
      </c>
      <c r="P1660" s="13">
        <v>160.77600000000001</v>
      </c>
      <c r="Q1660" s="14">
        <f t="shared" si="127"/>
        <v>450</v>
      </c>
      <c r="R1660" s="14" t="str">
        <f t="shared" si="129"/>
        <v>D</v>
      </c>
      <c r="S1660" s="14" t="str">
        <f>VLOOKUP(G1660,Code!$C$3:$D$5,2,0)</f>
        <v>T-103</v>
      </c>
      <c r="T1660" s="14"/>
    </row>
    <row r="1661" spans="1:20">
      <c r="A1661" s="13">
        <v>1660</v>
      </c>
      <c r="B1661" s="13" t="s">
        <v>85</v>
      </c>
      <c r="C1661" s="13" t="s">
        <v>69</v>
      </c>
      <c r="D1661" s="13" t="s">
        <v>109</v>
      </c>
      <c r="E1661" s="13" t="s">
        <v>110</v>
      </c>
      <c r="F1661" s="13" t="s">
        <v>81</v>
      </c>
      <c r="G1661" s="13" t="s">
        <v>82</v>
      </c>
      <c r="H1661" s="13" t="s">
        <v>99</v>
      </c>
      <c r="I1661" s="13" t="s">
        <v>1121</v>
      </c>
      <c r="J1661" s="13">
        <v>3</v>
      </c>
      <c r="K1661" s="13">
        <v>0.2</v>
      </c>
      <c r="L1661" s="14">
        <v>27.734999999999996</v>
      </c>
      <c r="M1661" s="14">
        <f t="shared" si="125"/>
        <v>61.016999999999996</v>
      </c>
      <c r="N1661" s="14">
        <f t="shared" si="126"/>
        <v>106.50239999999999</v>
      </c>
      <c r="O1661" s="14">
        <f t="shared" si="128"/>
        <v>45.485399999999998</v>
      </c>
      <c r="P1661" s="13">
        <v>88.751999999999995</v>
      </c>
      <c r="Q1661" s="14">
        <f t="shared" si="127"/>
        <v>450</v>
      </c>
      <c r="R1661" s="14" t="str">
        <f t="shared" si="129"/>
        <v>D</v>
      </c>
      <c r="S1661" s="14" t="str">
        <f>VLOOKUP(G1661,Code!$C$3:$D$5,2,0)</f>
        <v>O-102</v>
      </c>
      <c r="T1661" s="14"/>
    </row>
    <row r="1662" spans="1:20">
      <c r="A1662" s="13">
        <v>1661</v>
      </c>
      <c r="B1662" s="13" t="s">
        <v>85</v>
      </c>
      <c r="C1662" s="13" t="s">
        <v>69</v>
      </c>
      <c r="D1662" s="13" t="s">
        <v>109</v>
      </c>
      <c r="E1662" s="13" t="s">
        <v>110</v>
      </c>
      <c r="F1662" s="13" t="s">
        <v>81</v>
      </c>
      <c r="G1662" s="13" t="s">
        <v>82</v>
      </c>
      <c r="H1662" s="13" t="s">
        <v>99</v>
      </c>
      <c r="I1662" s="13" t="s">
        <v>1166</v>
      </c>
      <c r="J1662" s="13">
        <v>2</v>
      </c>
      <c r="K1662" s="13">
        <v>0.2</v>
      </c>
      <c r="L1662" s="14">
        <v>5.2139999999999995</v>
      </c>
      <c r="M1662" s="14">
        <f t="shared" si="125"/>
        <v>8.6900000000000013</v>
      </c>
      <c r="N1662" s="14">
        <f t="shared" si="126"/>
        <v>16.684799999999999</v>
      </c>
      <c r="O1662" s="14">
        <f t="shared" si="128"/>
        <v>7.9947999999999979</v>
      </c>
      <c r="P1662" s="13">
        <v>13.904</v>
      </c>
      <c r="Q1662" s="14">
        <f t="shared" si="127"/>
        <v>300</v>
      </c>
      <c r="R1662" s="14" t="str">
        <f t="shared" si="129"/>
        <v>D</v>
      </c>
      <c r="S1662" s="14" t="str">
        <f>VLOOKUP(G1662,Code!$C$3:$D$5,2,0)</f>
        <v>O-102</v>
      </c>
      <c r="T1662" s="14"/>
    </row>
    <row r="1663" spans="1:20">
      <c r="A1663" s="13">
        <v>1662</v>
      </c>
      <c r="B1663" s="13" t="s">
        <v>85</v>
      </c>
      <c r="C1663" s="13" t="s">
        <v>78</v>
      </c>
      <c r="D1663" s="13" t="s">
        <v>132</v>
      </c>
      <c r="E1663" s="13" t="s">
        <v>133</v>
      </c>
      <c r="F1663" s="13" t="s">
        <v>134</v>
      </c>
      <c r="G1663" s="13" t="s">
        <v>96</v>
      </c>
      <c r="H1663" s="13" t="s">
        <v>97</v>
      </c>
      <c r="I1663" s="13" t="s">
        <v>1285</v>
      </c>
      <c r="J1663" s="13">
        <v>5</v>
      </c>
      <c r="K1663" s="13">
        <v>0.4</v>
      </c>
      <c r="L1663" s="14">
        <v>-158.10199999999998</v>
      </c>
      <c r="M1663" s="14">
        <f t="shared" si="125"/>
        <v>835.6819999999999</v>
      </c>
      <c r="N1663" s="14">
        <f t="shared" si="126"/>
        <v>948.61199999999985</v>
      </c>
      <c r="O1663" s="14">
        <f t="shared" si="128"/>
        <v>112.92999999999995</v>
      </c>
      <c r="P1663" s="13">
        <v>677.57999999999993</v>
      </c>
      <c r="Q1663" s="14">
        <f t="shared" si="127"/>
        <v>750</v>
      </c>
      <c r="R1663" s="14" t="str">
        <f t="shared" si="129"/>
        <v>C</v>
      </c>
      <c r="S1663" s="14" t="str">
        <f>VLOOKUP(G1663,Code!$C$3:$D$5,2,0)</f>
        <v>T-103</v>
      </c>
      <c r="T1663" s="14"/>
    </row>
    <row r="1664" spans="1:20">
      <c r="A1664" s="13">
        <v>1663</v>
      </c>
      <c r="B1664" s="13" t="s">
        <v>85</v>
      </c>
      <c r="C1664" s="13" t="s">
        <v>78</v>
      </c>
      <c r="D1664" s="13" t="s">
        <v>132</v>
      </c>
      <c r="E1664" s="13" t="s">
        <v>133</v>
      </c>
      <c r="F1664" s="13" t="s">
        <v>134</v>
      </c>
      <c r="G1664" s="13" t="s">
        <v>82</v>
      </c>
      <c r="H1664" s="13" t="s">
        <v>99</v>
      </c>
      <c r="I1664" s="13" t="s">
        <v>1458</v>
      </c>
      <c r="J1664" s="13">
        <v>3</v>
      </c>
      <c r="K1664" s="13">
        <v>0.7</v>
      </c>
      <c r="L1664" s="14">
        <v>-9.2639999999999993</v>
      </c>
      <c r="M1664" s="14">
        <f t="shared" si="125"/>
        <v>23.16</v>
      </c>
      <c r="N1664" s="14">
        <f t="shared" si="126"/>
        <v>23.623200000000001</v>
      </c>
      <c r="O1664" s="14">
        <f t="shared" si="128"/>
        <v>0.4632000000000005</v>
      </c>
      <c r="P1664" s="13">
        <v>13.896000000000001</v>
      </c>
      <c r="Q1664" s="14">
        <f t="shared" si="127"/>
        <v>450</v>
      </c>
      <c r="R1664" s="14" t="str">
        <f t="shared" si="129"/>
        <v>D</v>
      </c>
      <c r="S1664" s="14" t="str">
        <f>VLOOKUP(G1664,Code!$C$3:$D$5,2,0)</f>
        <v>O-102</v>
      </c>
      <c r="T1664" s="14"/>
    </row>
    <row r="1665" spans="1:20">
      <c r="A1665" s="13">
        <v>1664</v>
      </c>
      <c r="B1665" s="13" t="s">
        <v>68</v>
      </c>
      <c r="C1665" s="13" t="s">
        <v>69</v>
      </c>
      <c r="D1665" s="13" t="s">
        <v>380</v>
      </c>
      <c r="E1665" s="13" t="s">
        <v>114</v>
      </c>
      <c r="F1665" s="13" t="s">
        <v>115</v>
      </c>
      <c r="G1665" s="13" t="s">
        <v>82</v>
      </c>
      <c r="H1665" s="13" t="s">
        <v>90</v>
      </c>
      <c r="I1665" s="13" t="s">
        <v>732</v>
      </c>
      <c r="J1665" s="13">
        <v>5</v>
      </c>
      <c r="K1665" s="13">
        <v>0.2</v>
      </c>
      <c r="L1665" s="14">
        <v>3.6679999999999993</v>
      </c>
      <c r="M1665" s="14">
        <f t="shared" si="125"/>
        <v>38.252000000000002</v>
      </c>
      <c r="N1665" s="14">
        <f t="shared" si="126"/>
        <v>50.304000000000002</v>
      </c>
      <c r="O1665" s="14">
        <f t="shared" si="128"/>
        <v>12.052</v>
      </c>
      <c r="P1665" s="13">
        <v>41.92</v>
      </c>
      <c r="Q1665" s="14">
        <f t="shared" si="127"/>
        <v>750</v>
      </c>
      <c r="R1665" s="14" t="str">
        <f t="shared" si="129"/>
        <v>C</v>
      </c>
      <c r="S1665" s="14" t="str">
        <f>VLOOKUP(G1665,Code!$C$3:$D$5,2,0)</f>
        <v>O-102</v>
      </c>
      <c r="T1665" s="14"/>
    </row>
    <row r="1666" spans="1:20">
      <c r="A1666" s="13">
        <v>1665</v>
      </c>
      <c r="B1666" s="13" t="s">
        <v>68</v>
      </c>
      <c r="C1666" s="13" t="s">
        <v>69</v>
      </c>
      <c r="D1666" s="13" t="s">
        <v>380</v>
      </c>
      <c r="E1666" s="13" t="s">
        <v>114</v>
      </c>
      <c r="F1666" s="13" t="s">
        <v>115</v>
      </c>
      <c r="G1666" s="13" t="s">
        <v>96</v>
      </c>
      <c r="H1666" s="13" t="s">
        <v>138</v>
      </c>
      <c r="I1666" s="13" t="s">
        <v>997</v>
      </c>
      <c r="J1666" s="13">
        <v>3</v>
      </c>
      <c r="K1666" s="13">
        <v>0.2</v>
      </c>
      <c r="L1666" s="14">
        <v>-7.4394000000000347</v>
      </c>
      <c r="M1666" s="14">
        <f t="shared" ref="M1666:M1729" si="130">P1666-L1666</f>
        <v>305.01540000000006</v>
      </c>
      <c r="N1666" s="14">
        <f t="shared" ref="N1666:N1729" si="131">P1666+(P1666*K1666)</f>
        <v>357.09120000000001</v>
      </c>
      <c r="O1666" s="14">
        <f t="shared" si="128"/>
        <v>52.075799999999958</v>
      </c>
      <c r="P1666" s="13">
        <v>297.57600000000002</v>
      </c>
      <c r="Q1666" s="14">
        <f t="shared" ref="Q1666:Q1729" si="132">J1666*150</f>
        <v>450</v>
      </c>
      <c r="R1666" s="14" t="str">
        <f t="shared" si="129"/>
        <v>D</v>
      </c>
      <c r="S1666" s="14" t="str">
        <f>VLOOKUP(G1666,Code!$C$3:$D$5,2,0)</f>
        <v>T-103</v>
      </c>
      <c r="T1666" s="14"/>
    </row>
    <row r="1667" spans="1:20">
      <c r="A1667" s="13">
        <v>1666</v>
      </c>
      <c r="B1667" s="13" t="s">
        <v>68</v>
      </c>
      <c r="C1667" s="13" t="s">
        <v>69</v>
      </c>
      <c r="D1667" s="13" t="s">
        <v>380</v>
      </c>
      <c r="E1667" s="13" t="s">
        <v>114</v>
      </c>
      <c r="F1667" s="13" t="s">
        <v>115</v>
      </c>
      <c r="G1667" s="13" t="s">
        <v>82</v>
      </c>
      <c r="H1667" s="13" t="s">
        <v>183</v>
      </c>
      <c r="I1667" s="13" t="s">
        <v>1459</v>
      </c>
      <c r="J1667" s="13">
        <v>3</v>
      </c>
      <c r="K1667" s="13">
        <v>0.2</v>
      </c>
      <c r="L1667" s="14">
        <v>0.86879999999999979</v>
      </c>
      <c r="M1667" s="14">
        <f t="shared" si="130"/>
        <v>3.4752000000000005</v>
      </c>
      <c r="N1667" s="14">
        <f t="shared" si="131"/>
        <v>5.2128000000000005</v>
      </c>
      <c r="O1667" s="14">
        <f t="shared" ref="O1667:O1730" si="133">N1667-M1667</f>
        <v>1.7376</v>
      </c>
      <c r="P1667" s="13">
        <v>4.3440000000000003</v>
      </c>
      <c r="Q1667" s="14">
        <f t="shared" si="132"/>
        <v>450</v>
      </c>
      <c r="R1667" s="14" t="str">
        <f t="shared" ref="R1667:R1730" si="134">IF(Q1667&gt;=2000,"A",IF(Q1667&gt;=1000,"B",IF(Q1667&gt;=500,"C",IF(Q1667&gt;=100,"D",IF(Q1667&lt;100,"E","error")))))</f>
        <v>D</v>
      </c>
      <c r="S1667" s="14" t="str">
        <f>VLOOKUP(G1667,Code!$C$3:$D$5,2,0)</f>
        <v>O-102</v>
      </c>
      <c r="T1667" s="14"/>
    </row>
    <row r="1668" spans="1:20">
      <c r="A1668" s="13">
        <v>1667</v>
      </c>
      <c r="B1668" s="13" t="s">
        <v>68</v>
      </c>
      <c r="C1668" s="13" t="s">
        <v>69</v>
      </c>
      <c r="D1668" s="13" t="s">
        <v>380</v>
      </c>
      <c r="E1668" s="13" t="s">
        <v>114</v>
      </c>
      <c r="F1668" s="13" t="s">
        <v>115</v>
      </c>
      <c r="G1668" s="13" t="s">
        <v>96</v>
      </c>
      <c r="H1668" s="13" t="s">
        <v>138</v>
      </c>
      <c r="I1668" s="13" t="s">
        <v>1460</v>
      </c>
      <c r="J1668" s="13">
        <v>2</v>
      </c>
      <c r="K1668" s="13">
        <v>0.2</v>
      </c>
      <c r="L1668" s="14">
        <v>-2.374800000000004</v>
      </c>
      <c r="M1668" s="14">
        <f t="shared" si="130"/>
        <v>97.366800000000012</v>
      </c>
      <c r="N1668" s="14">
        <f t="shared" si="131"/>
        <v>113.99040000000001</v>
      </c>
      <c r="O1668" s="14">
        <f t="shared" si="133"/>
        <v>16.623599999999996</v>
      </c>
      <c r="P1668" s="13">
        <v>94.992000000000004</v>
      </c>
      <c r="Q1668" s="14">
        <f t="shared" si="132"/>
        <v>300</v>
      </c>
      <c r="R1668" s="14" t="str">
        <f t="shared" si="134"/>
        <v>D</v>
      </c>
      <c r="S1668" s="14" t="str">
        <f>VLOOKUP(G1668,Code!$C$3:$D$5,2,0)</f>
        <v>T-103</v>
      </c>
      <c r="T1668" s="14"/>
    </row>
    <row r="1669" spans="1:20">
      <c r="A1669" s="13">
        <v>1668</v>
      </c>
      <c r="B1669" s="13" t="s">
        <v>68</v>
      </c>
      <c r="C1669" s="13" t="s">
        <v>69</v>
      </c>
      <c r="D1669" s="13" t="s">
        <v>380</v>
      </c>
      <c r="E1669" s="13" t="s">
        <v>114</v>
      </c>
      <c r="F1669" s="13" t="s">
        <v>115</v>
      </c>
      <c r="G1669" s="13" t="s">
        <v>82</v>
      </c>
      <c r="H1669" s="13" t="s">
        <v>107</v>
      </c>
      <c r="I1669" s="13" t="s">
        <v>1461</v>
      </c>
      <c r="J1669" s="13">
        <v>3</v>
      </c>
      <c r="K1669" s="13">
        <v>0.2</v>
      </c>
      <c r="L1669" s="14">
        <v>23.234999999999992</v>
      </c>
      <c r="M1669" s="14">
        <f t="shared" si="130"/>
        <v>51.117000000000012</v>
      </c>
      <c r="N1669" s="14">
        <f t="shared" si="131"/>
        <v>89.222400000000007</v>
      </c>
      <c r="O1669" s="14">
        <f t="shared" si="133"/>
        <v>38.105399999999996</v>
      </c>
      <c r="P1669" s="13">
        <v>74.352000000000004</v>
      </c>
      <c r="Q1669" s="14">
        <f t="shared" si="132"/>
        <v>450</v>
      </c>
      <c r="R1669" s="14" t="str">
        <f t="shared" si="134"/>
        <v>D</v>
      </c>
      <c r="S1669" s="14" t="str">
        <f>VLOOKUP(G1669,Code!$C$3:$D$5,2,0)</f>
        <v>O-102</v>
      </c>
      <c r="T1669" s="14"/>
    </row>
    <row r="1670" spans="1:20">
      <c r="A1670" s="13">
        <v>1669</v>
      </c>
      <c r="B1670" s="13" t="s">
        <v>68</v>
      </c>
      <c r="C1670" s="13" t="s">
        <v>69</v>
      </c>
      <c r="D1670" s="13" t="s">
        <v>380</v>
      </c>
      <c r="E1670" s="13" t="s">
        <v>114</v>
      </c>
      <c r="F1670" s="13" t="s">
        <v>115</v>
      </c>
      <c r="G1670" s="13" t="s">
        <v>82</v>
      </c>
      <c r="H1670" s="13" t="s">
        <v>94</v>
      </c>
      <c r="I1670" s="13" t="s">
        <v>917</v>
      </c>
      <c r="J1670" s="13">
        <v>3</v>
      </c>
      <c r="K1670" s="13">
        <v>0.2</v>
      </c>
      <c r="L1670" s="14">
        <v>1.5794999999999986</v>
      </c>
      <c r="M1670" s="14">
        <f t="shared" si="130"/>
        <v>12.4605</v>
      </c>
      <c r="N1670" s="14">
        <f t="shared" si="131"/>
        <v>16.847999999999999</v>
      </c>
      <c r="O1670" s="14">
        <f t="shared" si="133"/>
        <v>4.3874999999999993</v>
      </c>
      <c r="P1670" s="13">
        <v>14.04</v>
      </c>
      <c r="Q1670" s="14">
        <f t="shared" si="132"/>
        <v>450</v>
      </c>
      <c r="R1670" s="14" t="str">
        <f t="shared" si="134"/>
        <v>D</v>
      </c>
      <c r="S1670" s="14" t="str">
        <f>VLOOKUP(G1670,Code!$C$3:$D$5,2,0)</f>
        <v>O-102</v>
      </c>
      <c r="T1670" s="14"/>
    </row>
    <row r="1671" spans="1:20">
      <c r="A1671" s="13">
        <v>1670</v>
      </c>
      <c r="B1671" s="13" t="s">
        <v>85</v>
      </c>
      <c r="C1671" s="13" t="s">
        <v>69</v>
      </c>
      <c r="D1671" s="13" t="s">
        <v>181</v>
      </c>
      <c r="E1671" s="13" t="s">
        <v>182</v>
      </c>
      <c r="F1671" s="13" t="s">
        <v>134</v>
      </c>
      <c r="G1671" s="13" t="s">
        <v>73</v>
      </c>
      <c r="H1671" s="13" t="s">
        <v>88</v>
      </c>
      <c r="I1671" s="13" t="s">
        <v>657</v>
      </c>
      <c r="J1671" s="13">
        <v>4</v>
      </c>
      <c r="K1671" s="13">
        <v>0.4</v>
      </c>
      <c r="L1671" s="14">
        <v>-373.3048</v>
      </c>
      <c r="M1671" s="14">
        <f t="shared" si="130"/>
        <v>1391.4087999999999</v>
      </c>
      <c r="N1671" s="14">
        <f t="shared" si="131"/>
        <v>1425.3455999999999</v>
      </c>
      <c r="O1671" s="14">
        <f t="shared" si="133"/>
        <v>33.936799999999948</v>
      </c>
      <c r="P1671" s="13">
        <v>1018.1039999999999</v>
      </c>
      <c r="Q1671" s="14">
        <f t="shared" si="132"/>
        <v>600</v>
      </c>
      <c r="R1671" s="14" t="str">
        <f t="shared" si="134"/>
        <v>C</v>
      </c>
      <c r="S1671" s="14" t="str">
        <f>VLOOKUP(G1671,Code!$C$3:$D$5,2,0)</f>
        <v>F-101</v>
      </c>
      <c r="T1671" s="14"/>
    </row>
    <row r="1672" spans="1:20">
      <c r="A1672" s="13">
        <v>1671</v>
      </c>
      <c r="B1672" s="13" t="s">
        <v>85</v>
      </c>
      <c r="C1672" s="13" t="s">
        <v>69</v>
      </c>
      <c r="D1672" s="13" t="s">
        <v>148</v>
      </c>
      <c r="E1672" s="13" t="s">
        <v>114</v>
      </c>
      <c r="F1672" s="13" t="s">
        <v>115</v>
      </c>
      <c r="G1672" s="13" t="s">
        <v>96</v>
      </c>
      <c r="H1672" s="13" t="s">
        <v>97</v>
      </c>
      <c r="I1672" s="13" t="s">
        <v>1462</v>
      </c>
      <c r="J1672" s="13">
        <v>3</v>
      </c>
      <c r="K1672" s="13">
        <v>0.2</v>
      </c>
      <c r="L1672" s="14">
        <v>5.2125000000000004</v>
      </c>
      <c r="M1672" s="14">
        <f t="shared" si="130"/>
        <v>11.467499999999999</v>
      </c>
      <c r="N1672" s="14">
        <f t="shared" si="131"/>
        <v>20.015999999999998</v>
      </c>
      <c r="O1672" s="14">
        <f t="shared" si="133"/>
        <v>8.5484999999999989</v>
      </c>
      <c r="P1672" s="13">
        <v>16.68</v>
      </c>
      <c r="Q1672" s="14">
        <f t="shared" si="132"/>
        <v>450</v>
      </c>
      <c r="R1672" s="14" t="str">
        <f t="shared" si="134"/>
        <v>D</v>
      </c>
      <c r="S1672" s="14" t="str">
        <f>VLOOKUP(G1672,Code!$C$3:$D$5,2,0)</f>
        <v>T-103</v>
      </c>
      <c r="T1672" s="14"/>
    </row>
    <row r="1673" spans="1:20">
      <c r="A1673" s="13">
        <v>1672</v>
      </c>
      <c r="B1673" s="13" t="s">
        <v>150</v>
      </c>
      <c r="C1673" s="13" t="s">
        <v>78</v>
      </c>
      <c r="D1673" s="13" t="s">
        <v>1379</v>
      </c>
      <c r="E1673" s="13" t="s">
        <v>582</v>
      </c>
      <c r="F1673" s="13" t="s">
        <v>81</v>
      </c>
      <c r="G1673" s="13" t="s">
        <v>96</v>
      </c>
      <c r="H1673" s="13" t="s">
        <v>138</v>
      </c>
      <c r="I1673" s="13" t="s">
        <v>1143</v>
      </c>
      <c r="J1673" s="13">
        <v>2</v>
      </c>
      <c r="K1673" s="13">
        <v>0</v>
      </c>
      <c r="L1673" s="14">
        <v>19.331399999999995</v>
      </c>
      <c r="M1673" s="14">
        <f t="shared" si="130"/>
        <v>39.248600000000003</v>
      </c>
      <c r="N1673" s="14">
        <f t="shared" si="131"/>
        <v>58.58</v>
      </c>
      <c r="O1673" s="14">
        <f t="shared" si="133"/>
        <v>19.331399999999995</v>
      </c>
      <c r="P1673" s="13">
        <v>58.58</v>
      </c>
      <c r="Q1673" s="14">
        <f t="shared" si="132"/>
        <v>300</v>
      </c>
      <c r="R1673" s="14" t="str">
        <f t="shared" si="134"/>
        <v>D</v>
      </c>
      <c r="S1673" s="14" t="str">
        <f>VLOOKUP(G1673,Code!$C$3:$D$5,2,0)</f>
        <v>T-103</v>
      </c>
      <c r="T1673" s="14"/>
    </row>
    <row r="1674" spans="1:20">
      <c r="A1674" s="13">
        <v>1673</v>
      </c>
      <c r="B1674" s="13" t="s">
        <v>85</v>
      </c>
      <c r="C1674" s="13" t="s">
        <v>69</v>
      </c>
      <c r="D1674" s="13" t="s">
        <v>1463</v>
      </c>
      <c r="E1674" s="13" t="s">
        <v>114</v>
      </c>
      <c r="F1674" s="13" t="s">
        <v>115</v>
      </c>
      <c r="G1674" s="13" t="s">
        <v>96</v>
      </c>
      <c r="H1674" s="13" t="s">
        <v>97</v>
      </c>
      <c r="I1674" s="13" t="s">
        <v>202</v>
      </c>
      <c r="J1674" s="13">
        <v>4</v>
      </c>
      <c r="K1674" s="13">
        <v>0.2</v>
      </c>
      <c r="L1674" s="14">
        <v>62.988</v>
      </c>
      <c r="M1674" s="14">
        <f t="shared" si="130"/>
        <v>104.98000000000002</v>
      </c>
      <c r="N1674" s="14">
        <f t="shared" si="131"/>
        <v>201.56160000000003</v>
      </c>
      <c r="O1674" s="14">
        <f t="shared" si="133"/>
        <v>96.581600000000009</v>
      </c>
      <c r="P1674" s="13">
        <v>167.96800000000002</v>
      </c>
      <c r="Q1674" s="14">
        <f t="shared" si="132"/>
        <v>600</v>
      </c>
      <c r="R1674" s="14" t="str">
        <f t="shared" si="134"/>
        <v>C</v>
      </c>
      <c r="S1674" s="14" t="str">
        <f>VLOOKUP(G1674,Code!$C$3:$D$5,2,0)</f>
        <v>T-103</v>
      </c>
      <c r="T1674" s="14"/>
    </row>
    <row r="1675" spans="1:20">
      <c r="A1675" s="13">
        <v>1674</v>
      </c>
      <c r="B1675" s="13" t="s">
        <v>150</v>
      </c>
      <c r="C1675" s="13" t="s">
        <v>69</v>
      </c>
      <c r="D1675" s="13" t="s">
        <v>1464</v>
      </c>
      <c r="E1675" s="13" t="s">
        <v>204</v>
      </c>
      <c r="F1675" s="13" t="s">
        <v>72</v>
      </c>
      <c r="G1675" s="13" t="s">
        <v>82</v>
      </c>
      <c r="H1675" s="13" t="s">
        <v>83</v>
      </c>
      <c r="I1675" s="13" t="s">
        <v>772</v>
      </c>
      <c r="J1675" s="13">
        <v>2</v>
      </c>
      <c r="K1675" s="13">
        <v>0</v>
      </c>
      <c r="L1675" s="14">
        <v>96.343800000000002</v>
      </c>
      <c r="M1675" s="14">
        <f t="shared" si="130"/>
        <v>100.2762</v>
      </c>
      <c r="N1675" s="14">
        <f t="shared" si="131"/>
        <v>196.62</v>
      </c>
      <c r="O1675" s="14">
        <f t="shared" si="133"/>
        <v>96.343800000000002</v>
      </c>
      <c r="P1675" s="13">
        <v>196.62</v>
      </c>
      <c r="Q1675" s="14">
        <f t="shared" si="132"/>
        <v>300</v>
      </c>
      <c r="R1675" s="14" t="str">
        <f t="shared" si="134"/>
        <v>D</v>
      </c>
      <c r="S1675" s="14" t="str">
        <f>VLOOKUP(G1675,Code!$C$3:$D$5,2,0)</f>
        <v>O-102</v>
      </c>
      <c r="T1675" s="14"/>
    </row>
    <row r="1676" spans="1:20">
      <c r="A1676" s="13">
        <v>1675</v>
      </c>
      <c r="B1676" s="13" t="s">
        <v>85</v>
      </c>
      <c r="C1676" s="13" t="s">
        <v>78</v>
      </c>
      <c r="D1676" s="13" t="s">
        <v>148</v>
      </c>
      <c r="E1676" s="13" t="s">
        <v>114</v>
      </c>
      <c r="F1676" s="13" t="s">
        <v>115</v>
      </c>
      <c r="G1676" s="13" t="s">
        <v>73</v>
      </c>
      <c r="H1676" s="13" t="s">
        <v>92</v>
      </c>
      <c r="I1676" s="13" t="s">
        <v>1237</v>
      </c>
      <c r="J1676" s="13">
        <v>2</v>
      </c>
      <c r="K1676" s="13">
        <v>0.6</v>
      </c>
      <c r="L1676" s="14">
        <v>-10.419600000000003</v>
      </c>
      <c r="M1676" s="14">
        <f t="shared" si="130"/>
        <v>32.35560000000001</v>
      </c>
      <c r="N1676" s="14">
        <f t="shared" si="131"/>
        <v>35.097600000000007</v>
      </c>
      <c r="O1676" s="14">
        <f t="shared" si="133"/>
        <v>2.7419999999999973</v>
      </c>
      <c r="P1676" s="13">
        <v>21.936000000000003</v>
      </c>
      <c r="Q1676" s="14">
        <f t="shared" si="132"/>
        <v>300</v>
      </c>
      <c r="R1676" s="14" t="str">
        <f t="shared" si="134"/>
        <v>D</v>
      </c>
      <c r="S1676" s="14" t="str">
        <f>VLOOKUP(G1676,Code!$C$3:$D$5,2,0)</f>
        <v>F-101</v>
      </c>
      <c r="T1676" s="14"/>
    </row>
    <row r="1677" spans="1:20">
      <c r="A1677" s="13">
        <v>1676</v>
      </c>
      <c r="B1677" s="13" t="s">
        <v>85</v>
      </c>
      <c r="C1677" s="13" t="s">
        <v>78</v>
      </c>
      <c r="D1677" s="13" t="s">
        <v>148</v>
      </c>
      <c r="E1677" s="13" t="s">
        <v>114</v>
      </c>
      <c r="F1677" s="13" t="s">
        <v>115</v>
      </c>
      <c r="G1677" s="13" t="s">
        <v>82</v>
      </c>
      <c r="H1677" s="13" t="s">
        <v>99</v>
      </c>
      <c r="I1677" s="13" t="s">
        <v>1408</v>
      </c>
      <c r="J1677" s="13">
        <v>3</v>
      </c>
      <c r="K1677" s="13">
        <v>0.8</v>
      </c>
      <c r="L1677" s="14">
        <v>-10.211400000000005</v>
      </c>
      <c r="M1677" s="14">
        <f t="shared" si="130"/>
        <v>16.799400000000006</v>
      </c>
      <c r="N1677" s="14">
        <f t="shared" si="131"/>
        <v>11.8584</v>
      </c>
      <c r="O1677" s="14">
        <f t="shared" si="133"/>
        <v>-4.9410000000000061</v>
      </c>
      <c r="P1677" s="13">
        <v>6.5879999999999992</v>
      </c>
      <c r="Q1677" s="14">
        <f t="shared" si="132"/>
        <v>450</v>
      </c>
      <c r="R1677" s="14" t="str">
        <f t="shared" si="134"/>
        <v>D</v>
      </c>
      <c r="S1677" s="14" t="str">
        <f>VLOOKUP(G1677,Code!$C$3:$D$5,2,0)</f>
        <v>O-102</v>
      </c>
      <c r="T1677" s="14"/>
    </row>
    <row r="1678" spans="1:20">
      <c r="A1678" s="13">
        <v>1677</v>
      </c>
      <c r="B1678" s="13" t="s">
        <v>85</v>
      </c>
      <c r="C1678" s="13" t="s">
        <v>69</v>
      </c>
      <c r="D1678" s="13" t="s">
        <v>124</v>
      </c>
      <c r="E1678" s="13" t="s">
        <v>80</v>
      </c>
      <c r="F1678" s="13" t="s">
        <v>81</v>
      </c>
      <c r="G1678" s="13" t="s">
        <v>82</v>
      </c>
      <c r="H1678" s="13" t="s">
        <v>90</v>
      </c>
      <c r="I1678" s="13" t="s">
        <v>187</v>
      </c>
      <c r="J1678" s="13">
        <v>3</v>
      </c>
      <c r="K1678" s="13">
        <v>0</v>
      </c>
      <c r="L1678" s="14">
        <v>26.069999999999993</v>
      </c>
      <c r="M1678" s="14">
        <f t="shared" si="130"/>
        <v>78.210000000000008</v>
      </c>
      <c r="N1678" s="14">
        <f t="shared" si="131"/>
        <v>104.28</v>
      </c>
      <c r="O1678" s="14">
        <f t="shared" si="133"/>
        <v>26.069999999999993</v>
      </c>
      <c r="P1678" s="13">
        <v>104.28</v>
      </c>
      <c r="Q1678" s="14">
        <f t="shared" si="132"/>
        <v>450</v>
      </c>
      <c r="R1678" s="14" t="str">
        <f t="shared" si="134"/>
        <v>D</v>
      </c>
      <c r="S1678" s="14" t="str">
        <f>VLOOKUP(G1678,Code!$C$3:$D$5,2,0)</f>
        <v>O-102</v>
      </c>
      <c r="T1678" s="14"/>
    </row>
    <row r="1679" spans="1:20">
      <c r="A1679" s="13">
        <v>1678</v>
      </c>
      <c r="B1679" s="13" t="s">
        <v>85</v>
      </c>
      <c r="C1679" s="13" t="s">
        <v>69</v>
      </c>
      <c r="D1679" s="13" t="s">
        <v>124</v>
      </c>
      <c r="E1679" s="13" t="s">
        <v>80</v>
      </c>
      <c r="F1679" s="13" t="s">
        <v>81</v>
      </c>
      <c r="G1679" s="13" t="s">
        <v>82</v>
      </c>
      <c r="H1679" s="13" t="s">
        <v>107</v>
      </c>
      <c r="I1679" s="13" t="s">
        <v>250</v>
      </c>
      <c r="J1679" s="13">
        <v>3</v>
      </c>
      <c r="K1679" s="13">
        <v>0</v>
      </c>
      <c r="L1679" s="14">
        <v>8.7906000000000013</v>
      </c>
      <c r="M1679" s="14">
        <f t="shared" si="130"/>
        <v>9.1494</v>
      </c>
      <c r="N1679" s="14">
        <f t="shared" si="131"/>
        <v>17.940000000000001</v>
      </c>
      <c r="O1679" s="14">
        <f t="shared" si="133"/>
        <v>8.7906000000000013</v>
      </c>
      <c r="P1679" s="13">
        <v>17.940000000000001</v>
      </c>
      <c r="Q1679" s="14">
        <f t="shared" si="132"/>
        <v>450</v>
      </c>
      <c r="R1679" s="14" t="str">
        <f t="shared" si="134"/>
        <v>D</v>
      </c>
      <c r="S1679" s="14" t="str">
        <f>VLOOKUP(G1679,Code!$C$3:$D$5,2,0)</f>
        <v>O-102</v>
      </c>
      <c r="T1679" s="14"/>
    </row>
    <row r="1680" spans="1:20">
      <c r="A1680" s="13">
        <v>1679</v>
      </c>
      <c r="B1680" s="13" t="s">
        <v>85</v>
      </c>
      <c r="C1680" s="13" t="s">
        <v>78</v>
      </c>
      <c r="D1680" s="13" t="s">
        <v>132</v>
      </c>
      <c r="E1680" s="13" t="s">
        <v>133</v>
      </c>
      <c r="F1680" s="13" t="s">
        <v>134</v>
      </c>
      <c r="G1680" s="13" t="s">
        <v>82</v>
      </c>
      <c r="H1680" s="13" t="s">
        <v>90</v>
      </c>
      <c r="I1680" s="13" t="s">
        <v>1200</v>
      </c>
      <c r="J1680" s="13">
        <v>1</v>
      </c>
      <c r="K1680" s="13">
        <v>0.2</v>
      </c>
      <c r="L1680" s="14">
        <v>-14.576399999999996</v>
      </c>
      <c r="M1680" s="14">
        <f t="shared" si="130"/>
        <v>79.360399999999998</v>
      </c>
      <c r="N1680" s="14">
        <f t="shared" si="131"/>
        <v>77.740800000000007</v>
      </c>
      <c r="O1680" s="14">
        <f t="shared" si="133"/>
        <v>-1.6195999999999913</v>
      </c>
      <c r="P1680" s="13">
        <v>64.784000000000006</v>
      </c>
      <c r="Q1680" s="14">
        <f t="shared" si="132"/>
        <v>150</v>
      </c>
      <c r="R1680" s="14" t="str">
        <f t="shared" si="134"/>
        <v>D</v>
      </c>
      <c r="S1680" s="14" t="str">
        <f>VLOOKUP(G1680,Code!$C$3:$D$5,2,0)</f>
        <v>O-102</v>
      </c>
      <c r="T1680" s="14"/>
    </row>
    <row r="1681" spans="1:20">
      <c r="A1681" s="13">
        <v>1680</v>
      </c>
      <c r="B1681" s="13" t="s">
        <v>85</v>
      </c>
      <c r="C1681" s="13" t="s">
        <v>78</v>
      </c>
      <c r="D1681" s="13" t="s">
        <v>132</v>
      </c>
      <c r="E1681" s="13" t="s">
        <v>133</v>
      </c>
      <c r="F1681" s="13" t="s">
        <v>134</v>
      </c>
      <c r="G1681" s="13" t="s">
        <v>96</v>
      </c>
      <c r="H1681" s="13" t="s">
        <v>97</v>
      </c>
      <c r="I1681" s="13" t="s">
        <v>1148</v>
      </c>
      <c r="J1681" s="13">
        <v>3</v>
      </c>
      <c r="K1681" s="13">
        <v>0.4</v>
      </c>
      <c r="L1681" s="14">
        <v>4.3175999999999988</v>
      </c>
      <c r="M1681" s="14">
        <f t="shared" si="130"/>
        <v>28.064399999999999</v>
      </c>
      <c r="N1681" s="14">
        <f t="shared" si="131"/>
        <v>45.334800000000001</v>
      </c>
      <c r="O1681" s="14">
        <f t="shared" si="133"/>
        <v>17.270400000000002</v>
      </c>
      <c r="P1681" s="13">
        <v>32.381999999999998</v>
      </c>
      <c r="Q1681" s="14">
        <f t="shared" si="132"/>
        <v>450</v>
      </c>
      <c r="R1681" s="14" t="str">
        <f t="shared" si="134"/>
        <v>D</v>
      </c>
      <c r="S1681" s="14" t="str">
        <f>VLOOKUP(G1681,Code!$C$3:$D$5,2,0)</f>
        <v>T-103</v>
      </c>
      <c r="T1681" s="14"/>
    </row>
    <row r="1682" spans="1:20">
      <c r="A1682" s="13">
        <v>1681</v>
      </c>
      <c r="B1682" s="13" t="s">
        <v>85</v>
      </c>
      <c r="C1682" s="13" t="s">
        <v>78</v>
      </c>
      <c r="D1682" s="13" t="s">
        <v>132</v>
      </c>
      <c r="E1682" s="13" t="s">
        <v>133</v>
      </c>
      <c r="F1682" s="13" t="s">
        <v>134</v>
      </c>
      <c r="G1682" s="13" t="s">
        <v>73</v>
      </c>
      <c r="H1682" s="13" t="s">
        <v>92</v>
      </c>
      <c r="I1682" s="13" t="s">
        <v>1465</v>
      </c>
      <c r="J1682" s="13">
        <v>2</v>
      </c>
      <c r="K1682" s="13">
        <v>0.2</v>
      </c>
      <c r="L1682" s="14">
        <v>8.4735999999999958</v>
      </c>
      <c r="M1682" s="14">
        <f t="shared" si="130"/>
        <v>33.894400000000005</v>
      </c>
      <c r="N1682" s="14">
        <f t="shared" si="131"/>
        <v>50.8416</v>
      </c>
      <c r="O1682" s="14">
        <f t="shared" si="133"/>
        <v>16.947199999999995</v>
      </c>
      <c r="P1682" s="13">
        <v>42.368000000000002</v>
      </c>
      <c r="Q1682" s="14">
        <f t="shared" si="132"/>
        <v>300</v>
      </c>
      <c r="R1682" s="14" t="str">
        <f t="shared" si="134"/>
        <v>D</v>
      </c>
      <c r="S1682" s="14" t="str">
        <f>VLOOKUP(G1682,Code!$C$3:$D$5,2,0)</f>
        <v>F-101</v>
      </c>
      <c r="T1682" s="14"/>
    </row>
    <row r="1683" spans="1:20">
      <c r="A1683" s="13">
        <v>1682</v>
      </c>
      <c r="B1683" s="13" t="s">
        <v>85</v>
      </c>
      <c r="C1683" s="13" t="s">
        <v>78</v>
      </c>
      <c r="D1683" s="13" t="s">
        <v>132</v>
      </c>
      <c r="E1683" s="13" t="s">
        <v>133</v>
      </c>
      <c r="F1683" s="13" t="s">
        <v>134</v>
      </c>
      <c r="G1683" s="13" t="s">
        <v>96</v>
      </c>
      <c r="H1683" s="13" t="s">
        <v>333</v>
      </c>
      <c r="I1683" s="13" t="s">
        <v>1466</v>
      </c>
      <c r="J1683" s="13">
        <v>4</v>
      </c>
      <c r="K1683" s="13">
        <v>0.7</v>
      </c>
      <c r="L1683" s="14">
        <v>-559.35599999999988</v>
      </c>
      <c r="M1683" s="14">
        <f t="shared" si="130"/>
        <v>958.89599999999996</v>
      </c>
      <c r="N1683" s="14">
        <f t="shared" si="131"/>
        <v>679.21800000000007</v>
      </c>
      <c r="O1683" s="14">
        <f t="shared" si="133"/>
        <v>-279.67799999999988</v>
      </c>
      <c r="P1683" s="13">
        <v>399.54</v>
      </c>
      <c r="Q1683" s="14">
        <f t="shared" si="132"/>
        <v>600</v>
      </c>
      <c r="R1683" s="14" t="str">
        <f t="shared" si="134"/>
        <v>C</v>
      </c>
      <c r="S1683" s="14" t="str">
        <f>VLOOKUP(G1683,Code!$C$3:$D$5,2,0)</f>
        <v>T-103</v>
      </c>
      <c r="T1683" s="14"/>
    </row>
    <row r="1684" spans="1:20">
      <c r="A1684" s="13">
        <v>1683</v>
      </c>
      <c r="B1684" s="13" t="s">
        <v>68</v>
      </c>
      <c r="C1684" s="13" t="s">
        <v>69</v>
      </c>
      <c r="D1684" s="13" t="s">
        <v>79</v>
      </c>
      <c r="E1684" s="13" t="s">
        <v>80</v>
      </c>
      <c r="F1684" s="13" t="s">
        <v>81</v>
      </c>
      <c r="G1684" s="13" t="s">
        <v>82</v>
      </c>
      <c r="H1684" s="13" t="s">
        <v>107</v>
      </c>
      <c r="I1684" s="13" t="s">
        <v>931</v>
      </c>
      <c r="J1684" s="13">
        <v>1</v>
      </c>
      <c r="K1684" s="13">
        <v>0</v>
      </c>
      <c r="L1684" s="14">
        <v>9.105599999999999</v>
      </c>
      <c r="M1684" s="14">
        <f t="shared" si="130"/>
        <v>9.8643999999999998</v>
      </c>
      <c r="N1684" s="14">
        <f t="shared" si="131"/>
        <v>18.97</v>
      </c>
      <c r="O1684" s="14">
        <f t="shared" si="133"/>
        <v>9.105599999999999</v>
      </c>
      <c r="P1684" s="13">
        <v>18.97</v>
      </c>
      <c r="Q1684" s="14">
        <f t="shared" si="132"/>
        <v>150</v>
      </c>
      <c r="R1684" s="14" t="str">
        <f t="shared" si="134"/>
        <v>D</v>
      </c>
      <c r="S1684" s="14" t="str">
        <f>VLOOKUP(G1684,Code!$C$3:$D$5,2,0)</f>
        <v>O-102</v>
      </c>
      <c r="T1684" s="14"/>
    </row>
    <row r="1685" spans="1:20">
      <c r="A1685" s="13">
        <v>1684</v>
      </c>
      <c r="B1685" s="13" t="s">
        <v>85</v>
      </c>
      <c r="C1685" s="13" t="s">
        <v>78</v>
      </c>
      <c r="D1685" s="13" t="s">
        <v>124</v>
      </c>
      <c r="E1685" s="13" t="s">
        <v>80</v>
      </c>
      <c r="F1685" s="13" t="s">
        <v>81</v>
      </c>
      <c r="G1685" s="13" t="s">
        <v>73</v>
      </c>
      <c r="H1685" s="13" t="s">
        <v>92</v>
      </c>
      <c r="I1685" s="13" t="s">
        <v>916</v>
      </c>
      <c r="J1685" s="13">
        <v>3</v>
      </c>
      <c r="K1685" s="13">
        <v>0</v>
      </c>
      <c r="L1685" s="14">
        <v>6.224400000000001</v>
      </c>
      <c r="M1685" s="14">
        <f t="shared" si="130"/>
        <v>8.5955999999999992</v>
      </c>
      <c r="N1685" s="14">
        <f t="shared" si="131"/>
        <v>14.82</v>
      </c>
      <c r="O1685" s="14">
        <f t="shared" si="133"/>
        <v>6.224400000000001</v>
      </c>
      <c r="P1685" s="13">
        <v>14.82</v>
      </c>
      <c r="Q1685" s="14">
        <f t="shared" si="132"/>
        <v>450</v>
      </c>
      <c r="R1685" s="14" t="str">
        <f t="shared" si="134"/>
        <v>D</v>
      </c>
      <c r="S1685" s="14" t="str">
        <f>VLOOKUP(G1685,Code!$C$3:$D$5,2,0)</f>
        <v>F-101</v>
      </c>
      <c r="T1685" s="14"/>
    </row>
    <row r="1686" spans="1:20">
      <c r="A1686" s="13">
        <v>1685</v>
      </c>
      <c r="B1686" s="13" t="s">
        <v>150</v>
      </c>
      <c r="C1686" s="13" t="s">
        <v>78</v>
      </c>
      <c r="D1686" s="13" t="s">
        <v>132</v>
      </c>
      <c r="E1686" s="13" t="s">
        <v>133</v>
      </c>
      <c r="F1686" s="13" t="s">
        <v>134</v>
      </c>
      <c r="G1686" s="13" t="s">
        <v>82</v>
      </c>
      <c r="H1686" s="13" t="s">
        <v>101</v>
      </c>
      <c r="I1686" s="13" t="s">
        <v>1467</v>
      </c>
      <c r="J1686" s="13">
        <v>2</v>
      </c>
      <c r="K1686" s="13">
        <v>0.2</v>
      </c>
      <c r="L1686" s="14">
        <v>12.409999999999989</v>
      </c>
      <c r="M1686" s="14">
        <f t="shared" si="130"/>
        <v>86.87</v>
      </c>
      <c r="N1686" s="14">
        <f t="shared" si="131"/>
        <v>119.136</v>
      </c>
      <c r="O1686" s="14">
        <f t="shared" si="133"/>
        <v>32.265999999999991</v>
      </c>
      <c r="P1686" s="13">
        <v>99.28</v>
      </c>
      <c r="Q1686" s="14">
        <f t="shared" si="132"/>
        <v>300</v>
      </c>
      <c r="R1686" s="14" t="str">
        <f t="shared" si="134"/>
        <v>D</v>
      </c>
      <c r="S1686" s="14" t="str">
        <f>VLOOKUP(G1686,Code!$C$3:$D$5,2,0)</f>
        <v>O-102</v>
      </c>
      <c r="T1686" s="14"/>
    </row>
    <row r="1687" spans="1:20">
      <c r="A1687" s="13">
        <v>1686</v>
      </c>
      <c r="B1687" s="13" t="s">
        <v>150</v>
      </c>
      <c r="C1687" s="13" t="s">
        <v>78</v>
      </c>
      <c r="D1687" s="13" t="s">
        <v>132</v>
      </c>
      <c r="E1687" s="13" t="s">
        <v>133</v>
      </c>
      <c r="F1687" s="13" t="s">
        <v>134</v>
      </c>
      <c r="G1687" s="13" t="s">
        <v>82</v>
      </c>
      <c r="H1687" s="13" t="s">
        <v>99</v>
      </c>
      <c r="I1687" s="13" t="s">
        <v>1257</v>
      </c>
      <c r="J1687" s="13">
        <v>2</v>
      </c>
      <c r="K1687" s="13">
        <v>0.7</v>
      </c>
      <c r="L1687" s="14">
        <v>-0.98999999999999977</v>
      </c>
      <c r="M1687" s="14">
        <f t="shared" si="130"/>
        <v>2.1779999999999999</v>
      </c>
      <c r="N1687" s="14">
        <f t="shared" si="131"/>
        <v>2.0196000000000005</v>
      </c>
      <c r="O1687" s="14">
        <f t="shared" si="133"/>
        <v>-0.15839999999999943</v>
      </c>
      <c r="P1687" s="13">
        <v>1.1880000000000002</v>
      </c>
      <c r="Q1687" s="14">
        <f t="shared" si="132"/>
        <v>300</v>
      </c>
      <c r="R1687" s="14" t="str">
        <f t="shared" si="134"/>
        <v>D</v>
      </c>
      <c r="S1687" s="14" t="str">
        <f>VLOOKUP(G1687,Code!$C$3:$D$5,2,0)</f>
        <v>O-102</v>
      </c>
      <c r="T1687" s="14"/>
    </row>
    <row r="1688" spans="1:20">
      <c r="A1688" s="13">
        <v>1687</v>
      </c>
      <c r="B1688" s="13" t="s">
        <v>150</v>
      </c>
      <c r="C1688" s="13" t="s">
        <v>78</v>
      </c>
      <c r="D1688" s="13" t="s">
        <v>132</v>
      </c>
      <c r="E1688" s="13" t="s">
        <v>133</v>
      </c>
      <c r="F1688" s="13" t="s">
        <v>134</v>
      </c>
      <c r="G1688" s="13" t="s">
        <v>82</v>
      </c>
      <c r="H1688" s="13" t="s">
        <v>99</v>
      </c>
      <c r="I1688" s="13" t="s">
        <v>1468</v>
      </c>
      <c r="J1688" s="13">
        <v>2</v>
      </c>
      <c r="K1688" s="13">
        <v>0.7</v>
      </c>
      <c r="L1688" s="14">
        <v>-5.7637999999999998</v>
      </c>
      <c r="M1688" s="14">
        <f t="shared" si="130"/>
        <v>13.2818</v>
      </c>
      <c r="N1688" s="14">
        <f t="shared" si="131"/>
        <v>12.7806</v>
      </c>
      <c r="O1688" s="14">
        <f t="shared" si="133"/>
        <v>-0.50120000000000076</v>
      </c>
      <c r="P1688" s="13">
        <v>7.5180000000000007</v>
      </c>
      <c r="Q1688" s="14">
        <f t="shared" si="132"/>
        <v>300</v>
      </c>
      <c r="R1688" s="14" t="str">
        <f t="shared" si="134"/>
        <v>D</v>
      </c>
      <c r="S1688" s="14" t="str">
        <f>VLOOKUP(G1688,Code!$C$3:$D$5,2,0)</f>
        <v>O-102</v>
      </c>
      <c r="T1688" s="14"/>
    </row>
    <row r="1689" spans="1:20">
      <c r="A1689" s="13">
        <v>1688</v>
      </c>
      <c r="B1689" s="13" t="s">
        <v>150</v>
      </c>
      <c r="C1689" s="13" t="s">
        <v>69</v>
      </c>
      <c r="D1689" s="13" t="s">
        <v>132</v>
      </c>
      <c r="E1689" s="13" t="s">
        <v>133</v>
      </c>
      <c r="F1689" s="13" t="s">
        <v>134</v>
      </c>
      <c r="G1689" s="13" t="s">
        <v>82</v>
      </c>
      <c r="H1689" s="13" t="s">
        <v>107</v>
      </c>
      <c r="I1689" s="13" t="s">
        <v>1047</v>
      </c>
      <c r="J1689" s="13">
        <v>2</v>
      </c>
      <c r="K1689" s="13">
        <v>0.2</v>
      </c>
      <c r="L1689" s="14">
        <v>3.6288</v>
      </c>
      <c r="M1689" s="14">
        <f t="shared" si="130"/>
        <v>6.7392000000000021</v>
      </c>
      <c r="N1689" s="14">
        <f t="shared" si="131"/>
        <v>12.441600000000003</v>
      </c>
      <c r="O1689" s="14">
        <f t="shared" si="133"/>
        <v>5.7024000000000008</v>
      </c>
      <c r="P1689" s="13">
        <v>10.368000000000002</v>
      </c>
      <c r="Q1689" s="14">
        <f t="shared" si="132"/>
        <v>300</v>
      </c>
      <c r="R1689" s="14" t="str">
        <f t="shared" si="134"/>
        <v>D</v>
      </c>
      <c r="S1689" s="14" t="str">
        <f>VLOOKUP(G1689,Code!$C$3:$D$5,2,0)</f>
        <v>O-102</v>
      </c>
      <c r="T1689" s="14"/>
    </row>
    <row r="1690" spans="1:20">
      <c r="A1690" s="13">
        <v>1689</v>
      </c>
      <c r="B1690" s="13" t="s">
        <v>150</v>
      </c>
      <c r="C1690" s="13" t="s">
        <v>69</v>
      </c>
      <c r="D1690" s="13" t="s">
        <v>132</v>
      </c>
      <c r="E1690" s="13" t="s">
        <v>133</v>
      </c>
      <c r="F1690" s="13" t="s">
        <v>134</v>
      </c>
      <c r="G1690" s="13" t="s">
        <v>73</v>
      </c>
      <c r="H1690" s="13" t="s">
        <v>92</v>
      </c>
      <c r="I1690" s="13" t="s">
        <v>911</v>
      </c>
      <c r="J1690" s="13">
        <v>2</v>
      </c>
      <c r="K1690" s="13">
        <v>0.2</v>
      </c>
      <c r="L1690" s="14">
        <v>23.315999999999988</v>
      </c>
      <c r="M1690" s="14">
        <f t="shared" si="130"/>
        <v>287.56400000000008</v>
      </c>
      <c r="N1690" s="14">
        <f t="shared" si="131"/>
        <v>373.05600000000004</v>
      </c>
      <c r="O1690" s="14">
        <f t="shared" si="133"/>
        <v>85.491999999999962</v>
      </c>
      <c r="P1690" s="13">
        <v>310.88000000000005</v>
      </c>
      <c r="Q1690" s="14">
        <f t="shared" si="132"/>
        <v>300</v>
      </c>
      <c r="R1690" s="14" t="str">
        <f t="shared" si="134"/>
        <v>D</v>
      </c>
      <c r="S1690" s="14" t="str">
        <f>VLOOKUP(G1690,Code!$C$3:$D$5,2,0)</f>
        <v>F-101</v>
      </c>
      <c r="T1690" s="14"/>
    </row>
    <row r="1691" spans="1:20">
      <c r="A1691" s="13">
        <v>1690</v>
      </c>
      <c r="B1691" s="13" t="s">
        <v>85</v>
      </c>
      <c r="C1691" s="13" t="s">
        <v>69</v>
      </c>
      <c r="D1691" s="13" t="s">
        <v>132</v>
      </c>
      <c r="E1691" s="13" t="s">
        <v>133</v>
      </c>
      <c r="F1691" s="13" t="s">
        <v>134</v>
      </c>
      <c r="G1691" s="13" t="s">
        <v>73</v>
      </c>
      <c r="H1691" s="13" t="s">
        <v>88</v>
      </c>
      <c r="I1691" s="13" t="s">
        <v>103</v>
      </c>
      <c r="J1691" s="13">
        <v>6</v>
      </c>
      <c r="K1691" s="13">
        <v>0.4</v>
      </c>
      <c r="L1691" s="14">
        <v>-227.49120000000016</v>
      </c>
      <c r="M1691" s="14">
        <f t="shared" si="130"/>
        <v>1080.5832</v>
      </c>
      <c r="N1691" s="14">
        <f t="shared" si="131"/>
        <v>1194.3287999999998</v>
      </c>
      <c r="O1691" s="14">
        <f t="shared" si="133"/>
        <v>113.74559999999974</v>
      </c>
      <c r="P1691" s="13">
        <v>853.09199999999987</v>
      </c>
      <c r="Q1691" s="14">
        <f t="shared" si="132"/>
        <v>900</v>
      </c>
      <c r="R1691" s="14" t="str">
        <f t="shared" si="134"/>
        <v>C</v>
      </c>
      <c r="S1691" s="14" t="str">
        <f>VLOOKUP(G1691,Code!$C$3:$D$5,2,0)</f>
        <v>F-101</v>
      </c>
      <c r="T1691" s="14"/>
    </row>
    <row r="1692" spans="1:20">
      <c r="A1692" s="13">
        <v>1691</v>
      </c>
      <c r="B1692" s="13" t="s">
        <v>85</v>
      </c>
      <c r="C1692" s="13" t="s">
        <v>69</v>
      </c>
      <c r="D1692" s="13" t="s">
        <v>1469</v>
      </c>
      <c r="E1692" s="13" t="s">
        <v>176</v>
      </c>
      <c r="F1692" s="13" t="s">
        <v>115</v>
      </c>
      <c r="G1692" s="13" t="s">
        <v>82</v>
      </c>
      <c r="H1692" s="13" t="s">
        <v>107</v>
      </c>
      <c r="I1692" s="13" t="s">
        <v>1436</v>
      </c>
      <c r="J1692" s="13">
        <v>5</v>
      </c>
      <c r="K1692" s="13">
        <v>0</v>
      </c>
      <c r="L1692" s="14">
        <v>15.387</v>
      </c>
      <c r="M1692" s="14">
        <f t="shared" si="130"/>
        <v>18.063000000000002</v>
      </c>
      <c r="N1692" s="14">
        <f t="shared" si="131"/>
        <v>33.450000000000003</v>
      </c>
      <c r="O1692" s="14">
        <f t="shared" si="133"/>
        <v>15.387</v>
      </c>
      <c r="P1692" s="13">
        <v>33.450000000000003</v>
      </c>
      <c r="Q1692" s="14">
        <f t="shared" si="132"/>
        <v>750</v>
      </c>
      <c r="R1692" s="14" t="str">
        <f t="shared" si="134"/>
        <v>C</v>
      </c>
      <c r="S1692" s="14" t="str">
        <f>VLOOKUP(G1692,Code!$C$3:$D$5,2,0)</f>
        <v>O-102</v>
      </c>
      <c r="T1692" s="14"/>
    </row>
    <row r="1693" spans="1:20">
      <c r="A1693" s="13">
        <v>1692</v>
      </c>
      <c r="B1693" s="13" t="s">
        <v>85</v>
      </c>
      <c r="C1693" s="13" t="s">
        <v>69</v>
      </c>
      <c r="D1693" s="13" t="s">
        <v>1469</v>
      </c>
      <c r="E1693" s="13" t="s">
        <v>176</v>
      </c>
      <c r="F1693" s="13" t="s">
        <v>115</v>
      </c>
      <c r="G1693" s="13" t="s">
        <v>82</v>
      </c>
      <c r="H1693" s="13" t="s">
        <v>99</v>
      </c>
      <c r="I1693" s="13" t="s">
        <v>214</v>
      </c>
      <c r="J1693" s="13">
        <v>5</v>
      </c>
      <c r="K1693" s="13">
        <v>0</v>
      </c>
      <c r="L1693" s="14">
        <v>5.0960000000000001</v>
      </c>
      <c r="M1693" s="14">
        <f t="shared" si="130"/>
        <v>5.3040000000000003</v>
      </c>
      <c r="N1693" s="14">
        <f t="shared" si="131"/>
        <v>10.4</v>
      </c>
      <c r="O1693" s="14">
        <f t="shared" si="133"/>
        <v>5.0960000000000001</v>
      </c>
      <c r="P1693" s="13">
        <v>10.4</v>
      </c>
      <c r="Q1693" s="14">
        <f t="shared" si="132"/>
        <v>750</v>
      </c>
      <c r="R1693" s="14" t="str">
        <f t="shared" si="134"/>
        <v>C</v>
      </c>
      <c r="S1693" s="14" t="str">
        <f>VLOOKUP(G1693,Code!$C$3:$D$5,2,0)</f>
        <v>O-102</v>
      </c>
      <c r="T1693" s="14"/>
    </row>
    <row r="1694" spans="1:20">
      <c r="A1694" s="13">
        <v>1693</v>
      </c>
      <c r="B1694" s="13" t="s">
        <v>85</v>
      </c>
      <c r="C1694" s="13" t="s">
        <v>69</v>
      </c>
      <c r="D1694" s="13" t="s">
        <v>267</v>
      </c>
      <c r="E1694" s="13" t="s">
        <v>268</v>
      </c>
      <c r="F1694" s="13" t="s">
        <v>134</v>
      </c>
      <c r="G1694" s="13" t="s">
        <v>73</v>
      </c>
      <c r="H1694" s="13" t="s">
        <v>92</v>
      </c>
      <c r="I1694" s="13" t="s">
        <v>756</v>
      </c>
      <c r="J1694" s="13">
        <v>5</v>
      </c>
      <c r="K1694" s="13">
        <v>0.2</v>
      </c>
      <c r="L1694" s="14">
        <v>6.2904999999999998</v>
      </c>
      <c r="M1694" s="14">
        <f t="shared" si="130"/>
        <v>15.589500000000003</v>
      </c>
      <c r="N1694" s="14">
        <f t="shared" si="131"/>
        <v>26.256000000000004</v>
      </c>
      <c r="O1694" s="14">
        <f t="shared" si="133"/>
        <v>10.666500000000001</v>
      </c>
      <c r="P1694" s="13">
        <v>21.880000000000003</v>
      </c>
      <c r="Q1694" s="14">
        <f t="shared" si="132"/>
        <v>750</v>
      </c>
      <c r="R1694" s="14" t="str">
        <f t="shared" si="134"/>
        <v>C</v>
      </c>
      <c r="S1694" s="14" t="str">
        <f>VLOOKUP(G1694,Code!$C$3:$D$5,2,0)</f>
        <v>F-101</v>
      </c>
      <c r="T1694" s="14"/>
    </row>
    <row r="1695" spans="1:20">
      <c r="A1695" s="13">
        <v>1694</v>
      </c>
      <c r="B1695" s="13" t="s">
        <v>68</v>
      </c>
      <c r="C1695" s="13" t="s">
        <v>112</v>
      </c>
      <c r="D1695" s="13" t="s">
        <v>1463</v>
      </c>
      <c r="E1695" s="13" t="s">
        <v>114</v>
      </c>
      <c r="F1695" s="13" t="s">
        <v>115</v>
      </c>
      <c r="G1695" s="13" t="s">
        <v>96</v>
      </c>
      <c r="H1695" s="13" t="s">
        <v>138</v>
      </c>
      <c r="I1695" s="13" t="s">
        <v>1470</v>
      </c>
      <c r="J1695" s="13">
        <v>2</v>
      </c>
      <c r="K1695" s="13">
        <v>0.2</v>
      </c>
      <c r="L1695" s="14">
        <v>3.5742000000000012</v>
      </c>
      <c r="M1695" s="14">
        <f t="shared" si="130"/>
        <v>10.041799999999999</v>
      </c>
      <c r="N1695" s="14">
        <f t="shared" si="131"/>
        <v>16.339199999999998</v>
      </c>
      <c r="O1695" s="14">
        <f t="shared" si="133"/>
        <v>6.2973999999999997</v>
      </c>
      <c r="P1695" s="13">
        <v>13.616</v>
      </c>
      <c r="Q1695" s="14">
        <f t="shared" si="132"/>
        <v>300</v>
      </c>
      <c r="R1695" s="14" t="str">
        <f t="shared" si="134"/>
        <v>D</v>
      </c>
      <c r="S1695" s="14" t="str">
        <f>VLOOKUP(G1695,Code!$C$3:$D$5,2,0)</f>
        <v>T-103</v>
      </c>
      <c r="T1695" s="14"/>
    </row>
    <row r="1696" spans="1:20">
      <c r="A1696" s="13">
        <v>1695</v>
      </c>
      <c r="B1696" s="13" t="s">
        <v>68</v>
      </c>
      <c r="C1696" s="13" t="s">
        <v>112</v>
      </c>
      <c r="D1696" s="13" t="s">
        <v>1471</v>
      </c>
      <c r="E1696" s="13" t="s">
        <v>371</v>
      </c>
      <c r="F1696" s="13" t="s">
        <v>134</v>
      </c>
      <c r="G1696" s="13" t="s">
        <v>96</v>
      </c>
      <c r="H1696" s="13" t="s">
        <v>138</v>
      </c>
      <c r="I1696" s="13" t="s">
        <v>1472</v>
      </c>
      <c r="J1696" s="13">
        <v>4</v>
      </c>
      <c r="K1696" s="13">
        <v>0</v>
      </c>
      <c r="L1696" s="14">
        <v>19.827599999999997</v>
      </c>
      <c r="M1696" s="14">
        <f t="shared" si="130"/>
        <v>44.132400000000004</v>
      </c>
      <c r="N1696" s="14">
        <f t="shared" si="131"/>
        <v>63.96</v>
      </c>
      <c r="O1696" s="14">
        <f t="shared" si="133"/>
        <v>19.827599999999997</v>
      </c>
      <c r="P1696" s="13">
        <v>63.96</v>
      </c>
      <c r="Q1696" s="14">
        <f t="shared" si="132"/>
        <v>600</v>
      </c>
      <c r="R1696" s="14" t="str">
        <f t="shared" si="134"/>
        <v>C</v>
      </c>
      <c r="S1696" s="14" t="str">
        <f>VLOOKUP(G1696,Code!$C$3:$D$5,2,0)</f>
        <v>T-103</v>
      </c>
      <c r="T1696" s="14"/>
    </row>
    <row r="1697" spans="1:20">
      <c r="A1697" s="13">
        <v>1696</v>
      </c>
      <c r="B1697" s="13" t="s">
        <v>68</v>
      </c>
      <c r="C1697" s="13" t="s">
        <v>112</v>
      </c>
      <c r="D1697" s="13" t="s">
        <v>1471</v>
      </c>
      <c r="E1697" s="13" t="s">
        <v>371</v>
      </c>
      <c r="F1697" s="13" t="s">
        <v>134</v>
      </c>
      <c r="G1697" s="13" t="s">
        <v>82</v>
      </c>
      <c r="H1697" s="13" t="s">
        <v>99</v>
      </c>
      <c r="I1697" s="13" t="s">
        <v>525</v>
      </c>
      <c r="J1697" s="13">
        <v>3</v>
      </c>
      <c r="K1697" s="13">
        <v>0</v>
      </c>
      <c r="L1697" s="14">
        <v>7.0853999999999999</v>
      </c>
      <c r="M1697" s="14">
        <f t="shared" si="130"/>
        <v>7.3746000000000009</v>
      </c>
      <c r="N1697" s="14">
        <f t="shared" si="131"/>
        <v>14.46</v>
      </c>
      <c r="O1697" s="14">
        <f t="shared" si="133"/>
        <v>7.0853999999999999</v>
      </c>
      <c r="P1697" s="13">
        <v>14.46</v>
      </c>
      <c r="Q1697" s="14">
        <f t="shared" si="132"/>
        <v>450</v>
      </c>
      <c r="R1697" s="14" t="str">
        <f t="shared" si="134"/>
        <v>D</v>
      </c>
      <c r="S1697" s="14" t="str">
        <f>VLOOKUP(G1697,Code!$C$3:$D$5,2,0)</f>
        <v>O-102</v>
      </c>
      <c r="T1697" s="14"/>
    </row>
    <row r="1698" spans="1:20">
      <c r="A1698" s="13">
        <v>1697</v>
      </c>
      <c r="B1698" s="13" t="s">
        <v>68</v>
      </c>
      <c r="C1698" s="13" t="s">
        <v>112</v>
      </c>
      <c r="D1698" s="13" t="s">
        <v>1471</v>
      </c>
      <c r="E1698" s="13" t="s">
        <v>371</v>
      </c>
      <c r="F1698" s="13" t="s">
        <v>134</v>
      </c>
      <c r="G1698" s="13" t="s">
        <v>96</v>
      </c>
      <c r="H1698" s="13" t="s">
        <v>97</v>
      </c>
      <c r="I1698" s="13" t="s">
        <v>202</v>
      </c>
      <c r="J1698" s="13">
        <v>2</v>
      </c>
      <c r="K1698" s="13">
        <v>0</v>
      </c>
      <c r="L1698" s="14">
        <v>52.49</v>
      </c>
      <c r="M1698" s="14">
        <f t="shared" si="130"/>
        <v>52.49</v>
      </c>
      <c r="N1698" s="14">
        <f t="shared" si="131"/>
        <v>104.98</v>
      </c>
      <c r="O1698" s="14">
        <f t="shared" si="133"/>
        <v>52.49</v>
      </c>
      <c r="P1698" s="13">
        <v>104.98</v>
      </c>
      <c r="Q1698" s="14">
        <f t="shared" si="132"/>
        <v>300</v>
      </c>
      <c r="R1698" s="14" t="str">
        <f t="shared" si="134"/>
        <v>D</v>
      </c>
      <c r="S1698" s="14" t="str">
        <f>VLOOKUP(G1698,Code!$C$3:$D$5,2,0)</f>
        <v>T-103</v>
      </c>
      <c r="T1698" s="14"/>
    </row>
    <row r="1699" spans="1:20">
      <c r="A1699" s="13">
        <v>1698</v>
      </c>
      <c r="B1699" s="13" t="s">
        <v>85</v>
      </c>
      <c r="C1699" s="13" t="s">
        <v>69</v>
      </c>
      <c r="D1699" s="13" t="s">
        <v>79</v>
      </c>
      <c r="E1699" s="13" t="s">
        <v>80</v>
      </c>
      <c r="F1699" s="13" t="s">
        <v>81</v>
      </c>
      <c r="G1699" s="13" t="s">
        <v>82</v>
      </c>
      <c r="H1699" s="13" t="s">
        <v>101</v>
      </c>
      <c r="I1699" s="13" t="s">
        <v>944</v>
      </c>
      <c r="J1699" s="13">
        <v>2</v>
      </c>
      <c r="K1699" s="13">
        <v>0</v>
      </c>
      <c r="L1699" s="14">
        <v>31.018399999999986</v>
      </c>
      <c r="M1699" s="14">
        <f t="shared" si="130"/>
        <v>75.941600000000008</v>
      </c>
      <c r="N1699" s="14">
        <f t="shared" si="131"/>
        <v>106.96</v>
      </c>
      <c r="O1699" s="14">
        <f t="shared" si="133"/>
        <v>31.018399999999986</v>
      </c>
      <c r="P1699" s="13">
        <v>106.96</v>
      </c>
      <c r="Q1699" s="14">
        <f t="shared" si="132"/>
        <v>300</v>
      </c>
      <c r="R1699" s="14" t="str">
        <f t="shared" si="134"/>
        <v>D</v>
      </c>
      <c r="S1699" s="14" t="str">
        <f>VLOOKUP(G1699,Code!$C$3:$D$5,2,0)</f>
        <v>O-102</v>
      </c>
      <c r="T1699" s="14"/>
    </row>
    <row r="1700" spans="1:20">
      <c r="A1700" s="13">
        <v>1699</v>
      </c>
      <c r="B1700" s="13" t="s">
        <v>85</v>
      </c>
      <c r="C1700" s="13" t="s">
        <v>69</v>
      </c>
      <c r="D1700" s="13" t="s">
        <v>79</v>
      </c>
      <c r="E1700" s="13" t="s">
        <v>80</v>
      </c>
      <c r="F1700" s="13" t="s">
        <v>81</v>
      </c>
      <c r="G1700" s="13" t="s">
        <v>82</v>
      </c>
      <c r="H1700" s="13" t="s">
        <v>83</v>
      </c>
      <c r="I1700" s="13" t="s">
        <v>1473</v>
      </c>
      <c r="J1700" s="13">
        <v>7</v>
      </c>
      <c r="K1700" s="13">
        <v>0</v>
      </c>
      <c r="L1700" s="14">
        <v>10.348799999999999</v>
      </c>
      <c r="M1700" s="14">
        <f t="shared" si="130"/>
        <v>11.211200000000003</v>
      </c>
      <c r="N1700" s="14">
        <f t="shared" si="131"/>
        <v>21.560000000000002</v>
      </c>
      <c r="O1700" s="14">
        <f t="shared" si="133"/>
        <v>10.348799999999999</v>
      </c>
      <c r="P1700" s="13">
        <v>21.560000000000002</v>
      </c>
      <c r="Q1700" s="14">
        <f t="shared" si="132"/>
        <v>1050</v>
      </c>
      <c r="R1700" s="14" t="str">
        <f t="shared" si="134"/>
        <v>B</v>
      </c>
      <c r="S1700" s="14" t="str">
        <f>VLOOKUP(G1700,Code!$C$3:$D$5,2,0)</f>
        <v>O-102</v>
      </c>
      <c r="T1700" s="14"/>
    </row>
    <row r="1701" spans="1:20">
      <c r="A1701" s="13">
        <v>1700</v>
      </c>
      <c r="B1701" s="13" t="s">
        <v>68</v>
      </c>
      <c r="C1701" s="13" t="s">
        <v>69</v>
      </c>
      <c r="D1701" s="13" t="s">
        <v>109</v>
      </c>
      <c r="E1701" s="13" t="s">
        <v>110</v>
      </c>
      <c r="F1701" s="13" t="s">
        <v>81</v>
      </c>
      <c r="G1701" s="13" t="s">
        <v>73</v>
      </c>
      <c r="H1701" s="13" t="s">
        <v>88</v>
      </c>
      <c r="I1701" s="13" t="s">
        <v>1157</v>
      </c>
      <c r="J1701" s="13">
        <v>6</v>
      </c>
      <c r="K1701" s="13">
        <v>0</v>
      </c>
      <c r="L1701" s="14">
        <v>113.49359999999999</v>
      </c>
      <c r="M1701" s="14">
        <f t="shared" si="130"/>
        <v>402.38639999999998</v>
      </c>
      <c r="N1701" s="14">
        <f t="shared" si="131"/>
        <v>515.88</v>
      </c>
      <c r="O1701" s="14">
        <f t="shared" si="133"/>
        <v>113.49360000000001</v>
      </c>
      <c r="P1701" s="13">
        <v>515.88</v>
      </c>
      <c r="Q1701" s="14">
        <f t="shared" si="132"/>
        <v>900</v>
      </c>
      <c r="R1701" s="14" t="str">
        <f t="shared" si="134"/>
        <v>C</v>
      </c>
      <c r="S1701" s="14" t="str">
        <f>VLOOKUP(G1701,Code!$C$3:$D$5,2,0)</f>
        <v>F-101</v>
      </c>
      <c r="T1701" s="14"/>
    </row>
    <row r="1702" spans="1:20">
      <c r="A1702" s="13">
        <v>1701</v>
      </c>
      <c r="B1702" s="13" t="s">
        <v>68</v>
      </c>
      <c r="C1702" s="13" t="s">
        <v>69</v>
      </c>
      <c r="D1702" s="13" t="s">
        <v>181</v>
      </c>
      <c r="E1702" s="13" t="s">
        <v>182</v>
      </c>
      <c r="F1702" s="13" t="s">
        <v>134</v>
      </c>
      <c r="G1702" s="13" t="s">
        <v>82</v>
      </c>
      <c r="H1702" s="13" t="s">
        <v>99</v>
      </c>
      <c r="I1702" s="13" t="s">
        <v>1091</v>
      </c>
      <c r="J1702" s="13">
        <v>2</v>
      </c>
      <c r="K1702" s="13">
        <v>0.2</v>
      </c>
      <c r="L1702" s="14">
        <v>4.2804000000000002</v>
      </c>
      <c r="M1702" s="14">
        <f t="shared" si="130"/>
        <v>7.5275999999999996</v>
      </c>
      <c r="N1702" s="14">
        <f t="shared" si="131"/>
        <v>14.169599999999999</v>
      </c>
      <c r="O1702" s="14">
        <f t="shared" si="133"/>
        <v>6.6419999999999995</v>
      </c>
      <c r="P1702" s="13">
        <v>11.808</v>
      </c>
      <c r="Q1702" s="14">
        <f t="shared" si="132"/>
        <v>300</v>
      </c>
      <c r="R1702" s="14" t="str">
        <f t="shared" si="134"/>
        <v>D</v>
      </c>
      <c r="S1702" s="14" t="str">
        <f>VLOOKUP(G1702,Code!$C$3:$D$5,2,0)</f>
        <v>O-102</v>
      </c>
      <c r="T1702" s="14"/>
    </row>
    <row r="1703" spans="1:20">
      <c r="A1703" s="13">
        <v>1702</v>
      </c>
      <c r="B1703" s="13" t="s">
        <v>68</v>
      </c>
      <c r="C1703" s="13" t="s">
        <v>69</v>
      </c>
      <c r="D1703" s="13" t="s">
        <v>181</v>
      </c>
      <c r="E1703" s="13" t="s">
        <v>182</v>
      </c>
      <c r="F1703" s="13" t="s">
        <v>134</v>
      </c>
      <c r="G1703" s="13" t="s">
        <v>73</v>
      </c>
      <c r="H1703" s="13" t="s">
        <v>76</v>
      </c>
      <c r="I1703" s="13" t="s">
        <v>727</v>
      </c>
      <c r="J1703" s="13">
        <v>9</v>
      </c>
      <c r="K1703" s="13">
        <v>0.1</v>
      </c>
      <c r="L1703" s="14">
        <v>321.83999999999992</v>
      </c>
      <c r="M1703" s="14">
        <f t="shared" si="130"/>
        <v>1609.2</v>
      </c>
      <c r="N1703" s="14">
        <f t="shared" si="131"/>
        <v>2124.1439999999998</v>
      </c>
      <c r="O1703" s="14">
        <f t="shared" si="133"/>
        <v>514.94399999999973</v>
      </c>
      <c r="P1703" s="13">
        <v>1931.04</v>
      </c>
      <c r="Q1703" s="14">
        <f t="shared" si="132"/>
        <v>1350</v>
      </c>
      <c r="R1703" s="14" t="str">
        <f t="shared" si="134"/>
        <v>B</v>
      </c>
      <c r="S1703" s="14" t="str">
        <f>VLOOKUP(G1703,Code!$C$3:$D$5,2,0)</f>
        <v>F-101</v>
      </c>
      <c r="T1703" s="14"/>
    </row>
    <row r="1704" spans="1:20">
      <c r="A1704" s="13">
        <v>1703</v>
      </c>
      <c r="B1704" s="13" t="s">
        <v>68</v>
      </c>
      <c r="C1704" s="13" t="s">
        <v>69</v>
      </c>
      <c r="D1704" s="13" t="s">
        <v>181</v>
      </c>
      <c r="E1704" s="13" t="s">
        <v>182</v>
      </c>
      <c r="F1704" s="13" t="s">
        <v>134</v>
      </c>
      <c r="G1704" s="13" t="s">
        <v>82</v>
      </c>
      <c r="H1704" s="13" t="s">
        <v>107</v>
      </c>
      <c r="I1704" s="13" t="s">
        <v>149</v>
      </c>
      <c r="J1704" s="13">
        <v>2</v>
      </c>
      <c r="K1704" s="13">
        <v>0</v>
      </c>
      <c r="L1704" s="14">
        <v>4.6812000000000005</v>
      </c>
      <c r="M1704" s="14">
        <f t="shared" si="130"/>
        <v>5.2788000000000004</v>
      </c>
      <c r="N1704" s="14">
        <f t="shared" si="131"/>
        <v>9.9600000000000009</v>
      </c>
      <c r="O1704" s="14">
        <f t="shared" si="133"/>
        <v>4.6812000000000005</v>
      </c>
      <c r="P1704" s="13">
        <v>9.9600000000000009</v>
      </c>
      <c r="Q1704" s="14">
        <f t="shared" si="132"/>
        <v>300</v>
      </c>
      <c r="R1704" s="14" t="str">
        <f t="shared" si="134"/>
        <v>D</v>
      </c>
      <c r="S1704" s="14" t="str">
        <f>VLOOKUP(G1704,Code!$C$3:$D$5,2,0)</f>
        <v>O-102</v>
      </c>
      <c r="T1704" s="14"/>
    </row>
    <row r="1705" spans="1:20">
      <c r="A1705" s="13">
        <v>1704</v>
      </c>
      <c r="B1705" s="13" t="s">
        <v>85</v>
      </c>
      <c r="C1705" s="13" t="s">
        <v>112</v>
      </c>
      <c r="D1705" s="13" t="s">
        <v>428</v>
      </c>
      <c r="E1705" s="13" t="s">
        <v>80</v>
      </c>
      <c r="F1705" s="13" t="s">
        <v>81</v>
      </c>
      <c r="G1705" s="13" t="s">
        <v>82</v>
      </c>
      <c r="H1705" s="13" t="s">
        <v>183</v>
      </c>
      <c r="I1705" s="13" t="s">
        <v>291</v>
      </c>
      <c r="J1705" s="13">
        <v>5</v>
      </c>
      <c r="K1705" s="13">
        <v>0</v>
      </c>
      <c r="L1705" s="14">
        <v>5.8045</v>
      </c>
      <c r="M1705" s="14">
        <f t="shared" si="130"/>
        <v>6.5455000000000014</v>
      </c>
      <c r="N1705" s="14">
        <f t="shared" si="131"/>
        <v>12.350000000000001</v>
      </c>
      <c r="O1705" s="14">
        <f t="shared" si="133"/>
        <v>5.8045</v>
      </c>
      <c r="P1705" s="13">
        <v>12.350000000000001</v>
      </c>
      <c r="Q1705" s="14">
        <f t="shared" si="132"/>
        <v>750</v>
      </c>
      <c r="R1705" s="14" t="str">
        <f t="shared" si="134"/>
        <v>C</v>
      </c>
      <c r="S1705" s="14" t="str">
        <f>VLOOKUP(G1705,Code!$C$3:$D$5,2,0)</f>
        <v>O-102</v>
      </c>
      <c r="T1705" s="14"/>
    </row>
    <row r="1706" spans="1:20">
      <c r="A1706" s="13">
        <v>1705</v>
      </c>
      <c r="B1706" s="13" t="s">
        <v>548</v>
      </c>
      <c r="C1706" s="13" t="s">
        <v>69</v>
      </c>
      <c r="D1706" s="13" t="s">
        <v>1353</v>
      </c>
      <c r="E1706" s="13" t="s">
        <v>200</v>
      </c>
      <c r="F1706" s="13" t="s">
        <v>81</v>
      </c>
      <c r="G1706" s="13" t="s">
        <v>82</v>
      </c>
      <c r="H1706" s="13" t="s">
        <v>99</v>
      </c>
      <c r="I1706" s="13" t="s">
        <v>1146</v>
      </c>
      <c r="J1706" s="13">
        <v>3</v>
      </c>
      <c r="K1706" s="13">
        <v>0.7</v>
      </c>
      <c r="L1706" s="14">
        <v>-7.1147999999999989</v>
      </c>
      <c r="M1706" s="14">
        <f t="shared" si="130"/>
        <v>16.816800000000001</v>
      </c>
      <c r="N1706" s="14">
        <f t="shared" si="131"/>
        <v>16.493400000000001</v>
      </c>
      <c r="O1706" s="14">
        <f t="shared" si="133"/>
        <v>-0.32339999999999947</v>
      </c>
      <c r="P1706" s="13">
        <v>9.7020000000000017</v>
      </c>
      <c r="Q1706" s="14">
        <f t="shared" si="132"/>
        <v>450</v>
      </c>
      <c r="R1706" s="14" t="str">
        <f t="shared" si="134"/>
        <v>D</v>
      </c>
      <c r="S1706" s="14" t="str">
        <f>VLOOKUP(G1706,Code!$C$3:$D$5,2,0)</f>
        <v>O-102</v>
      </c>
      <c r="T1706" s="14"/>
    </row>
    <row r="1707" spans="1:20">
      <c r="A1707" s="13">
        <v>1706</v>
      </c>
      <c r="B1707" s="13" t="s">
        <v>85</v>
      </c>
      <c r="C1707" s="13" t="s">
        <v>69</v>
      </c>
      <c r="D1707" s="13" t="s">
        <v>132</v>
      </c>
      <c r="E1707" s="13" t="s">
        <v>133</v>
      </c>
      <c r="F1707" s="13" t="s">
        <v>134</v>
      </c>
      <c r="G1707" s="13" t="s">
        <v>82</v>
      </c>
      <c r="H1707" s="13" t="s">
        <v>99</v>
      </c>
      <c r="I1707" s="13" t="s">
        <v>899</v>
      </c>
      <c r="J1707" s="13">
        <v>2</v>
      </c>
      <c r="K1707" s="13">
        <v>0.7</v>
      </c>
      <c r="L1707" s="14">
        <v>-9.2880000000000003</v>
      </c>
      <c r="M1707" s="14">
        <f t="shared" si="130"/>
        <v>20.898000000000003</v>
      </c>
      <c r="N1707" s="14">
        <f t="shared" si="131"/>
        <v>19.737000000000005</v>
      </c>
      <c r="O1707" s="14">
        <f t="shared" si="133"/>
        <v>-1.1609999999999978</v>
      </c>
      <c r="P1707" s="13">
        <v>11.610000000000003</v>
      </c>
      <c r="Q1707" s="14">
        <f t="shared" si="132"/>
        <v>300</v>
      </c>
      <c r="R1707" s="14" t="str">
        <f t="shared" si="134"/>
        <v>D</v>
      </c>
      <c r="S1707" s="14" t="str">
        <f>VLOOKUP(G1707,Code!$C$3:$D$5,2,0)</f>
        <v>O-102</v>
      </c>
      <c r="T1707" s="14"/>
    </row>
    <row r="1708" spans="1:20">
      <c r="A1708" s="13">
        <v>1707</v>
      </c>
      <c r="B1708" s="13" t="s">
        <v>85</v>
      </c>
      <c r="C1708" s="13" t="s">
        <v>69</v>
      </c>
      <c r="D1708" s="13" t="s">
        <v>124</v>
      </c>
      <c r="E1708" s="13" t="s">
        <v>80</v>
      </c>
      <c r="F1708" s="13" t="s">
        <v>81</v>
      </c>
      <c r="G1708" s="13" t="s">
        <v>82</v>
      </c>
      <c r="H1708" s="13" t="s">
        <v>83</v>
      </c>
      <c r="I1708" s="13" t="s">
        <v>1474</v>
      </c>
      <c r="J1708" s="13">
        <v>6</v>
      </c>
      <c r="K1708" s="13">
        <v>0</v>
      </c>
      <c r="L1708" s="14">
        <v>20.614199999999997</v>
      </c>
      <c r="M1708" s="14">
        <f t="shared" si="130"/>
        <v>23.245800000000003</v>
      </c>
      <c r="N1708" s="14">
        <f t="shared" si="131"/>
        <v>43.86</v>
      </c>
      <c r="O1708" s="14">
        <f t="shared" si="133"/>
        <v>20.614199999999997</v>
      </c>
      <c r="P1708" s="13">
        <v>43.86</v>
      </c>
      <c r="Q1708" s="14">
        <f t="shared" si="132"/>
        <v>900</v>
      </c>
      <c r="R1708" s="14" t="str">
        <f t="shared" si="134"/>
        <v>C</v>
      </c>
      <c r="S1708" s="14" t="str">
        <f>VLOOKUP(G1708,Code!$C$3:$D$5,2,0)</f>
        <v>O-102</v>
      </c>
      <c r="T1708" s="14"/>
    </row>
    <row r="1709" spans="1:20">
      <c r="A1709" s="13">
        <v>1708</v>
      </c>
      <c r="B1709" s="13" t="s">
        <v>85</v>
      </c>
      <c r="C1709" s="13" t="s">
        <v>69</v>
      </c>
      <c r="D1709" s="13" t="s">
        <v>124</v>
      </c>
      <c r="E1709" s="13" t="s">
        <v>80</v>
      </c>
      <c r="F1709" s="13" t="s">
        <v>81</v>
      </c>
      <c r="G1709" s="13" t="s">
        <v>96</v>
      </c>
      <c r="H1709" s="13" t="s">
        <v>97</v>
      </c>
      <c r="I1709" s="13" t="s">
        <v>1253</v>
      </c>
      <c r="J1709" s="13">
        <v>2</v>
      </c>
      <c r="K1709" s="13">
        <v>0.2</v>
      </c>
      <c r="L1709" s="14">
        <v>16.703999999999986</v>
      </c>
      <c r="M1709" s="14">
        <f t="shared" si="130"/>
        <v>131.77600000000001</v>
      </c>
      <c r="N1709" s="14">
        <f t="shared" si="131"/>
        <v>178.17599999999999</v>
      </c>
      <c r="O1709" s="14">
        <f t="shared" si="133"/>
        <v>46.399999999999977</v>
      </c>
      <c r="P1709" s="13">
        <v>148.47999999999999</v>
      </c>
      <c r="Q1709" s="14">
        <f t="shared" si="132"/>
        <v>300</v>
      </c>
      <c r="R1709" s="14" t="str">
        <f t="shared" si="134"/>
        <v>D</v>
      </c>
      <c r="S1709" s="14" t="str">
        <f>VLOOKUP(G1709,Code!$C$3:$D$5,2,0)</f>
        <v>T-103</v>
      </c>
      <c r="T1709" s="14"/>
    </row>
    <row r="1710" spans="1:20">
      <c r="A1710" s="13">
        <v>1709</v>
      </c>
      <c r="B1710" s="13" t="s">
        <v>85</v>
      </c>
      <c r="C1710" s="13" t="s">
        <v>69</v>
      </c>
      <c r="D1710" s="13" t="s">
        <v>124</v>
      </c>
      <c r="E1710" s="13" t="s">
        <v>80</v>
      </c>
      <c r="F1710" s="13" t="s">
        <v>81</v>
      </c>
      <c r="G1710" s="13" t="s">
        <v>82</v>
      </c>
      <c r="H1710" s="13" t="s">
        <v>107</v>
      </c>
      <c r="I1710" s="13" t="s">
        <v>1475</v>
      </c>
      <c r="J1710" s="13">
        <v>2</v>
      </c>
      <c r="K1710" s="13">
        <v>0</v>
      </c>
      <c r="L1710" s="14">
        <v>3.71</v>
      </c>
      <c r="M1710" s="14">
        <f t="shared" si="130"/>
        <v>3.71</v>
      </c>
      <c r="N1710" s="14">
        <f t="shared" si="131"/>
        <v>7.42</v>
      </c>
      <c r="O1710" s="14">
        <f t="shared" si="133"/>
        <v>3.71</v>
      </c>
      <c r="P1710" s="13">
        <v>7.42</v>
      </c>
      <c r="Q1710" s="14">
        <f t="shared" si="132"/>
        <v>300</v>
      </c>
      <c r="R1710" s="14" t="str">
        <f t="shared" si="134"/>
        <v>D</v>
      </c>
      <c r="S1710" s="14" t="str">
        <f>VLOOKUP(G1710,Code!$C$3:$D$5,2,0)</f>
        <v>O-102</v>
      </c>
      <c r="T1710" s="14"/>
    </row>
    <row r="1711" spans="1:20">
      <c r="A1711" s="13">
        <v>1710</v>
      </c>
      <c r="B1711" s="13" t="s">
        <v>85</v>
      </c>
      <c r="C1711" s="13" t="s">
        <v>69</v>
      </c>
      <c r="D1711" s="13" t="s">
        <v>124</v>
      </c>
      <c r="E1711" s="13" t="s">
        <v>80</v>
      </c>
      <c r="F1711" s="13" t="s">
        <v>81</v>
      </c>
      <c r="G1711" s="13" t="s">
        <v>73</v>
      </c>
      <c r="H1711" s="13" t="s">
        <v>76</v>
      </c>
      <c r="I1711" s="13" t="s">
        <v>180</v>
      </c>
      <c r="J1711" s="13">
        <v>1</v>
      </c>
      <c r="K1711" s="13">
        <v>0.2</v>
      </c>
      <c r="L1711" s="14">
        <v>-0.89990000000001302</v>
      </c>
      <c r="M1711" s="14">
        <f t="shared" si="130"/>
        <v>72.891900000000021</v>
      </c>
      <c r="N1711" s="14">
        <f t="shared" si="131"/>
        <v>86.3904</v>
      </c>
      <c r="O1711" s="14">
        <f t="shared" si="133"/>
        <v>13.498499999999979</v>
      </c>
      <c r="P1711" s="13">
        <v>71.992000000000004</v>
      </c>
      <c r="Q1711" s="14">
        <f t="shared" si="132"/>
        <v>150</v>
      </c>
      <c r="R1711" s="14" t="str">
        <f t="shared" si="134"/>
        <v>D</v>
      </c>
      <c r="S1711" s="14" t="str">
        <f>VLOOKUP(G1711,Code!$C$3:$D$5,2,0)</f>
        <v>F-101</v>
      </c>
      <c r="T1711" s="14"/>
    </row>
    <row r="1712" spans="1:20">
      <c r="A1712" s="13">
        <v>1711</v>
      </c>
      <c r="B1712" s="13" t="s">
        <v>85</v>
      </c>
      <c r="C1712" s="13" t="s">
        <v>69</v>
      </c>
      <c r="D1712" s="13" t="s">
        <v>124</v>
      </c>
      <c r="E1712" s="13" t="s">
        <v>80</v>
      </c>
      <c r="F1712" s="13" t="s">
        <v>81</v>
      </c>
      <c r="G1712" s="13" t="s">
        <v>82</v>
      </c>
      <c r="H1712" s="13" t="s">
        <v>94</v>
      </c>
      <c r="I1712" s="13" t="s">
        <v>365</v>
      </c>
      <c r="J1712" s="13">
        <v>5</v>
      </c>
      <c r="K1712" s="13">
        <v>0</v>
      </c>
      <c r="L1712" s="14">
        <v>6.5669999999999984</v>
      </c>
      <c r="M1712" s="14">
        <f t="shared" si="130"/>
        <v>13.333</v>
      </c>
      <c r="N1712" s="14">
        <f t="shared" si="131"/>
        <v>19.899999999999999</v>
      </c>
      <c r="O1712" s="14">
        <f t="shared" si="133"/>
        <v>6.5669999999999984</v>
      </c>
      <c r="P1712" s="13">
        <v>19.899999999999999</v>
      </c>
      <c r="Q1712" s="14">
        <f t="shared" si="132"/>
        <v>750</v>
      </c>
      <c r="R1712" s="14" t="str">
        <f t="shared" si="134"/>
        <v>C</v>
      </c>
      <c r="S1712" s="14" t="str">
        <f>VLOOKUP(G1712,Code!$C$3:$D$5,2,0)</f>
        <v>O-102</v>
      </c>
      <c r="T1712" s="14"/>
    </row>
    <row r="1713" spans="1:20">
      <c r="A1713" s="13">
        <v>1712</v>
      </c>
      <c r="B1713" s="13" t="s">
        <v>85</v>
      </c>
      <c r="C1713" s="13" t="s">
        <v>69</v>
      </c>
      <c r="D1713" s="13" t="s">
        <v>124</v>
      </c>
      <c r="E1713" s="13" t="s">
        <v>80</v>
      </c>
      <c r="F1713" s="13" t="s">
        <v>81</v>
      </c>
      <c r="G1713" s="13" t="s">
        <v>82</v>
      </c>
      <c r="H1713" s="13" t="s">
        <v>101</v>
      </c>
      <c r="I1713" s="13" t="s">
        <v>345</v>
      </c>
      <c r="J1713" s="13">
        <v>14</v>
      </c>
      <c r="K1713" s="13">
        <v>0</v>
      </c>
      <c r="L1713" s="14">
        <v>510.63599999999985</v>
      </c>
      <c r="M1713" s="14">
        <f t="shared" si="130"/>
        <v>1191.4839999999999</v>
      </c>
      <c r="N1713" s="14">
        <f t="shared" si="131"/>
        <v>1702.12</v>
      </c>
      <c r="O1713" s="14">
        <f t="shared" si="133"/>
        <v>510.63599999999997</v>
      </c>
      <c r="P1713" s="13">
        <v>1702.12</v>
      </c>
      <c r="Q1713" s="14">
        <f t="shared" si="132"/>
        <v>2100</v>
      </c>
      <c r="R1713" s="14" t="str">
        <f t="shared" si="134"/>
        <v>A</v>
      </c>
      <c r="S1713" s="14" t="str">
        <f>VLOOKUP(G1713,Code!$C$3:$D$5,2,0)</f>
        <v>O-102</v>
      </c>
      <c r="T1713" s="14"/>
    </row>
    <row r="1714" spans="1:20">
      <c r="A1714" s="13">
        <v>1713</v>
      </c>
      <c r="B1714" s="13" t="s">
        <v>85</v>
      </c>
      <c r="C1714" s="13" t="s">
        <v>69</v>
      </c>
      <c r="D1714" s="13" t="s">
        <v>148</v>
      </c>
      <c r="E1714" s="13" t="s">
        <v>114</v>
      </c>
      <c r="F1714" s="13" t="s">
        <v>115</v>
      </c>
      <c r="G1714" s="13" t="s">
        <v>82</v>
      </c>
      <c r="H1714" s="13" t="s">
        <v>107</v>
      </c>
      <c r="I1714" s="13" t="s">
        <v>1476</v>
      </c>
      <c r="J1714" s="13">
        <v>6</v>
      </c>
      <c r="K1714" s="13">
        <v>0.2</v>
      </c>
      <c r="L1714" s="14">
        <v>5.0064000000000002</v>
      </c>
      <c r="M1714" s="14">
        <f t="shared" si="130"/>
        <v>9.2975999999999992</v>
      </c>
      <c r="N1714" s="14">
        <f t="shared" si="131"/>
        <v>17.1648</v>
      </c>
      <c r="O1714" s="14">
        <f t="shared" si="133"/>
        <v>7.8672000000000004</v>
      </c>
      <c r="P1714" s="13">
        <v>14.303999999999998</v>
      </c>
      <c r="Q1714" s="14">
        <f t="shared" si="132"/>
        <v>900</v>
      </c>
      <c r="R1714" s="14" t="str">
        <f t="shared" si="134"/>
        <v>C</v>
      </c>
      <c r="S1714" s="14" t="str">
        <f>VLOOKUP(G1714,Code!$C$3:$D$5,2,0)</f>
        <v>O-102</v>
      </c>
      <c r="T1714" s="14"/>
    </row>
    <row r="1715" spans="1:20">
      <c r="A1715" s="13">
        <v>1714</v>
      </c>
      <c r="B1715" s="13" t="s">
        <v>68</v>
      </c>
      <c r="C1715" s="13" t="s">
        <v>69</v>
      </c>
      <c r="D1715" s="13" t="s">
        <v>197</v>
      </c>
      <c r="E1715" s="13" t="s">
        <v>159</v>
      </c>
      <c r="F1715" s="13" t="s">
        <v>115</v>
      </c>
      <c r="G1715" s="13" t="s">
        <v>73</v>
      </c>
      <c r="H1715" s="13" t="s">
        <v>88</v>
      </c>
      <c r="I1715" s="13" t="s">
        <v>378</v>
      </c>
      <c r="J1715" s="13">
        <v>7</v>
      </c>
      <c r="K1715" s="13">
        <v>0.5</v>
      </c>
      <c r="L1715" s="14">
        <v>-566.5625</v>
      </c>
      <c r="M1715" s="14">
        <f t="shared" si="130"/>
        <v>1332.1875</v>
      </c>
      <c r="N1715" s="14">
        <f t="shared" si="131"/>
        <v>1148.4375</v>
      </c>
      <c r="O1715" s="14">
        <f t="shared" si="133"/>
        <v>-183.75</v>
      </c>
      <c r="P1715" s="13">
        <v>765.625</v>
      </c>
      <c r="Q1715" s="14">
        <f t="shared" si="132"/>
        <v>1050</v>
      </c>
      <c r="R1715" s="14" t="str">
        <f t="shared" si="134"/>
        <v>B</v>
      </c>
      <c r="S1715" s="14" t="str">
        <f>VLOOKUP(G1715,Code!$C$3:$D$5,2,0)</f>
        <v>F-101</v>
      </c>
      <c r="T1715" s="14"/>
    </row>
    <row r="1716" spans="1:20">
      <c r="A1716" s="13">
        <v>1715</v>
      </c>
      <c r="B1716" s="13" t="s">
        <v>85</v>
      </c>
      <c r="C1716" s="13" t="s">
        <v>69</v>
      </c>
      <c r="D1716" s="13" t="s">
        <v>124</v>
      </c>
      <c r="E1716" s="13" t="s">
        <v>80</v>
      </c>
      <c r="F1716" s="13" t="s">
        <v>81</v>
      </c>
      <c r="G1716" s="13" t="s">
        <v>73</v>
      </c>
      <c r="H1716" s="13" t="s">
        <v>74</v>
      </c>
      <c r="I1716" s="13" t="s">
        <v>1477</v>
      </c>
      <c r="J1716" s="13">
        <v>2</v>
      </c>
      <c r="K1716" s="13">
        <v>0.15</v>
      </c>
      <c r="L1716" s="14">
        <v>-14.478399999999979</v>
      </c>
      <c r="M1716" s="14">
        <f t="shared" si="130"/>
        <v>322.14439999999996</v>
      </c>
      <c r="N1716" s="14">
        <f t="shared" si="131"/>
        <v>353.8159</v>
      </c>
      <c r="O1716" s="14">
        <f t="shared" si="133"/>
        <v>31.671500000000037</v>
      </c>
      <c r="P1716" s="13">
        <v>307.666</v>
      </c>
      <c r="Q1716" s="14">
        <f t="shared" si="132"/>
        <v>300</v>
      </c>
      <c r="R1716" s="14" t="str">
        <f t="shared" si="134"/>
        <v>D</v>
      </c>
      <c r="S1716" s="14" t="str">
        <f>VLOOKUP(G1716,Code!$C$3:$D$5,2,0)</f>
        <v>F-101</v>
      </c>
      <c r="T1716" s="14"/>
    </row>
    <row r="1717" spans="1:20">
      <c r="A1717" s="13">
        <v>1716</v>
      </c>
      <c r="B1717" s="13" t="s">
        <v>85</v>
      </c>
      <c r="C1717" s="13" t="s">
        <v>69</v>
      </c>
      <c r="D1717" s="13" t="s">
        <v>181</v>
      </c>
      <c r="E1717" s="13" t="s">
        <v>182</v>
      </c>
      <c r="F1717" s="13" t="s">
        <v>134</v>
      </c>
      <c r="G1717" s="13" t="s">
        <v>82</v>
      </c>
      <c r="H1717" s="13" t="s">
        <v>99</v>
      </c>
      <c r="I1717" s="13" t="s">
        <v>525</v>
      </c>
      <c r="J1717" s="13">
        <v>2</v>
      </c>
      <c r="K1717" s="13">
        <v>0.2</v>
      </c>
      <c r="L1717" s="14">
        <v>2.7956000000000003</v>
      </c>
      <c r="M1717" s="14">
        <f t="shared" si="130"/>
        <v>4.9164000000000003</v>
      </c>
      <c r="N1717" s="14">
        <f t="shared" si="131"/>
        <v>9.2544000000000004</v>
      </c>
      <c r="O1717" s="14">
        <f t="shared" si="133"/>
        <v>4.3380000000000001</v>
      </c>
      <c r="P1717" s="13">
        <v>7.7120000000000006</v>
      </c>
      <c r="Q1717" s="14">
        <f t="shared" si="132"/>
        <v>300</v>
      </c>
      <c r="R1717" s="14" t="str">
        <f t="shared" si="134"/>
        <v>D</v>
      </c>
      <c r="S1717" s="14" t="str">
        <f>VLOOKUP(G1717,Code!$C$3:$D$5,2,0)</f>
        <v>O-102</v>
      </c>
      <c r="T1717" s="14"/>
    </row>
    <row r="1718" spans="1:20">
      <c r="A1718" s="13">
        <v>1717</v>
      </c>
      <c r="B1718" s="13" t="s">
        <v>85</v>
      </c>
      <c r="C1718" s="13" t="s">
        <v>69</v>
      </c>
      <c r="D1718" s="13" t="s">
        <v>181</v>
      </c>
      <c r="E1718" s="13" t="s">
        <v>182</v>
      </c>
      <c r="F1718" s="13" t="s">
        <v>134</v>
      </c>
      <c r="G1718" s="13" t="s">
        <v>82</v>
      </c>
      <c r="H1718" s="13" t="s">
        <v>101</v>
      </c>
      <c r="I1718" s="13" t="s">
        <v>803</v>
      </c>
      <c r="J1718" s="13">
        <v>5</v>
      </c>
      <c r="K1718" s="13">
        <v>0</v>
      </c>
      <c r="L1718" s="14">
        <v>70.440999999999974</v>
      </c>
      <c r="M1718" s="14">
        <f t="shared" si="130"/>
        <v>172.459</v>
      </c>
      <c r="N1718" s="14">
        <f t="shared" si="131"/>
        <v>242.89999999999998</v>
      </c>
      <c r="O1718" s="14">
        <f t="shared" si="133"/>
        <v>70.440999999999974</v>
      </c>
      <c r="P1718" s="13">
        <v>242.89999999999998</v>
      </c>
      <c r="Q1718" s="14">
        <f t="shared" si="132"/>
        <v>750</v>
      </c>
      <c r="R1718" s="14" t="str">
        <f t="shared" si="134"/>
        <v>C</v>
      </c>
      <c r="S1718" s="14" t="str">
        <f>VLOOKUP(G1718,Code!$C$3:$D$5,2,0)</f>
        <v>O-102</v>
      </c>
      <c r="T1718" s="14"/>
    </row>
    <row r="1719" spans="1:20">
      <c r="A1719" s="13">
        <v>1718</v>
      </c>
      <c r="B1719" s="13" t="s">
        <v>85</v>
      </c>
      <c r="C1719" s="13" t="s">
        <v>69</v>
      </c>
      <c r="D1719" s="13" t="s">
        <v>181</v>
      </c>
      <c r="E1719" s="13" t="s">
        <v>182</v>
      </c>
      <c r="F1719" s="13" t="s">
        <v>134</v>
      </c>
      <c r="G1719" s="13" t="s">
        <v>82</v>
      </c>
      <c r="H1719" s="13" t="s">
        <v>90</v>
      </c>
      <c r="I1719" s="13" t="s">
        <v>213</v>
      </c>
      <c r="J1719" s="13">
        <v>5</v>
      </c>
      <c r="K1719" s="13">
        <v>0</v>
      </c>
      <c r="L1719" s="14">
        <v>0</v>
      </c>
      <c r="M1719" s="14">
        <f t="shared" si="130"/>
        <v>454.90000000000003</v>
      </c>
      <c r="N1719" s="14">
        <f t="shared" si="131"/>
        <v>454.90000000000003</v>
      </c>
      <c r="O1719" s="14">
        <f t="shared" si="133"/>
        <v>0</v>
      </c>
      <c r="P1719" s="13">
        <v>454.90000000000003</v>
      </c>
      <c r="Q1719" s="14">
        <f t="shared" si="132"/>
        <v>750</v>
      </c>
      <c r="R1719" s="14" t="str">
        <f t="shared" si="134"/>
        <v>C</v>
      </c>
      <c r="S1719" s="14" t="str">
        <f>VLOOKUP(G1719,Code!$C$3:$D$5,2,0)</f>
        <v>O-102</v>
      </c>
      <c r="T1719" s="14"/>
    </row>
    <row r="1720" spans="1:20">
      <c r="A1720" s="13">
        <v>1719</v>
      </c>
      <c r="B1720" s="13" t="s">
        <v>85</v>
      </c>
      <c r="C1720" s="13" t="s">
        <v>69</v>
      </c>
      <c r="D1720" s="13" t="s">
        <v>181</v>
      </c>
      <c r="E1720" s="13" t="s">
        <v>182</v>
      </c>
      <c r="F1720" s="13" t="s">
        <v>134</v>
      </c>
      <c r="G1720" s="13" t="s">
        <v>73</v>
      </c>
      <c r="H1720" s="13" t="s">
        <v>92</v>
      </c>
      <c r="I1720" s="13" t="s">
        <v>1478</v>
      </c>
      <c r="J1720" s="13">
        <v>4</v>
      </c>
      <c r="K1720" s="13">
        <v>0</v>
      </c>
      <c r="L1720" s="14">
        <v>15.086400000000001</v>
      </c>
      <c r="M1720" s="14">
        <f t="shared" si="130"/>
        <v>20.833600000000001</v>
      </c>
      <c r="N1720" s="14">
        <f t="shared" si="131"/>
        <v>35.92</v>
      </c>
      <c r="O1720" s="14">
        <f t="shared" si="133"/>
        <v>15.086400000000001</v>
      </c>
      <c r="P1720" s="13">
        <v>35.92</v>
      </c>
      <c r="Q1720" s="14">
        <f t="shared" si="132"/>
        <v>600</v>
      </c>
      <c r="R1720" s="14" t="str">
        <f t="shared" si="134"/>
        <v>C</v>
      </c>
      <c r="S1720" s="14" t="str">
        <f>VLOOKUP(G1720,Code!$C$3:$D$5,2,0)</f>
        <v>F-101</v>
      </c>
      <c r="T1720" s="14"/>
    </row>
    <row r="1721" spans="1:20">
      <c r="A1721" s="13">
        <v>1720</v>
      </c>
      <c r="B1721" s="13" t="s">
        <v>85</v>
      </c>
      <c r="C1721" s="13" t="s">
        <v>69</v>
      </c>
      <c r="D1721" s="13" t="s">
        <v>181</v>
      </c>
      <c r="E1721" s="13" t="s">
        <v>182</v>
      </c>
      <c r="F1721" s="13" t="s">
        <v>134</v>
      </c>
      <c r="G1721" s="13" t="s">
        <v>73</v>
      </c>
      <c r="H1721" s="13" t="s">
        <v>92</v>
      </c>
      <c r="I1721" s="13" t="s">
        <v>794</v>
      </c>
      <c r="J1721" s="13">
        <v>8</v>
      </c>
      <c r="K1721" s="13">
        <v>0</v>
      </c>
      <c r="L1721" s="14">
        <v>12.325599999999998</v>
      </c>
      <c r="M1721" s="14">
        <f t="shared" si="130"/>
        <v>27.4344</v>
      </c>
      <c r="N1721" s="14">
        <f t="shared" si="131"/>
        <v>39.76</v>
      </c>
      <c r="O1721" s="14">
        <f t="shared" si="133"/>
        <v>12.325599999999998</v>
      </c>
      <c r="P1721" s="13">
        <v>39.76</v>
      </c>
      <c r="Q1721" s="14">
        <f t="shared" si="132"/>
        <v>1200</v>
      </c>
      <c r="R1721" s="14" t="str">
        <f t="shared" si="134"/>
        <v>B</v>
      </c>
      <c r="S1721" s="14" t="str">
        <f>VLOOKUP(G1721,Code!$C$3:$D$5,2,0)</f>
        <v>F-101</v>
      </c>
      <c r="T1721" s="14"/>
    </row>
    <row r="1722" spans="1:20">
      <c r="A1722" s="13">
        <v>1721</v>
      </c>
      <c r="B1722" s="13" t="s">
        <v>85</v>
      </c>
      <c r="C1722" s="13" t="s">
        <v>69</v>
      </c>
      <c r="D1722" s="13" t="s">
        <v>181</v>
      </c>
      <c r="E1722" s="13" t="s">
        <v>182</v>
      </c>
      <c r="F1722" s="13" t="s">
        <v>134</v>
      </c>
      <c r="G1722" s="13" t="s">
        <v>82</v>
      </c>
      <c r="H1722" s="13" t="s">
        <v>99</v>
      </c>
      <c r="I1722" s="13" t="s">
        <v>795</v>
      </c>
      <c r="J1722" s="13">
        <v>4</v>
      </c>
      <c r="K1722" s="13">
        <v>0.2</v>
      </c>
      <c r="L1722" s="14">
        <v>14.919999999999995</v>
      </c>
      <c r="M1722" s="14">
        <f t="shared" si="130"/>
        <v>32.824000000000005</v>
      </c>
      <c r="N1722" s="14">
        <f t="shared" si="131"/>
        <v>57.2928</v>
      </c>
      <c r="O1722" s="14">
        <f t="shared" si="133"/>
        <v>24.468799999999995</v>
      </c>
      <c r="P1722" s="13">
        <v>47.744</v>
      </c>
      <c r="Q1722" s="14">
        <f t="shared" si="132"/>
        <v>600</v>
      </c>
      <c r="R1722" s="14" t="str">
        <f t="shared" si="134"/>
        <v>C</v>
      </c>
      <c r="S1722" s="14" t="str">
        <f>VLOOKUP(G1722,Code!$C$3:$D$5,2,0)</f>
        <v>O-102</v>
      </c>
      <c r="T1722" s="14"/>
    </row>
    <row r="1723" spans="1:20">
      <c r="A1723" s="13">
        <v>1722</v>
      </c>
      <c r="B1723" s="13" t="s">
        <v>85</v>
      </c>
      <c r="C1723" s="13" t="s">
        <v>69</v>
      </c>
      <c r="D1723" s="13" t="s">
        <v>197</v>
      </c>
      <c r="E1723" s="13" t="s">
        <v>159</v>
      </c>
      <c r="F1723" s="13" t="s">
        <v>115</v>
      </c>
      <c r="G1723" s="13" t="s">
        <v>96</v>
      </c>
      <c r="H1723" s="13" t="s">
        <v>97</v>
      </c>
      <c r="I1723" s="13" t="s">
        <v>1155</v>
      </c>
      <c r="J1723" s="13">
        <v>2</v>
      </c>
      <c r="K1723" s="13">
        <v>0.2</v>
      </c>
      <c r="L1723" s="14">
        <v>11.998799999999996</v>
      </c>
      <c r="M1723" s="14">
        <f t="shared" si="130"/>
        <v>147.98520000000002</v>
      </c>
      <c r="N1723" s="14">
        <f t="shared" si="131"/>
        <v>191.98080000000002</v>
      </c>
      <c r="O1723" s="14">
        <f t="shared" si="133"/>
        <v>43.995599999999996</v>
      </c>
      <c r="P1723" s="13">
        <v>159.98400000000001</v>
      </c>
      <c r="Q1723" s="14">
        <f t="shared" si="132"/>
        <v>300</v>
      </c>
      <c r="R1723" s="14" t="str">
        <f t="shared" si="134"/>
        <v>D</v>
      </c>
      <c r="S1723" s="14" t="str">
        <f>VLOOKUP(G1723,Code!$C$3:$D$5,2,0)</f>
        <v>T-103</v>
      </c>
      <c r="T1723" s="14"/>
    </row>
    <row r="1724" spans="1:20">
      <c r="A1724" s="13">
        <v>1723</v>
      </c>
      <c r="B1724" s="13" t="s">
        <v>85</v>
      </c>
      <c r="C1724" s="13" t="s">
        <v>69</v>
      </c>
      <c r="D1724" s="13" t="s">
        <v>197</v>
      </c>
      <c r="E1724" s="13" t="s">
        <v>159</v>
      </c>
      <c r="F1724" s="13" t="s">
        <v>115</v>
      </c>
      <c r="G1724" s="13" t="s">
        <v>96</v>
      </c>
      <c r="H1724" s="13" t="s">
        <v>138</v>
      </c>
      <c r="I1724" s="13" t="s">
        <v>1479</v>
      </c>
      <c r="J1724" s="13">
        <v>4</v>
      </c>
      <c r="K1724" s="13">
        <v>0.2</v>
      </c>
      <c r="L1724" s="14">
        <v>51.193599999999996</v>
      </c>
      <c r="M1724" s="14">
        <f t="shared" si="130"/>
        <v>204.77439999999999</v>
      </c>
      <c r="N1724" s="14">
        <f t="shared" si="131"/>
        <v>307.16160000000002</v>
      </c>
      <c r="O1724" s="14">
        <f t="shared" si="133"/>
        <v>102.38720000000004</v>
      </c>
      <c r="P1724" s="13">
        <v>255.96799999999999</v>
      </c>
      <c r="Q1724" s="14">
        <f t="shared" si="132"/>
        <v>600</v>
      </c>
      <c r="R1724" s="14" t="str">
        <f t="shared" si="134"/>
        <v>C</v>
      </c>
      <c r="S1724" s="14" t="str">
        <f>VLOOKUP(G1724,Code!$C$3:$D$5,2,0)</f>
        <v>T-103</v>
      </c>
      <c r="T1724" s="14"/>
    </row>
    <row r="1725" spans="1:20">
      <c r="A1725" s="13">
        <v>1724</v>
      </c>
      <c r="B1725" s="13" t="s">
        <v>85</v>
      </c>
      <c r="C1725" s="13" t="s">
        <v>69</v>
      </c>
      <c r="D1725" s="13" t="s">
        <v>197</v>
      </c>
      <c r="E1725" s="13" t="s">
        <v>159</v>
      </c>
      <c r="F1725" s="13" t="s">
        <v>115</v>
      </c>
      <c r="G1725" s="13" t="s">
        <v>73</v>
      </c>
      <c r="H1725" s="13" t="s">
        <v>74</v>
      </c>
      <c r="I1725" s="13" t="s">
        <v>1480</v>
      </c>
      <c r="J1725" s="13">
        <v>3</v>
      </c>
      <c r="K1725" s="13">
        <v>0.3</v>
      </c>
      <c r="L1725" s="14">
        <v>-71.811600000000027</v>
      </c>
      <c r="M1725" s="14">
        <f t="shared" si="130"/>
        <v>430.86959999999999</v>
      </c>
      <c r="N1725" s="14">
        <f t="shared" si="131"/>
        <v>466.77539999999993</v>
      </c>
      <c r="O1725" s="14">
        <f t="shared" si="133"/>
        <v>35.905799999999942</v>
      </c>
      <c r="P1725" s="13">
        <v>359.05799999999994</v>
      </c>
      <c r="Q1725" s="14">
        <f t="shared" si="132"/>
        <v>450</v>
      </c>
      <c r="R1725" s="14" t="str">
        <f t="shared" si="134"/>
        <v>D</v>
      </c>
      <c r="S1725" s="14" t="str">
        <f>VLOOKUP(G1725,Code!$C$3:$D$5,2,0)</f>
        <v>F-101</v>
      </c>
      <c r="T1725" s="14"/>
    </row>
    <row r="1726" spans="1:20">
      <c r="A1726" s="13">
        <v>1725</v>
      </c>
      <c r="B1726" s="13" t="s">
        <v>150</v>
      </c>
      <c r="C1726" s="13" t="s">
        <v>69</v>
      </c>
      <c r="D1726" s="13" t="s">
        <v>132</v>
      </c>
      <c r="E1726" s="13" t="s">
        <v>133</v>
      </c>
      <c r="F1726" s="13" t="s">
        <v>134</v>
      </c>
      <c r="G1726" s="13" t="s">
        <v>82</v>
      </c>
      <c r="H1726" s="13" t="s">
        <v>101</v>
      </c>
      <c r="I1726" s="13" t="s">
        <v>1481</v>
      </c>
      <c r="J1726" s="13">
        <v>3</v>
      </c>
      <c r="K1726" s="13">
        <v>0.2</v>
      </c>
      <c r="L1726" s="14">
        <v>43.43519999999998</v>
      </c>
      <c r="M1726" s="14">
        <f t="shared" si="130"/>
        <v>390.91679999999997</v>
      </c>
      <c r="N1726" s="14">
        <f t="shared" si="131"/>
        <v>521.22239999999999</v>
      </c>
      <c r="O1726" s="14">
        <f t="shared" si="133"/>
        <v>130.30560000000003</v>
      </c>
      <c r="P1726" s="13">
        <v>434.35199999999998</v>
      </c>
      <c r="Q1726" s="14">
        <f t="shared" si="132"/>
        <v>450</v>
      </c>
      <c r="R1726" s="14" t="str">
        <f t="shared" si="134"/>
        <v>D</v>
      </c>
      <c r="S1726" s="14" t="str">
        <f>VLOOKUP(G1726,Code!$C$3:$D$5,2,0)</f>
        <v>O-102</v>
      </c>
      <c r="T1726" s="14"/>
    </row>
    <row r="1727" spans="1:20">
      <c r="A1727" s="13">
        <v>1726</v>
      </c>
      <c r="B1727" s="13" t="s">
        <v>150</v>
      </c>
      <c r="C1727" s="13" t="s">
        <v>69</v>
      </c>
      <c r="D1727" s="13" t="s">
        <v>132</v>
      </c>
      <c r="E1727" s="13" t="s">
        <v>133</v>
      </c>
      <c r="F1727" s="13" t="s">
        <v>134</v>
      </c>
      <c r="G1727" s="13" t="s">
        <v>82</v>
      </c>
      <c r="H1727" s="13" t="s">
        <v>101</v>
      </c>
      <c r="I1727" s="13" t="s">
        <v>1482</v>
      </c>
      <c r="J1727" s="13">
        <v>2</v>
      </c>
      <c r="K1727" s="13">
        <v>0.2</v>
      </c>
      <c r="L1727" s="14">
        <v>0.44399999999999973</v>
      </c>
      <c r="M1727" s="14">
        <f t="shared" si="130"/>
        <v>3.1080000000000005</v>
      </c>
      <c r="N1727" s="14">
        <f t="shared" si="131"/>
        <v>4.2624000000000004</v>
      </c>
      <c r="O1727" s="14">
        <f t="shared" si="133"/>
        <v>1.1543999999999999</v>
      </c>
      <c r="P1727" s="13">
        <v>3.5520000000000005</v>
      </c>
      <c r="Q1727" s="14">
        <f t="shared" si="132"/>
        <v>300</v>
      </c>
      <c r="R1727" s="14" t="str">
        <f t="shared" si="134"/>
        <v>D</v>
      </c>
      <c r="S1727" s="14" t="str">
        <f>VLOOKUP(G1727,Code!$C$3:$D$5,2,0)</f>
        <v>O-102</v>
      </c>
      <c r="T1727" s="14"/>
    </row>
    <row r="1728" spans="1:20">
      <c r="A1728" s="13">
        <v>1727</v>
      </c>
      <c r="B1728" s="13" t="s">
        <v>150</v>
      </c>
      <c r="C1728" s="13" t="s">
        <v>69</v>
      </c>
      <c r="D1728" s="13" t="s">
        <v>132</v>
      </c>
      <c r="E1728" s="13" t="s">
        <v>133</v>
      </c>
      <c r="F1728" s="13" t="s">
        <v>134</v>
      </c>
      <c r="G1728" s="13" t="s">
        <v>82</v>
      </c>
      <c r="H1728" s="13" t="s">
        <v>101</v>
      </c>
      <c r="I1728" s="13" t="s">
        <v>1483</v>
      </c>
      <c r="J1728" s="13">
        <v>4</v>
      </c>
      <c r="K1728" s="13">
        <v>0.2</v>
      </c>
      <c r="L1728" s="14">
        <v>7.7728000000000002</v>
      </c>
      <c r="M1728" s="14">
        <f t="shared" si="130"/>
        <v>81.059200000000004</v>
      </c>
      <c r="N1728" s="14">
        <f t="shared" si="131"/>
        <v>106.59840000000001</v>
      </c>
      <c r="O1728" s="14">
        <f t="shared" si="133"/>
        <v>25.539200000000008</v>
      </c>
      <c r="P1728" s="13">
        <v>88.832000000000008</v>
      </c>
      <c r="Q1728" s="14">
        <f t="shared" si="132"/>
        <v>600</v>
      </c>
      <c r="R1728" s="14" t="str">
        <f t="shared" si="134"/>
        <v>C</v>
      </c>
      <c r="S1728" s="14" t="str">
        <f>VLOOKUP(G1728,Code!$C$3:$D$5,2,0)</f>
        <v>O-102</v>
      </c>
      <c r="T1728" s="14"/>
    </row>
    <row r="1729" spans="1:20">
      <c r="A1729" s="13">
        <v>1728</v>
      </c>
      <c r="B1729" s="13" t="s">
        <v>68</v>
      </c>
      <c r="C1729" s="13" t="s">
        <v>78</v>
      </c>
      <c r="D1729" s="13" t="s">
        <v>397</v>
      </c>
      <c r="E1729" s="13" t="s">
        <v>268</v>
      </c>
      <c r="F1729" s="13" t="s">
        <v>134</v>
      </c>
      <c r="G1729" s="13" t="s">
        <v>73</v>
      </c>
      <c r="H1729" s="13" t="s">
        <v>88</v>
      </c>
      <c r="I1729" s="13" t="s">
        <v>1484</v>
      </c>
      <c r="J1729" s="13">
        <v>5</v>
      </c>
      <c r="K1729" s="13">
        <v>0.4</v>
      </c>
      <c r="L1729" s="14">
        <v>-69.889999999999986</v>
      </c>
      <c r="M1729" s="14">
        <f t="shared" si="130"/>
        <v>1118.2399999999998</v>
      </c>
      <c r="N1729" s="14">
        <f t="shared" si="131"/>
        <v>1467.6899999999998</v>
      </c>
      <c r="O1729" s="14">
        <f t="shared" si="133"/>
        <v>349.45000000000005</v>
      </c>
      <c r="P1729" s="13">
        <v>1048.3499999999999</v>
      </c>
      <c r="Q1729" s="14">
        <f t="shared" si="132"/>
        <v>750</v>
      </c>
      <c r="R1729" s="14" t="str">
        <f t="shared" si="134"/>
        <v>C</v>
      </c>
      <c r="S1729" s="14" t="str">
        <f>VLOOKUP(G1729,Code!$C$3:$D$5,2,0)</f>
        <v>F-101</v>
      </c>
      <c r="T1729" s="14"/>
    </row>
    <row r="1730" spans="1:20">
      <c r="A1730" s="13">
        <v>1729</v>
      </c>
      <c r="B1730" s="13" t="s">
        <v>548</v>
      </c>
      <c r="C1730" s="13" t="s">
        <v>69</v>
      </c>
      <c r="D1730" s="13" t="s">
        <v>203</v>
      </c>
      <c r="E1730" s="13" t="s">
        <v>204</v>
      </c>
      <c r="F1730" s="13" t="s">
        <v>72</v>
      </c>
      <c r="G1730" s="13" t="s">
        <v>96</v>
      </c>
      <c r="H1730" s="13" t="s">
        <v>138</v>
      </c>
      <c r="I1730" s="13" t="s">
        <v>1439</v>
      </c>
      <c r="J1730" s="13">
        <v>4</v>
      </c>
      <c r="K1730" s="13">
        <v>0</v>
      </c>
      <c r="L1730" s="14">
        <v>21</v>
      </c>
      <c r="M1730" s="14">
        <f t="shared" ref="M1730:M1793" si="135">P1730-L1730</f>
        <v>79</v>
      </c>
      <c r="N1730" s="14">
        <f t="shared" ref="N1730:N1793" si="136">P1730+(P1730*K1730)</f>
        <v>100</v>
      </c>
      <c r="O1730" s="14">
        <f t="shared" si="133"/>
        <v>21</v>
      </c>
      <c r="P1730" s="13">
        <v>100</v>
      </c>
      <c r="Q1730" s="14">
        <f t="shared" ref="Q1730:Q1793" si="137">J1730*150</f>
        <v>600</v>
      </c>
      <c r="R1730" s="14" t="str">
        <f t="shared" si="134"/>
        <v>C</v>
      </c>
      <c r="S1730" s="14" t="str">
        <f>VLOOKUP(G1730,Code!$C$3:$D$5,2,0)</f>
        <v>T-103</v>
      </c>
      <c r="T1730" s="14"/>
    </row>
    <row r="1731" spans="1:20">
      <c r="A1731" s="13">
        <v>1730</v>
      </c>
      <c r="B1731" s="13" t="s">
        <v>548</v>
      </c>
      <c r="C1731" s="13" t="s">
        <v>69</v>
      </c>
      <c r="D1731" s="13" t="s">
        <v>203</v>
      </c>
      <c r="E1731" s="13" t="s">
        <v>204</v>
      </c>
      <c r="F1731" s="13" t="s">
        <v>72</v>
      </c>
      <c r="G1731" s="13" t="s">
        <v>82</v>
      </c>
      <c r="H1731" s="13" t="s">
        <v>83</v>
      </c>
      <c r="I1731" s="13" t="s">
        <v>1012</v>
      </c>
      <c r="J1731" s="13">
        <v>3</v>
      </c>
      <c r="K1731" s="13">
        <v>0</v>
      </c>
      <c r="L1731" s="14">
        <v>3.6017999999999999</v>
      </c>
      <c r="M1731" s="14">
        <f t="shared" si="135"/>
        <v>4.2282000000000002</v>
      </c>
      <c r="N1731" s="14">
        <f t="shared" si="136"/>
        <v>7.83</v>
      </c>
      <c r="O1731" s="14">
        <f t="shared" ref="O1731:O1794" si="138">N1731-M1731</f>
        <v>3.6017999999999999</v>
      </c>
      <c r="P1731" s="13">
        <v>7.83</v>
      </c>
      <c r="Q1731" s="14">
        <f t="shared" si="137"/>
        <v>450</v>
      </c>
      <c r="R1731" s="14" t="str">
        <f t="shared" ref="R1731:R1794" si="139">IF(Q1731&gt;=2000,"A",IF(Q1731&gt;=1000,"B",IF(Q1731&gt;=500,"C",IF(Q1731&gt;=100,"D",IF(Q1731&lt;100,"E","error")))))</f>
        <v>D</v>
      </c>
      <c r="S1731" s="14" t="str">
        <f>VLOOKUP(G1731,Code!$C$3:$D$5,2,0)</f>
        <v>O-102</v>
      </c>
      <c r="T1731" s="14"/>
    </row>
    <row r="1732" spans="1:20">
      <c r="A1732" s="13">
        <v>1731</v>
      </c>
      <c r="B1732" s="13" t="s">
        <v>85</v>
      </c>
      <c r="C1732" s="13" t="s">
        <v>78</v>
      </c>
      <c r="D1732" s="13" t="s">
        <v>689</v>
      </c>
      <c r="E1732" s="13" t="s">
        <v>106</v>
      </c>
      <c r="F1732" s="13" t="s">
        <v>72</v>
      </c>
      <c r="G1732" s="13" t="s">
        <v>82</v>
      </c>
      <c r="H1732" s="13" t="s">
        <v>107</v>
      </c>
      <c r="I1732" s="13" t="s">
        <v>1485</v>
      </c>
      <c r="J1732" s="13">
        <v>8</v>
      </c>
      <c r="K1732" s="13">
        <v>0.2</v>
      </c>
      <c r="L1732" s="14">
        <v>31.283199999999987</v>
      </c>
      <c r="M1732" s="14">
        <f t="shared" si="135"/>
        <v>64.972800000000007</v>
      </c>
      <c r="N1732" s="14">
        <f t="shared" si="136"/>
        <v>115.5072</v>
      </c>
      <c r="O1732" s="14">
        <f t="shared" si="138"/>
        <v>50.534399999999991</v>
      </c>
      <c r="P1732" s="13">
        <v>96.256</v>
      </c>
      <c r="Q1732" s="14">
        <f t="shared" si="137"/>
        <v>1200</v>
      </c>
      <c r="R1732" s="14" t="str">
        <f t="shared" si="139"/>
        <v>B</v>
      </c>
      <c r="S1732" s="14" t="str">
        <f>VLOOKUP(G1732,Code!$C$3:$D$5,2,0)</f>
        <v>O-102</v>
      </c>
      <c r="T1732" s="14"/>
    </row>
    <row r="1733" spans="1:20">
      <c r="A1733" s="13">
        <v>1732</v>
      </c>
      <c r="B1733" s="13" t="s">
        <v>85</v>
      </c>
      <c r="C1733" s="13" t="s">
        <v>78</v>
      </c>
      <c r="D1733" s="13" t="s">
        <v>689</v>
      </c>
      <c r="E1733" s="13" t="s">
        <v>106</v>
      </c>
      <c r="F1733" s="13" t="s">
        <v>72</v>
      </c>
      <c r="G1733" s="13" t="s">
        <v>82</v>
      </c>
      <c r="H1733" s="13" t="s">
        <v>107</v>
      </c>
      <c r="I1733" s="13" t="s">
        <v>293</v>
      </c>
      <c r="J1733" s="13">
        <v>2</v>
      </c>
      <c r="K1733" s="13">
        <v>0.2</v>
      </c>
      <c r="L1733" s="14">
        <v>3.7407999999999997</v>
      </c>
      <c r="M1733" s="14">
        <f t="shared" si="135"/>
        <v>6.9472000000000005</v>
      </c>
      <c r="N1733" s="14">
        <f t="shared" si="136"/>
        <v>12.825600000000001</v>
      </c>
      <c r="O1733" s="14">
        <f t="shared" si="138"/>
        <v>5.878400000000001</v>
      </c>
      <c r="P1733" s="13">
        <v>10.688000000000001</v>
      </c>
      <c r="Q1733" s="14">
        <f t="shared" si="137"/>
        <v>300</v>
      </c>
      <c r="R1733" s="14" t="str">
        <f t="shared" si="139"/>
        <v>D</v>
      </c>
      <c r="S1733" s="14" t="str">
        <f>VLOOKUP(G1733,Code!$C$3:$D$5,2,0)</f>
        <v>O-102</v>
      </c>
      <c r="T1733" s="14"/>
    </row>
    <row r="1734" spans="1:20">
      <c r="A1734" s="13">
        <v>1733</v>
      </c>
      <c r="B1734" s="13" t="s">
        <v>85</v>
      </c>
      <c r="C1734" s="13" t="s">
        <v>69</v>
      </c>
      <c r="D1734" s="13" t="s">
        <v>380</v>
      </c>
      <c r="E1734" s="13" t="s">
        <v>114</v>
      </c>
      <c r="F1734" s="13" t="s">
        <v>115</v>
      </c>
      <c r="G1734" s="13" t="s">
        <v>82</v>
      </c>
      <c r="H1734" s="13" t="s">
        <v>90</v>
      </c>
      <c r="I1734" s="13" t="s">
        <v>675</v>
      </c>
      <c r="J1734" s="13">
        <v>3</v>
      </c>
      <c r="K1734" s="13">
        <v>0.2</v>
      </c>
      <c r="L1734" s="14">
        <v>-33.804000000000002</v>
      </c>
      <c r="M1734" s="14">
        <f t="shared" si="135"/>
        <v>371.84400000000005</v>
      </c>
      <c r="N1734" s="14">
        <f t="shared" si="136"/>
        <v>405.64800000000002</v>
      </c>
      <c r="O1734" s="14">
        <f t="shared" si="138"/>
        <v>33.803999999999974</v>
      </c>
      <c r="P1734" s="13">
        <v>338.04</v>
      </c>
      <c r="Q1734" s="14">
        <f t="shared" si="137"/>
        <v>450</v>
      </c>
      <c r="R1734" s="14" t="str">
        <f t="shared" si="139"/>
        <v>D</v>
      </c>
      <c r="S1734" s="14" t="str">
        <f>VLOOKUP(G1734,Code!$C$3:$D$5,2,0)</f>
        <v>O-102</v>
      </c>
      <c r="T1734" s="14"/>
    </row>
    <row r="1735" spans="1:20">
      <c r="A1735" s="13">
        <v>1734</v>
      </c>
      <c r="B1735" s="13" t="s">
        <v>85</v>
      </c>
      <c r="C1735" s="13" t="s">
        <v>69</v>
      </c>
      <c r="D1735" s="13" t="s">
        <v>380</v>
      </c>
      <c r="E1735" s="13" t="s">
        <v>114</v>
      </c>
      <c r="F1735" s="13" t="s">
        <v>115</v>
      </c>
      <c r="G1735" s="13" t="s">
        <v>82</v>
      </c>
      <c r="H1735" s="13" t="s">
        <v>94</v>
      </c>
      <c r="I1735" s="13" t="s">
        <v>490</v>
      </c>
      <c r="J1735" s="13">
        <v>4</v>
      </c>
      <c r="K1735" s="13">
        <v>0.2</v>
      </c>
      <c r="L1735" s="14">
        <v>17.351999999999975</v>
      </c>
      <c r="M1735" s="14">
        <f t="shared" si="135"/>
        <v>136.88800000000003</v>
      </c>
      <c r="N1735" s="14">
        <f t="shared" si="136"/>
        <v>185.08800000000002</v>
      </c>
      <c r="O1735" s="14">
        <f t="shared" si="138"/>
        <v>48.199999999999989</v>
      </c>
      <c r="P1735" s="13">
        <v>154.24</v>
      </c>
      <c r="Q1735" s="14">
        <f t="shared" si="137"/>
        <v>600</v>
      </c>
      <c r="R1735" s="14" t="str">
        <f t="shared" si="139"/>
        <v>C</v>
      </c>
      <c r="S1735" s="14" t="str">
        <f>VLOOKUP(G1735,Code!$C$3:$D$5,2,0)</f>
        <v>O-102</v>
      </c>
      <c r="T1735" s="14"/>
    </row>
    <row r="1736" spans="1:20">
      <c r="A1736" s="13">
        <v>1735</v>
      </c>
      <c r="B1736" s="13" t="s">
        <v>68</v>
      </c>
      <c r="C1736" s="13" t="s">
        <v>69</v>
      </c>
      <c r="D1736" s="13" t="s">
        <v>629</v>
      </c>
      <c r="E1736" s="13" t="s">
        <v>106</v>
      </c>
      <c r="F1736" s="13" t="s">
        <v>72</v>
      </c>
      <c r="G1736" s="13" t="s">
        <v>82</v>
      </c>
      <c r="H1736" s="13" t="s">
        <v>101</v>
      </c>
      <c r="I1736" s="13" t="s">
        <v>1486</v>
      </c>
      <c r="J1736" s="13">
        <v>2</v>
      </c>
      <c r="K1736" s="13">
        <v>0.2</v>
      </c>
      <c r="L1736" s="14">
        <v>6.5339999999999971</v>
      </c>
      <c r="M1736" s="14">
        <f t="shared" si="135"/>
        <v>28.314000000000007</v>
      </c>
      <c r="N1736" s="14">
        <f t="shared" si="136"/>
        <v>41.817600000000006</v>
      </c>
      <c r="O1736" s="14">
        <f t="shared" si="138"/>
        <v>13.503599999999999</v>
      </c>
      <c r="P1736" s="13">
        <v>34.848000000000006</v>
      </c>
      <c r="Q1736" s="14">
        <f t="shared" si="137"/>
        <v>300</v>
      </c>
      <c r="R1736" s="14" t="str">
        <f t="shared" si="139"/>
        <v>D</v>
      </c>
      <c r="S1736" s="14" t="str">
        <f>VLOOKUP(G1736,Code!$C$3:$D$5,2,0)</f>
        <v>O-102</v>
      </c>
      <c r="T1736" s="14"/>
    </row>
    <row r="1737" spans="1:20">
      <c r="A1737" s="13">
        <v>1736</v>
      </c>
      <c r="B1737" s="13" t="s">
        <v>68</v>
      </c>
      <c r="C1737" s="13" t="s">
        <v>69</v>
      </c>
      <c r="D1737" s="13" t="s">
        <v>629</v>
      </c>
      <c r="E1737" s="13" t="s">
        <v>106</v>
      </c>
      <c r="F1737" s="13" t="s">
        <v>72</v>
      </c>
      <c r="G1737" s="13" t="s">
        <v>96</v>
      </c>
      <c r="H1737" s="13" t="s">
        <v>97</v>
      </c>
      <c r="I1737" s="13" t="s">
        <v>1226</v>
      </c>
      <c r="J1737" s="13">
        <v>5</v>
      </c>
      <c r="K1737" s="13">
        <v>0.2</v>
      </c>
      <c r="L1737" s="14">
        <v>1.375</v>
      </c>
      <c r="M1737" s="14">
        <f t="shared" si="135"/>
        <v>20.625</v>
      </c>
      <c r="N1737" s="14">
        <f t="shared" si="136"/>
        <v>26.4</v>
      </c>
      <c r="O1737" s="14">
        <f t="shared" si="138"/>
        <v>5.7749999999999986</v>
      </c>
      <c r="P1737" s="13">
        <v>22</v>
      </c>
      <c r="Q1737" s="14">
        <f t="shared" si="137"/>
        <v>750</v>
      </c>
      <c r="R1737" s="14" t="str">
        <f t="shared" si="139"/>
        <v>C</v>
      </c>
      <c r="S1737" s="14" t="str">
        <f>VLOOKUP(G1737,Code!$C$3:$D$5,2,0)</f>
        <v>T-103</v>
      </c>
      <c r="T1737" s="14"/>
    </row>
    <row r="1738" spans="1:20">
      <c r="A1738" s="13">
        <v>1737</v>
      </c>
      <c r="B1738" s="13" t="s">
        <v>68</v>
      </c>
      <c r="C1738" s="13" t="s">
        <v>69</v>
      </c>
      <c r="D1738" s="13" t="s">
        <v>629</v>
      </c>
      <c r="E1738" s="13" t="s">
        <v>106</v>
      </c>
      <c r="F1738" s="13" t="s">
        <v>72</v>
      </c>
      <c r="G1738" s="13" t="s">
        <v>82</v>
      </c>
      <c r="H1738" s="13" t="s">
        <v>94</v>
      </c>
      <c r="I1738" s="13" t="s">
        <v>95</v>
      </c>
      <c r="J1738" s="13">
        <v>3</v>
      </c>
      <c r="K1738" s="13">
        <v>0.2</v>
      </c>
      <c r="L1738" s="14">
        <v>0.3822000000000001</v>
      </c>
      <c r="M1738" s="14">
        <f t="shared" si="135"/>
        <v>3.9858000000000002</v>
      </c>
      <c r="N1738" s="14">
        <f t="shared" si="136"/>
        <v>5.2416</v>
      </c>
      <c r="O1738" s="14">
        <f t="shared" si="138"/>
        <v>1.2557999999999998</v>
      </c>
      <c r="P1738" s="13">
        <v>4.3680000000000003</v>
      </c>
      <c r="Q1738" s="14">
        <f t="shared" si="137"/>
        <v>450</v>
      </c>
      <c r="R1738" s="14" t="str">
        <f t="shared" si="139"/>
        <v>D</v>
      </c>
      <c r="S1738" s="14" t="str">
        <f>VLOOKUP(G1738,Code!$C$3:$D$5,2,0)</f>
        <v>O-102</v>
      </c>
      <c r="T1738" s="14"/>
    </row>
    <row r="1739" spans="1:20">
      <c r="A1739" s="13">
        <v>1738</v>
      </c>
      <c r="B1739" s="13" t="s">
        <v>85</v>
      </c>
      <c r="C1739" s="13" t="s">
        <v>78</v>
      </c>
      <c r="D1739" s="13" t="s">
        <v>124</v>
      </c>
      <c r="E1739" s="13" t="s">
        <v>80</v>
      </c>
      <c r="F1739" s="13" t="s">
        <v>81</v>
      </c>
      <c r="G1739" s="13" t="s">
        <v>82</v>
      </c>
      <c r="H1739" s="13" t="s">
        <v>90</v>
      </c>
      <c r="I1739" s="13" t="s">
        <v>732</v>
      </c>
      <c r="J1739" s="13">
        <v>3</v>
      </c>
      <c r="K1739" s="13">
        <v>0</v>
      </c>
      <c r="L1739" s="14">
        <v>8.4888000000000012</v>
      </c>
      <c r="M1739" s="14">
        <f t="shared" si="135"/>
        <v>22.9512</v>
      </c>
      <c r="N1739" s="14">
        <f t="shared" si="136"/>
        <v>31.44</v>
      </c>
      <c r="O1739" s="14">
        <f t="shared" si="138"/>
        <v>8.4888000000000012</v>
      </c>
      <c r="P1739" s="13">
        <v>31.44</v>
      </c>
      <c r="Q1739" s="14">
        <f t="shared" si="137"/>
        <v>450</v>
      </c>
      <c r="R1739" s="14" t="str">
        <f t="shared" si="139"/>
        <v>D</v>
      </c>
      <c r="S1739" s="14" t="str">
        <f>VLOOKUP(G1739,Code!$C$3:$D$5,2,0)</f>
        <v>O-102</v>
      </c>
      <c r="T1739" s="14"/>
    </row>
    <row r="1740" spans="1:20">
      <c r="A1740" s="13">
        <v>1739</v>
      </c>
      <c r="B1740" s="13" t="s">
        <v>85</v>
      </c>
      <c r="C1740" s="13" t="s">
        <v>78</v>
      </c>
      <c r="D1740" s="13" t="s">
        <v>124</v>
      </c>
      <c r="E1740" s="13" t="s">
        <v>80</v>
      </c>
      <c r="F1740" s="13" t="s">
        <v>81</v>
      </c>
      <c r="G1740" s="13" t="s">
        <v>96</v>
      </c>
      <c r="H1740" s="13" t="s">
        <v>138</v>
      </c>
      <c r="I1740" s="13" t="s">
        <v>1407</v>
      </c>
      <c r="J1740" s="13">
        <v>2</v>
      </c>
      <c r="K1740" s="13">
        <v>0</v>
      </c>
      <c r="L1740" s="14">
        <v>3.400999999999998</v>
      </c>
      <c r="M1740" s="14">
        <f t="shared" si="135"/>
        <v>14.499000000000001</v>
      </c>
      <c r="N1740" s="14">
        <f t="shared" si="136"/>
        <v>17.899999999999999</v>
      </c>
      <c r="O1740" s="14">
        <f t="shared" si="138"/>
        <v>3.400999999999998</v>
      </c>
      <c r="P1740" s="13">
        <v>17.899999999999999</v>
      </c>
      <c r="Q1740" s="14">
        <f t="shared" si="137"/>
        <v>300</v>
      </c>
      <c r="R1740" s="14" t="str">
        <f t="shared" si="139"/>
        <v>D</v>
      </c>
      <c r="S1740" s="14" t="str">
        <f>VLOOKUP(G1740,Code!$C$3:$D$5,2,0)</f>
        <v>T-103</v>
      </c>
      <c r="T1740" s="14"/>
    </row>
    <row r="1741" spans="1:20">
      <c r="A1741" s="13">
        <v>1740</v>
      </c>
      <c r="B1741" s="13" t="s">
        <v>85</v>
      </c>
      <c r="C1741" s="13" t="s">
        <v>78</v>
      </c>
      <c r="D1741" s="13" t="s">
        <v>124</v>
      </c>
      <c r="E1741" s="13" t="s">
        <v>80</v>
      </c>
      <c r="F1741" s="13" t="s">
        <v>81</v>
      </c>
      <c r="G1741" s="13" t="s">
        <v>96</v>
      </c>
      <c r="H1741" s="13" t="s">
        <v>138</v>
      </c>
      <c r="I1741" s="13" t="s">
        <v>1487</v>
      </c>
      <c r="J1741" s="13">
        <v>5</v>
      </c>
      <c r="K1741" s="13">
        <v>0</v>
      </c>
      <c r="L1741" s="14">
        <v>46.601999999999997</v>
      </c>
      <c r="M1741" s="14">
        <f t="shared" si="135"/>
        <v>82.847999999999985</v>
      </c>
      <c r="N1741" s="14">
        <f t="shared" si="136"/>
        <v>129.44999999999999</v>
      </c>
      <c r="O1741" s="14">
        <f t="shared" si="138"/>
        <v>46.602000000000004</v>
      </c>
      <c r="P1741" s="13">
        <v>129.44999999999999</v>
      </c>
      <c r="Q1741" s="14">
        <f t="shared" si="137"/>
        <v>750</v>
      </c>
      <c r="R1741" s="14" t="str">
        <f t="shared" si="139"/>
        <v>C</v>
      </c>
      <c r="S1741" s="14" t="str">
        <f>VLOOKUP(G1741,Code!$C$3:$D$5,2,0)</f>
        <v>T-103</v>
      </c>
      <c r="T1741" s="14"/>
    </row>
    <row r="1742" spans="1:20">
      <c r="A1742" s="13">
        <v>1741</v>
      </c>
      <c r="B1742" s="13" t="s">
        <v>85</v>
      </c>
      <c r="C1742" s="13" t="s">
        <v>112</v>
      </c>
      <c r="D1742" s="13" t="s">
        <v>428</v>
      </c>
      <c r="E1742" s="13" t="s">
        <v>80</v>
      </c>
      <c r="F1742" s="13" t="s">
        <v>81</v>
      </c>
      <c r="G1742" s="13" t="s">
        <v>82</v>
      </c>
      <c r="H1742" s="13" t="s">
        <v>83</v>
      </c>
      <c r="I1742" s="13" t="s">
        <v>1290</v>
      </c>
      <c r="J1742" s="13">
        <v>8</v>
      </c>
      <c r="K1742" s="13">
        <v>0</v>
      </c>
      <c r="L1742" s="14">
        <v>9.6047999999999991</v>
      </c>
      <c r="M1742" s="14">
        <f t="shared" si="135"/>
        <v>11.2752</v>
      </c>
      <c r="N1742" s="14">
        <f t="shared" si="136"/>
        <v>20.88</v>
      </c>
      <c r="O1742" s="14">
        <f t="shared" si="138"/>
        <v>9.6047999999999991</v>
      </c>
      <c r="P1742" s="13">
        <v>20.88</v>
      </c>
      <c r="Q1742" s="14">
        <f t="shared" si="137"/>
        <v>1200</v>
      </c>
      <c r="R1742" s="14" t="str">
        <f t="shared" si="139"/>
        <v>B</v>
      </c>
      <c r="S1742" s="14" t="str">
        <f>VLOOKUP(G1742,Code!$C$3:$D$5,2,0)</f>
        <v>O-102</v>
      </c>
      <c r="T1742" s="14"/>
    </row>
    <row r="1743" spans="1:20">
      <c r="A1743" s="13">
        <v>1742</v>
      </c>
      <c r="B1743" s="13" t="s">
        <v>85</v>
      </c>
      <c r="C1743" s="13" t="s">
        <v>69</v>
      </c>
      <c r="D1743" s="13" t="s">
        <v>132</v>
      </c>
      <c r="E1743" s="13" t="s">
        <v>133</v>
      </c>
      <c r="F1743" s="13" t="s">
        <v>134</v>
      </c>
      <c r="G1743" s="13" t="s">
        <v>82</v>
      </c>
      <c r="H1743" s="13" t="s">
        <v>107</v>
      </c>
      <c r="I1743" s="13" t="s">
        <v>1488</v>
      </c>
      <c r="J1743" s="13">
        <v>4</v>
      </c>
      <c r="K1743" s="13">
        <v>0.2</v>
      </c>
      <c r="L1743" s="14">
        <v>7.2576000000000001</v>
      </c>
      <c r="M1743" s="14">
        <f t="shared" si="135"/>
        <v>13.478400000000004</v>
      </c>
      <c r="N1743" s="14">
        <f t="shared" si="136"/>
        <v>24.883200000000006</v>
      </c>
      <c r="O1743" s="14">
        <f t="shared" si="138"/>
        <v>11.404800000000002</v>
      </c>
      <c r="P1743" s="13">
        <v>20.736000000000004</v>
      </c>
      <c r="Q1743" s="14">
        <f t="shared" si="137"/>
        <v>600</v>
      </c>
      <c r="R1743" s="14" t="str">
        <f t="shared" si="139"/>
        <v>C</v>
      </c>
      <c r="S1743" s="14" t="str">
        <f>VLOOKUP(G1743,Code!$C$3:$D$5,2,0)</f>
        <v>O-102</v>
      </c>
      <c r="T1743" s="14"/>
    </row>
    <row r="1744" spans="1:20">
      <c r="A1744" s="13">
        <v>1743</v>
      </c>
      <c r="B1744" s="13" t="s">
        <v>85</v>
      </c>
      <c r="C1744" s="13" t="s">
        <v>69</v>
      </c>
      <c r="D1744" s="13" t="s">
        <v>132</v>
      </c>
      <c r="E1744" s="13" t="s">
        <v>133</v>
      </c>
      <c r="F1744" s="13" t="s">
        <v>134</v>
      </c>
      <c r="G1744" s="13" t="s">
        <v>73</v>
      </c>
      <c r="H1744" s="13" t="s">
        <v>92</v>
      </c>
      <c r="I1744" s="13" t="s">
        <v>1442</v>
      </c>
      <c r="J1744" s="13">
        <v>2</v>
      </c>
      <c r="K1744" s="13">
        <v>0.2</v>
      </c>
      <c r="L1744" s="14">
        <v>0.98559999999999937</v>
      </c>
      <c r="M1744" s="14">
        <f t="shared" si="135"/>
        <v>6.1824000000000012</v>
      </c>
      <c r="N1744" s="14">
        <f t="shared" si="136"/>
        <v>8.6016000000000012</v>
      </c>
      <c r="O1744" s="14">
        <f t="shared" si="138"/>
        <v>2.4192</v>
      </c>
      <c r="P1744" s="13">
        <v>7.168000000000001</v>
      </c>
      <c r="Q1744" s="14">
        <f t="shared" si="137"/>
        <v>300</v>
      </c>
      <c r="R1744" s="14" t="str">
        <f t="shared" si="139"/>
        <v>D</v>
      </c>
      <c r="S1744" s="14" t="str">
        <f>VLOOKUP(G1744,Code!$C$3:$D$5,2,0)</f>
        <v>F-101</v>
      </c>
      <c r="T1744" s="14"/>
    </row>
    <row r="1745" spans="1:20">
      <c r="A1745" s="13">
        <v>1744</v>
      </c>
      <c r="B1745" s="13" t="s">
        <v>85</v>
      </c>
      <c r="C1745" s="13" t="s">
        <v>69</v>
      </c>
      <c r="D1745" s="13" t="s">
        <v>132</v>
      </c>
      <c r="E1745" s="13" t="s">
        <v>133</v>
      </c>
      <c r="F1745" s="13" t="s">
        <v>134</v>
      </c>
      <c r="G1745" s="13" t="s">
        <v>82</v>
      </c>
      <c r="H1745" s="13" t="s">
        <v>90</v>
      </c>
      <c r="I1745" s="13" t="s">
        <v>1002</v>
      </c>
      <c r="J1745" s="13">
        <v>2</v>
      </c>
      <c r="K1745" s="13">
        <v>0.2</v>
      </c>
      <c r="L1745" s="14">
        <v>-2.5128000000000008</v>
      </c>
      <c r="M1745" s="14">
        <f t="shared" si="135"/>
        <v>13.680800000000001</v>
      </c>
      <c r="N1745" s="14">
        <f t="shared" si="136"/>
        <v>13.401600000000002</v>
      </c>
      <c r="O1745" s="14">
        <f t="shared" si="138"/>
        <v>-0.27919999999999945</v>
      </c>
      <c r="P1745" s="13">
        <v>11.168000000000001</v>
      </c>
      <c r="Q1745" s="14">
        <f t="shared" si="137"/>
        <v>300</v>
      </c>
      <c r="R1745" s="14" t="str">
        <f t="shared" si="139"/>
        <v>D</v>
      </c>
      <c r="S1745" s="14" t="str">
        <f>VLOOKUP(G1745,Code!$C$3:$D$5,2,0)</f>
        <v>O-102</v>
      </c>
      <c r="T1745" s="14"/>
    </row>
    <row r="1746" spans="1:20">
      <c r="A1746" s="13">
        <v>1745</v>
      </c>
      <c r="B1746" s="13" t="s">
        <v>85</v>
      </c>
      <c r="C1746" s="13" t="s">
        <v>69</v>
      </c>
      <c r="D1746" s="13" t="s">
        <v>132</v>
      </c>
      <c r="E1746" s="13" t="s">
        <v>133</v>
      </c>
      <c r="F1746" s="13" t="s">
        <v>134</v>
      </c>
      <c r="G1746" s="13" t="s">
        <v>96</v>
      </c>
      <c r="H1746" s="13" t="s">
        <v>138</v>
      </c>
      <c r="I1746" s="13" t="s">
        <v>826</v>
      </c>
      <c r="J1746" s="13">
        <v>7</v>
      </c>
      <c r="K1746" s="13">
        <v>0.2</v>
      </c>
      <c r="L1746" s="14">
        <v>-55.300000000000068</v>
      </c>
      <c r="M1746" s="14">
        <f t="shared" si="135"/>
        <v>497.7000000000001</v>
      </c>
      <c r="N1746" s="14">
        <f t="shared" si="136"/>
        <v>530.88000000000011</v>
      </c>
      <c r="O1746" s="14">
        <f t="shared" si="138"/>
        <v>33.180000000000007</v>
      </c>
      <c r="P1746" s="13">
        <v>442.40000000000003</v>
      </c>
      <c r="Q1746" s="14">
        <f t="shared" si="137"/>
        <v>1050</v>
      </c>
      <c r="R1746" s="14" t="str">
        <f t="shared" si="139"/>
        <v>B</v>
      </c>
      <c r="S1746" s="14" t="str">
        <f>VLOOKUP(G1746,Code!$C$3:$D$5,2,0)</f>
        <v>T-103</v>
      </c>
      <c r="T1746" s="14"/>
    </row>
    <row r="1747" spans="1:20">
      <c r="A1747" s="13">
        <v>1746</v>
      </c>
      <c r="B1747" s="13" t="s">
        <v>150</v>
      </c>
      <c r="C1747" s="13" t="s">
        <v>69</v>
      </c>
      <c r="D1747" s="13" t="s">
        <v>230</v>
      </c>
      <c r="E1747" s="13" t="s">
        <v>182</v>
      </c>
      <c r="F1747" s="13" t="s">
        <v>134</v>
      </c>
      <c r="G1747" s="13" t="s">
        <v>82</v>
      </c>
      <c r="H1747" s="13" t="s">
        <v>94</v>
      </c>
      <c r="I1747" s="13" t="s">
        <v>337</v>
      </c>
      <c r="J1747" s="13">
        <v>2</v>
      </c>
      <c r="K1747" s="13">
        <v>0</v>
      </c>
      <c r="L1747" s="14">
        <v>4.9431999999999992</v>
      </c>
      <c r="M1747" s="14">
        <f t="shared" si="135"/>
        <v>8.4168000000000003</v>
      </c>
      <c r="N1747" s="14">
        <f t="shared" si="136"/>
        <v>13.36</v>
      </c>
      <c r="O1747" s="14">
        <f t="shared" si="138"/>
        <v>4.9431999999999992</v>
      </c>
      <c r="P1747" s="13">
        <v>13.36</v>
      </c>
      <c r="Q1747" s="14">
        <f t="shared" si="137"/>
        <v>300</v>
      </c>
      <c r="R1747" s="14" t="str">
        <f t="shared" si="139"/>
        <v>D</v>
      </c>
      <c r="S1747" s="14" t="str">
        <f>VLOOKUP(G1747,Code!$C$3:$D$5,2,0)</f>
        <v>O-102</v>
      </c>
      <c r="T1747" s="14"/>
    </row>
    <row r="1748" spans="1:20">
      <c r="A1748" s="13">
        <v>1747</v>
      </c>
      <c r="B1748" s="13" t="s">
        <v>68</v>
      </c>
      <c r="C1748" s="13" t="s">
        <v>69</v>
      </c>
      <c r="D1748" s="13" t="s">
        <v>629</v>
      </c>
      <c r="E1748" s="13" t="s">
        <v>106</v>
      </c>
      <c r="F1748" s="13" t="s">
        <v>72</v>
      </c>
      <c r="G1748" s="13" t="s">
        <v>82</v>
      </c>
      <c r="H1748" s="13" t="s">
        <v>99</v>
      </c>
      <c r="I1748" s="13" t="s">
        <v>890</v>
      </c>
      <c r="J1748" s="13">
        <v>8</v>
      </c>
      <c r="K1748" s="13">
        <v>0.7</v>
      </c>
      <c r="L1748" s="14">
        <v>-8.2367999999999988</v>
      </c>
      <c r="M1748" s="14">
        <f t="shared" si="135"/>
        <v>19.468800000000002</v>
      </c>
      <c r="N1748" s="14">
        <f t="shared" si="136"/>
        <v>19.0944</v>
      </c>
      <c r="O1748" s="14">
        <f t="shared" si="138"/>
        <v>-0.3744000000000014</v>
      </c>
      <c r="P1748" s="13">
        <v>11.232000000000001</v>
      </c>
      <c r="Q1748" s="14">
        <f t="shared" si="137"/>
        <v>1200</v>
      </c>
      <c r="R1748" s="14" t="str">
        <f t="shared" si="139"/>
        <v>B</v>
      </c>
      <c r="S1748" s="14" t="str">
        <f>VLOOKUP(G1748,Code!$C$3:$D$5,2,0)</f>
        <v>O-102</v>
      </c>
      <c r="T1748" s="14"/>
    </row>
    <row r="1749" spans="1:20">
      <c r="A1749" s="13">
        <v>1748</v>
      </c>
      <c r="B1749" s="13" t="s">
        <v>68</v>
      </c>
      <c r="C1749" s="13" t="s">
        <v>69</v>
      </c>
      <c r="D1749" s="13" t="s">
        <v>629</v>
      </c>
      <c r="E1749" s="13" t="s">
        <v>106</v>
      </c>
      <c r="F1749" s="13" t="s">
        <v>72</v>
      </c>
      <c r="G1749" s="13" t="s">
        <v>82</v>
      </c>
      <c r="H1749" s="13" t="s">
        <v>107</v>
      </c>
      <c r="I1749" s="13" t="s">
        <v>149</v>
      </c>
      <c r="J1749" s="13">
        <v>3</v>
      </c>
      <c r="K1749" s="13">
        <v>0.2</v>
      </c>
      <c r="L1749" s="14">
        <v>3.2099999999999982</v>
      </c>
      <c r="M1749" s="14">
        <f t="shared" si="135"/>
        <v>7.0620000000000038</v>
      </c>
      <c r="N1749" s="14">
        <f t="shared" si="136"/>
        <v>12.326400000000003</v>
      </c>
      <c r="O1749" s="14">
        <f t="shared" si="138"/>
        <v>5.2643999999999993</v>
      </c>
      <c r="P1749" s="13">
        <v>10.272000000000002</v>
      </c>
      <c r="Q1749" s="14">
        <f t="shared" si="137"/>
        <v>450</v>
      </c>
      <c r="R1749" s="14" t="str">
        <f t="shared" si="139"/>
        <v>D</v>
      </c>
      <c r="S1749" s="14" t="str">
        <f>VLOOKUP(G1749,Code!$C$3:$D$5,2,0)</f>
        <v>O-102</v>
      </c>
      <c r="T1749" s="14"/>
    </row>
    <row r="1750" spans="1:20">
      <c r="A1750" s="13">
        <v>1749</v>
      </c>
      <c r="B1750" s="13" t="s">
        <v>85</v>
      </c>
      <c r="C1750" s="13" t="s">
        <v>112</v>
      </c>
      <c r="D1750" s="13" t="s">
        <v>148</v>
      </c>
      <c r="E1750" s="13" t="s">
        <v>114</v>
      </c>
      <c r="F1750" s="13" t="s">
        <v>115</v>
      </c>
      <c r="G1750" s="13" t="s">
        <v>82</v>
      </c>
      <c r="H1750" s="13" t="s">
        <v>107</v>
      </c>
      <c r="I1750" s="13" t="s">
        <v>1028</v>
      </c>
      <c r="J1750" s="13">
        <v>2</v>
      </c>
      <c r="K1750" s="13">
        <v>0.2</v>
      </c>
      <c r="L1750" s="14">
        <v>3.6288</v>
      </c>
      <c r="M1750" s="14">
        <f t="shared" si="135"/>
        <v>6.7392000000000021</v>
      </c>
      <c r="N1750" s="14">
        <f t="shared" si="136"/>
        <v>12.441600000000003</v>
      </c>
      <c r="O1750" s="14">
        <f t="shared" si="138"/>
        <v>5.7024000000000008</v>
      </c>
      <c r="P1750" s="13">
        <v>10.368000000000002</v>
      </c>
      <c r="Q1750" s="14">
        <f t="shared" si="137"/>
        <v>300</v>
      </c>
      <c r="R1750" s="14" t="str">
        <f t="shared" si="139"/>
        <v>D</v>
      </c>
      <c r="S1750" s="14" t="str">
        <f>VLOOKUP(G1750,Code!$C$3:$D$5,2,0)</f>
        <v>O-102</v>
      </c>
      <c r="T1750" s="14"/>
    </row>
    <row r="1751" spans="1:20">
      <c r="A1751" s="13">
        <v>1750</v>
      </c>
      <c r="B1751" s="13" t="s">
        <v>85</v>
      </c>
      <c r="C1751" s="13" t="s">
        <v>112</v>
      </c>
      <c r="D1751" s="13" t="s">
        <v>148</v>
      </c>
      <c r="E1751" s="13" t="s">
        <v>114</v>
      </c>
      <c r="F1751" s="13" t="s">
        <v>115</v>
      </c>
      <c r="G1751" s="13" t="s">
        <v>82</v>
      </c>
      <c r="H1751" s="13" t="s">
        <v>94</v>
      </c>
      <c r="I1751" s="13" t="s">
        <v>1383</v>
      </c>
      <c r="J1751" s="13">
        <v>3</v>
      </c>
      <c r="K1751" s="13">
        <v>0.2</v>
      </c>
      <c r="L1751" s="14">
        <v>0.54600000000000071</v>
      </c>
      <c r="M1751" s="14">
        <f t="shared" si="135"/>
        <v>5.6939999999999991</v>
      </c>
      <c r="N1751" s="14">
        <f t="shared" si="136"/>
        <v>7.4880000000000004</v>
      </c>
      <c r="O1751" s="14">
        <f t="shared" si="138"/>
        <v>1.7940000000000014</v>
      </c>
      <c r="P1751" s="13">
        <v>6.24</v>
      </c>
      <c r="Q1751" s="14">
        <f t="shared" si="137"/>
        <v>450</v>
      </c>
      <c r="R1751" s="14" t="str">
        <f t="shared" si="139"/>
        <v>D</v>
      </c>
      <c r="S1751" s="14" t="str">
        <f>VLOOKUP(G1751,Code!$C$3:$D$5,2,0)</f>
        <v>O-102</v>
      </c>
      <c r="T1751" s="14"/>
    </row>
    <row r="1752" spans="1:20">
      <c r="A1752" s="13">
        <v>1751</v>
      </c>
      <c r="B1752" s="13" t="s">
        <v>85</v>
      </c>
      <c r="C1752" s="13" t="s">
        <v>112</v>
      </c>
      <c r="D1752" s="13" t="s">
        <v>331</v>
      </c>
      <c r="E1752" s="13" t="s">
        <v>114</v>
      </c>
      <c r="F1752" s="13" t="s">
        <v>115</v>
      </c>
      <c r="G1752" s="13" t="s">
        <v>73</v>
      </c>
      <c r="H1752" s="13" t="s">
        <v>88</v>
      </c>
      <c r="I1752" s="13" t="s">
        <v>1489</v>
      </c>
      <c r="J1752" s="13">
        <v>2</v>
      </c>
      <c r="K1752" s="13">
        <v>0.3</v>
      </c>
      <c r="L1752" s="14">
        <v>-32.522600000000011</v>
      </c>
      <c r="M1752" s="14">
        <f t="shared" si="135"/>
        <v>239.48460000000003</v>
      </c>
      <c r="N1752" s="14">
        <f t="shared" si="136"/>
        <v>269.05060000000003</v>
      </c>
      <c r="O1752" s="14">
        <f t="shared" si="138"/>
        <v>29.566000000000003</v>
      </c>
      <c r="P1752" s="13">
        <v>206.96200000000002</v>
      </c>
      <c r="Q1752" s="14">
        <f t="shared" si="137"/>
        <v>300</v>
      </c>
      <c r="R1752" s="14" t="str">
        <f t="shared" si="139"/>
        <v>D</v>
      </c>
      <c r="S1752" s="14" t="str">
        <f>VLOOKUP(G1752,Code!$C$3:$D$5,2,0)</f>
        <v>F-101</v>
      </c>
      <c r="T1752" s="14"/>
    </row>
    <row r="1753" spans="1:20">
      <c r="A1753" s="13">
        <v>1752</v>
      </c>
      <c r="B1753" s="13" t="s">
        <v>150</v>
      </c>
      <c r="C1753" s="13" t="s">
        <v>69</v>
      </c>
      <c r="D1753" s="13" t="s">
        <v>1132</v>
      </c>
      <c r="E1753" s="13" t="s">
        <v>80</v>
      </c>
      <c r="F1753" s="13" t="s">
        <v>81</v>
      </c>
      <c r="G1753" s="13" t="s">
        <v>73</v>
      </c>
      <c r="H1753" s="13" t="s">
        <v>92</v>
      </c>
      <c r="I1753" s="13" t="s">
        <v>494</v>
      </c>
      <c r="J1753" s="13">
        <v>2</v>
      </c>
      <c r="K1753" s="13">
        <v>0</v>
      </c>
      <c r="L1753" s="14">
        <v>3.6894000000000009</v>
      </c>
      <c r="M1753" s="14">
        <f t="shared" si="135"/>
        <v>5.7706</v>
      </c>
      <c r="N1753" s="14">
        <f t="shared" si="136"/>
        <v>9.4600000000000009</v>
      </c>
      <c r="O1753" s="14">
        <f t="shared" si="138"/>
        <v>3.6894000000000009</v>
      </c>
      <c r="P1753" s="13">
        <v>9.4600000000000009</v>
      </c>
      <c r="Q1753" s="14">
        <f t="shared" si="137"/>
        <v>300</v>
      </c>
      <c r="R1753" s="14" t="str">
        <f t="shared" si="139"/>
        <v>D</v>
      </c>
      <c r="S1753" s="14" t="str">
        <f>VLOOKUP(G1753,Code!$C$3:$D$5,2,0)</f>
        <v>F-101</v>
      </c>
      <c r="T1753" s="14"/>
    </row>
    <row r="1754" spans="1:20">
      <c r="A1754" s="13">
        <v>1753</v>
      </c>
      <c r="B1754" s="13" t="s">
        <v>150</v>
      </c>
      <c r="C1754" s="13" t="s">
        <v>78</v>
      </c>
      <c r="D1754" s="13" t="s">
        <v>124</v>
      </c>
      <c r="E1754" s="13" t="s">
        <v>80</v>
      </c>
      <c r="F1754" s="13" t="s">
        <v>81</v>
      </c>
      <c r="G1754" s="13" t="s">
        <v>82</v>
      </c>
      <c r="H1754" s="13" t="s">
        <v>90</v>
      </c>
      <c r="I1754" s="13" t="s">
        <v>1139</v>
      </c>
      <c r="J1754" s="13">
        <v>9</v>
      </c>
      <c r="K1754" s="13">
        <v>0</v>
      </c>
      <c r="L1754" s="14">
        <v>151.09740000000002</v>
      </c>
      <c r="M1754" s="14">
        <f t="shared" si="135"/>
        <v>408.52260000000001</v>
      </c>
      <c r="N1754" s="14">
        <f t="shared" si="136"/>
        <v>559.62</v>
      </c>
      <c r="O1754" s="14">
        <f t="shared" si="138"/>
        <v>151.09739999999999</v>
      </c>
      <c r="P1754" s="13">
        <v>559.62</v>
      </c>
      <c r="Q1754" s="14">
        <f t="shared" si="137"/>
        <v>1350</v>
      </c>
      <c r="R1754" s="14" t="str">
        <f t="shared" si="139"/>
        <v>B</v>
      </c>
      <c r="S1754" s="14" t="str">
        <f>VLOOKUP(G1754,Code!$C$3:$D$5,2,0)</f>
        <v>O-102</v>
      </c>
      <c r="T1754" s="14"/>
    </row>
    <row r="1755" spans="1:20">
      <c r="A1755" s="13">
        <v>1754</v>
      </c>
      <c r="B1755" s="13" t="s">
        <v>150</v>
      </c>
      <c r="C1755" s="13" t="s">
        <v>78</v>
      </c>
      <c r="D1755" s="13" t="s">
        <v>124</v>
      </c>
      <c r="E1755" s="13" t="s">
        <v>80</v>
      </c>
      <c r="F1755" s="13" t="s">
        <v>81</v>
      </c>
      <c r="G1755" s="13" t="s">
        <v>82</v>
      </c>
      <c r="H1755" s="13" t="s">
        <v>107</v>
      </c>
      <c r="I1755" s="13" t="s">
        <v>1453</v>
      </c>
      <c r="J1755" s="13">
        <v>2</v>
      </c>
      <c r="K1755" s="13">
        <v>0</v>
      </c>
      <c r="L1755" s="14">
        <v>53.860799999999998</v>
      </c>
      <c r="M1755" s="14">
        <f t="shared" si="135"/>
        <v>56.059200000000004</v>
      </c>
      <c r="N1755" s="14">
        <f t="shared" si="136"/>
        <v>109.92</v>
      </c>
      <c r="O1755" s="14">
        <f t="shared" si="138"/>
        <v>53.860799999999998</v>
      </c>
      <c r="P1755" s="13">
        <v>109.92</v>
      </c>
      <c r="Q1755" s="14">
        <f t="shared" si="137"/>
        <v>300</v>
      </c>
      <c r="R1755" s="14" t="str">
        <f t="shared" si="139"/>
        <v>D</v>
      </c>
      <c r="S1755" s="14" t="str">
        <f>VLOOKUP(G1755,Code!$C$3:$D$5,2,0)</f>
        <v>O-102</v>
      </c>
      <c r="T1755" s="14"/>
    </row>
    <row r="1756" spans="1:20">
      <c r="A1756" s="13">
        <v>1755</v>
      </c>
      <c r="B1756" s="13" t="s">
        <v>150</v>
      </c>
      <c r="C1756" s="13" t="s">
        <v>78</v>
      </c>
      <c r="D1756" s="13" t="s">
        <v>124</v>
      </c>
      <c r="E1756" s="13" t="s">
        <v>80</v>
      </c>
      <c r="F1756" s="13" t="s">
        <v>81</v>
      </c>
      <c r="G1756" s="13" t="s">
        <v>82</v>
      </c>
      <c r="H1756" s="13" t="s">
        <v>107</v>
      </c>
      <c r="I1756" s="13" t="s">
        <v>1490</v>
      </c>
      <c r="J1756" s="13">
        <v>2</v>
      </c>
      <c r="K1756" s="13">
        <v>0</v>
      </c>
      <c r="L1756" s="14">
        <v>3.8519999999999994</v>
      </c>
      <c r="M1756" s="14">
        <f t="shared" si="135"/>
        <v>4.7080000000000011</v>
      </c>
      <c r="N1756" s="14">
        <f t="shared" si="136"/>
        <v>8.56</v>
      </c>
      <c r="O1756" s="14">
        <f t="shared" si="138"/>
        <v>3.8519999999999994</v>
      </c>
      <c r="P1756" s="13">
        <v>8.56</v>
      </c>
      <c r="Q1756" s="14">
        <f t="shared" si="137"/>
        <v>300</v>
      </c>
      <c r="R1756" s="14" t="str">
        <f t="shared" si="139"/>
        <v>D</v>
      </c>
      <c r="S1756" s="14" t="str">
        <f>VLOOKUP(G1756,Code!$C$3:$D$5,2,0)</f>
        <v>O-102</v>
      </c>
      <c r="T1756" s="14"/>
    </row>
    <row r="1757" spans="1:20">
      <c r="A1757" s="13">
        <v>1756</v>
      </c>
      <c r="B1757" s="13" t="s">
        <v>68</v>
      </c>
      <c r="C1757" s="13" t="s">
        <v>112</v>
      </c>
      <c r="D1757" s="13" t="s">
        <v>113</v>
      </c>
      <c r="E1757" s="13" t="s">
        <v>114</v>
      </c>
      <c r="F1757" s="13" t="s">
        <v>115</v>
      </c>
      <c r="G1757" s="13" t="s">
        <v>82</v>
      </c>
      <c r="H1757" s="13" t="s">
        <v>107</v>
      </c>
      <c r="I1757" s="13" t="s">
        <v>1158</v>
      </c>
      <c r="J1757" s="13">
        <v>11</v>
      </c>
      <c r="K1757" s="13">
        <v>0.2</v>
      </c>
      <c r="L1757" s="14">
        <v>130.75810000000001</v>
      </c>
      <c r="M1757" s="14">
        <f t="shared" si="135"/>
        <v>229.95389999999998</v>
      </c>
      <c r="N1757" s="14">
        <f t="shared" si="136"/>
        <v>432.8544</v>
      </c>
      <c r="O1757" s="14">
        <f t="shared" si="138"/>
        <v>202.90050000000002</v>
      </c>
      <c r="P1757" s="13">
        <v>360.71199999999999</v>
      </c>
      <c r="Q1757" s="14">
        <f t="shared" si="137"/>
        <v>1650</v>
      </c>
      <c r="R1757" s="14" t="str">
        <f t="shared" si="139"/>
        <v>B</v>
      </c>
      <c r="S1757" s="14" t="str">
        <f>VLOOKUP(G1757,Code!$C$3:$D$5,2,0)</f>
        <v>O-102</v>
      </c>
      <c r="T1757" s="14"/>
    </row>
    <row r="1758" spans="1:20">
      <c r="A1758" s="13">
        <v>1757</v>
      </c>
      <c r="B1758" s="13" t="s">
        <v>68</v>
      </c>
      <c r="C1758" s="13" t="s">
        <v>112</v>
      </c>
      <c r="D1758" s="13" t="s">
        <v>113</v>
      </c>
      <c r="E1758" s="13" t="s">
        <v>114</v>
      </c>
      <c r="F1758" s="13" t="s">
        <v>115</v>
      </c>
      <c r="G1758" s="13" t="s">
        <v>96</v>
      </c>
      <c r="H1758" s="13" t="s">
        <v>97</v>
      </c>
      <c r="I1758" s="13" t="s">
        <v>1491</v>
      </c>
      <c r="J1758" s="13">
        <v>6</v>
      </c>
      <c r="K1758" s="13">
        <v>0.2</v>
      </c>
      <c r="L1758" s="14">
        <v>150.36000000000013</v>
      </c>
      <c r="M1758" s="14">
        <f t="shared" si="135"/>
        <v>1568.04</v>
      </c>
      <c r="N1758" s="14">
        <f t="shared" si="136"/>
        <v>2062.08</v>
      </c>
      <c r="O1758" s="14">
        <f t="shared" si="138"/>
        <v>494.03999999999996</v>
      </c>
      <c r="P1758" s="13">
        <v>1718.4</v>
      </c>
      <c r="Q1758" s="14">
        <f t="shared" si="137"/>
        <v>900</v>
      </c>
      <c r="R1758" s="14" t="str">
        <f t="shared" si="139"/>
        <v>C</v>
      </c>
      <c r="S1758" s="14" t="str">
        <f>VLOOKUP(G1758,Code!$C$3:$D$5,2,0)</f>
        <v>T-103</v>
      </c>
      <c r="T1758" s="14"/>
    </row>
    <row r="1759" spans="1:20">
      <c r="A1759" s="13">
        <v>1758</v>
      </c>
      <c r="B1759" s="13" t="s">
        <v>150</v>
      </c>
      <c r="C1759" s="13" t="s">
        <v>112</v>
      </c>
      <c r="D1759" s="13" t="s">
        <v>148</v>
      </c>
      <c r="E1759" s="13" t="s">
        <v>114</v>
      </c>
      <c r="F1759" s="13" t="s">
        <v>115</v>
      </c>
      <c r="G1759" s="13" t="s">
        <v>82</v>
      </c>
      <c r="H1759" s="13" t="s">
        <v>99</v>
      </c>
      <c r="I1759" s="13" t="s">
        <v>1351</v>
      </c>
      <c r="J1759" s="13">
        <v>6</v>
      </c>
      <c r="K1759" s="13">
        <v>0.8</v>
      </c>
      <c r="L1759" s="14">
        <v>-66.508800000000036</v>
      </c>
      <c r="M1759" s="14">
        <f t="shared" si="135"/>
        <v>108.07680000000002</v>
      </c>
      <c r="N1759" s="14">
        <f t="shared" si="136"/>
        <v>74.822399999999988</v>
      </c>
      <c r="O1759" s="14">
        <f t="shared" si="138"/>
        <v>-33.254400000000032</v>
      </c>
      <c r="P1759" s="13">
        <v>41.567999999999991</v>
      </c>
      <c r="Q1759" s="14">
        <f t="shared" si="137"/>
        <v>900</v>
      </c>
      <c r="R1759" s="14" t="str">
        <f t="shared" si="139"/>
        <v>C</v>
      </c>
      <c r="S1759" s="14" t="str">
        <f>VLOOKUP(G1759,Code!$C$3:$D$5,2,0)</f>
        <v>O-102</v>
      </c>
      <c r="T1759" s="14"/>
    </row>
    <row r="1760" spans="1:20">
      <c r="A1760" s="13">
        <v>1759</v>
      </c>
      <c r="B1760" s="13" t="s">
        <v>85</v>
      </c>
      <c r="C1760" s="13" t="s">
        <v>69</v>
      </c>
      <c r="D1760" s="13" t="s">
        <v>148</v>
      </c>
      <c r="E1760" s="13" t="s">
        <v>114</v>
      </c>
      <c r="F1760" s="13" t="s">
        <v>115</v>
      </c>
      <c r="G1760" s="13" t="s">
        <v>96</v>
      </c>
      <c r="H1760" s="13" t="s">
        <v>138</v>
      </c>
      <c r="I1760" s="13" t="s">
        <v>1143</v>
      </c>
      <c r="J1760" s="13">
        <v>2</v>
      </c>
      <c r="K1760" s="13">
        <v>0.2</v>
      </c>
      <c r="L1760" s="14">
        <v>7.615399999999994</v>
      </c>
      <c r="M1760" s="14">
        <f t="shared" si="135"/>
        <v>39.24860000000001</v>
      </c>
      <c r="N1760" s="14">
        <f t="shared" si="136"/>
        <v>56.236800000000002</v>
      </c>
      <c r="O1760" s="14">
        <f t="shared" si="138"/>
        <v>16.988199999999992</v>
      </c>
      <c r="P1760" s="13">
        <v>46.864000000000004</v>
      </c>
      <c r="Q1760" s="14">
        <f t="shared" si="137"/>
        <v>300</v>
      </c>
      <c r="R1760" s="14" t="str">
        <f t="shared" si="139"/>
        <v>D</v>
      </c>
      <c r="S1760" s="14" t="str">
        <f>VLOOKUP(G1760,Code!$C$3:$D$5,2,0)</f>
        <v>T-103</v>
      </c>
      <c r="T1760" s="14"/>
    </row>
    <row r="1761" spans="1:20">
      <c r="A1761" s="13">
        <v>1760</v>
      </c>
      <c r="B1761" s="13" t="s">
        <v>85</v>
      </c>
      <c r="C1761" s="13" t="s">
        <v>69</v>
      </c>
      <c r="D1761" s="13" t="s">
        <v>132</v>
      </c>
      <c r="E1761" s="13" t="s">
        <v>133</v>
      </c>
      <c r="F1761" s="13" t="s">
        <v>134</v>
      </c>
      <c r="G1761" s="13" t="s">
        <v>82</v>
      </c>
      <c r="H1761" s="13" t="s">
        <v>94</v>
      </c>
      <c r="I1761" s="13" t="s">
        <v>594</v>
      </c>
      <c r="J1761" s="13">
        <v>3</v>
      </c>
      <c r="K1761" s="13">
        <v>0.2</v>
      </c>
      <c r="L1761" s="14">
        <v>4.8840000000000003</v>
      </c>
      <c r="M1761" s="14">
        <f t="shared" si="135"/>
        <v>14.652000000000001</v>
      </c>
      <c r="N1761" s="14">
        <f t="shared" si="136"/>
        <v>23.443200000000001</v>
      </c>
      <c r="O1761" s="14">
        <f t="shared" si="138"/>
        <v>8.7911999999999999</v>
      </c>
      <c r="P1761" s="13">
        <v>19.536000000000001</v>
      </c>
      <c r="Q1761" s="14">
        <f t="shared" si="137"/>
        <v>450</v>
      </c>
      <c r="R1761" s="14" t="str">
        <f t="shared" si="139"/>
        <v>D</v>
      </c>
      <c r="S1761" s="14" t="str">
        <f>VLOOKUP(G1761,Code!$C$3:$D$5,2,0)</f>
        <v>O-102</v>
      </c>
      <c r="T1761" s="14"/>
    </row>
    <row r="1762" spans="1:20">
      <c r="A1762" s="13">
        <v>1761</v>
      </c>
      <c r="B1762" s="13" t="s">
        <v>85</v>
      </c>
      <c r="C1762" s="13" t="s">
        <v>69</v>
      </c>
      <c r="D1762" s="13" t="s">
        <v>428</v>
      </c>
      <c r="E1762" s="13" t="s">
        <v>80</v>
      </c>
      <c r="F1762" s="13" t="s">
        <v>81</v>
      </c>
      <c r="G1762" s="13" t="s">
        <v>73</v>
      </c>
      <c r="H1762" s="13" t="s">
        <v>74</v>
      </c>
      <c r="I1762" s="13" t="s">
        <v>1492</v>
      </c>
      <c r="J1762" s="13">
        <v>4</v>
      </c>
      <c r="K1762" s="13">
        <v>0.15</v>
      </c>
      <c r="L1762" s="14">
        <v>-4.8391999999999769</v>
      </c>
      <c r="M1762" s="14">
        <f t="shared" si="135"/>
        <v>416.1712</v>
      </c>
      <c r="N1762" s="14">
        <f t="shared" si="136"/>
        <v>473.03179999999998</v>
      </c>
      <c r="O1762" s="14">
        <f t="shared" si="138"/>
        <v>56.860599999999977</v>
      </c>
      <c r="P1762" s="13">
        <v>411.33199999999999</v>
      </c>
      <c r="Q1762" s="14">
        <f t="shared" si="137"/>
        <v>600</v>
      </c>
      <c r="R1762" s="14" t="str">
        <f t="shared" si="139"/>
        <v>C</v>
      </c>
      <c r="S1762" s="14" t="str">
        <f>VLOOKUP(G1762,Code!$C$3:$D$5,2,0)</f>
        <v>F-101</v>
      </c>
      <c r="T1762" s="14"/>
    </row>
    <row r="1763" spans="1:20">
      <c r="A1763" s="13">
        <v>1762</v>
      </c>
      <c r="B1763" s="13" t="s">
        <v>85</v>
      </c>
      <c r="C1763" s="13" t="s">
        <v>69</v>
      </c>
      <c r="D1763" s="13" t="s">
        <v>428</v>
      </c>
      <c r="E1763" s="13" t="s">
        <v>80</v>
      </c>
      <c r="F1763" s="13" t="s">
        <v>81</v>
      </c>
      <c r="G1763" s="13" t="s">
        <v>82</v>
      </c>
      <c r="H1763" s="13" t="s">
        <v>99</v>
      </c>
      <c r="I1763" s="13" t="s">
        <v>1493</v>
      </c>
      <c r="J1763" s="13">
        <v>6</v>
      </c>
      <c r="K1763" s="13">
        <v>0.2</v>
      </c>
      <c r="L1763" s="14">
        <v>9.7037999999999993</v>
      </c>
      <c r="M1763" s="14">
        <f t="shared" si="135"/>
        <v>19.048200000000001</v>
      </c>
      <c r="N1763" s="14">
        <f t="shared" si="136"/>
        <v>34.502400000000002</v>
      </c>
      <c r="O1763" s="14">
        <f t="shared" si="138"/>
        <v>15.4542</v>
      </c>
      <c r="P1763" s="13">
        <v>28.752000000000002</v>
      </c>
      <c r="Q1763" s="14">
        <f t="shared" si="137"/>
        <v>900</v>
      </c>
      <c r="R1763" s="14" t="str">
        <f t="shared" si="139"/>
        <v>C</v>
      </c>
      <c r="S1763" s="14" t="str">
        <f>VLOOKUP(G1763,Code!$C$3:$D$5,2,0)</f>
        <v>O-102</v>
      </c>
      <c r="T1763" s="14"/>
    </row>
    <row r="1764" spans="1:20">
      <c r="A1764" s="13">
        <v>1763</v>
      </c>
      <c r="B1764" s="13" t="s">
        <v>85</v>
      </c>
      <c r="C1764" s="13" t="s">
        <v>69</v>
      </c>
      <c r="D1764" s="13" t="s">
        <v>428</v>
      </c>
      <c r="E1764" s="13" t="s">
        <v>80</v>
      </c>
      <c r="F1764" s="13" t="s">
        <v>81</v>
      </c>
      <c r="G1764" s="13" t="s">
        <v>73</v>
      </c>
      <c r="H1764" s="13" t="s">
        <v>74</v>
      </c>
      <c r="I1764" s="13" t="s">
        <v>1494</v>
      </c>
      <c r="J1764" s="13">
        <v>3</v>
      </c>
      <c r="K1764" s="13">
        <v>0.15</v>
      </c>
      <c r="L1764" s="14">
        <v>-20.696400000000025</v>
      </c>
      <c r="M1764" s="14">
        <f t="shared" si="135"/>
        <v>313.89540000000005</v>
      </c>
      <c r="N1764" s="14">
        <f t="shared" si="136"/>
        <v>337.17885000000001</v>
      </c>
      <c r="O1764" s="14">
        <f t="shared" si="138"/>
        <v>23.283449999999959</v>
      </c>
      <c r="P1764" s="13">
        <v>293.19900000000001</v>
      </c>
      <c r="Q1764" s="14">
        <f t="shared" si="137"/>
        <v>450</v>
      </c>
      <c r="R1764" s="14" t="str">
        <f t="shared" si="139"/>
        <v>D</v>
      </c>
      <c r="S1764" s="14" t="str">
        <f>VLOOKUP(G1764,Code!$C$3:$D$5,2,0)</f>
        <v>F-101</v>
      </c>
      <c r="T1764" s="14"/>
    </row>
    <row r="1765" spans="1:20">
      <c r="A1765" s="13">
        <v>1764</v>
      </c>
      <c r="B1765" s="13" t="s">
        <v>85</v>
      </c>
      <c r="C1765" s="13" t="s">
        <v>112</v>
      </c>
      <c r="D1765" s="13" t="s">
        <v>1464</v>
      </c>
      <c r="E1765" s="13" t="s">
        <v>204</v>
      </c>
      <c r="F1765" s="13" t="s">
        <v>72</v>
      </c>
      <c r="G1765" s="13" t="s">
        <v>82</v>
      </c>
      <c r="H1765" s="13" t="s">
        <v>298</v>
      </c>
      <c r="I1765" s="13" t="s">
        <v>588</v>
      </c>
      <c r="J1765" s="13">
        <v>2</v>
      </c>
      <c r="K1765" s="13">
        <v>0</v>
      </c>
      <c r="L1765" s="14">
        <v>10.517999999999997</v>
      </c>
      <c r="M1765" s="14">
        <f t="shared" si="135"/>
        <v>24.542000000000005</v>
      </c>
      <c r="N1765" s="14">
        <f t="shared" si="136"/>
        <v>35.06</v>
      </c>
      <c r="O1765" s="14">
        <f t="shared" si="138"/>
        <v>10.517999999999997</v>
      </c>
      <c r="P1765" s="13">
        <v>35.06</v>
      </c>
      <c r="Q1765" s="14">
        <f t="shared" si="137"/>
        <v>300</v>
      </c>
      <c r="R1765" s="14" t="str">
        <f t="shared" si="139"/>
        <v>D</v>
      </c>
      <c r="S1765" s="14" t="str">
        <f>VLOOKUP(G1765,Code!$C$3:$D$5,2,0)</f>
        <v>O-102</v>
      </c>
      <c r="T1765" s="14"/>
    </row>
    <row r="1766" spans="1:20">
      <c r="A1766" s="13">
        <v>1765</v>
      </c>
      <c r="B1766" s="13" t="s">
        <v>85</v>
      </c>
      <c r="C1766" s="13" t="s">
        <v>112</v>
      </c>
      <c r="D1766" s="13" t="s">
        <v>1464</v>
      </c>
      <c r="E1766" s="13" t="s">
        <v>204</v>
      </c>
      <c r="F1766" s="13" t="s">
        <v>72</v>
      </c>
      <c r="G1766" s="13" t="s">
        <v>82</v>
      </c>
      <c r="H1766" s="13" t="s">
        <v>83</v>
      </c>
      <c r="I1766" s="13" t="s">
        <v>905</v>
      </c>
      <c r="J1766" s="13">
        <v>1</v>
      </c>
      <c r="K1766" s="13">
        <v>0</v>
      </c>
      <c r="L1766" s="14">
        <v>1.8997999999999999</v>
      </c>
      <c r="M1766" s="14">
        <f t="shared" si="135"/>
        <v>2.2302</v>
      </c>
      <c r="N1766" s="14">
        <f t="shared" si="136"/>
        <v>4.13</v>
      </c>
      <c r="O1766" s="14">
        <f t="shared" si="138"/>
        <v>1.8997999999999999</v>
      </c>
      <c r="P1766" s="13">
        <v>4.13</v>
      </c>
      <c r="Q1766" s="14">
        <f t="shared" si="137"/>
        <v>150</v>
      </c>
      <c r="R1766" s="14" t="str">
        <f t="shared" si="139"/>
        <v>D</v>
      </c>
      <c r="S1766" s="14" t="str">
        <f>VLOOKUP(G1766,Code!$C$3:$D$5,2,0)</f>
        <v>O-102</v>
      </c>
      <c r="T1766" s="14"/>
    </row>
    <row r="1767" spans="1:20">
      <c r="A1767" s="13">
        <v>1766</v>
      </c>
      <c r="B1767" s="13" t="s">
        <v>85</v>
      </c>
      <c r="C1767" s="13" t="s">
        <v>112</v>
      </c>
      <c r="D1767" s="13" t="s">
        <v>1464</v>
      </c>
      <c r="E1767" s="13" t="s">
        <v>204</v>
      </c>
      <c r="F1767" s="13" t="s">
        <v>72</v>
      </c>
      <c r="G1767" s="13" t="s">
        <v>73</v>
      </c>
      <c r="H1767" s="13" t="s">
        <v>92</v>
      </c>
      <c r="I1767" s="13" t="s">
        <v>1495</v>
      </c>
      <c r="J1767" s="13">
        <v>9</v>
      </c>
      <c r="K1767" s="13">
        <v>0</v>
      </c>
      <c r="L1767" s="14">
        <v>46.116000000000007</v>
      </c>
      <c r="M1767" s="14">
        <f t="shared" si="135"/>
        <v>63.68399999999999</v>
      </c>
      <c r="N1767" s="14">
        <f t="shared" si="136"/>
        <v>109.8</v>
      </c>
      <c r="O1767" s="14">
        <f t="shared" si="138"/>
        <v>46.116000000000007</v>
      </c>
      <c r="P1767" s="13">
        <v>109.8</v>
      </c>
      <c r="Q1767" s="14">
        <f t="shared" si="137"/>
        <v>1350</v>
      </c>
      <c r="R1767" s="14" t="str">
        <f t="shared" si="139"/>
        <v>B</v>
      </c>
      <c r="S1767" s="14" t="str">
        <f>VLOOKUP(G1767,Code!$C$3:$D$5,2,0)</f>
        <v>F-101</v>
      </c>
      <c r="T1767" s="14"/>
    </row>
    <row r="1768" spans="1:20">
      <c r="A1768" s="13">
        <v>1767</v>
      </c>
      <c r="B1768" s="13" t="s">
        <v>85</v>
      </c>
      <c r="C1768" s="13" t="s">
        <v>112</v>
      </c>
      <c r="D1768" s="13" t="s">
        <v>1464</v>
      </c>
      <c r="E1768" s="13" t="s">
        <v>204</v>
      </c>
      <c r="F1768" s="13" t="s">
        <v>72</v>
      </c>
      <c r="G1768" s="13" t="s">
        <v>82</v>
      </c>
      <c r="H1768" s="13" t="s">
        <v>83</v>
      </c>
      <c r="I1768" s="13" t="s">
        <v>1496</v>
      </c>
      <c r="J1768" s="13">
        <v>2</v>
      </c>
      <c r="K1768" s="13">
        <v>0</v>
      </c>
      <c r="L1768" s="14">
        <v>4.8117999999999999</v>
      </c>
      <c r="M1768" s="14">
        <f t="shared" si="135"/>
        <v>5.0082000000000004</v>
      </c>
      <c r="N1768" s="14">
        <f t="shared" si="136"/>
        <v>9.82</v>
      </c>
      <c r="O1768" s="14">
        <f t="shared" si="138"/>
        <v>4.8117999999999999</v>
      </c>
      <c r="P1768" s="13">
        <v>9.82</v>
      </c>
      <c r="Q1768" s="14">
        <f t="shared" si="137"/>
        <v>300</v>
      </c>
      <c r="R1768" s="14" t="str">
        <f t="shared" si="139"/>
        <v>D</v>
      </c>
      <c r="S1768" s="14" t="str">
        <f>VLOOKUP(G1768,Code!$C$3:$D$5,2,0)</f>
        <v>O-102</v>
      </c>
      <c r="T1768" s="14"/>
    </row>
    <row r="1769" spans="1:20">
      <c r="A1769" s="13">
        <v>1768</v>
      </c>
      <c r="B1769" s="13" t="s">
        <v>85</v>
      </c>
      <c r="C1769" s="13" t="s">
        <v>69</v>
      </c>
      <c r="D1769" s="13" t="s">
        <v>1497</v>
      </c>
      <c r="E1769" s="13" t="s">
        <v>106</v>
      </c>
      <c r="F1769" s="13" t="s">
        <v>72</v>
      </c>
      <c r="G1769" s="13" t="s">
        <v>82</v>
      </c>
      <c r="H1769" s="13" t="s">
        <v>99</v>
      </c>
      <c r="I1769" s="13" t="s">
        <v>177</v>
      </c>
      <c r="J1769" s="13">
        <v>4</v>
      </c>
      <c r="K1769" s="13">
        <v>0.7</v>
      </c>
      <c r="L1769" s="14">
        <v>-5.8603999999999985</v>
      </c>
      <c r="M1769" s="14">
        <f t="shared" si="135"/>
        <v>13.5044</v>
      </c>
      <c r="N1769" s="14">
        <f t="shared" si="136"/>
        <v>12.994800000000001</v>
      </c>
      <c r="O1769" s="14">
        <f t="shared" si="138"/>
        <v>-0.50959999999999894</v>
      </c>
      <c r="P1769" s="13">
        <v>7.644000000000001</v>
      </c>
      <c r="Q1769" s="14">
        <f t="shared" si="137"/>
        <v>600</v>
      </c>
      <c r="R1769" s="14" t="str">
        <f t="shared" si="139"/>
        <v>C</v>
      </c>
      <c r="S1769" s="14" t="str">
        <f>VLOOKUP(G1769,Code!$C$3:$D$5,2,0)</f>
        <v>O-102</v>
      </c>
      <c r="T1769" s="14"/>
    </row>
    <row r="1770" spans="1:20">
      <c r="A1770" s="13">
        <v>1769</v>
      </c>
      <c r="B1770" s="13" t="s">
        <v>85</v>
      </c>
      <c r="C1770" s="13" t="s">
        <v>69</v>
      </c>
      <c r="D1770" s="13" t="s">
        <v>1497</v>
      </c>
      <c r="E1770" s="13" t="s">
        <v>106</v>
      </c>
      <c r="F1770" s="13" t="s">
        <v>72</v>
      </c>
      <c r="G1770" s="13" t="s">
        <v>82</v>
      </c>
      <c r="H1770" s="13" t="s">
        <v>99</v>
      </c>
      <c r="I1770" s="13" t="s">
        <v>312</v>
      </c>
      <c r="J1770" s="13">
        <v>5</v>
      </c>
      <c r="K1770" s="13">
        <v>0.7</v>
      </c>
      <c r="L1770" s="14">
        <v>-39.456499999999991</v>
      </c>
      <c r="M1770" s="14">
        <f t="shared" si="135"/>
        <v>90.921500000000009</v>
      </c>
      <c r="N1770" s="14">
        <f t="shared" si="136"/>
        <v>87.490500000000026</v>
      </c>
      <c r="O1770" s="14">
        <f t="shared" si="138"/>
        <v>-3.4309999999999832</v>
      </c>
      <c r="P1770" s="13">
        <v>51.465000000000018</v>
      </c>
      <c r="Q1770" s="14">
        <f t="shared" si="137"/>
        <v>750</v>
      </c>
      <c r="R1770" s="14" t="str">
        <f t="shared" si="139"/>
        <v>C</v>
      </c>
      <c r="S1770" s="14" t="str">
        <f>VLOOKUP(G1770,Code!$C$3:$D$5,2,0)</f>
        <v>O-102</v>
      </c>
      <c r="T1770" s="14"/>
    </row>
    <row r="1771" spans="1:20">
      <c r="A1771" s="13">
        <v>1770</v>
      </c>
      <c r="B1771" s="13" t="s">
        <v>85</v>
      </c>
      <c r="C1771" s="13" t="s">
        <v>78</v>
      </c>
      <c r="D1771" s="13" t="s">
        <v>380</v>
      </c>
      <c r="E1771" s="13" t="s">
        <v>114</v>
      </c>
      <c r="F1771" s="13" t="s">
        <v>115</v>
      </c>
      <c r="G1771" s="13" t="s">
        <v>82</v>
      </c>
      <c r="H1771" s="13" t="s">
        <v>298</v>
      </c>
      <c r="I1771" s="13" t="s">
        <v>551</v>
      </c>
      <c r="J1771" s="13">
        <v>4</v>
      </c>
      <c r="K1771" s="13">
        <v>0.2</v>
      </c>
      <c r="L1771" s="14">
        <v>-1.3952000000000013</v>
      </c>
      <c r="M1771" s="14">
        <f t="shared" si="135"/>
        <v>8.3712000000000018</v>
      </c>
      <c r="N1771" s="14">
        <f t="shared" si="136"/>
        <v>8.3712000000000018</v>
      </c>
      <c r="O1771" s="14">
        <f t="shared" si="138"/>
        <v>0</v>
      </c>
      <c r="P1771" s="13">
        <v>6.9760000000000009</v>
      </c>
      <c r="Q1771" s="14">
        <f t="shared" si="137"/>
        <v>600</v>
      </c>
      <c r="R1771" s="14" t="str">
        <f t="shared" si="139"/>
        <v>C</v>
      </c>
      <c r="S1771" s="14" t="str">
        <f>VLOOKUP(G1771,Code!$C$3:$D$5,2,0)</f>
        <v>O-102</v>
      </c>
      <c r="T1771" s="14"/>
    </row>
    <row r="1772" spans="1:20">
      <c r="A1772" s="13">
        <v>1771</v>
      </c>
      <c r="B1772" s="13" t="s">
        <v>85</v>
      </c>
      <c r="C1772" s="13" t="s">
        <v>78</v>
      </c>
      <c r="D1772" s="13" t="s">
        <v>380</v>
      </c>
      <c r="E1772" s="13" t="s">
        <v>114</v>
      </c>
      <c r="F1772" s="13" t="s">
        <v>115</v>
      </c>
      <c r="G1772" s="13" t="s">
        <v>82</v>
      </c>
      <c r="H1772" s="13" t="s">
        <v>99</v>
      </c>
      <c r="I1772" s="13" t="s">
        <v>167</v>
      </c>
      <c r="J1772" s="13">
        <v>7</v>
      </c>
      <c r="K1772" s="13">
        <v>0.8</v>
      </c>
      <c r="L1772" s="14">
        <v>-20.166300000000007</v>
      </c>
      <c r="M1772" s="14">
        <f t="shared" si="135"/>
        <v>32.388300000000001</v>
      </c>
      <c r="N1772" s="14">
        <f t="shared" si="136"/>
        <v>21.999599999999997</v>
      </c>
      <c r="O1772" s="14">
        <f t="shared" si="138"/>
        <v>-10.388700000000004</v>
      </c>
      <c r="P1772" s="13">
        <v>12.221999999999998</v>
      </c>
      <c r="Q1772" s="14">
        <f t="shared" si="137"/>
        <v>1050</v>
      </c>
      <c r="R1772" s="14" t="str">
        <f t="shared" si="139"/>
        <v>B</v>
      </c>
      <c r="S1772" s="14" t="str">
        <f>VLOOKUP(G1772,Code!$C$3:$D$5,2,0)</f>
        <v>O-102</v>
      </c>
      <c r="T1772" s="14"/>
    </row>
    <row r="1773" spans="1:20">
      <c r="A1773" s="13">
        <v>1772</v>
      </c>
      <c r="B1773" s="13" t="s">
        <v>68</v>
      </c>
      <c r="C1773" s="13" t="s">
        <v>78</v>
      </c>
      <c r="D1773" s="13" t="s">
        <v>197</v>
      </c>
      <c r="E1773" s="13" t="s">
        <v>159</v>
      </c>
      <c r="F1773" s="13" t="s">
        <v>115</v>
      </c>
      <c r="G1773" s="13" t="s">
        <v>82</v>
      </c>
      <c r="H1773" s="13" t="s">
        <v>90</v>
      </c>
      <c r="I1773" s="13" t="s">
        <v>1179</v>
      </c>
      <c r="J1773" s="13">
        <v>2</v>
      </c>
      <c r="K1773" s="13">
        <v>0.2</v>
      </c>
      <c r="L1773" s="14">
        <v>-24.496000000000002</v>
      </c>
      <c r="M1773" s="14">
        <f t="shared" si="135"/>
        <v>122.48000000000002</v>
      </c>
      <c r="N1773" s="14">
        <f t="shared" si="136"/>
        <v>117.58080000000001</v>
      </c>
      <c r="O1773" s="14">
        <f t="shared" si="138"/>
        <v>-4.8992000000000075</v>
      </c>
      <c r="P1773" s="13">
        <v>97.984000000000009</v>
      </c>
      <c r="Q1773" s="14">
        <f t="shared" si="137"/>
        <v>300</v>
      </c>
      <c r="R1773" s="14" t="str">
        <f t="shared" si="139"/>
        <v>D</v>
      </c>
      <c r="S1773" s="14" t="str">
        <f>VLOOKUP(G1773,Code!$C$3:$D$5,2,0)</f>
        <v>O-102</v>
      </c>
      <c r="T1773" s="14"/>
    </row>
    <row r="1774" spans="1:20">
      <c r="A1774" s="13">
        <v>1773</v>
      </c>
      <c r="B1774" s="13" t="s">
        <v>68</v>
      </c>
      <c r="C1774" s="13" t="s">
        <v>78</v>
      </c>
      <c r="D1774" s="13" t="s">
        <v>197</v>
      </c>
      <c r="E1774" s="13" t="s">
        <v>159</v>
      </c>
      <c r="F1774" s="13" t="s">
        <v>115</v>
      </c>
      <c r="G1774" s="13" t="s">
        <v>96</v>
      </c>
      <c r="H1774" s="13" t="s">
        <v>138</v>
      </c>
      <c r="I1774" s="13" t="s">
        <v>390</v>
      </c>
      <c r="J1774" s="13">
        <v>6</v>
      </c>
      <c r="K1774" s="13">
        <v>0.2</v>
      </c>
      <c r="L1774" s="14">
        <v>19.499999999999993</v>
      </c>
      <c r="M1774" s="14">
        <f t="shared" si="135"/>
        <v>42.900000000000013</v>
      </c>
      <c r="N1774" s="14">
        <f t="shared" si="136"/>
        <v>74.88000000000001</v>
      </c>
      <c r="O1774" s="14">
        <f t="shared" si="138"/>
        <v>31.979999999999997</v>
      </c>
      <c r="P1774" s="13">
        <v>62.400000000000006</v>
      </c>
      <c r="Q1774" s="14">
        <f t="shared" si="137"/>
        <v>900</v>
      </c>
      <c r="R1774" s="14" t="str">
        <f t="shared" si="139"/>
        <v>C</v>
      </c>
      <c r="S1774" s="14" t="str">
        <f>VLOOKUP(G1774,Code!$C$3:$D$5,2,0)</f>
        <v>T-103</v>
      </c>
      <c r="T1774" s="14"/>
    </row>
    <row r="1775" spans="1:20">
      <c r="A1775" s="13">
        <v>1774</v>
      </c>
      <c r="B1775" s="13" t="s">
        <v>85</v>
      </c>
      <c r="C1775" s="13" t="s">
        <v>78</v>
      </c>
      <c r="D1775" s="13" t="s">
        <v>1498</v>
      </c>
      <c r="E1775" s="13" t="s">
        <v>1003</v>
      </c>
      <c r="F1775" s="13" t="s">
        <v>134</v>
      </c>
      <c r="G1775" s="13" t="s">
        <v>82</v>
      </c>
      <c r="H1775" s="13" t="s">
        <v>99</v>
      </c>
      <c r="I1775" s="13" t="s">
        <v>1499</v>
      </c>
      <c r="J1775" s="13">
        <v>2</v>
      </c>
      <c r="K1775" s="13">
        <v>0</v>
      </c>
      <c r="L1775" s="14">
        <v>9.3869999999999987</v>
      </c>
      <c r="M1775" s="14">
        <f t="shared" si="135"/>
        <v>11.473000000000001</v>
      </c>
      <c r="N1775" s="14">
        <f t="shared" si="136"/>
        <v>20.86</v>
      </c>
      <c r="O1775" s="14">
        <f t="shared" si="138"/>
        <v>9.3869999999999987</v>
      </c>
      <c r="P1775" s="13">
        <v>20.86</v>
      </c>
      <c r="Q1775" s="14">
        <f t="shared" si="137"/>
        <v>300</v>
      </c>
      <c r="R1775" s="14" t="str">
        <f t="shared" si="139"/>
        <v>D</v>
      </c>
      <c r="S1775" s="14" t="str">
        <f>VLOOKUP(G1775,Code!$C$3:$D$5,2,0)</f>
        <v>O-102</v>
      </c>
      <c r="T1775" s="14"/>
    </row>
    <row r="1776" spans="1:20">
      <c r="A1776" s="13">
        <v>1775</v>
      </c>
      <c r="B1776" s="13" t="s">
        <v>85</v>
      </c>
      <c r="C1776" s="13" t="s">
        <v>78</v>
      </c>
      <c r="D1776" s="13" t="s">
        <v>1498</v>
      </c>
      <c r="E1776" s="13" t="s">
        <v>1003</v>
      </c>
      <c r="F1776" s="13" t="s">
        <v>134</v>
      </c>
      <c r="G1776" s="13" t="s">
        <v>82</v>
      </c>
      <c r="H1776" s="13" t="s">
        <v>90</v>
      </c>
      <c r="I1776" s="13" t="s">
        <v>1500</v>
      </c>
      <c r="J1776" s="13">
        <v>9</v>
      </c>
      <c r="K1776" s="13">
        <v>0</v>
      </c>
      <c r="L1776" s="14">
        <v>129.37860000000001</v>
      </c>
      <c r="M1776" s="14">
        <f t="shared" si="135"/>
        <v>368.23140000000001</v>
      </c>
      <c r="N1776" s="14">
        <f t="shared" si="136"/>
        <v>497.61</v>
      </c>
      <c r="O1776" s="14">
        <f t="shared" si="138"/>
        <v>129.37860000000001</v>
      </c>
      <c r="P1776" s="13">
        <v>497.61</v>
      </c>
      <c r="Q1776" s="14">
        <f t="shared" si="137"/>
        <v>1350</v>
      </c>
      <c r="R1776" s="14" t="str">
        <f t="shared" si="139"/>
        <v>B</v>
      </c>
      <c r="S1776" s="14" t="str">
        <f>VLOOKUP(G1776,Code!$C$3:$D$5,2,0)</f>
        <v>O-102</v>
      </c>
      <c r="T1776" s="14"/>
    </row>
    <row r="1777" spans="1:20">
      <c r="A1777" s="13">
        <v>1776</v>
      </c>
      <c r="B1777" s="13" t="s">
        <v>85</v>
      </c>
      <c r="C1777" s="13" t="s">
        <v>78</v>
      </c>
      <c r="D1777" s="13" t="s">
        <v>1498</v>
      </c>
      <c r="E1777" s="13" t="s">
        <v>1003</v>
      </c>
      <c r="F1777" s="13" t="s">
        <v>134</v>
      </c>
      <c r="G1777" s="13" t="s">
        <v>82</v>
      </c>
      <c r="H1777" s="13" t="s">
        <v>94</v>
      </c>
      <c r="I1777" s="13" t="s">
        <v>1501</v>
      </c>
      <c r="J1777" s="13">
        <v>2</v>
      </c>
      <c r="K1777" s="13">
        <v>0</v>
      </c>
      <c r="L1777" s="14">
        <v>1.4952000000000001</v>
      </c>
      <c r="M1777" s="14">
        <f t="shared" si="135"/>
        <v>3.8447999999999998</v>
      </c>
      <c r="N1777" s="14">
        <f t="shared" si="136"/>
        <v>5.34</v>
      </c>
      <c r="O1777" s="14">
        <f t="shared" si="138"/>
        <v>1.4952000000000001</v>
      </c>
      <c r="P1777" s="13">
        <v>5.34</v>
      </c>
      <c r="Q1777" s="14">
        <f t="shared" si="137"/>
        <v>300</v>
      </c>
      <c r="R1777" s="14" t="str">
        <f t="shared" si="139"/>
        <v>D</v>
      </c>
      <c r="S1777" s="14" t="str">
        <f>VLOOKUP(G1777,Code!$C$3:$D$5,2,0)</f>
        <v>O-102</v>
      </c>
      <c r="T1777" s="14"/>
    </row>
    <row r="1778" spans="1:20">
      <c r="A1778" s="13">
        <v>1777</v>
      </c>
      <c r="B1778" s="13" t="s">
        <v>85</v>
      </c>
      <c r="C1778" s="13" t="s">
        <v>78</v>
      </c>
      <c r="D1778" s="13" t="s">
        <v>1498</v>
      </c>
      <c r="E1778" s="13" t="s">
        <v>1003</v>
      </c>
      <c r="F1778" s="13" t="s">
        <v>134</v>
      </c>
      <c r="G1778" s="13" t="s">
        <v>82</v>
      </c>
      <c r="H1778" s="13" t="s">
        <v>83</v>
      </c>
      <c r="I1778" s="13" t="s">
        <v>1133</v>
      </c>
      <c r="J1778" s="13">
        <v>1</v>
      </c>
      <c r="K1778" s="13">
        <v>0</v>
      </c>
      <c r="L1778" s="14">
        <v>1.512</v>
      </c>
      <c r="M1778" s="14">
        <f t="shared" si="135"/>
        <v>1.6379999999999999</v>
      </c>
      <c r="N1778" s="14">
        <f t="shared" si="136"/>
        <v>3.15</v>
      </c>
      <c r="O1778" s="14">
        <f t="shared" si="138"/>
        <v>1.512</v>
      </c>
      <c r="P1778" s="13">
        <v>3.15</v>
      </c>
      <c r="Q1778" s="14">
        <f t="shared" si="137"/>
        <v>150</v>
      </c>
      <c r="R1778" s="14" t="str">
        <f t="shared" si="139"/>
        <v>D</v>
      </c>
      <c r="S1778" s="14" t="str">
        <f>VLOOKUP(G1778,Code!$C$3:$D$5,2,0)</f>
        <v>O-102</v>
      </c>
      <c r="T1778" s="14"/>
    </row>
    <row r="1779" spans="1:20">
      <c r="A1779" s="13">
        <v>1778</v>
      </c>
      <c r="B1779" s="13" t="s">
        <v>85</v>
      </c>
      <c r="C1779" s="13" t="s">
        <v>69</v>
      </c>
      <c r="D1779" s="13" t="s">
        <v>79</v>
      </c>
      <c r="E1779" s="13" t="s">
        <v>80</v>
      </c>
      <c r="F1779" s="13" t="s">
        <v>81</v>
      </c>
      <c r="G1779" s="13" t="s">
        <v>82</v>
      </c>
      <c r="H1779" s="13" t="s">
        <v>107</v>
      </c>
      <c r="I1779" s="13" t="s">
        <v>1502</v>
      </c>
      <c r="J1779" s="13">
        <v>9</v>
      </c>
      <c r="K1779" s="13">
        <v>0</v>
      </c>
      <c r="L1779" s="14">
        <v>180.76590000000002</v>
      </c>
      <c r="M1779" s="14">
        <f t="shared" si="135"/>
        <v>188.14410000000001</v>
      </c>
      <c r="N1779" s="14">
        <f t="shared" si="136"/>
        <v>368.91</v>
      </c>
      <c r="O1779" s="14">
        <f t="shared" si="138"/>
        <v>180.76590000000002</v>
      </c>
      <c r="P1779" s="13">
        <v>368.91</v>
      </c>
      <c r="Q1779" s="14">
        <f t="shared" si="137"/>
        <v>1350</v>
      </c>
      <c r="R1779" s="14" t="str">
        <f t="shared" si="139"/>
        <v>B</v>
      </c>
      <c r="S1779" s="14" t="str">
        <f>VLOOKUP(G1779,Code!$C$3:$D$5,2,0)</f>
        <v>O-102</v>
      </c>
      <c r="T1779" s="14"/>
    </row>
    <row r="1780" spans="1:20">
      <c r="A1780" s="13">
        <v>1779</v>
      </c>
      <c r="B1780" s="13" t="s">
        <v>85</v>
      </c>
      <c r="C1780" s="13" t="s">
        <v>69</v>
      </c>
      <c r="D1780" s="13" t="s">
        <v>79</v>
      </c>
      <c r="E1780" s="13" t="s">
        <v>80</v>
      </c>
      <c r="F1780" s="13" t="s">
        <v>81</v>
      </c>
      <c r="G1780" s="13" t="s">
        <v>82</v>
      </c>
      <c r="H1780" s="13" t="s">
        <v>94</v>
      </c>
      <c r="I1780" s="13" t="s">
        <v>674</v>
      </c>
      <c r="J1780" s="13">
        <v>5</v>
      </c>
      <c r="K1780" s="13">
        <v>0</v>
      </c>
      <c r="L1780" s="14">
        <v>6.6150000000000002</v>
      </c>
      <c r="M1780" s="14">
        <f t="shared" si="135"/>
        <v>8.0849999999999991</v>
      </c>
      <c r="N1780" s="14">
        <f t="shared" si="136"/>
        <v>14.7</v>
      </c>
      <c r="O1780" s="14">
        <f t="shared" si="138"/>
        <v>6.6150000000000002</v>
      </c>
      <c r="P1780" s="13">
        <v>14.7</v>
      </c>
      <c r="Q1780" s="14">
        <f t="shared" si="137"/>
        <v>750</v>
      </c>
      <c r="R1780" s="14" t="str">
        <f t="shared" si="139"/>
        <v>C</v>
      </c>
      <c r="S1780" s="14" t="str">
        <f>VLOOKUP(G1780,Code!$C$3:$D$5,2,0)</f>
        <v>O-102</v>
      </c>
      <c r="T1780" s="14"/>
    </row>
    <row r="1781" spans="1:20">
      <c r="A1781" s="13">
        <v>1780</v>
      </c>
      <c r="B1781" s="13" t="s">
        <v>85</v>
      </c>
      <c r="C1781" s="13" t="s">
        <v>69</v>
      </c>
      <c r="D1781" s="13" t="s">
        <v>181</v>
      </c>
      <c r="E1781" s="13" t="s">
        <v>182</v>
      </c>
      <c r="F1781" s="13" t="s">
        <v>134</v>
      </c>
      <c r="G1781" s="13" t="s">
        <v>96</v>
      </c>
      <c r="H1781" s="13" t="s">
        <v>138</v>
      </c>
      <c r="I1781" s="13" t="s">
        <v>1125</v>
      </c>
      <c r="J1781" s="13">
        <v>3</v>
      </c>
      <c r="K1781" s="13">
        <v>0</v>
      </c>
      <c r="L1781" s="14">
        <v>14.992499999999996</v>
      </c>
      <c r="M1781" s="14">
        <f t="shared" si="135"/>
        <v>44.977500000000006</v>
      </c>
      <c r="N1781" s="14">
        <f t="shared" si="136"/>
        <v>59.97</v>
      </c>
      <c r="O1781" s="14">
        <f t="shared" si="138"/>
        <v>14.992499999999993</v>
      </c>
      <c r="P1781" s="13">
        <v>59.97</v>
      </c>
      <c r="Q1781" s="14">
        <f t="shared" si="137"/>
        <v>450</v>
      </c>
      <c r="R1781" s="14" t="str">
        <f t="shared" si="139"/>
        <v>D</v>
      </c>
      <c r="S1781" s="14" t="str">
        <f>VLOOKUP(G1781,Code!$C$3:$D$5,2,0)</f>
        <v>T-103</v>
      </c>
      <c r="T1781" s="14"/>
    </row>
    <row r="1782" spans="1:20">
      <c r="A1782" s="13">
        <v>1781</v>
      </c>
      <c r="B1782" s="13" t="s">
        <v>85</v>
      </c>
      <c r="C1782" s="13" t="s">
        <v>69</v>
      </c>
      <c r="D1782" s="13" t="s">
        <v>181</v>
      </c>
      <c r="E1782" s="13" t="s">
        <v>182</v>
      </c>
      <c r="F1782" s="13" t="s">
        <v>134</v>
      </c>
      <c r="G1782" s="13" t="s">
        <v>82</v>
      </c>
      <c r="H1782" s="13" t="s">
        <v>90</v>
      </c>
      <c r="I1782" s="13" t="s">
        <v>424</v>
      </c>
      <c r="J1782" s="13">
        <v>1</v>
      </c>
      <c r="K1782" s="13">
        <v>0</v>
      </c>
      <c r="L1782" s="14">
        <v>20.840000000000003</v>
      </c>
      <c r="M1782" s="14">
        <f t="shared" si="135"/>
        <v>62.519999999999996</v>
      </c>
      <c r="N1782" s="14">
        <f t="shared" si="136"/>
        <v>83.36</v>
      </c>
      <c r="O1782" s="14">
        <f t="shared" si="138"/>
        <v>20.840000000000003</v>
      </c>
      <c r="P1782" s="13">
        <v>83.36</v>
      </c>
      <c r="Q1782" s="14">
        <f t="shared" si="137"/>
        <v>150</v>
      </c>
      <c r="R1782" s="14" t="str">
        <f t="shared" si="139"/>
        <v>D</v>
      </c>
      <c r="S1782" s="14" t="str">
        <f>VLOOKUP(G1782,Code!$C$3:$D$5,2,0)</f>
        <v>O-102</v>
      </c>
      <c r="T1782" s="14"/>
    </row>
    <row r="1783" spans="1:20">
      <c r="A1783" s="13">
        <v>1782</v>
      </c>
      <c r="B1783" s="13" t="s">
        <v>85</v>
      </c>
      <c r="C1783" s="13" t="s">
        <v>78</v>
      </c>
      <c r="D1783" s="13" t="s">
        <v>309</v>
      </c>
      <c r="E1783" s="13" t="s">
        <v>533</v>
      </c>
      <c r="F1783" s="13" t="s">
        <v>134</v>
      </c>
      <c r="G1783" s="13" t="s">
        <v>82</v>
      </c>
      <c r="H1783" s="13" t="s">
        <v>107</v>
      </c>
      <c r="I1783" s="13" t="s">
        <v>1503</v>
      </c>
      <c r="J1783" s="13">
        <v>2</v>
      </c>
      <c r="K1783" s="13">
        <v>0</v>
      </c>
      <c r="L1783" s="14">
        <v>3.0267999999999997</v>
      </c>
      <c r="M1783" s="14">
        <f t="shared" si="135"/>
        <v>3.5532000000000004</v>
      </c>
      <c r="N1783" s="14">
        <f t="shared" si="136"/>
        <v>6.58</v>
      </c>
      <c r="O1783" s="14">
        <f t="shared" si="138"/>
        <v>3.0267999999999997</v>
      </c>
      <c r="P1783" s="13">
        <v>6.58</v>
      </c>
      <c r="Q1783" s="14">
        <f t="shared" si="137"/>
        <v>300</v>
      </c>
      <c r="R1783" s="14" t="str">
        <f t="shared" si="139"/>
        <v>D</v>
      </c>
      <c r="S1783" s="14" t="str">
        <f>VLOOKUP(G1783,Code!$C$3:$D$5,2,0)</f>
        <v>O-102</v>
      </c>
      <c r="T1783" s="14"/>
    </row>
    <row r="1784" spans="1:20">
      <c r="A1784" s="13">
        <v>1783</v>
      </c>
      <c r="B1784" s="13" t="s">
        <v>85</v>
      </c>
      <c r="C1784" s="13" t="s">
        <v>78</v>
      </c>
      <c r="D1784" s="13" t="s">
        <v>309</v>
      </c>
      <c r="E1784" s="13" t="s">
        <v>533</v>
      </c>
      <c r="F1784" s="13" t="s">
        <v>134</v>
      </c>
      <c r="G1784" s="13" t="s">
        <v>82</v>
      </c>
      <c r="H1784" s="13" t="s">
        <v>99</v>
      </c>
      <c r="I1784" s="13" t="s">
        <v>1116</v>
      </c>
      <c r="J1784" s="13">
        <v>3</v>
      </c>
      <c r="K1784" s="13">
        <v>0</v>
      </c>
      <c r="L1784" s="14">
        <v>59.011199999999988</v>
      </c>
      <c r="M1784" s="14">
        <f t="shared" si="135"/>
        <v>63.92880000000001</v>
      </c>
      <c r="N1784" s="14">
        <f t="shared" si="136"/>
        <v>122.94</v>
      </c>
      <c r="O1784" s="14">
        <f t="shared" si="138"/>
        <v>59.011199999999988</v>
      </c>
      <c r="P1784" s="13">
        <v>122.94</v>
      </c>
      <c r="Q1784" s="14">
        <f t="shared" si="137"/>
        <v>450</v>
      </c>
      <c r="R1784" s="14" t="str">
        <f t="shared" si="139"/>
        <v>D</v>
      </c>
      <c r="S1784" s="14" t="str">
        <f>VLOOKUP(G1784,Code!$C$3:$D$5,2,0)</f>
        <v>O-102</v>
      </c>
      <c r="T1784" s="14"/>
    </row>
    <row r="1785" spans="1:20">
      <c r="A1785" s="13">
        <v>1784</v>
      </c>
      <c r="B1785" s="13" t="s">
        <v>85</v>
      </c>
      <c r="C1785" s="13" t="s">
        <v>78</v>
      </c>
      <c r="D1785" s="13" t="s">
        <v>947</v>
      </c>
      <c r="E1785" s="13" t="s">
        <v>119</v>
      </c>
      <c r="F1785" s="13" t="s">
        <v>115</v>
      </c>
      <c r="G1785" s="13" t="s">
        <v>82</v>
      </c>
      <c r="H1785" s="13" t="s">
        <v>107</v>
      </c>
      <c r="I1785" s="13" t="s">
        <v>1453</v>
      </c>
      <c r="J1785" s="13">
        <v>4</v>
      </c>
      <c r="K1785" s="13">
        <v>0</v>
      </c>
      <c r="L1785" s="14">
        <v>107.7216</v>
      </c>
      <c r="M1785" s="14">
        <f t="shared" si="135"/>
        <v>112.11840000000001</v>
      </c>
      <c r="N1785" s="14">
        <f t="shared" si="136"/>
        <v>219.84</v>
      </c>
      <c r="O1785" s="14">
        <f t="shared" si="138"/>
        <v>107.7216</v>
      </c>
      <c r="P1785" s="13">
        <v>219.84</v>
      </c>
      <c r="Q1785" s="14">
        <f t="shared" si="137"/>
        <v>600</v>
      </c>
      <c r="R1785" s="14" t="str">
        <f t="shared" si="139"/>
        <v>C</v>
      </c>
      <c r="S1785" s="14" t="str">
        <f>VLOOKUP(G1785,Code!$C$3:$D$5,2,0)</f>
        <v>O-102</v>
      </c>
      <c r="T1785" s="14"/>
    </row>
    <row r="1786" spans="1:20">
      <c r="A1786" s="13">
        <v>1785</v>
      </c>
      <c r="B1786" s="13" t="s">
        <v>85</v>
      </c>
      <c r="C1786" s="13" t="s">
        <v>78</v>
      </c>
      <c r="D1786" s="13" t="s">
        <v>947</v>
      </c>
      <c r="E1786" s="13" t="s">
        <v>119</v>
      </c>
      <c r="F1786" s="13" t="s">
        <v>115</v>
      </c>
      <c r="G1786" s="13" t="s">
        <v>96</v>
      </c>
      <c r="H1786" s="13" t="s">
        <v>138</v>
      </c>
      <c r="I1786" s="13" t="s">
        <v>1303</v>
      </c>
      <c r="J1786" s="13">
        <v>6</v>
      </c>
      <c r="K1786" s="13">
        <v>0</v>
      </c>
      <c r="L1786" s="14">
        <v>9.8159999999999954</v>
      </c>
      <c r="M1786" s="14">
        <f t="shared" si="135"/>
        <v>88.343999999999994</v>
      </c>
      <c r="N1786" s="14">
        <f t="shared" si="136"/>
        <v>98.16</v>
      </c>
      <c r="O1786" s="14">
        <f t="shared" si="138"/>
        <v>9.8160000000000025</v>
      </c>
      <c r="P1786" s="13">
        <v>98.16</v>
      </c>
      <c r="Q1786" s="14">
        <f t="shared" si="137"/>
        <v>900</v>
      </c>
      <c r="R1786" s="14" t="str">
        <f t="shared" si="139"/>
        <v>C</v>
      </c>
      <c r="S1786" s="14" t="str">
        <f>VLOOKUP(G1786,Code!$C$3:$D$5,2,0)</f>
        <v>T-103</v>
      </c>
      <c r="T1786" s="14"/>
    </row>
    <row r="1787" spans="1:20">
      <c r="A1787" s="13">
        <v>1786</v>
      </c>
      <c r="B1787" s="13" t="s">
        <v>85</v>
      </c>
      <c r="C1787" s="13" t="s">
        <v>78</v>
      </c>
      <c r="D1787" s="13" t="s">
        <v>947</v>
      </c>
      <c r="E1787" s="13" t="s">
        <v>119</v>
      </c>
      <c r="F1787" s="13" t="s">
        <v>115</v>
      </c>
      <c r="G1787" s="13" t="s">
        <v>82</v>
      </c>
      <c r="H1787" s="13" t="s">
        <v>99</v>
      </c>
      <c r="I1787" s="13" t="s">
        <v>1191</v>
      </c>
      <c r="J1787" s="13">
        <v>8</v>
      </c>
      <c r="K1787" s="13">
        <v>0</v>
      </c>
      <c r="L1787" s="14">
        <v>15.5288</v>
      </c>
      <c r="M1787" s="14">
        <f t="shared" si="135"/>
        <v>17.511199999999999</v>
      </c>
      <c r="N1787" s="14">
        <f t="shared" si="136"/>
        <v>33.04</v>
      </c>
      <c r="O1787" s="14">
        <f t="shared" si="138"/>
        <v>15.5288</v>
      </c>
      <c r="P1787" s="13">
        <v>33.04</v>
      </c>
      <c r="Q1787" s="14">
        <f t="shared" si="137"/>
        <v>1200</v>
      </c>
      <c r="R1787" s="14" t="str">
        <f t="shared" si="139"/>
        <v>B</v>
      </c>
      <c r="S1787" s="14" t="str">
        <f>VLOOKUP(G1787,Code!$C$3:$D$5,2,0)</f>
        <v>O-102</v>
      </c>
      <c r="T1787" s="14"/>
    </row>
    <row r="1788" spans="1:20">
      <c r="A1788" s="13">
        <v>1787</v>
      </c>
      <c r="B1788" s="13" t="s">
        <v>85</v>
      </c>
      <c r="C1788" s="13" t="s">
        <v>78</v>
      </c>
      <c r="D1788" s="13" t="s">
        <v>947</v>
      </c>
      <c r="E1788" s="13" t="s">
        <v>119</v>
      </c>
      <c r="F1788" s="13" t="s">
        <v>115</v>
      </c>
      <c r="G1788" s="13" t="s">
        <v>96</v>
      </c>
      <c r="H1788" s="13" t="s">
        <v>97</v>
      </c>
      <c r="I1788" s="13" t="s">
        <v>1504</v>
      </c>
      <c r="J1788" s="13">
        <v>3</v>
      </c>
      <c r="K1788" s="13">
        <v>0</v>
      </c>
      <c r="L1788" s="14">
        <v>25.221299999999989</v>
      </c>
      <c r="M1788" s="14">
        <f t="shared" si="135"/>
        <v>61.748700000000014</v>
      </c>
      <c r="N1788" s="14">
        <f t="shared" si="136"/>
        <v>86.97</v>
      </c>
      <c r="O1788" s="14">
        <f t="shared" si="138"/>
        <v>25.221299999999985</v>
      </c>
      <c r="P1788" s="13">
        <v>86.97</v>
      </c>
      <c r="Q1788" s="14">
        <f t="shared" si="137"/>
        <v>450</v>
      </c>
      <c r="R1788" s="14" t="str">
        <f t="shared" si="139"/>
        <v>D</v>
      </c>
      <c r="S1788" s="14" t="str">
        <f>VLOOKUP(G1788,Code!$C$3:$D$5,2,0)</f>
        <v>T-103</v>
      </c>
      <c r="T1788" s="14"/>
    </row>
    <row r="1789" spans="1:20">
      <c r="A1789" s="13">
        <v>1788</v>
      </c>
      <c r="B1789" s="13" t="s">
        <v>85</v>
      </c>
      <c r="C1789" s="13" t="s">
        <v>78</v>
      </c>
      <c r="D1789" s="13" t="s">
        <v>1505</v>
      </c>
      <c r="E1789" s="13" t="s">
        <v>119</v>
      </c>
      <c r="F1789" s="13" t="s">
        <v>115</v>
      </c>
      <c r="G1789" s="13" t="s">
        <v>96</v>
      </c>
      <c r="H1789" s="13" t="s">
        <v>97</v>
      </c>
      <c r="I1789" s="13" t="s">
        <v>1134</v>
      </c>
      <c r="J1789" s="13">
        <v>3</v>
      </c>
      <c r="K1789" s="13">
        <v>0</v>
      </c>
      <c r="L1789" s="14">
        <v>64.785599999999988</v>
      </c>
      <c r="M1789" s="14">
        <f t="shared" si="135"/>
        <v>70.184400000000011</v>
      </c>
      <c r="N1789" s="14">
        <f t="shared" si="136"/>
        <v>134.97</v>
      </c>
      <c r="O1789" s="14">
        <f t="shared" si="138"/>
        <v>64.785599999999988</v>
      </c>
      <c r="P1789" s="13">
        <v>134.97</v>
      </c>
      <c r="Q1789" s="14">
        <f t="shared" si="137"/>
        <v>450</v>
      </c>
      <c r="R1789" s="14" t="str">
        <f t="shared" si="139"/>
        <v>D</v>
      </c>
      <c r="S1789" s="14" t="str">
        <f>VLOOKUP(G1789,Code!$C$3:$D$5,2,0)</f>
        <v>T-103</v>
      </c>
      <c r="T1789" s="14"/>
    </row>
    <row r="1790" spans="1:20">
      <c r="A1790" s="13">
        <v>1789</v>
      </c>
      <c r="B1790" s="13" t="s">
        <v>85</v>
      </c>
      <c r="C1790" s="13" t="s">
        <v>78</v>
      </c>
      <c r="D1790" s="13" t="s">
        <v>1505</v>
      </c>
      <c r="E1790" s="13" t="s">
        <v>119</v>
      </c>
      <c r="F1790" s="13" t="s">
        <v>115</v>
      </c>
      <c r="G1790" s="13" t="s">
        <v>96</v>
      </c>
      <c r="H1790" s="13" t="s">
        <v>97</v>
      </c>
      <c r="I1790" s="13" t="s">
        <v>1063</v>
      </c>
      <c r="J1790" s="13">
        <v>2</v>
      </c>
      <c r="K1790" s="13">
        <v>0</v>
      </c>
      <c r="L1790" s="14">
        <v>195.99440000000004</v>
      </c>
      <c r="M1790" s="14">
        <f t="shared" si="135"/>
        <v>503.98559999999998</v>
      </c>
      <c r="N1790" s="14">
        <f t="shared" si="136"/>
        <v>699.98</v>
      </c>
      <c r="O1790" s="14">
        <f t="shared" si="138"/>
        <v>195.99440000000004</v>
      </c>
      <c r="P1790" s="13">
        <v>699.98</v>
      </c>
      <c r="Q1790" s="14">
        <f t="shared" si="137"/>
        <v>300</v>
      </c>
      <c r="R1790" s="14" t="str">
        <f t="shared" si="139"/>
        <v>D</v>
      </c>
      <c r="S1790" s="14" t="str">
        <f>VLOOKUP(G1790,Code!$C$3:$D$5,2,0)</f>
        <v>T-103</v>
      </c>
      <c r="T1790" s="14"/>
    </row>
    <row r="1791" spans="1:20">
      <c r="A1791" s="13">
        <v>1790</v>
      </c>
      <c r="B1791" s="13" t="s">
        <v>85</v>
      </c>
      <c r="C1791" s="13" t="s">
        <v>78</v>
      </c>
      <c r="D1791" s="13" t="s">
        <v>1505</v>
      </c>
      <c r="E1791" s="13" t="s">
        <v>119</v>
      </c>
      <c r="F1791" s="13" t="s">
        <v>115</v>
      </c>
      <c r="G1791" s="13" t="s">
        <v>96</v>
      </c>
      <c r="H1791" s="13" t="s">
        <v>138</v>
      </c>
      <c r="I1791" s="13" t="s">
        <v>1506</v>
      </c>
      <c r="J1791" s="13">
        <v>5</v>
      </c>
      <c r="K1791" s="13">
        <v>0</v>
      </c>
      <c r="L1791" s="14">
        <v>26.590499999999988</v>
      </c>
      <c r="M1791" s="14">
        <f t="shared" si="135"/>
        <v>113.3595</v>
      </c>
      <c r="N1791" s="14">
        <f t="shared" si="136"/>
        <v>139.94999999999999</v>
      </c>
      <c r="O1791" s="14">
        <f t="shared" si="138"/>
        <v>26.590499999999992</v>
      </c>
      <c r="P1791" s="13">
        <v>139.94999999999999</v>
      </c>
      <c r="Q1791" s="14">
        <f t="shared" si="137"/>
        <v>750</v>
      </c>
      <c r="R1791" s="14" t="str">
        <f t="shared" si="139"/>
        <v>C</v>
      </c>
      <c r="S1791" s="14" t="str">
        <f>VLOOKUP(G1791,Code!$C$3:$D$5,2,0)</f>
        <v>T-103</v>
      </c>
      <c r="T1791" s="14"/>
    </row>
    <row r="1792" spans="1:20">
      <c r="A1792" s="13">
        <v>1791</v>
      </c>
      <c r="B1792" s="13" t="s">
        <v>85</v>
      </c>
      <c r="C1792" s="13" t="s">
        <v>69</v>
      </c>
      <c r="D1792" s="13" t="s">
        <v>181</v>
      </c>
      <c r="E1792" s="13" t="s">
        <v>182</v>
      </c>
      <c r="F1792" s="13" t="s">
        <v>134</v>
      </c>
      <c r="G1792" s="13" t="s">
        <v>82</v>
      </c>
      <c r="H1792" s="13" t="s">
        <v>107</v>
      </c>
      <c r="I1792" s="13" t="s">
        <v>876</v>
      </c>
      <c r="J1792" s="13">
        <v>1</v>
      </c>
      <c r="K1792" s="13">
        <v>0</v>
      </c>
      <c r="L1792" s="14">
        <v>24.47</v>
      </c>
      <c r="M1792" s="14">
        <f t="shared" si="135"/>
        <v>24.47</v>
      </c>
      <c r="N1792" s="14">
        <f t="shared" si="136"/>
        <v>48.94</v>
      </c>
      <c r="O1792" s="14">
        <f t="shared" si="138"/>
        <v>24.47</v>
      </c>
      <c r="P1792" s="13">
        <v>48.94</v>
      </c>
      <c r="Q1792" s="14">
        <f t="shared" si="137"/>
        <v>150</v>
      </c>
      <c r="R1792" s="14" t="str">
        <f t="shared" si="139"/>
        <v>D</v>
      </c>
      <c r="S1792" s="14" t="str">
        <f>VLOOKUP(G1792,Code!$C$3:$D$5,2,0)</f>
        <v>O-102</v>
      </c>
      <c r="T1792" s="14"/>
    </row>
    <row r="1793" spans="1:20">
      <c r="A1793" s="13">
        <v>1792</v>
      </c>
      <c r="B1793" s="13" t="s">
        <v>150</v>
      </c>
      <c r="C1793" s="13" t="s">
        <v>69</v>
      </c>
      <c r="D1793" s="13" t="s">
        <v>118</v>
      </c>
      <c r="E1793" s="13" t="s">
        <v>119</v>
      </c>
      <c r="F1793" s="13" t="s">
        <v>115</v>
      </c>
      <c r="G1793" s="13" t="s">
        <v>73</v>
      </c>
      <c r="H1793" s="13" t="s">
        <v>76</v>
      </c>
      <c r="I1793" s="13" t="s">
        <v>1507</v>
      </c>
      <c r="J1793" s="13">
        <v>8</v>
      </c>
      <c r="K1793" s="13">
        <v>0</v>
      </c>
      <c r="L1793" s="14">
        <v>673.88160000000016</v>
      </c>
      <c r="M1793" s="14">
        <f t="shared" si="135"/>
        <v>2133.9584</v>
      </c>
      <c r="N1793" s="14">
        <f t="shared" si="136"/>
        <v>2807.84</v>
      </c>
      <c r="O1793" s="14">
        <f t="shared" si="138"/>
        <v>673.88160000000016</v>
      </c>
      <c r="P1793" s="13">
        <v>2807.84</v>
      </c>
      <c r="Q1793" s="14">
        <f t="shared" si="137"/>
        <v>1200</v>
      </c>
      <c r="R1793" s="14" t="str">
        <f t="shared" si="139"/>
        <v>B</v>
      </c>
      <c r="S1793" s="14" t="str">
        <f>VLOOKUP(G1793,Code!$C$3:$D$5,2,0)</f>
        <v>F-101</v>
      </c>
      <c r="T1793" s="14"/>
    </row>
    <row r="1794" spans="1:20">
      <c r="A1794" s="13">
        <v>1793</v>
      </c>
      <c r="B1794" s="13" t="s">
        <v>150</v>
      </c>
      <c r="C1794" s="13" t="s">
        <v>69</v>
      </c>
      <c r="D1794" s="13" t="s">
        <v>118</v>
      </c>
      <c r="E1794" s="13" t="s">
        <v>119</v>
      </c>
      <c r="F1794" s="13" t="s">
        <v>115</v>
      </c>
      <c r="G1794" s="13" t="s">
        <v>82</v>
      </c>
      <c r="H1794" s="13" t="s">
        <v>94</v>
      </c>
      <c r="I1794" s="13" t="s">
        <v>1508</v>
      </c>
      <c r="J1794" s="13">
        <v>4</v>
      </c>
      <c r="K1794" s="13">
        <v>0</v>
      </c>
      <c r="L1794" s="14">
        <v>12.592800000000004</v>
      </c>
      <c r="M1794" s="14">
        <f t="shared" ref="M1794:M1857" si="140">P1794-L1794</f>
        <v>34.047199999999997</v>
      </c>
      <c r="N1794" s="14">
        <f t="shared" ref="N1794:N1857" si="141">P1794+(P1794*K1794)</f>
        <v>46.64</v>
      </c>
      <c r="O1794" s="14">
        <f t="shared" si="138"/>
        <v>12.592800000000004</v>
      </c>
      <c r="P1794" s="13">
        <v>46.64</v>
      </c>
      <c r="Q1794" s="14">
        <f t="shared" ref="Q1794:Q1857" si="142">J1794*150</f>
        <v>600</v>
      </c>
      <c r="R1794" s="14" t="str">
        <f t="shared" si="139"/>
        <v>C</v>
      </c>
      <c r="S1794" s="14" t="str">
        <f>VLOOKUP(G1794,Code!$C$3:$D$5,2,0)</f>
        <v>O-102</v>
      </c>
      <c r="T1794" s="14"/>
    </row>
    <row r="1795" spans="1:20">
      <c r="A1795" s="13">
        <v>1794</v>
      </c>
      <c r="B1795" s="13" t="s">
        <v>85</v>
      </c>
      <c r="C1795" s="13" t="s">
        <v>78</v>
      </c>
      <c r="D1795" s="13" t="s">
        <v>148</v>
      </c>
      <c r="E1795" s="13" t="s">
        <v>114</v>
      </c>
      <c r="F1795" s="13" t="s">
        <v>115</v>
      </c>
      <c r="G1795" s="13" t="s">
        <v>82</v>
      </c>
      <c r="H1795" s="13" t="s">
        <v>90</v>
      </c>
      <c r="I1795" s="13" t="s">
        <v>278</v>
      </c>
      <c r="J1795" s="13">
        <v>2</v>
      </c>
      <c r="K1795" s="13">
        <v>0.2</v>
      </c>
      <c r="L1795" s="14">
        <v>6.0416000000000025</v>
      </c>
      <c r="M1795" s="14">
        <f t="shared" si="140"/>
        <v>54.374399999999994</v>
      </c>
      <c r="N1795" s="14">
        <f t="shared" si="141"/>
        <v>72.499200000000002</v>
      </c>
      <c r="O1795" s="14">
        <f t="shared" ref="O1795:O1858" si="143">N1795-M1795</f>
        <v>18.124800000000008</v>
      </c>
      <c r="P1795" s="13">
        <v>60.415999999999997</v>
      </c>
      <c r="Q1795" s="14">
        <f t="shared" si="142"/>
        <v>300</v>
      </c>
      <c r="R1795" s="14" t="str">
        <f t="shared" ref="R1795:R1858" si="144">IF(Q1795&gt;=2000,"A",IF(Q1795&gt;=1000,"B",IF(Q1795&gt;=500,"C",IF(Q1795&gt;=100,"D",IF(Q1795&lt;100,"E","error")))))</f>
        <v>D</v>
      </c>
      <c r="S1795" s="14" t="str">
        <f>VLOOKUP(G1795,Code!$C$3:$D$5,2,0)</f>
        <v>O-102</v>
      </c>
      <c r="T1795" s="14"/>
    </row>
    <row r="1796" spans="1:20">
      <c r="A1796" s="13">
        <v>1795</v>
      </c>
      <c r="B1796" s="13" t="s">
        <v>85</v>
      </c>
      <c r="C1796" s="13" t="s">
        <v>112</v>
      </c>
      <c r="D1796" s="13" t="s">
        <v>1509</v>
      </c>
      <c r="E1796" s="13" t="s">
        <v>1510</v>
      </c>
      <c r="F1796" s="13" t="s">
        <v>115</v>
      </c>
      <c r="G1796" s="13" t="s">
        <v>82</v>
      </c>
      <c r="H1796" s="13" t="s">
        <v>94</v>
      </c>
      <c r="I1796" s="13" t="s">
        <v>1248</v>
      </c>
      <c r="J1796" s="13">
        <v>3</v>
      </c>
      <c r="K1796" s="13">
        <v>0</v>
      </c>
      <c r="L1796" s="14">
        <v>26.984999999999992</v>
      </c>
      <c r="M1796" s="14">
        <f t="shared" si="140"/>
        <v>80.955000000000013</v>
      </c>
      <c r="N1796" s="14">
        <f t="shared" si="141"/>
        <v>107.94</v>
      </c>
      <c r="O1796" s="14">
        <f t="shared" si="143"/>
        <v>26.984999999999985</v>
      </c>
      <c r="P1796" s="13">
        <v>107.94</v>
      </c>
      <c r="Q1796" s="14">
        <f t="shared" si="142"/>
        <v>450</v>
      </c>
      <c r="R1796" s="14" t="str">
        <f t="shared" si="144"/>
        <v>D</v>
      </c>
      <c r="S1796" s="14" t="str">
        <f>VLOOKUP(G1796,Code!$C$3:$D$5,2,0)</f>
        <v>O-102</v>
      </c>
      <c r="T1796" s="14"/>
    </row>
    <row r="1797" spans="1:20">
      <c r="A1797" s="13">
        <v>1796</v>
      </c>
      <c r="B1797" s="13" t="s">
        <v>150</v>
      </c>
      <c r="C1797" s="13" t="s">
        <v>112</v>
      </c>
      <c r="D1797" s="13" t="s">
        <v>181</v>
      </c>
      <c r="E1797" s="13" t="s">
        <v>182</v>
      </c>
      <c r="F1797" s="13" t="s">
        <v>134</v>
      </c>
      <c r="G1797" s="13" t="s">
        <v>82</v>
      </c>
      <c r="H1797" s="13" t="s">
        <v>90</v>
      </c>
      <c r="I1797" s="13" t="s">
        <v>1188</v>
      </c>
      <c r="J1797" s="13">
        <v>8</v>
      </c>
      <c r="K1797" s="13">
        <v>0</v>
      </c>
      <c r="L1797" s="14">
        <v>16.598399999999998</v>
      </c>
      <c r="M1797" s="14">
        <f t="shared" si="140"/>
        <v>47.241600000000005</v>
      </c>
      <c r="N1797" s="14">
        <f t="shared" si="141"/>
        <v>63.84</v>
      </c>
      <c r="O1797" s="14">
        <f t="shared" si="143"/>
        <v>16.598399999999998</v>
      </c>
      <c r="P1797" s="13">
        <v>63.84</v>
      </c>
      <c r="Q1797" s="14">
        <f t="shared" si="142"/>
        <v>1200</v>
      </c>
      <c r="R1797" s="14" t="str">
        <f t="shared" si="144"/>
        <v>B</v>
      </c>
      <c r="S1797" s="14" t="str">
        <f>VLOOKUP(G1797,Code!$C$3:$D$5,2,0)</f>
        <v>O-102</v>
      </c>
      <c r="T1797" s="14"/>
    </row>
    <row r="1798" spans="1:20">
      <c r="A1798" s="13">
        <v>1797</v>
      </c>
      <c r="B1798" s="13" t="s">
        <v>150</v>
      </c>
      <c r="C1798" s="13" t="s">
        <v>112</v>
      </c>
      <c r="D1798" s="13" t="s">
        <v>181</v>
      </c>
      <c r="E1798" s="13" t="s">
        <v>182</v>
      </c>
      <c r="F1798" s="13" t="s">
        <v>134</v>
      </c>
      <c r="G1798" s="13" t="s">
        <v>96</v>
      </c>
      <c r="H1798" s="13" t="s">
        <v>97</v>
      </c>
      <c r="I1798" s="13" t="s">
        <v>1511</v>
      </c>
      <c r="J1798" s="13">
        <v>3</v>
      </c>
      <c r="K1798" s="13">
        <v>0</v>
      </c>
      <c r="L1798" s="14">
        <v>100.91129999999997</v>
      </c>
      <c r="M1798" s="14">
        <f t="shared" si="140"/>
        <v>247.05869999999999</v>
      </c>
      <c r="N1798" s="14">
        <f t="shared" si="141"/>
        <v>347.96999999999997</v>
      </c>
      <c r="O1798" s="14">
        <f t="shared" si="143"/>
        <v>100.91129999999998</v>
      </c>
      <c r="P1798" s="13">
        <v>347.96999999999997</v>
      </c>
      <c r="Q1798" s="14">
        <f t="shared" si="142"/>
        <v>450</v>
      </c>
      <c r="R1798" s="14" t="str">
        <f t="shared" si="144"/>
        <v>D</v>
      </c>
      <c r="S1798" s="14" t="str">
        <f>VLOOKUP(G1798,Code!$C$3:$D$5,2,0)</f>
        <v>T-103</v>
      </c>
      <c r="T1798" s="14"/>
    </row>
    <row r="1799" spans="1:20">
      <c r="A1799" s="13">
        <v>1798</v>
      </c>
      <c r="B1799" s="13" t="s">
        <v>150</v>
      </c>
      <c r="C1799" s="13" t="s">
        <v>112</v>
      </c>
      <c r="D1799" s="13" t="s">
        <v>181</v>
      </c>
      <c r="E1799" s="13" t="s">
        <v>182</v>
      </c>
      <c r="F1799" s="13" t="s">
        <v>134</v>
      </c>
      <c r="G1799" s="13" t="s">
        <v>82</v>
      </c>
      <c r="H1799" s="13" t="s">
        <v>99</v>
      </c>
      <c r="I1799" s="13" t="s">
        <v>100</v>
      </c>
      <c r="J1799" s="13">
        <v>6</v>
      </c>
      <c r="K1799" s="13">
        <v>0.2</v>
      </c>
      <c r="L1799" s="14">
        <v>11.565</v>
      </c>
      <c r="M1799" s="14">
        <f t="shared" si="140"/>
        <v>25.443000000000005</v>
      </c>
      <c r="N1799" s="14">
        <f t="shared" si="141"/>
        <v>44.409600000000005</v>
      </c>
      <c r="O1799" s="14">
        <f t="shared" si="143"/>
        <v>18.9666</v>
      </c>
      <c r="P1799" s="13">
        <v>37.008000000000003</v>
      </c>
      <c r="Q1799" s="14">
        <f t="shared" si="142"/>
        <v>900</v>
      </c>
      <c r="R1799" s="14" t="str">
        <f t="shared" si="144"/>
        <v>C</v>
      </c>
      <c r="S1799" s="14" t="str">
        <f>VLOOKUP(G1799,Code!$C$3:$D$5,2,0)</f>
        <v>O-102</v>
      </c>
      <c r="T1799" s="14"/>
    </row>
    <row r="1800" spans="1:20">
      <c r="A1800" s="13">
        <v>1799</v>
      </c>
      <c r="B1800" s="13" t="s">
        <v>85</v>
      </c>
      <c r="C1800" s="13" t="s">
        <v>69</v>
      </c>
      <c r="D1800" s="13" t="s">
        <v>316</v>
      </c>
      <c r="E1800" s="13" t="s">
        <v>80</v>
      </c>
      <c r="F1800" s="13" t="s">
        <v>81</v>
      </c>
      <c r="G1800" s="13" t="s">
        <v>73</v>
      </c>
      <c r="H1800" s="13" t="s">
        <v>92</v>
      </c>
      <c r="I1800" s="13" t="s">
        <v>746</v>
      </c>
      <c r="J1800" s="13">
        <v>5</v>
      </c>
      <c r="K1800" s="13">
        <v>0</v>
      </c>
      <c r="L1800" s="14">
        <v>73.320999999999998</v>
      </c>
      <c r="M1800" s="14">
        <f t="shared" si="140"/>
        <v>142.32900000000001</v>
      </c>
      <c r="N1800" s="14">
        <f t="shared" si="141"/>
        <v>215.65</v>
      </c>
      <c r="O1800" s="14">
        <f t="shared" si="143"/>
        <v>73.320999999999998</v>
      </c>
      <c r="P1800" s="13">
        <v>215.65</v>
      </c>
      <c r="Q1800" s="14">
        <f t="shared" si="142"/>
        <v>750</v>
      </c>
      <c r="R1800" s="14" t="str">
        <f t="shared" si="144"/>
        <v>C</v>
      </c>
      <c r="S1800" s="14" t="str">
        <f>VLOOKUP(G1800,Code!$C$3:$D$5,2,0)</f>
        <v>F-101</v>
      </c>
      <c r="T1800" s="14"/>
    </row>
    <row r="1801" spans="1:20">
      <c r="A1801" s="13">
        <v>1800</v>
      </c>
      <c r="B1801" s="13" t="s">
        <v>68</v>
      </c>
      <c r="C1801" s="13" t="s">
        <v>69</v>
      </c>
      <c r="D1801" s="13" t="s">
        <v>380</v>
      </c>
      <c r="E1801" s="13" t="s">
        <v>114</v>
      </c>
      <c r="F1801" s="13" t="s">
        <v>115</v>
      </c>
      <c r="G1801" s="13" t="s">
        <v>82</v>
      </c>
      <c r="H1801" s="13" t="s">
        <v>183</v>
      </c>
      <c r="I1801" s="13" t="s">
        <v>398</v>
      </c>
      <c r="J1801" s="13">
        <v>4</v>
      </c>
      <c r="K1801" s="13">
        <v>0.2</v>
      </c>
      <c r="L1801" s="14">
        <v>3.6295999999999995</v>
      </c>
      <c r="M1801" s="14">
        <f t="shared" si="140"/>
        <v>7.5384000000000011</v>
      </c>
      <c r="N1801" s="14">
        <f t="shared" si="141"/>
        <v>13.401600000000002</v>
      </c>
      <c r="O1801" s="14">
        <f t="shared" si="143"/>
        <v>5.8632000000000009</v>
      </c>
      <c r="P1801" s="13">
        <v>11.168000000000001</v>
      </c>
      <c r="Q1801" s="14">
        <f t="shared" si="142"/>
        <v>600</v>
      </c>
      <c r="R1801" s="14" t="str">
        <f t="shared" si="144"/>
        <v>C</v>
      </c>
      <c r="S1801" s="14" t="str">
        <f>VLOOKUP(G1801,Code!$C$3:$D$5,2,0)</f>
        <v>O-102</v>
      </c>
      <c r="T1801" s="14"/>
    </row>
    <row r="1802" spans="1:20">
      <c r="A1802" s="13">
        <v>1801</v>
      </c>
      <c r="B1802" s="13" t="s">
        <v>68</v>
      </c>
      <c r="C1802" s="13" t="s">
        <v>69</v>
      </c>
      <c r="D1802" s="13" t="s">
        <v>380</v>
      </c>
      <c r="E1802" s="13" t="s">
        <v>114</v>
      </c>
      <c r="F1802" s="13" t="s">
        <v>115</v>
      </c>
      <c r="G1802" s="13" t="s">
        <v>82</v>
      </c>
      <c r="H1802" s="13" t="s">
        <v>107</v>
      </c>
      <c r="I1802" s="13" t="s">
        <v>1512</v>
      </c>
      <c r="J1802" s="13">
        <v>3</v>
      </c>
      <c r="K1802" s="13">
        <v>0.2</v>
      </c>
      <c r="L1802" s="14">
        <v>17.534399999999998</v>
      </c>
      <c r="M1802" s="14">
        <f t="shared" si="140"/>
        <v>36.417600000000007</v>
      </c>
      <c r="N1802" s="14">
        <f t="shared" si="141"/>
        <v>64.742400000000004</v>
      </c>
      <c r="O1802" s="14">
        <f t="shared" si="143"/>
        <v>28.324799999999996</v>
      </c>
      <c r="P1802" s="13">
        <v>53.952000000000005</v>
      </c>
      <c r="Q1802" s="14">
        <f t="shared" si="142"/>
        <v>450</v>
      </c>
      <c r="R1802" s="14" t="str">
        <f t="shared" si="144"/>
        <v>D</v>
      </c>
      <c r="S1802" s="14" t="str">
        <f>VLOOKUP(G1802,Code!$C$3:$D$5,2,0)</f>
        <v>O-102</v>
      </c>
      <c r="T1802" s="14"/>
    </row>
    <row r="1803" spans="1:20">
      <c r="A1803" s="13">
        <v>1802</v>
      </c>
      <c r="B1803" s="13" t="s">
        <v>85</v>
      </c>
      <c r="C1803" s="13" t="s">
        <v>112</v>
      </c>
      <c r="D1803" s="13" t="s">
        <v>642</v>
      </c>
      <c r="E1803" s="13" t="s">
        <v>110</v>
      </c>
      <c r="F1803" s="13" t="s">
        <v>81</v>
      </c>
      <c r="G1803" s="13" t="s">
        <v>73</v>
      </c>
      <c r="H1803" s="13" t="s">
        <v>92</v>
      </c>
      <c r="I1803" s="13" t="s">
        <v>1357</v>
      </c>
      <c r="J1803" s="13">
        <v>1</v>
      </c>
      <c r="K1803" s="13">
        <v>0</v>
      </c>
      <c r="L1803" s="14">
        <v>1.5047999999999999</v>
      </c>
      <c r="M1803" s="14">
        <f t="shared" si="140"/>
        <v>2.6751999999999998</v>
      </c>
      <c r="N1803" s="14">
        <f t="shared" si="141"/>
        <v>4.18</v>
      </c>
      <c r="O1803" s="14">
        <f t="shared" si="143"/>
        <v>1.5047999999999999</v>
      </c>
      <c r="P1803" s="13">
        <v>4.18</v>
      </c>
      <c r="Q1803" s="14">
        <f t="shared" si="142"/>
        <v>150</v>
      </c>
      <c r="R1803" s="14" t="str">
        <f t="shared" si="144"/>
        <v>D</v>
      </c>
      <c r="S1803" s="14" t="str">
        <f>VLOOKUP(G1803,Code!$C$3:$D$5,2,0)</f>
        <v>F-101</v>
      </c>
      <c r="T1803" s="14"/>
    </row>
    <row r="1804" spans="1:20">
      <c r="A1804" s="13">
        <v>1803</v>
      </c>
      <c r="B1804" s="13" t="s">
        <v>68</v>
      </c>
      <c r="C1804" s="13" t="s">
        <v>69</v>
      </c>
      <c r="D1804" s="13" t="s">
        <v>132</v>
      </c>
      <c r="E1804" s="13" t="s">
        <v>133</v>
      </c>
      <c r="F1804" s="13" t="s">
        <v>134</v>
      </c>
      <c r="G1804" s="13" t="s">
        <v>82</v>
      </c>
      <c r="H1804" s="13" t="s">
        <v>99</v>
      </c>
      <c r="I1804" s="13" t="s">
        <v>693</v>
      </c>
      <c r="J1804" s="13">
        <v>1</v>
      </c>
      <c r="K1804" s="13">
        <v>0.7</v>
      </c>
      <c r="L1804" s="14">
        <v>-4.2987000000000002</v>
      </c>
      <c r="M1804" s="14">
        <f t="shared" si="140"/>
        <v>9.9057000000000013</v>
      </c>
      <c r="N1804" s="14">
        <f t="shared" si="141"/>
        <v>9.531900000000002</v>
      </c>
      <c r="O1804" s="14">
        <f t="shared" si="143"/>
        <v>-0.37379999999999924</v>
      </c>
      <c r="P1804" s="13">
        <v>5.6070000000000011</v>
      </c>
      <c r="Q1804" s="14">
        <f t="shared" si="142"/>
        <v>150</v>
      </c>
      <c r="R1804" s="14" t="str">
        <f t="shared" si="144"/>
        <v>D</v>
      </c>
      <c r="S1804" s="14" t="str">
        <f>VLOOKUP(G1804,Code!$C$3:$D$5,2,0)</f>
        <v>O-102</v>
      </c>
      <c r="T1804" s="14"/>
    </row>
    <row r="1805" spans="1:20">
      <c r="A1805" s="13">
        <v>1804</v>
      </c>
      <c r="B1805" s="13" t="s">
        <v>68</v>
      </c>
      <c r="C1805" s="13" t="s">
        <v>69</v>
      </c>
      <c r="D1805" s="13" t="s">
        <v>132</v>
      </c>
      <c r="E1805" s="13" t="s">
        <v>133</v>
      </c>
      <c r="F1805" s="13" t="s">
        <v>134</v>
      </c>
      <c r="G1805" s="13" t="s">
        <v>82</v>
      </c>
      <c r="H1805" s="13" t="s">
        <v>298</v>
      </c>
      <c r="I1805" s="13" t="s">
        <v>725</v>
      </c>
      <c r="J1805" s="13">
        <v>7</v>
      </c>
      <c r="K1805" s="13">
        <v>0.2</v>
      </c>
      <c r="L1805" s="14">
        <v>-1049.3406</v>
      </c>
      <c r="M1805" s="14">
        <f t="shared" si="140"/>
        <v>5713.0766000000003</v>
      </c>
      <c r="N1805" s="14">
        <f t="shared" si="141"/>
        <v>5596.4832000000006</v>
      </c>
      <c r="O1805" s="14">
        <f t="shared" si="143"/>
        <v>-116.59339999999975</v>
      </c>
      <c r="P1805" s="13">
        <v>4663.7360000000008</v>
      </c>
      <c r="Q1805" s="14">
        <f t="shared" si="142"/>
        <v>1050</v>
      </c>
      <c r="R1805" s="14" t="str">
        <f t="shared" si="144"/>
        <v>B</v>
      </c>
      <c r="S1805" s="14" t="str">
        <f>VLOOKUP(G1805,Code!$C$3:$D$5,2,0)</f>
        <v>O-102</v>
      </c>
      <c r="T1805" s="14"/>
    </row>
    <row r="1806" spans="1:20">
      <c r="A1806" s="13">
        <v>1805</v>
      </c>
      <c r="B1806" s="13" t="s">
        <v>68</v>
      </c>
      <c r="C1806" s="13" t="s">
        <v>69</v>
      </c>
      <c r="D1806" s="13" t="s">
        <v>132</v>
      </c>
      <c r="E1806" s="13" t="s">
        <v>133</v>
      </c>
      <c r="F1806" s="13" t="s">
        <v>134</v>
      </c>
      <c r="G1806" s="13" t="s">
        <v>96</v>
      </c>
      <c r="H1806" s="13" t="s">
        <v>138</v>
      </c>
      <c r="I1806" s="13" t="s">
        <v>1513</v>
      </c>
      <c r="J1806" s="13">
        <v>2</v>
      </c>
      <c r="K1806" s="13">
        <v>0.2</v>
      </c>
      <c r="L1806" s="14">
        <v>22.995400000000004</v>
      </c>
      <c r="M1806" s="14">
        <f t="shared" si="140"/>
        <v>56.988600000000005</v>
      </c>
      <c r="N1806" s="14">
        <f t="shared" si="141"/>
        <v>95.980800000000016</v>
      </c>
      <c r="O1806" s="14">
        <f t="shared" si="143"/>
        <v>38.992200000000011</v>
      </c>
      <c r="P1806" s="13">
        <v>79.984000000000009</v>
      </c>
      <c r="Q1806" s="14">
        <f t="shared" si="142"/>
        <v>300</v>
      </c>
      <c r="R1806" s="14" t="str">
        <f t="shared" si="144"/>
        <v>D</v>
      </c>
      <c r="S1806" s="14" t="str">
        <f>VLOOKUP(G1806,Code!$C$3:$D$5,2,0)</f>
        <v>T-103</v>
      </c>
      <c r="T1806" s="14"/>
    </row>
    <row r="1807" spans="1:20">
      <c r="A1807" s="13">
        <v>1806</v>
      </c>
      <c r="B1807" s="13" t="s">
        <v>150</v>
      </c>
      <c r="C1807" s="13" t="s">
        <v>78</v>
      </c>
      <c r="D1807" s="13" t="s">
        <v>79</v>
      </c>
      <c r="E1807" s="13" t="s">
        <v>80</v>
      </c>
      <c r="F1807" s="13" t="s">
        <v>81</v>
      </c>
      <c r="G1807" s="13" t="s">
        <v>96</v>
      </c>
      <c r="H1807" s="13" t="s">
        <v>97</v>
      </c>
      <c r="I1807" s="13" t="s">
        <v>1213</v>
      </c>
      <c r="J1807" s="13">
        <v>7</v>
      </c>
      <c r="K1807" s="13">
        <v>0.2</v>
      </c>
      <c r="L1807" s="14">
        <v>257.59440000000029</v>
      </c>
      <c r="M1807" s="14">
        <f t="shared" si="140"/>
        <v>2318.3495999999996</v>
      </c>
      <c r="N1807" s="14">
        <f t="shared" si="141"/>
        <v>3091.1327999999999</v>
      </c>
      <c r="O1807" s="14">
        <f t="shared" si="143"/>
        <v>772.78320000000031</v>
      </c>
      <c r="P1807" s="13">
        <v>2575.944</v>
      </c>
      <c r="Q1807" s="14">
        <f t="shared" si="142"/>
        <v>1050</v>
      </c>
      <c r="R1807" s="14" t="str">
        <f t="shared" si="144"/>
        <v>B</v>
      </c>
      <c r="S1807" s="14" t="str">
        <f>VLOOKUP(G1807,Code!$C$3:$D$5,2,0)</f>
        <v>T-103</v>
      </c>
      <c r="T1807" s="14"/>
    </row>
    <row r="1808" spans="1:20">
      <c r="A1808" s="13">
        <v>1807</v>
      </c>
      <c r="B1808" s="13" t="s">
        <v>150</v>
      </c>
      <c r="C1808" s="13" t="s">
        <v>78</v>
      </c>
      <c r="D1808" s="13" t="s">
        <v>79</v>
      </c>
      <c r="E1808" s="13" t="s">
        <v>80</v>
      </c>
      <c r="F1808" s="13" t="s">
        <v>81</v>
      </c>
      <c r="G1808" s="13" t="s">
        <v>82</v>
      </c>
      <c r="H1808" s="13" t="s">
        <v>107</v>
      </c>
      <c r="I1808" s="13" t="s">
        <v>775</v>
      </c>
      <c r="J1808" s="13">
        <v>7</v>
      </c>
      <c r="K1808" s="13">
        <v>0</v>
      </c>
      <c r="L1808" s="14">
        <v>21.772800000000004</v>
      </c>
      <c r="M1808" s="14">
        <f t="shared" si="140"/>
        <v>23.587199999999996</v>
      </c>
      <c r="N1808" s="14">
        <f t="shared" si="141"/>
        <v>45.36</v>
      </c>
      <c r="O1808" s="14">
        <f t="shared" si="143"/>
        <v>21.772800000000004</v>
      </c>
      <c r="P1808" s="13">
        <v>45.36</v>
      </c>
      <c r="Q1808" s="14">
        <f t="shared" si="142"/>
        <v>1050</v>
      </c>
      <c r="R1808" s="14" t="str">
        <f t="shared" si="144"/>
        <v>B</v>
      </c>
      <c r="S1808" s="14" t="str">
        <f>VLOOKUP(G1808,Code!$C$3:$D$5,2,0)</f>
        <v>O-102</v>
      </c>
      <c r="T1808" s="14"/>
    </row>
    <row r="1809" spans="1:20">
      <c r="A1809" s="13">
        <v>1808</v>
      </c>
      <c r="B1809" s="13" t="s">
        <v>150</v>
      </c>
      <c r="C1809" s="13" t="s">
        <v>78</v>
      </c>
      <c r="D1809" s="13" t="s">
        <v>79</v>
      </c>
      <c r="E1809" s="13" t="s">
        <v>80</v>
      </c>
      <c r="F1809" s="13" t="s">
        <v>81</v>
      </c>
      <c r="G1809" s="13" t="s">
        <v>96</v>
      </c>
      <c r="H1809" s="13" t="s">
        <v>138</v>
      </c>
      <c r="I1809" s="13" t="s">
        <v>740</v>
      </c>
      <c r="J1809" s="13">
        <v>7</v>
      </c>
      <c r="K1809" s="13">
        <v>0</v>
      </c>
      <c r="L1809" s="14">
        <v>76.271999999999977</v>
      </c>
      <c r="M1809" s="14">
        <f t="shared" si="140"/>
        <v>177.96800000000002</v>
      </c>
      <c r="N1809" s="14">
        <f t="shared" si="141"/>
        <v>254.24</v>
      </c>
      <c r="O1809" s="14">
        <f t="shared" si="143"/>
        <v>76.271999999999991</v>
      </c>
      <c r="P1809" s="13">
        <v>254.24</v>
      </c>
      <c r="Q1809" s="14">
        <f t="shared" si="142"/>
        <v>1050</v>
      </c>
      <c r="R1809" s="14" t="str">
        <f t="shared" si="144"/>
        <v>B</v>
      </c>
      <c r="S1809" s="14" t="str">
        <f>VLOOKUP(G1809,Code!$C$3:$D$5,2,0)</f>
        <v>T-103</v>
      </c>
      <c r="T1809" s="14"/>
    </row>
    <row r="1810" spans="1:20">
      <c r="A1810" s="13">
        <v>1809</v>
      </c>
      <c r="B1810" s="13" t="s">
        <v>150</v>
      </c>
      <c r="C1810" s="13" t="s">
        <v>78</v>
      </c>
      <c r="D1810" s="13" t="s">
        <v>1514</v>
      </c>
      <c r="E1810" s="13" t="s">
        <v>322</v>
      </c>
      <c r="F1810" s="13" t="s">
        <v>115</v>
      </c>
      <c r="G1810" s="13" t="s">
        <v>96</v>
      </c>
      <c r="H1810" s="13" t="s">
        <v>97</v>
      </c>
      <c r="I1810" s="13" t="s">
        <v>1515</v>
      </c>
      <c r="J1810" s="13">
        <v>7</v>
      </c>
      <c r="K1810" s="13">
        <v>0</v>
      </c>
      <c r="L1810" s="14">
        <v>0.69929999999999914</v>
      </c>
      <c r="M1810" s="14">
        <f t="shared" si="140"/>
        <v>69.230700000000013</v>
      </c>
      <c r="N1810" s="14">
        <f t="shared" si="141"/>
        <v>69.930000000000007</v>
      </c>
      <c r="O1810" s="14">
        <f t="shared" si="143"/>
        <v>0.69929999999999382</v>
      </c>
      <c r="P1810" s="13">
        <v>69.930000000000007</v>
      </c>
      <c r="Q1810" s="14">
        <f t="shared" si="142"/>
        <v>1050</v>
      </c>
      <c r="R1810" s="14" t="str">
        <f t="shared" si="144"/>
        <v>B</v>
      </c>
      <c r="S1810" s="14" t="str">
        <f>VLOOKUP(G1810,Code!$C$3:$D$5,2,0)</f>
        <v>T-103</v>
      </c>
      <c r="T1810" s="14"/>
    </row>
    <row r="1811" spans="1:20">
      <c r="A1811" s="13">
        <v>1810</v>
      </c>
      <c r="B1811" s="13" t="s">
        <v>85</v>
      </c>
      <c r="C1811" s="13" t="s">
        <v>78</v>
      </c>
      <c r="D1811" s="13" t="s">
        <v>197</v>
      </c>
      <c r="E1811" s="13" t="s">
        <v>159</v>
      </c>
      <c r="F1811" s="13" t="s">
        <v>115</v>
      </c>
      <c r="G1811" s="13" t="s">
        <v>73</v>
      </c>
      <c r="H1811" s="13" t="s">
        <v>92</v>
      </c>
      <c r="I1811" s="13" t="s">
        <v>1516</v>
      </c>
      <c r="J1811" s="13">
        <v>7</v>
      </c>
      <c r="K1811" s="13">
        <v>0.6</v>
      </c>
      <c r="L1811" s="14">
        <v>-12.116999999999999</v>
      </c>
      <c r="M1811" s="14">
        <f t="shared" si="140"/>
        <v>28.272999999999996</v>
      </c>
      <c r="N1811" s="14">
        <f t="shared" si="141"/>
        <v>25.849599999999995</v>
      </c>
      <c r="O1811" s="14">
        <f t="shared" si="143"/>
        <v>-2.4234000000000009</v>
      </c>
      <c r="P1811" s="13">
        <v>16.155999999999999</v>
      </c>
      <c r="Q1811" s="14">
        <f t="shared" si="142"/>
        <v>1050</v>
      </c>
      <c r="R1811" s="14" t="str">
        <f t="shared" si="144"/>
        <v>B</v>
      </c>
      <c r="S1811" s="14" t="str">
        <f>VLOOKUP(G1811,Code!$C$3:$D$5,2,0)</f>
        <v>F-101</v>
      </c>
      <c r="T1811" s="14"/>
    </row>
    <row r="1812" spans="1:20">
      <c r="A1812" s="13">
        <v>1811</v>
      </c>
      <c r="B1812" s="13" t="s">
        <v>85</v>
      </c>
      <c r="C1812" s="13" t="s">
        <v>78</v>
      </c>
      <c r="D1812" s="13" t="s">
        <v>197</v>
      </c>
      <c r="E1812" s="13" t="s">
        <v>159</v>
      </c>
      <c r="F1812" s="13" t="s">
        <v>115</v>
      </c>
      <c r="G1812" s="13" t="s">
        <v>82</v>
      </c>
      <c r="H1812" s="13" t="s">
        <v>107</v>
      </c>
      <c r="I1812" s="13" t="s">
        <v>1517</v>
      </c>
      <c r="J1812" s="13">
        <v>3</v>
      </c>
      <c r="K1812" s="13">
        <v>0.2</v>
      </c>
      <c r="L1812" s="14">
        <v>17.815199999999997</v>
      </c>
      <c r="M1812" s="14">
        <f t="shared" si="140"/>
        <v>37.000800000000005</v>
      </c>
      <c r="N1812" s="14">
        <f t="shared" si="141"/>
        <v>65.779200000000003</v>
      </c>
      <c r="O1812" s="14">
        <f t="shared" si="143"/>
        <v>28.778399999999998</v>
      </c>
      <c r="P1812" s="13">
        <v>54.816000000000003</v>
      </c>
      <c r="Q1812" s="14">
        <f t="shared" si="142"/>
        <v>450</v>
      </c>
      <c r="R1812" s="14" t="str">
        <f t="shared" si="144"/>
        <v>D</v>
      </c>
      <c r="S1812" s="14" t="str">
        <f>VLOOKUP(G1812,Code!$C$3:$D$5,2,0)</f>
        <v>O-102</v>
      </c>
      <c r="T1812" s="14"/>
    </row>
    <row r="1813" spans="1:20">
      <c r="A1813" s="13">
        <v>1812</v>
      </c>
      <c r="B1813" s="13" t="s">
        <v>68</v>
      </c>
      <c r="C1813" s="13" t="s">
        <v>69</v>
      </c>
      <c r="D1813" s="13" t="s">
        <v>1178</v>
      </c>
      <c r="E1813" s="13" t="s">
        <v>204</v>
      </c>
      <c r="F1813" s="13" t="s">
        <v>72</v>
      </c>
      <c r="G1813" s="13" t="s">
        <v>73</v>
      </c>
      <c r="H1813" s="13" t="s">
        <v>88</v>
      </c>
      <c r="I1813" s="13" t="s">
        <v>283</v>
      </c>
      <c r="J1813" s="13">
        <v>7</v>
      </c>
      <c r="K1813" s="13">
        <v>0</v>
      </c>
      <c r="L1813" s="14">
        <v>245.0209999999999</v>
      </c>
      <c r="M1813" s="14">
        <f t="shared" si="140"/>
        <v>1196.279</v>
      </c>
      <c r="N1813" s="14">
        <f t="shared" si="141"/>
        <v>1441.3</v>
      </c>
      <c r="O1813" s="14">
        <f t="shared" si="143"/>
        <v>245.02099999999996</v>
      </c>
      <c r="P1813" s="13">
        <v>1441.3</v>
      </c>
      <c r="Q1813" s="14">
        <f t="shared" si="142"/>
        <v>1050</v>
      </c>
      <c r="R1813" s="14" t="str">
        <f t="shared" si="144"/>
        <v>B</v>
      </c>
      <c r="S1813" s="14" t="str">
        <f>VLOOKUP(G1813,Code!$C$3:$D$5,2,0)</f>
        <v>F-101</v>
      </c>
      <c r="T1813" s="14"/>
    </row>
    <row r="1814" spans="1:20">
      <c r="A1814" s="13">
        <v>1813</v>
      </c>
      <c r="B1814" s="13" t="s">
        <v>85</v>
      </c>
      <c r="C1814" s="13" t="s">
        <v>69</v>
      </c>
      <c r="D1814" s="13" t="s">
        <v>307</v>
      </c>
      <c r="E1814" s="13" t="s">
        <v>268</v>
      </c>
      <c r="F1814" s="13" t="s">
        <v>134</v>
      </c>
      <c r="G1814" s="13" t="s">
        <v>73</v>
      </c>
      <c r="H1814" s="13" t="s">
        <v>92</v>
      </c>
      <c r="I1814" s="13" t="s">
        <v>482</v>
      </c>
      <c r="J1814" s="13">
        <v>5</v>
      </c>
      <c r="K1814" s="13">
        <v>0.2</v>
      </c>
      <c r="L1814" s="14">
        <v>28.129999999999995</v>
      </c>
      <c r="M1814" s="14">
        <f t="shared" si="140"/>
        <v>49.47</v>
      </c>
      <c r="N1814" s="14">
        <f t="shared" si="141"/>
        <v>93.11999999999999</v>
      </c>
      <c r="O1814" s="14">
        <f t="shared" si="143"/>
        <v>43.649999999999991</v>
      </c>
      <c r="P1814" s="13">
        <v>77.599999999999994</v>
      </c>
      <c r="Q1814" s="14">
        <f t="shared" si="142"/>
        <v>750</v>
      </c>
      <c r="R1814" s="14" t="str">
        <f t="shared" si="144"/>
        <v>C</v>
      </c>
      <c r="S1814" s="14" t="str">
        <f>VLOOKUP(G1814,Code!$C$3:$D$5,2,0)</f>
        <v>F-101</v>
      </c>
      <c r="T1814" s="14"/>
    </row>
    <row r="1815" spans="1:20">
      <c r="A1815" s="13">
        <v>1814</v>
      </c>
      <c r="B1815" s="13" t="s">
        <v>85</v>
      </c>
      <c r="C1815" s="13" t="s">
        <v>69</v>
      </c>
      <c r="D1815" s="13" t="s">
        <v>307</v>
      </c>
      <c r="E1815" s="13" t="s">
        <v>268</v>
      </c>
      <c r="F1815" s="13" t="s">
        <v>134</v>
      </c>
      <c r="G1815" s="13" t="s">
        <v>73</v>
      </c>
      <c r="H1815" s="13" t="s">
        <v>92</v>
      </c>
      <c r="I1815" s="13" t="s">
        <v>641</v>
      </c>
      <c r="J1815" s="13">
        <v>2</v>
      </c>
      <c r="K1815" s="13">
        <v>0.2</v>
      </c>
      <c r="L1815" s="14">
        <v>1.5713999999999997</v>
      </c>
      <c r="M1815" s="14">
        <f t="shared" si="140"/>
        <v>3.0846000000000009</v>
      </c>
      <c r="N1815" s="14">
        <f t="shared" si="141"/>
        <v>5.5872000000000011</v>
      </c>
      <c r="O1815" s="14">
        <f t="shared" si="143"/>
        <v>2.5026000000000002</v>
      </c>
      <c r="P1815" s="13">
        <v>4.6560000000000006</v>
      </c>
      <c r="Q1815" s="14">
        <f t="shared" si="142"/>
        <v>300</v>
      </c>
      <c r="R1815" s="14" t="str">
        <f t="shared" si="144"/>
        <v>D</v>
      </c>
      <c r="S1815" s="14" t="str">
        <f>VLOOKUP(G1815,Code!$C$3:$D$5,2,0)</f>
        <v>F-101</v>
      </c>
      <c r="T1815" s="14"/>
    </row>
    <row r="1816" spans="1:20">
      <c r="A1816" s="13">
        <v>1815</v>
      </c>
      <c r="B1816" s="13" t="s">
        <v>85</v>
      </c>
      <c r="C1816" s="13" t="s">
        <v>78</v>
      </c>
      <c r="D1816" s="13" t="s">
        <v>79</v>
      </c>
      <c r="E1816" s="13" t="s">
        <v>80</v>
      </c>
      <c r="F1816" s="13" t="s">
        <v>81</v>
      </c>
      <c r="G1816" s="13" t="s">
        <v>73</v>
      </c>
      <c r="H1816" s="13" t="s">
        <v>88</v>
      </c>
      <c r="I1816" s="13" t="s">
        <v>421</v>
      </c>
      <c r="J1816" s="13">
        <v>3</v>
      </c>
      <c r="K1816" s="13">
        <v>0.2</v>
      </c>
      <c r="L1816" s="14">
        <v>-8.5067999999999913</v>
      </c>
      <c r="M1816" s="14">
        <f t="shared" si="140"/>
        <v>178.64280000000002</v>
      </c>
      <c r="N1816" s="14">
        <f t="shared" si="141"/>
        <v>204.16320000000002</v>
      </c>
      <c r="O1816" s="14">
        <f t="shared" si="143"/>
        <v>25.520399999999995</v>
      </c>
      <c r="P1816" s="13">
        <v>170.13600000000002</v>
      </c>
      <c r="Q1816" s="14">
        <f t="shared" si="142"/>
        <v>450</v>
      </c>
      <c r="R1816" s="14" t="str">
        <f t="shared" si="144"/>
        <v>D</v>
      </c>
      <c r="S1816" s="14" t="str">
        <f>VLOOKUP(G1816,Code!$C$3:$D$5,2,0)</f>
        <v>F-101</v>
      </c>
      <c r="T1816" s="14"/>
    </row>
    <row r="1817" spans="1:20">
      <c r="A1817" s="13">
        <v>1816</v>
      </c>
      <c r="B1817" s="13" t="s">
        <v>548</v>
      </c>
      <c r="C1817" s="13" t="s">
        <v>69</v>
      </c>
      <c r="D1817" s="13" t="s">
        <v>109</v>
      </c>
      <c r="E1817" s="13" t="s">
        <v>110</v>
      </c>
      <c r="F1817" s="13" t="s">
        <v>81</v>
      </c>
      <c r="G1817" s="13" t="s">
        <v>82</v>
      </c>
      <c r="H1817" s="13" t="s">
        <v>83</v>
      </c>
      <c r="I1817" s="13" t="s">
        <v>1518</v>
      </c>
      <c r="J1817" s="13">
        <v>2</v>
      </c>
      <c r="K1817" s="13">
        <v>0</v>
      </c>
      <c r="L1817" s="14">
        <v>3.4685999999999999</v>
      </c>
      <c r="M1817" s="14">
        <f t="shared" si="140"/>
        <v>3.9114</v>
      </c>
      <c r="N1817" s="14">
        <f t="shared" si="141"/>
        <v>7.38</v>
      </c>
      <c r="O1817" s="14">
        <f t="shared" si="143"/>
        <v>3.4685999999999999</v>
      </c>
      <c r="P1817" s="13">
        <v>7.38</v>
      </c>
      <c r="Q1817" s="14">
        <f t="shared" si="142"/>
        <v>300</v>
      </c>
      <c r="R1817" s="14" t="str">
        <f t="shared" si="144"/>
        <v>D</v>
      </c>
      <c r="S1817" s="14" t="str">
        <f>VLOOKUP(G1817,Code!$C$3:$D$5,2,0)</f>
        <v>O-102</v>
      </c>
      <c r="T1817" s="14"/>
    </row>
    <row r="1818" spans="1:20">
      <c r="A1818" s="13">
        <v>1817</v>
      </c>
      <c r="B1818" s="13" t="s">
        <v>548</v>
      </c>
      <c r="C1818" s="13" t="s">
        <v>69</v>
      </c>
      <c r="D1818" s="13" t="s">
        <v>109</v>
      </c>
      <c r="E1818" s="13" t="s">
        <v>110</v>
      </c>
      <c r="F1818" s="13" t="s">
        <v>81</v>
      </c>
      <c r="G1818" s="13" t="s">
        <v>82</v>
      </c>
      <c r="H1818" s="13" t="s">
        <v>94</v>
      </c>
      <c r="I1818" s="13" t="s">
        <v>368</v>
      </c>
      <c r="J1818" s="13">
        <v>2</v>
      </c>
      <c r="K1818" s="13">
        <v>0</v>
      </c>
      <c r="L1818" s="14">
        <v>3.0557999999999996</v>
      </c>
      <c r="M1818" s="14">
        <f t="shared" si="140"/>
        <v>6.2042000000000002</v>
      </c>
      <c r="N1818" s="14">
        <f t="shared" si="141"/>
        <v>9.26</v>
      </c>
      <c r="O1818" s="14">
        <f t="shared" si="143"/>
        <v>3.0557999999999996</v>
      </c>
      <c r="P1818" s="13">
        <v>9.26</v>
      </c>
      <c r="Q1818" s="14">
        <f t="shared" si="142"/>
        <v>300</v>
      </c>
      <c r="R1818" s="14" t="str">
        <f t="shared" si="144"/>
        <v>D</v>
      </c>
      <c r="S1818" s="14" t="str">
        <f>VLOOKUP(G1818,Code!$C$3:$D$5,2,0)</f>
        <v>O-102</v>
      </c>
      <c r="T1818" s="14"/>
    </row>
    <row r="1819" spans="1:20">
      <c r="A1819" s="13">
        <v>1818</v>
      </c>
      <c r="B1819" s="13" t="s">
        <v>68</v>
      </c>
      <c r="C1819" s="13" t="s">
        <v>69</v>
      </c>
      <c r="D1819" s="13" t="s">
        <v>79</v>
      </c>
      <c r="E1819" s="13" t="s">
        <v>80</v>
      </c>
      <c r="F1819" s="13" t="s">
        <v>81</v>
      </c>
      <c r="G1819" s="13" t="s">
        <v>82</v>
      </c>
      <c r="H1819" s="13" t="s">
        <v>83</v>
      </c>
      <c r="I1819" s="13" t="s">
        <v>1519</v>
      </c>
      <c r="J1819" s="13">
        <v>2</v>
      </c>
      <c r="K1819" s="13">
        <v>0</v>
      </c>
      <c r="L1819" s="14">
        <v>4.5815999999999999</v>
      </c>
      <c r="M1819" s="14">
        <f t="shared" si="140"/>
        <v>5.378400000000001</v>
      </c>
      <c r="N1819" s="14">
        <f t="shared" si="141"/>
        <v>9.9600000000000009</v>
      </c>
      <c r="O1819" s="14">
        <f t="shared" si="143"/>
        <v>4.5815999999999999</v>
      </c>
      <c r="P1819" s="13">
        <v>9.9600000000000009</v>
      </c>
      <c r="Q1819" s="14">
        <f t="shared" si="142"/>
        <v>300</v>
      </c>
      <c r="R1819" s="14" t="str">
        <f t="shared" si="144"/>
        <v>D</v>
      </c>
      <c r="S1819" s="14" t="str">
        <f>VLOOKUP(G1819,Code!$C$3:$D$5,2,0)</f>
        <v>O-102</v>
      </c>
      <c r="T1819" s="14"/>
    </row>
    <row r="1820" spans="1:20">
      <c r="A1820" s="13">
        <v>1819</v>
      </c>
      <c r="B1820" s="13" t="s">
        <v>85</v>
      </c>
      <c r="C1820" s="13" t="s">
        <v>69</v>
      </c>
      <c r="D1820" s="13" t="s">
        <v>197</v>
      </c>
      <c r="E1820" s="13" t="s">
        <v>159</v>
      </c>
      <c r="F1820" s="13" t="s">
        <v>115</v>
      </c>
      <c r="G1820" s="13" t="s">
        <v>82</v>
      </c>
      <c r="H1820" s="13" t="s">
        <v>101</v>
      </c>
      <c r="I1820" s="13" t="s">
        <v>1520</v>
      </c>
      <c r="J1820" s="13">
        <v>2</v>
      </c>
      <c r="K1820" s="13">
        <v>0.8</v>
      </c>
      <c r="L1820" s="14">
        <v>-166.32000000000005</v>
      </c>
      <c r="M1820" s="14">
        <f t="shared" si="140"/>
        <v>241.92000000000002</v>
      </c>
      <c r="N1820" s="14">
        <f t="shared" si="141"/>
        <v>136.07999999999998</v>
      </c>
      <c r="O1820" s="14">
        <f t="shared" si="143"/>
        <v>-105.84000000000003</v>
      </c>
      <c r="P1820" s="13">
        <v>75.59999999999998</v>
      </c>
      <c r="Q1820" s="14">
        <f t="shared" si="142"/>
        <v>300</v>
      </c>
      <c r="R1820" s="14" t="str">
        <f t="shared" si="144"/>
        <v>D</v>
      </c>
      <c r="S1820" s="14" t="str">
        <f>VLOOKUP(G1820,Code!$C$3:$D$5,2,0)</f>
        <v>O-102</v>
      </c>
      <c r="T1820" s="14"/>
    </row>
    <row r="1821" spans="1:20">
      <c r="A1821" s="13">
        <v>1820</v>
      </c>
      <c r="B1821" s="13" t="s">
        <v>85</v>
      </c>
      <c r="C1821" s="13" t="s">
        <v>69</v>
      </c>
      <c r="D1821" s="13" t="s">
        <v>197</v>
      </c>
      <c r="E1821" s="13" t="s">
        <v>159</v>
      </c>
      <c r="F1821" s="13" t="s">
        <v>115</v>
      </c>
      <c r="G1821" s="13" t="s">
        <v>73</v>
      </c>
      <c r="H1821" s="13" t="s">
        <v>92</v>
      </c>
      <c r="I1821" s="13" t="s">
        <v>1521</v>
      </c>
      <c r="J1821" s="13">
        <v>2</v>
      </c>
      <c r="K1821" s="13">
        <v>0.6</v>
      </c>
      <c r="L1821" s="14">
        <v>-24.188999999999993</v>
      </c>
      <c r="M1821" s="14">
        <f t="shared" si="140"/>
        <v>53.508999999999993</v>
      </c>
      <c r="N1821" s="14">
        <f t="shared" si="141"/>
        <v>46.911999999999999</v>
      </c>
      <c r="O1821" s="14">
        <f t="shared" si="143"/>
        <v>-6.5969999999999942</v>
      </c>
      <c r="P1821" s="13">
        <v>29.32</v>
      </c>
      <c r="Q1821" s="14">
        <f t="shared" si="142"/>
        <v>300</v>
      </c>
      <c r="R1821" s="14" t="str">
        <f t="shared" si="144"/>
        <v>D</v>
      </c>
      <c r="S1821" s="14" t="str">
        <f>VLOOKUP(G1821,Code!$C$3:$D$5,2,0)</f>
        <v>F-101</v>
      </c>
      <c r="T1821" s="14"/>
    </row>
    <row r="1822" spans="1:20">
      <c r="A1822" s="13">
        <v>1821</v>
      </c>
      <c r="B1822" s="13" t="s">
        <v>85</v>
      </c>
      <c r="C1822" s="13" t="s">
        <v>78</v>
      </c>
      <c r="D1822" s="13" t="s">
        <v>197</v>
      </c>
      <c r="E1822" s="13" t="s">
        <v>159</v>
      </c>
      <c r="F1822" s="13" t="s">
        <v>115</v>
      </c>
      <c r="G1822" s="13" t="s">
        <v>82</v>
      </c>
      <c r="H1822" s="13" t="s">
        <v>101</v>
      </c>
      <c r="I1822" s="13" t="s">
        <v>1522</v>
      </c>
      <c r="J1822" s="13">
        <v>6</v>
      </c>
      <c r="K1822" s="13">
        <v>0.8</v>
      </c>
      <c r="L1822" s="14">
        <v>-225.55680000000007</v>
      </c>
      <c r="M1822" s="14">
        <f t="shared" si="140"/>
        <v>317.62080000000003</v>
      </c>
      <c r="N1822" s="14">
        <f t="shared" si="141"/>
        <v>165.71519999999998</v>
      </c>
      <c r="O1822" s="14">
        <f t="shared" si="143"/>
        <v>-151.90560000000005</v>
      </c>
      <c r="P1822" s="13">
        <v>92.063999999999979</v>
      </c>
      <c r="Q1822" s="14">
        <f t="shared" si="142"/>
        <v>900</v>
      </c>
      <c r="R1822" s="14" t="str">
        <f t="shared" si="144"/>
        <v>C</v>
      </c>
      <c r="S1822" s="14" t="str">
        <f>VLOOKUP(G1822,Code!$C$3:$D$5,2,0)</f>
        <v>O-102</v>
      </c>
      <c r="T1822" s="14"/>
    </row>
    <row r="1823" spans="1:20">
      <c r="A1823" s="13">
        <v>1822</v>
      </c>
      <c r="B1823" s="13" t="s">
        <v>85</v>
      </c>
      <c r="C1823" s="13" t="s">
        <v>78</v>
      </c>
      <c r="D1823" s="13" t="s">
        <v>197</v>
      </c>
      <c r="E1823" s="13" t="s">
        <v>159</v>
      </c>
      <c r="F1823" s="13" t="s">
        <v>115</v>
      </c>
      <c r="G1823" s="13" t="s">
        <v>82</v>
      </c>
      <c r="H1823" s="13" t="s">
        <v>183</v>
      </c>
      <c r="I1823" s="13" t="s">
        <v>184</v>
      </c>
      <c r="J1823" s="13">
        <v>4</v>
      </c>
      <c r="K1823" s="13">
        <v>0.2</v>
      </c>
      <c r="L1823" s="14">
        <v>1.8312000000000004</v>
      </c>
      <c r="M1823" s="14">
        <f t="shared" si="140"/>
        <v>5.1448</v>
      </c>
      <c r="N1823" s="14">
        <f t="shared" si="141"/>
        <v>8.3712000000000018</v>
      </c>
      <c r="O1823" s="14">
        <f t="shared" si="143"/>
        <v>3.2264000000000017</v>
      </c>
      <c r="P1823" s="13">
        <v>6.9760000000000009</v>
      </c>
      <c r="Q1823" s="14">
        <f t="shared" si="142"/>
        <v>600</v>
      </c>
      <c r="R1823" s="14" t="str">
        <f t="shared" si="144"/>
        <v>C</v>
      </c>
      <c r="S1823" s="14" t="str">
        <f>VLOOKUP(G1823,Code!$C$3:$D$5,2,0)</f>
        <v>O-102</v>
      </c>
      <c r="T1823" s="14"/>
    </row>
    <row r="1824" spans="1:20">
      <c r="A1824" s="13">
        <v>1823</v>
      </c>
      <c r="B1824" s="13" t="s">
        <v>85</v>
      </c>
      <c r="C1824" s="13" t="s">
        <v>78</v>
      </c>
      <c r="D1824" s="13" t="s">
        <v>197</v>
      </c>
      <c r="E1824" s="13" t="s">
        <v>159</v>
      </c>
      <c r="F1824" s="13" t="s">
        <v>115</v>
      </c>
      <c r="G1824" s="13" t="s">
        <v>73</v>
      </c>
      <c r="H1824" s="13" t="s">
        <v>76</v>
      </c>
      <c r="I1824" s="13" t="s">
        <v>1523</v>
      </c>
      <c r="J1824" s="13">
        <v>3</v>
      </c>
      <c r="K1824" s="13">
        <v>0.3</v>
      </c>
      <c r="L1824" s="14">
        <v>-2.6981999999999999</v>
      </c>
      <c r="M1824" s="14">
        <f t="shared" si="140"/>
        <v>65.656199999999998</v>
      </c>
      <c r="N1824" s="14">
        <f t="shared" si="141"/>
        <v>81.845399999999998</v>
      </c>
      <c r="O1824" s="14">
        <f t="shared" si="143"/>
        <v>16.1892</v>
      </c>
      <c r="P1824" s="13">
        <v>62.957999999999998</v>
      </c>
      <c r="Q1824" s="14">
        <f t="shared" si="142"/>
        <v>450</v>
      </c>
      <c r="R1824" s="14" t="str">
        <f t="shared" si="144"/>
        <v>D</v>
      </c>
      <c r="S1824" s="14" t="str">
        <f>VLOOKUP(G1824,Code!$C$3:$D$5,2,0)</f>
        <v>F-101</v>
      </c>
      <c r="T1824" s="14"/>
    </row>
    <row r="1825" spans="1:20">
      <c r="A1825" s="13">
        <v>1824</v>
      </c>
      <c r="B1825" s="13" t="s">
        <v>85</v>
      </c>
      <c r="C1825" s="13" t="s">
        <v>78</v>
      </c>
      <c r="D1825" s="13" t="s">
        <v>197</v>
      </c>
      <c r="E1825" s="13" t="s">
        <v>159</v>
      </c>
      <c r="F1825" s="13" t="s">
        <v>115</v>
      </c>
      <c r="G1825" s="13" t="s">
        <v>82</v>
      </c>
      <c r="H1825" s="13" t="s">
        <v>107</v>
      </c>
      <c r="I1825" s="13" t="s">
        <v>1524</v>
      </c>
      <c r="J1825" s="13">
        <v>1</v>
      </c>
      <c r="K1825" s="13">
        <v>0.2</v>
      </c>
      <c r="L1825" s="14">
        <v>1.8144</v>
      </c>
      <c r="M1825" s="14">
        <f t="shared" si="140"/>
        <v>3.369600000000001</v>
      </c>
      <c r="N1825" s="14">
        <f t="shared" si="141"/>
        <v>6.2208000000000014</v>
      </c>
      <c r="O1825" s="14">
        <f t="shared" si="143"/>
        <v>2.8512000000000004</v>
      </c>
      <c r="P1825" s="13">
        <v>5.1840000000000011</v>
      </c>
      <c r="Q1825" s="14">
        <f t="shared" si="142"/>
        <v>150</v>
      </c>
      <c r="R1825" s="14" t="str">
        <f t="shared" si="144"/>
        <v>D</v>
      </c>
      <c r="S1825" s="14" t="str">
        <f>VLOOKUP(G1825,Code!$C$3:$D$5,2,0)</f>
        <v>O-102</v>
      </c>
      <c r="T1825" s="14"/>
    </row>
    <row r="1826" spans="1:20">
      <c r="A1826" s="13">
        <v>1825</v>
      </c>
      <c r="B1826" s="13" t="s">
        <v>85</v>
      </c>
      <c r="C1826" s="13" t="s">
        <v>69</v>
      </c>
      <c r="D1826" s="13" t="s">
        <v>1525</v>
      </c>
      <c r="E1826" s="13" t="s">
        <v>241</v>
      </c>
      <c r="F1826" s="13" t="s">
        <v>81</v>
      </c>
      <c r="G1826" s="13" t="s">
        <v>82</v>
      </c>
      <c r="H1826" s="13" t="s">
        <v>99</v>
      </c>
      <c r="I1826" s="13" t="s">
        <v>1192</v>
      </c>
      <c r="J1826" s="13">
        <v>10</v>
      </c>
      <c r="K1826" s="13">
        <v>0.7</v>
      </c>
      <c r="L1826" s="14">
        <v>-25.05599999999999</v>
      </c>
      <c r="M1826" s="14">
        <f t="shared" si="140"/>
        <v>56.375999999999991</v>
      </c>
      <c r="N1826" s="14">
        <f t="shared" si="141"/>
        <v>53.244</v>
      </c>
      <c r="O1826" s="14">
        <f t="shared" si="143"/>
        <v>-3.1319999999999908</v>
      </c>
      <c r="P1826" s="13">
        <v>31.32</v>
      </c>
      <c r="Q1826" s="14">
        <f t="shared" si="142"/>
        <v>1500</v>
      </c>
      <c r="R1826" s="14" t="str">
        <f t="shared" si="144"/>
        <v>B</v>
      </c>
      <c r="S1826" s="14" t="str">
        <f>VLOOKUP(G1826,Code!$C$3:$D$5,2,0)</f>
        <v>O-102</v>
      </c>
      <c r="T1826" s="14"/>
    </row>
    <row r="1827" spans="1:20">
      <c r="A1827" s="13">
        <v>1826</v>
      </c>
      <c r="B1827" s="13" t="s">
        <v>85</v>
      </c>
      <c r="C1827" s="13" t="s">
        <v>69</v>
      </c>
      <c r="D1827" s="13" t="s">
        <v>1525</v>
      </c>
      <c r="E1827" s="13" t="s">
        <v>241</v>
      </c>
      <c r="F1827" s="13" t="s">
        <v>81</v>
      </c>
      <c r="G1827" s="13" t="s">
        <v>73</v>
      </c>
      <c r="H1827" s="13" t="s">
        <v>92</v>
      </c>
      <c r="I1827" s="13" t="s">
        <v>573</v>
      </c>
      <c r="J1827" s="13">
        <v>4</v>
      </c>
      <c r="K1827" s="13">
        <v>0.2</v>
      </c>
      <c r="L1827" s="14">
        <v>3.108000000000001</v>
      </c>
      <c r="M1827" s="14">
        <f t="shared" si="140"/>
        <v>8.7320000000000011</v>
      </c>
      <c r="N1827" s="14">
        <f t="shared" si="141"/>
        <v>14.208000000000002</v>
      </c>
      <c r="O1827" s="14">
        <f t="shared" si="143"/>
        <v>5.4760000000000009</v>
      </c>
      <c r="P1827" s="13">
        <v>11.840000000000002</v>
      </c>
      <c r="Q1827" s="14">
        <f t="shared" si="142"/>
        <v>600</v>
      </c>
      <c r="R1827" s="14" t="str">
        <f t="shared" si="144"/>
        <v>C</v>
      </c>
      <c r="S1827" s="14" t="str">
        <f>VLOOKUP(G1827,Code!$C$3:$D$5,2,0)</f>
        <v>F-101</v>
      </c>
      <c r="T1827" s="14"/>
    </row>
    <row r="1828" spans="1:20">
      <c r="A1828" s="13">
        <v>1827</v>
      </c>
      <c r="B1828" s="13" t="s">
        <v>85</v>
      </c>
      <c r="C1828" s="13" t="s">
        <v>69</v>
      </c>
      <c r="D1828" s="13" t="s">
        <v>1525</v>
      </c>
      <c r="E1828" s="13" t="s">
        <v>241</v>
      </c>
      <c r="F1828" s="13" t="s">
        <v>81</v>
      </c>
      <c r="G1828" s="13" t="s">
        <v>73</v>
      </c>
      <c r="H1828" s="13" t="s">
        <v>92</v>
      </c>
      <c r="I1828" s="13" t="s">
        <v>1526</v>
      </c>
      <c r="J1828" s="13">
        <v>1</v>
      </c>
      <c r="K1828" s="13">
        <v>0.2</v>
      </c>
      <c r="L1828" s="14">
        <v>4.8416000000000006</v>
      </c>
      <c r="M1828" s="14">
        <f t="shared" si="140"/>
        <v>17.942400000000003</v>
      </c>
      <c r="N1828" s="14">
        <f t="shared" si="141"/>
        <v>27.340800000000002</v>
      </c>
      <c r="O1828" s="14">
        <f t="shared" si="143"/>
        <v>9.3983999999999988</v>
      </c>
      <c r="P1828" s="13">
        <v>22.784000000000002</v>
      </c>
      <c r="Q1828" s="14">
        <f t="shared" si="142"/>
        <v>150</v>
      </c>
      <c r="R1828" s="14" t="str">
        <f t="shared" si="144"/>
        <v>D</v>
      </c>
      <c r="S1828" s="14" t="str">
        <f>VLOOKUP(G1828,Code!$C$3:$D$5,2,0)</f>
        <v>F-101</v>
      </c>
      <c r="T1828" s="14"/>
    </row>
    <row r="1829" spans="1:20">
      <c r="A1829" s="13">
        <v>1828</v>
      </c>
      <c r="B1829" s="13" t="s">
        <v>68</v>
      </c>
      <c r="C1829" s="13" t="s">
        <v>112</v>
      </c>
      <c r="D1829" s="13" t="s">
        <v>1527</v>
      </c>
      <c r="E1829" s="13" t="s">
        <v>106</v>
      </c>
      <c r="F1829" s="13" t="s">
        <v>72</v>
      </c>
      <c r="G1829" s="13" t="s">
        <v>96</v>
      </c>
      <c r="H1829" s="13" t="s">
        <v>97</v>
      </c>
      <c r="I1829" s="13" t="s">
        <v>1528</v>
      </c>
      <c r="J1829" s="13">
        <v>3</v>
      </c>
      <c r="K1829" s="13">
        <v>0.2</v>
      </c>
      <c r="L1829" s="14">
        <v>126.8972999999998</v>
      </c>
      <c r="M1829" s="14">
        <f t="shared" si="140"/>
        <v>1001.0787000000003</v>
      </c>
      <c r="N1829" s="14">
        <f t="shared" si="141"/>
        <v>1353.5712000000001</v>
      </c>
      <c r="O1829" s="14">
        <f t="shared" si="143"/>
        <v>352.49249999999984</v>
      </c>
      <c r="P1829" s="13">
        <v>1127.9760000000001</v>
      </c>
      <c r="Q1829" s="14">
        <f t="shared" si="142"/>
        <v>450</v>
      </c>
      <c r="R1829" s="14" t="str">
        <f t="shared" si="144"/>
        <v>D</v>
      </c>
      <c r="S1829" s="14" t="str">
        <f>VLOOKUP(G1829,Code!$C$3:$D$5,2,0)</f>
        <v>T-103</v>
      </c>
      <c r="T1829" s="14"/>
    </row>
    <row r="1830" spans="1:20">
      <c r="A1830" s="13">
        <v>1829</v>
      </c>
      <c r="B1830" s="13" t="s">
        <v>68</v>
      </c>
      <c r="C1830" s="13" t="s">
        <v>78</v>
      </c>
      <c r="D1830" s="13" t="s">
        <v>1249</v>
      </c>
      <c r="E1830" s="13" t="s">
        <v>542</v>
      </c>
      <c r="F1830" s="13" t="s">
        <v>72</v>
      </c>
      <c r="G1830" s="13" t="s">
        <v>82</v>
      </c>
      <c r="H1830" s="13" t="s">
        <v>107</v>
      </c>
      <c r="I1830" s="13" t="s">
        <v>1015</v>
      </c>
      <c r="J1830" s="13">
        <v>6</v>
      </c>
      <c r="K1830" s="13">
        <v>0</v>
      </c>
      <c r="L1830" s="14">
        <v>18.662400000000002</v>
      </c>
      <c r="M1830" s="14">
        <f t="shared" si="140"/>
        <v>20.217600000000001</v>
      </c>
      <c r="N1830" s="14">
        <f t="shared" si="141"/>
        <v>38.880000000000003</v>
      </c>
      <c r="O1830" s="14">
        <f t="shared" si="143"/>
        <v>18.662400000000002</v>
      </c>
      <c r="P1830" s="13">
        <v>38.880000000000003</v>
      </c>
      <c r="Q1830" s="14">
        <f t="shared" si="142"/>
        <v>900</v>
      </c>
      <c r="R1830" s="14" t="str">
        <f t="shared" si="144"/>
        <v>C</v>
      </c>
      <c r="S1830" s="14" t="str">
        <f>VLOOKUP(G1830,Code!$C$3:$D$5,2,0)</f>
        <v>O-102</v>
      </c>
      <c r="T1830" s="14"/>
    </row>
    <row r="1831" spans="1:20">
      <c r="A1831" s="13">
        <v>1830</v>
      </c>
      <c r="B1831" s="13" t="s">
        <v>85</v>
      </c>
      <c r="C1831" s="13" t="s">
        <v>69</v>
      </c>
      <c r="D1831" s="13" t="s">
        <v>834</v>
      </c>
      <c r="E1831" s="13" t="s">
        <v>268</v>
      </c>
      <c r="F1831" s="13" t="s">
        <v>134</v>
      </c>
      <c r="G1831" s="13" t="s">
        <v>96</v>
      </c>
      <c r="H1831" s="13" t="s">
        <v>97</v>
      </c>
      <c r="I1831" s="13" t="s">
        <v>1529</v>
      </c>
      <c r="J1831" s="13">
        <v>2</v>
      </c>
      <c r="K1831" s="13">
        <v>0.4</v>
      </c>
      <c r="L1831" s="14">
        <v>-168.95579999999995</v>
      </c>
      <c r="M1831" s="14">
        <f t="shared" si="140"/>
        <v>948.7518</v>
      </c>
      <c r="N1831" s="14">
        <f t="shared" si="141"/>
        <v>1091.7144000000001</v>
      </c>
      <c r="O1831" s="14">
        <f t="shared" si="143"/>
        <v>142.96260000000007</v>
      </c>
      <c r="P1831" s="13">
        <v>779.79600000000005</v>
      </c>
      <c r="Q1831" s="14">
        <f t="shared" si="142"/>
        <v>300</v>
      </c>
      <c r="R1831" s="14" t="str">
        <f t="shared" si="144"/>
        <v>D</v>
      </c>
      <c r="S1831" s="14" t="str">
        <f>VLOOKUP(G1831,Code!$C$3:$D$5,2,0)</f>
        <v>T-103</v>
      </c>
      <c r="T1831" s="14"/>
    </row>
    <row r="1832" spans="1:20">
      <c r="A1832" s="13">
        <v>1831</v>
      </c>
      <c r="B1832" s="13" t="s">
        <v>548</v>
      </c>
      <c r="C1832" s="13" t="s">
        <v>112</v>
      </c>
      <c r="D1832" s="13" t="s">
        <v>1530</v>
      </c>
      <c r="E1832" s="13" t="s">
        <v>322</v>
      </c>
      <c r="F1832" s="13" t="s">
        <v>115</v>
      </c>
      <c r="G1832" s="13" t="s">
        <v>96</v>
      </c>
      <c r="H1832" s="13" t="s">
        <v>97</v>
      </c>
      <c r="I1832" s="13" t="s">
        <v>1531</v>
      </c>
      <c r="J1832" s="13">
        <v>8</v>
      </c>
      <c r="K1832" s="13">
        <v>0</v>
      </c>
      <c r="L1832" s="14">
        <v>374.37920000000008</v>
      </c>
      <c r="M1832" s="14">
        <f t="shared" si="140"/>
        <v>1065.5408</v>
      </c>
      <c r="N1832" s="14">
        <f t="shared" si="141"/>
        <v>1439.92</v>
      </c>
      <c r="O1832" s="14">
        <f t="shared" si="143"/>
        <v>374.37920000000008</v>
      </c>
      <c r="P1832" s="13">
        <v>1439.92</v>
      </c>
      <c r="Q1832" s="14">
        <f t="shared" si="142"/>
        <v>1200</v>
      </c>
      <c r="R1832" s="14" t="str">
        <f t="shared" si="144"/>
        <v>B</v>
      </c>
      <c r="S1832" s="14" t="str">
        <f>VLOOKUP(G1832,Code!$C$3:$D$5,2,0)</f>
        <v>T-103</v>
      </c>
      <c r="T1832" s="14"/>
    </row>
    <row r="1833" spans="1:20">
      <c r="A1833" s="13">
        <v>1832</v>
      </c>
      <c r="B1833" s="13" t="s">
        <v>548</v>
      </c>
      <c r="C1833" s="13" t="s">
        <v>112</v>
      </c>
      <c r="D1833" s="13" t="s">
        <v>1530</v>
      </c>
      <c r="E1833" s="13" t="s">
        <v>322</v>
      </c>
      <c r="F1833" s="13" t="s">
        <v>115</v>
      </c>
      <c r="G1833" s="13" t="s">
        <v>73</v>
      </c>
      <c r="H1833" s="13" t="s">
        <v>88</v>
      </c>
      <c r="I1833" s="13" t="s">
        <v>1044</v>
      </c>
      <c r="J1833" s="13">
        <v>1</v>
      </c>
      <c r="K1833" s="13">
        <v>0</v>
      </c>
      <c r="L1833" s="14">
        <v>62.906399999999991</v>
      </c>
      <c r="M1833" s="14">
        <f t="shared" si="140"/>
        <v>199.20360000000002</v>
      </c>
      <c r="N1833" s="14">
        <f t="shared" si="141"/>
        <v>262.11</v>
      </c>
      <c r="O1833" s="14">
        <f t="shared" si="143"/>
        <v>62.906399999999991</v>
      </c>
      <c r="P1833" s="13">
        <v>262.11</v>
      </c>
      <c r="Q1833" s="14">
        <f t="shared" si="142"/>
        <v>150</v>
      </c>
      <c r="R1833" s="14" t="str">
        <f t="shared" si="144"/>
        <v>D</v>
      </c>
      <c r="S1833" s="14" t="str">
        <f>VLOOKUP(G1833,Code!$C$3:$D$5,2,0)</f>
        <v>F-101</v>
      </c>
      <c r="T1833" s="14"/>
    </row>
    <row r="1834" spans="1:20">
      <c r="A1834" s="13">
        <v>1833</v>
      </c>
      <c r="B1834" s="13" t="s">
        <v>85</v>
      </c>
      <c r="C1834" s="13" t="s">
        <v>78</v>
      </c>
      <c r="D1834" s="13" t="s">
        <v>351</v>
      </c>
      <c r="E1834" s="13" t="s">
        <v>106</v>
      </c>
      <c r="F1834" s="13" t="s">
        <v>72</v>
      </c>
      <c r="G1834" s="13" t="s">
        <v>73</v>
      </c>
      <c r="H1834" s="13" t="s">
        <v>76</v>
      </c>
      <c r="I1834" s="13" t="s">
        <v>1195</v>
      </c>
      <c r="J1834" s="13">
        <v>3</v>
      </c>
      <c r="K1834" s="13">
        <v>0.2</v>
      </c>
      <c r="L1834" s="14">
        <v>25.874999999999972</v>
      </c>
      <c r="M1834" s="14">
        <f t="shared" si="140"/>
        <v>181.12500000000003</v>
      </c>
      <c r="N1834" s="14">
        <f t="shared" si="141"/>
        <v>248.4</v>
      </c>
      <c r="O1834" s="14">
        <f t="shared" si="143"/>
        <v>67.274999999999977</v>
      </c>
      <c r="P1834" s="13">
        <v>207</v>
      </c>
      <c r="Q1834" s="14">
        <f t="shared" si="142"/>
        <v>450</v>
      </c>
      <c r="R1834" s="14" t="str">
        <f t="shared" si="144"/>
        <v>D</v>
      </c>
      <c r="S1834" s="14" t="str">
        <f>VLOOKUP(G1834,Code!$C$3:$D$5,2,0)</f>
        <v>F-101</v>
      </c>
      <c r="T1834" s="14"/>
    </row>
    <row r="1835" spans="1:20">
      <c r="A1835" s="13">
        <v>1834</v>
      </c>
      <c r="B1835" s="13" t="s">
        <v>85</v>
      </c>
      <c r="C1835" s="13" t="s">
        <v>78</v>
      </c>
      <c r="D1835" s="13" t="s">
        <v>531</v>
      </c>
      <c r="E1835" s="13" t="s">
        <v>114</v>
      </c>
      <c r="F1835" s="13" t="s">
        <v>115</v>
      </c>
      <c r="G1835" s="13" t="s">
        <v>96</v>
      </c>
      <c r="H1835" s="13" t="s">
        <v>333</v>
      </c>
      <c r="I1835" s="13" t="s">
        <v>1532</v>
      </c>
      <c r="J1835" s="13">
        <v>3</v>
      </c>
      <c r="K1835" s="13">
        <v>0.4</v>
      </c>
      <c r="L1835" s="14">
        <v>-263.99670000000026</v>
      </c>
      <c r="M1835" s="14">
        <f t="shared" si="140"/>
        <v>1703.9787000000001</v>
      </c>
      <c r="N1835" s="14">
        <f t="shared" si="141"/>
        <v>2015.9748</v>
      </c>
      <c r="O1835" s="14">
        <f t="shared" si="143"/>
        <v>311.99609999999984</v>
      </c>
      <c r="P1835" s="13">
        <v>1439.982</v>
      </c>
      <c r="Q1835" s="14">
        <f t="shared" si="142"/>
        <v>450</v>
      </c>
      <c r="R1835" s="14" t="str">
        <f t="shared" si="144"/>
        <v>D</v>
      </c>
      <c r="S1835" s="14" t="str">
        <f>VLOOKUP(G1835,Code!$C$3:$D$5,2,0)</f>
        <v>T-103</v>
      </c>
      <c r="T1835" s="14"/>
    </row>
    <row r="1836" spans="1:20">
      <c r="A1836" s="13">
        <v>1835</v>
      </c>
      <c r="B1836" s="13" t="s">
        <v>85</v>
      </c>
      <c r="C1836" s="13" t="s">
        <v>78</v>
      </c>
      <c r="D1836" s="13" t="s">
        <v>531</v>
      </c>
      <c r="E1836" s="13" t="s">
        <v>114</v>
      </c>
      <c r="F1836" s="13" t="s">
        <v>115</v>
      </c>
      <c r="G1836" s="13" t="s">
        <v>82</v>
      </c>
      <c r="H1836" s="13" t="s">
        <v>107</v>
      </c>
      <c r="I1836" s="13" t="s">
        <v>1533</v>
      </c>
      <c r="J1836" s="13">
        <v>7</v>
      </c>
      <c r="K1836" s="13">
        <v>0.2</v>
      </c>
      <c r="L1836" s="14">
        <v>12.700800000000001</v>
      </c>
      <c r="M1836" s="14">
        <f t="shared" si="140"/>
        <v>23.58720000000001</v>
      </c>
      <c r="N1836" s="14">
        <f t="shared" si="141"/>
        <v>43.545600000000015</v>
      </c>
      <c r="O1836" s="14">
        <f t="shared" si="143"/>
        <v>19.958400000000005</v>
      </c>
      <c r="P1836" s="13">
        <v>36.288000000000011</v>
      </c>
      <c r="Q1836" s="14">
        <f t="shared" si="142"/>
        <v>1050</v>
      </c>
      <c r="R1836" s="14" t="str">
        <f t="shared" si="144"/>
        <v>B</v>
      </c>
      <c r="S1836" s="14" t="str">
        <f>VLOOKUP(G1836,Code!$C$3:$D$5,2,0)</f>
        <v>O-102</v>
      </c>
      <c r="T1836" s="14"/>
    </row>
    <row r="1837" spans="1:20">
      <c r="A1837" s="13">
        <v>1836</v>
      </c>
      <c r="B1837" s="13" t="s">
        <v>150</v>
      </c>
      <c r="C1837" s="13" t="s">
        <v>69</v>
      </c>
      <c r="D1837" s="13" t="s">
        <v>1534</v>
      </c>
      <c r="E1837" s="13" t="s">
        <v>357</v>
      </c>
      <c r="F1837" s="13" t="s">
        <v>134</v>
      </c>
      <c r="G1837" s="13" t="s">
        <v>82</v>
      </c>
      <c r="H1837" s="13" t="s">
        <v>94</v>
      </c>
      <c r="I1837" s="13" t="s">
        <v>125</v>
      </c>
      <c r="J1837" s="13">
        <v>5</v>
      </c>
      <c r="K1837" s="13">
        <v>0</v>
      </c>
      <c r="L1837" s="14">
        <v>6.2059999999999977</v>
      </c>
      <c r="M1837" s="14">
        <f t="shared" si="140"/>
        <v>15.194000000000004</v>
      </c>
      <c r="N1837" s="14">
        <f t="shared" si="141"/>
        <v>21.400000000000002</v>
      </c>
      <c r="O1837" s="14">
        <f t="shared" si="143"/>
        <v>6.2059999999999977</v>
      </c>
      <c r="P1837" s="13">
        <v>21.400000000000002</v>
      </c>
      <c r="Q1837" s="14">
        <f t="shared" si="142"/>
        <v>750</v>
      </c>
      <c r="R1837" s="14" t="str">
        <f t="shared" si="144"/>
        <v>C</v>
      </c>
      <c r="S1837" s="14" t="str">
        <f>VLOOKUP(G1837,Code!$C$3:$D$5,2,0)</f>
        <v>O-102</v>
      </c>
      <c r="T1837" s="14"/>
    </row>
    <row r="1838" spans="1:20">
      <c r="A1838" s="13">
        <v>1837</v>
      </c>
      <c r="B1838" s="13" t="s">
        <v>68</v>
      </c>
      <c r="C1838" s="13" t="s">
        <v>78</v>
      </c>
      <c r="D1838" s="13" t="s">
        <v>1152</v>
      </c>
      <c r="E1838" s="13" t="s">
        <v>542</v>
      </c>
      <c r="F1838" s="13" t="s">
        <v>72</v>
      </c>
      <c r="G1838" s="13" t="s">
        <v>82</v>
      </c>
      <c r="H1838" s="13" t="s">
        <v>101</v>
      </c>
      <c r="I1838" s="13" t="s">
        <v>338</v>
      </c>
      <c r="J1838" s="13">
        <v>7</v>
      </c>
      <c r="K1838" s="13">
        <v>0</v>
      </c>
      <c r="L1838" s="14">
        <v>361.29939999999988</v>
      </c>
      <c r="M1838" s="14">
        <f t="shared" si="140"/>
        <v>884.56060000000002</v>
      </c>
      <c r="N1838" s="14">
        <f t="shared" si="141"/>
        <v>1245.8599999999999</v>
      </c>
      <c r="O1838" s="14">
        <f t="shared" si="143"/>
        <v>361.29939999999988</v>
      </c>
      <c r="P1838" s="13">
        <v>1245.8599999999999</v>
      </c>
      <c r="Q1838" s="14">
        <f t="shared" si="142"/>
        <v>1050</v>
      </c>
      <c r="R1838" s="14" t="str">
        <f t="shared" si="144"/>
        <v>B</v>
      </c>
      <c r="S1838" s="14" t="str">
        <f>VLOOKUP(G1838,Code!$C$3:$D$5,2,0)</f>
        <v>O-102</v>
      </c>
      <c r="T1838" s="14"/>
    </row>
    <row r="1839" spans="1:20">
      <c r="A1839" s="13">
        <v>1838</v>
      </c>
      <c r="B1839" s="13" t="s">
        <v>85</v>
      </c>
      <c r="C1839" s="13" t="s">
        <v>78</v>
      </c>
      <c r="D1839" s="13" t="s">
        <v>256</v>
      </c>
      <c r="E1839" s="13" t="s">
        <v>106</v>
      </c>
      <c r="F1839" s="13" t="s">
        <v>72</v>
      </c>
      <c r="G1839" s="13" t="s">
        <v>82</v>
      </c>
      <c r="H1839" s="13" t="s">
        <v>83</v>
      </c>
      <c r="I1839" s="13" t="s">
        <v>84</v>
      </c>
      <c r="J1839" s="13">
        <v>3</v>
      </c>
      <c r="K1839" s="13">
        <v>0.2</v>
      </c>
      <c r="L1839" s="14">
        <v>5.9210999999999983</v>
      </c>
      <c r="M1839" s="14">
        <f t="shared" si="140"/>
        <v>11.622900000000001</v>
      </c>
      <c r="N1839" s="14">
        <f t="shared" si="141"/>
        <v>21.052800000000001</v>
      </c>
      <c r="O1839" s="14">
        <f t="shared" si="143"/>
        <v>9.4298999999999999</v>
      </c>
      <c r="P1839" s="13">
        <v>17.544</v>
      </c>
      <c r="Q1839" s="14">
        <f t="shared" si="142"/>
        <v>450</v>
      </c>
      <c r="R1839" s="14" t="str">
        <f t="shared" si="144"/>
        <v>D</v>
      </c>
      <c r="S1839" s="14" t="str">
        <f>VLOOKUP(G1839,Code!$C$3:$D$5,2,0)</f>
        <v>O-102</v>
      </c>
      <c r="T1839" s="14"/>
    </row>
    <row r="1840" spans="1:20">
      <c r="A1840" s="13">
        <v>1839</v>
      </c>
      <c r="B1840" s="13" t="s">
        <v>85</v>
      </c>
      <c r="C1840" s="13" t="s">
        <v>78</v>
      </c>
      <c r="D1840" s="13" t="s">
        <v>256</v>
      </c>
      <c r="E1840" s="13" t="s">
        <v>106</v>
      </c>
      <c r="F1840" s="13" t="s">
        <v>72</v>
      </c>
      <c r="G1840" s="13" t="s">
        <v>73</v>
      </c>
      <c r="H1840" s="13" t="s">
        <v>92</v>
      </c>
      <c r="I1840" s="13" t="s">
        <v>243</v>
      </c>
      <c r="J1840" s="13">
        <v>4</v>
      </c>
      <c r="K1840" s="13">
        <v>0.2</v>
      </c>
      <c r="L1840" s="14">
        <v>12.135200000000001</v>
      </c>
      <c r="M1840" s="14">
        <f t="shared" si="140"/>
        <v>31.992799999999999</v>
      </c>
      <c r="N1840" s="14">
        <f t="shared" si="141"/>
        <v>52.953600000000002</v>
      </c>
      <c r="O1840" s="14">
        <f t="shared" si="143"/>
        <v>20.960800000000003</v>
      </c>
      <c r="P1840" s="13">
        <v>44.128</v>
      </c>
      <c r="Q1840" s="14">
        <f t="shared" si="142"/>
        <v>600</v>
      </c>
      <c r="R1840" s="14" t="str">
        <f t="shared" si="144"/>
        <v>C</v>
      </c>
      <c r="S1840" s="14" t="str">
        <f>VLOOKUP(G1840,Code!$C$3:$D$5,2,0)</f>
        <v>F-101</v>
      </c>
      <c r="T1840" s="14"/>
    </row>
    <row r="1841" spans="1:20">
      <c r="A1841" s="13">
        <v>1840</v>
      </c>
      <c r="B1841" s="13" t="s">
        <v>85</v>
      </c>
      <c r="C1841" s="13" t="s">
        <v>78</v>
      </c>
      <c r="D1841" s="13" t="s">
        <v>256</v>
      </c>
      <c r="E1841" s="13" t="s">
        <v>106</v>
      </c>
      <c r="F1841" s="13" t="s">
        <v>72</v>
      </c>
      <c r="G1841" s="13" t="s">
        <v>82</v>
      </c>
      <c r="H1841" s="13" t="s">
        <v>101</v>
      </c>
      <c r="I1841" s="13" t="s">
        <v>1535</v>
      </c>
      <c r="J1841" s="13">
        <v>1</v>
      </c>
      <c r="K1841" s="13">
        <v>0.2</v>
      </c>
      <c r="L1841" s="14">
        <v>10.224499999999994</v>
      </c>
      <c r="M1841" s="14">
        <f t="shared" si="140"/>
        <v>52.695500000000017</v>
      </c>
      <c r="N1841" s="14">
        <f t="shared" si="141"/>
        <v>75.504000000000019</v>
      </c>
      <c r="O1841" s="14">
        <f t="shared" si="143"/>
        <v>22.808500000000002</v>
      </c>
      <c r="P1841" s="13">
        <v>62.920000000000009</v>
      </c>
      <c r="Q1841" s="14">
        <f t="shared" si="142"/>
        <v>150</v>
      </c>
      <c r="R1841" s="14" t="str">
        <f t="shared" si="144"/>
        <v>D</v>
      </c>
      <c r="S1841" s="14" t="str">
        <f>VLOOKUP(G1841,Code!$C$3:$D$5,2,0)</f>
        <v>O-102</v>
      </c>
      <c r="T1841" s="14"/>
    </row>
    <row r="1842" spans="1:20">
      <c r="A1842" s="13">
        <v>1841</v>
      </c>
      <c r="B1842" s="13" t="s">
        <v>85</v>
      </c>
      <c r="C1842" s="13" t="s">
        <v>78</v>
      </c>
      <c r="D1842" s="13" t="s">
        <v>256</v>
      </c>
      <c r="E1842" s="13" t="s">
        <v>106</v>
      </c>
      <c r="F1842" s="13" t="s">
        <v>72</v>
      </c>
      <c r="G1842" s="13" t="s">
        <v>82</v>
      </c>
      <c r="H1842" s="13" t="s">
        <v>107</v>
      </c>
      <c r="I1842" s="13" t="s">
        <v>290</v>
      </c>
      <c r="J1842" s="13">
        <v>2</v>
      </c>
      <c r="K1842" s="13">
        <v>0.2</v>
      </c>
      <c r="L1842" s="14">
        <v>29.363999999999997</v>
      </c>
      <c r="M1842" s="14">
        <f t="shared" si="140"/>
        <v>48.940000000000005</v>
      </c>
      <c r="N1842" s="14">
        <f t="shared" si="141"/>
        <v>93.964799999999997</v>
      </c>
      <c r="O1842" s="14">
        <f t="shared" si="143"/>
        <v>45.024799999999992</v>
      </c>
      <c r="P1842" s="13">
        <v>78.304000000000002</v>
      </c>
      <c r="Q1842" s="14">
        <f t="shared" si="142"/>
        <v>300</v>
      </c>
      <c r="R1842" s="14" t="str">
        <f t="shared" si="144"/>
        <v>D</v>
      </c>
      <c r="S1842" s="14" t="str">
        <f>VLOOKUP(G1842,Code!$C$3:$D$5,2,0)</f>
        <v>O-102</v>
      </c>
      <c r="T1842" s="14"/>
    </row>
    <row r="1843" spans="1:20">
      <c r="A1843" s="13">
        <v>1842</v>
      </c>
      <c r="B1843" s="13" t="s">
        <v>85</v>
      </c>
      <c r="C1843" s="13" t="s">
        <v>78</v>
      </c>
      <c r="D1843" s="13" t="s">
        <v>1536</v>
      </c>
      <c r="E1843" s="13" t="s">
        <v>71</v>
      </c>
      <c r="F1843" s="13" t="s">
        <v>72</v>
      </c>
      <c r="G1843" s="13" t="s">
        <v>73</v>
      </c>
      <c r="H1843" s="13" t="s">
        <v>76</v>
      </c>
      <c r="I1843" s="13" t="s">
        <v>1537</v>
      </c>
      <c r="J1843" s="13">
        <v>1</v>
      </c>
      <c r="K1843" s="13">
        <v>0</v>
      </c>
      <c r="L1843" s="14">
        <v>39.4268</v>
      </c>
      <c r="M1843" s="14">
        <f t="shared" si="140"/>
        <v>101.3832</v>
      </c>
      <c r="N1843" s="14">
        <f t="shared" si="141"/>
        <v>140.81</v>
      </c>
      <c r="O1843" s="14">
        <f t="shared" si="143"/>
        <v>39.4268</v>
      </c>
      <c r="P1843" s="13">
        <v>140.81</v>
      </c>
      <c r="Q1843" s="14">
        <f t="shared" si="142"/>
        <v>150</v>
      </c>
      <c r="R1843" s="14" t="str">
        <f t="shared" si="144"/>
        <v>D</v>
      </c>
      <c r="S1843" s="14" t="str">
        <f>VLOOKUP(G1843,Code!$C$3:$D$5,2,0)</f>
        <v>F-101</v>
      </c>
      <c r="T1843" s="14"/>
    </row>
    <row r="1844" spans="1:20">
      <c r="A1844" s="13">
        <v>1843</v>
      </c>
      <c r="B1844" s="13" t="s">
        <v>68</v>
      </c>
      <c r="C1844" s="13" t="s">
        <v>78</v>
      </c>
      <c r="D1844" s="13" t="s">
        <v>331</v>
      </c>
      <c r="E1844" s="13" t="s">
        <v>114</v>
      </c>
      <c r="F1844" s="13" t="s">
        <v>115</v>
      </c>
      <c r="G1844" s="13" t="s">
        <v>82</v>
      </c>
      <c r="H1844" s="13" t="s">
        <v>83</v>
      </c>
      <c r="I1844" s="13" t="s">
        <v>516</v>
      </c>
      <c r="J1844" s="13">
        <v>4</v>
      </c>
      <c r="K1844" s="13">
        <v>0.2</v>
      </c>
      <c r="L1844" s="14">
        <v>13.532399999999996</v>
      </c>
      <c r="M1844" s="14">
        <f t="shared" si="140"/>
        <v>26.563600000000008</v>
      </c>
      <c r="N1844" s="14">
        <f t="shared" si="141"/>
        <v>48.115200000000002</v>
      </c>
      <c r="O1844" s="14">
        <f t="shared" si="143"/>
        <v>21.551599999999993</v>
      </c>
      <c r="P1844" s="13">
        <v>40.096000000000004</v>
      </c>
      <c r="Q1844" s="14">
        <f t="shared" si="142"/>
        <v>600</v>
      </c>
      <c r="R1844" s="14" t="str">
        <f t="shared" si="144"/>
        <v>C</v>
      </c>
      <c r="S1844" s="14" t="str">
        <f>VLOOKUP(G1844,Code!$C$3:$D$5,2,0)</f>
        <v>O-102</v>
      </c>
      <c r="T1844" s="14"/>
    </row>
    <row r="1845" spans="1:20">
      <c r="A1845" s="13">
        <v>1844</v>
      </c>
      <c r="B1845" s="13" t="s">
        <v>68</v>
      </c>
      <c r="C1845" s="13" t="s">
        <v>78</v>
      </c>
      <c r="D1845" s="13" t="s">
        <v>331</v>
      </c>
      <c r="E1845" s="13" t="s">
        <v>114</v>
      </c>
      <c r="F1845" s="13" t="s">
        <v>115</v>
      </c>
      <c r="G1845" s="13" t="s">
        <v>73</v>
      </c>
      <c r="H1845" s="13" t="s">
        <v>92</v>
      </c>
      <c r="I1845" s="13" t="s">
        <v>1538</v>
      </c>
      <c r="J1845" s="13">
        <v>2</v>
      </c>
      <c r="K1845" s="13">
        <v>0.6</v>
      </c>
      <c r="L1845" s="14">
        <v>-30.588000000000001</v>
      </c>
      <c r="M1845" s="14">
        <f t="shared" si="140"/>
        <v>71.372</v>
      </c>
      <c r="N1845" s="14">
        <f t="shared" si="141"/>
        <v>65.254400000000004</v>
      </c>
      <c r="O1845" s="14">
        <f t="shared" si="143"/>
        <v>-6.1175999999999959</v>
      </c>
      <c r="P1845" s="13">
        <v>40.783999999999999</v>
      </c>
      <c r="Q1845" s="14">
        <f t="shared" si="142"/>
        <v>300</v>
      </c>
      <c r="R1845" s="14" t="str">
        <f t="shared" si="144"/>
        <v>D</v>
      </c>
      <c r="S1845" s="14" t="str">
        <f>VLOOKUP(G1845,Code!$C$3:$D$5,2,0)</f>
        <v>F-101</v>
      </c>
      <c r="T1845" s="14"/>
    </row>
    <row r="1846" spans="1:20">
      <c r="A1846" s="13">
        <v>1845</v>
      </c>
      <c r="B1846" s="13" t="s">
        <v>85</v>
      </c>
      <c r="C1846" s="13" t="s">
        <v>69</v>
      </c>
      <c r="D1846" s="13" t="s">
        <v>109</v>
      </c>
      <c r="E1846" s="13" t="s">
        <v>110</v>
      </c>
      <c r="F1846" s="13" t="s">
        <v>81</v>
      </c>
      <c r="G1846" s="13" t="s">
        <v>96</v>
      </c>
      <c r="H1846" s="13" t="s">
        <v>138</v>
      </c>
      <c r="I1846" s="13" t="s">
        <v>139</v>
      </c>
      <c r="J1846" s="13">
        <v>3</v>
      </c>
      <c r="K1846" s="13">
        <v>0</v>
      </c>
      <c r="L1846" s="14">
        <v>11.774100000000004</v>
      </c>
      <c r="M1846" s="14">
        <f t="shared" si="140"/>
        <v>78.795900000000003</v>
      </c>
      <c r="N1846" s="14">
        <f t="shared" si="141"/>
        <v>90.570000000000007</v>
      </c>
      <c r="O1846" s="14">
        <f t="shared" si="143"/>
        <v>11.774100000000004</v>
      </c>
      <c r="P1846" s="13">
        <v>90.570000000000007</v>
      </c>
      <c r="Q1846" s="14">
        <f t="shared" si="142"/>
        <v>450</v>
      </c>
      <c r="R1846" s="14" t="str">
        <f t="shared" si="144"/>
        <v>D</v>
      </c>
      <c r="S1846" s="14" t="str">
        <f>VLOOKUP(G1846,Code!$C$3:$D$5,2,0)</f>
        <v>T-103</v>
      </c>
      <c r="T1846" s="14"/>
    </row>
    <row r="1847" spans="1:20">
      <c r="A1847" s="13">
        <v>1846</v>
      </c>
      <c r="B1847" s="13" t="s">
        <v>68</v>
      </c>
      <c r="C1847" s="13" t="s">
        <v>112</v>
      </c>
      <c r="D1847" s="13" t="s">
        <v>110</v>
      </c>
      <c r="E1847" s="13" t="s">
        <v>1086</v>
      </c>
      <c r="F1847" s="13" t="s">
        <v>134</v>
      </c>
      <c r="G1847" s="13" t="s">
        <v>82</v>
      </c>
      <c r="H1847" s="13" t="s">
        <v>107</v>
      </c>
      <c r="I1847" s="13" t="s">
        <v>293</v>
      </c>
      <c r="J1847" s="13">
        <v>6</v>
      </c>
      <c r="K1847" s="13">
        <v>0</v>
      </c>
      <c r="L1847" s="14">
        <v>19.238399999999999</v>
      </c>
      <c r="M1847" s="14">
        <f t="shared" si="140"/>
        <v>20.8416</v>
      </c>
      <c r="N1847" s="14">
        <f t="shared" si="141"/>
        <v>40.08</v>
      </c>
      <c r="O1847" s="14">
        <f t="shared" si="143"/>
        <v>19.238399999999999</v>
      </c>
      <c r="P1847" s="13">
        <v>40.08</v>
      </c>
      <c r="Q1847" s="14">
        <f t="shared" si="142"/>
        <v>900</v>
      </c>
      <c r="R1847" s="14" t="str">
        <f t="shared" si="144"/>
        <v>C</v>
      </c>
      <c r="S1847" s="14" t="str">
        <f>VLOOKUP(G1847,Code!$C$3:$D$5,2,0)</f>
        <v>O-102</v>
      </c>
      <c r="T1847" s="14"/>
    </row>
    <row r="1848" spans="1:20">
      <c r="A1848" s="13">
        <v>1847</v>
      </c>
      <c r="B1848" s="13" t="s">
        <v>68</v>
      </c>
      <c r="C1848" s="13" t="s">
        <v>112</v>
      </c>
      <c r="D1848" s="13" t="s">
        <v>110</v>
      </c>
      <c r="E1848" s="13" t="s">
        <v>1086</v>
      </c>
      <c r="F1848" s="13" t="s">
        <v>134</v>
      </c>
      <c r="G1848" s="13" t="s">
        <v>73</v>
      </c>
      <c r="H1848" s="13" t="s">
        <v>92</v>
      </c>
      <c r="I1848" s="13" t="s">
        <v>1539</v>
      </c>
      <c r="J1848" s="13">
        <v>2</v>
      </c>
      <c r="K1848" s="13">
        <v>0</v>
      </c>
      <c r="L1848" s="14">
        <v>15.825600000000001</v>
      </c>
      <c r="M1848" s="14">
        <f t="shared" si="140"/>
        <v>21.854399999999998</v>
      </c>
      <c r="N1848" s="14">
        <f t="shared" si="141"/>
        <v>37.68</v>
      </c>
      <c r="O1848" s="14">
        <f t="shared" si="143"/>
        <v>15.825600000000001</v>
      </c>
      <c r="P1848" s="13">
        <v>37.68</v>
      </c>
      <c r="Q1848" s="14">
        <f t="shared" si="142"/>
        <v>300</v>
      </c>
      <c r="R1848" s="14" t="str">
        <f t="shared" si="144"/>
        <v>D</v>
      </c>
      <c r="S1848" s="14" t="str">
        <f>VLOOKUP(G1848,Code!$C$3:$D$5,2,0)</f>
        <v>F-101</v>
      </c>
      <c r="T1848" s="14"/>
    </row>
    <row r="1849" spans="1:20">
      <c r="A1849" s="13">
        <v>1848</v>
      </c>
      <c r="B1849" s="13" t="s">
        <v>548</v>
      </c>
      <c r="C1849" s="13" t="s">
        <v>78</v>
      </c>
      <c r="D1849" s="13" t="s">
        <v>79</v>
      </c>
      <c r="E1849" s="13" t="s">
        <v>80</v>
      </c>
      <c r="F1849" s="13" t="s">
        <v>81</v>
      </c>
      <c r="G1849" s="13" t="s">
        <v>73</v>
      </c>
      <c r="H1849" s="13" t="s">
        <v>76</v>
      </c>
      <c r="I1849" s="13" t="s">
        <v>504</v>
      </c>
      <c r="J1849" s="13">
        <v>3</v>
      </c>
      <c r="K1849" s="13">
        <v>0.2</v>
      </c>
      <c r="L1849" s="14">
        <v>27.176400000000015</v>
      </c>
      <c r="M1849" s="14">
        <f t="shared" si="140"/>
        <v>335.17559999999997</v>
      </c>
      <c r="N1849" s="14">
        <f t="shared" si="141"/>
        <v>434.82239999999996</v>
      </c>
      <c r="O1849" s="14">
        <f t="shared" si="143"/>
        <v>99.646799999999985</v>
      </c>
      <c r="P1849" s="13">
        <v>362.35199999999998</v>
      </c>
      <c r="Q1849" s="14">
        <f t="shared" si="142"/>
        <v>450</v>
      </c>
      <c r="R1849" s="14" t="str">
        <f t="shared" si="144"/>
        <v>D</v>
      </c>
      <c r="S1849" s="14" t="str">
        <f>VLOOKUP(G1849,Code!$C$3:$D$5,2,0)</f>
        <v>F-101</v>
      </c>
      <c r="T1849" s="14"/>
    </row>
    <row r="1850" spans="1:20">
      <c r="A1850" s="13">
        <v>1849</v>
      </c>
      <c r="B1850" s="13" t="s">
        <v>548</v>
      </c>
      <c r="C1850" s="13" t="s">
        <v>78</v>
      </c>
      <c r="D1850" s="13" t="s">
        <v>79</v>
      </c>
      <c r="E1850" s="13" t="s">
        <v>80</v>
      </c>
      <c r="F1850" s="13" t="s">
        <v>81</v>
      </c>
      <c r="G1850" s="13" t="s">
        <v>82</v>
      </c>
      <c r="H1850" s="13" t="s">
        <v>99</v>
      </c>
      <c r="I1850" s="13" t="s">
        <v>524</v>
      </c>
      <c r="J1850" s="13">
        <v>2</v>
      </c>
      <c r="K1850" s="13">
        <v>0.2</v>
      </c>
      <c r="L1850" s="14">
        <v>2.2449999999999992</v>
      </c>
      <c r="M1850" s="14">
        <f t="shared" si="140"/>
        <v>4.9390000000000018</v>
      </c>
      <c r="N1850" s="14">
        <f t="shared" si="141"/>
        <v>8.6208000000000009</v>
      </c>
      <c r="O1850" s="14">
        <f t="shared" si="143"/>
        <v>3.6817999999999991</v>
      </c>
      <c r="P1850" s="13">
        <v>7.1840000000000011</v>
      </c>
      <c r="Q1850" s="14">
        <f t="shared" si="142"/>
        <v>300</v>
      </c>
      <c r="R1850" s="14" t="str">
        <f t="shared" si="144"/>
        <v>D</v>
      </c>
      <c r="S1850" s="14" t="str">
        <f>VLOOKUP(G1850,Code!$C$3:$D$5,2,0)</f>
        <v>O-102</v>
      </c>
      <c r="T1850" s="14"/>
    </row>
    <row r="1851" spans="1:20">
      <c r="A1851" s="13">
        <v>1850</v>
      </c>
      <c r="B1851" s="13" t="s">
        <v>68</v>
      </c>
      <c r="C1851" s="13" t="s">
        <v>69</v>
      </c>
      <c r="D1851" s="13" t="s">
        <v>1540</v>
      </c>
      <c r="E1851" s="13" t="s">
        <v>176</v>
      </c>
      <c r="F1851" s="13" t="s">
        <v>115</v>
      </c>
      <c r="G1851" s="13" t="s">
        <v>82</v>
      </c>
      <c r="H1851" s="13" t="s">
        <v>90</v>
      </c>
      <c r="I1851" s="13" t="s">
        <v>1541</v>
      </c>
      <c r="J1851" s="13">
        <v>1</v>
      </c>
      <c r="K1851" s="13">
        <v>0</v>
      </c>
      <c r="L1851" s="14">
        <v>9.732800000000001</v>
      </c>
      <c r="M1851" s="14">
        <f t="shared" si="140"/>
        <v>25.027199999999997</v>
      </c>
      <c r="N1851" s="14">
        <f t="shared" si="141"/>
        <v>34.76</v>
      </c>
      <c r="O1851" s="14">
        <f t="shared" si="143"/>
        <v>9.732800000000001</v>
      </c>
      <c r="P1851" s="13">
        <v>34.76</v>
      </c>
      <c r="Q1851" s="14">
        <f t="shared" si="142"/>
        <v>150</v>
      </c>
      <c r="R1851" s="14" t="str">
        <f t="shared" si="144"/>
        <v>D</v>
      </c>
      <c r="S1851" s="14" t="str">
        <f>VLOOKUP(G1851,Code!$C$3:$D$5,2,0)</f>
        <v>O-102</v>
      </c>
      <c r="T1851" s="14"/>
    </row>
    <row r="1852" spans="1:20">
      <c r="A1852" s="13">
        <v>1851</v>
      </c>
      <c r="B1852" s="13" t="s">
        <v>68</v>
      </c>
      <c r="C1852" s="13" t="s">
        <v>69</v>
      </c>
      <c r="D1852" s="13" t="s">
        <v>1540</v>
      </c>
      <c r="E1852" s="13" t="s">
        <v>176</v>
      </c>
      <c r="F1852" s="13" t="s">
        <v>115</v>
      </c>
      <c r="G1852" s="13" t="s">
        <v>96</v>
      </c>
      <c r="H1852" s="13" t="s">
        <v>138</v>
      </c>
      <c r="I1852" s="13" t="s">
        <v>856</v>
      </c>
      <c r="J1852" s="13">
        <v>5</v>
      </c>
      <c r="K1852" s="13">
        <v>0</v>
      </c>
      <c r="L1852" s="14">
        <v>124.68000000000004</v>
      </c>
      <c r="M1852" s="14">
        <f t="shared" si="140"/>
        <v>706.52</v>
      </c>
      <c r="N1852" s="14">
        <f t="shared" si="141"/>
        <v>831.2</v>
      </c>
      <c r="O1852" s="14">
        <f t="shared" si="143"/>
        <v>124.68000000000006</v>
      </c>
      <c r="P1852" s="13">
        <v>831.2</v>
      </c>
      <c r="Q1852" s="14">
        <f t="shared" si="142"/>
        <v>750</v>
      </c>
      <c r="R1852" s="14" t="str">
        <f t="shared" si="144"/>
        <v>C</v>
      </c>
      <c r="S1852" s="14" t="str">
        <f>VLOOKUP(G1852,Code!$C$3:$D$5,2,0)</f>
        <v>T-103</v>
      </c>
      <c r="T1852" s="14"/>
    </row>
    <row r="1853" spans="1:20">
      <c r="A1853" s="13">
        <v>1852</v>
      </c>
      <c r="B1853" s="13" t="s">
        <v>68</v>
      </c>
      <c r="C1853" s="13" t="s">
        <v>69</v>
      </c>
      <c r="D1853" s="13" t="s">
        <v>1540</v>
      </c>
      <c r="E1853" s="13" t="s">
        <v>176</v>
      </c>
      <c r="F1853" s="13" t="s">
        <v>115</v>
      </c>
      <c r="G1853" s="13" t="s">
        <v>82</v>
      </c>
      <c r="H1853" s="13" t="s">
        <v>107</v>
      </c>
      <c r="I1853" s="13" t="s">
        <v>1542</v>
      </c>
      <c r="J1853" s="13">
        <v>5</v>
      </c>
      <c r="K1853" s="13">
        <v>0</v>
      </c>
      <c r="L1853" s="14">
        <v>11.879999999999999</v>
      </c>
      <c r="M1853" s="14">
        <f t="shared" si="140"/>
        <v>14.520000000000003</v>
      </c>
      <c r="N1853" s="14">
        <f t="shared" si="141"/>
        <v>26.400000000000002</v>
      </c>
      <c r="O1853" s="14">
        <f t="shared" si="143"/>
        <v>11.879999999999999</v>
      </c>
      <c r="P1853" s="13">
        <v>26.400000000000002</v>
      </c>
      <c r="Q1853" s="14">
        <f t="shared" si="142"/>
        <v>750</v>
      </c>
      <c r="R1853" s="14" t="str">
        <f t="shared" si="144"/>
        <v>C</v>
      </c>
      <c r="S1853" s="14" t="str">
        <f>VLOOKUP(G1853,Code!$C$3:$D$5,2,0)</f>
        <v>O-102</v>
      </c>
      <c r="T1853" s="14"/>
    </row>
    <row r="1854" spans="1:20">
      <c r="A1854" s="13">
        <v>1853</v>
      </c>
      <c r="B1854" s="13" t="s">
        <v>68</v>
      </c>
      <c r="C1854" s="13" t="s">
        <v>69</v>
      </c>
      <c r="D1854" s="13" t="s">
        <v>1540</v>
      </c>
      <c r="E1854" s="13" t="s">
        <v>176</v>
      </c>
      <c r="F1854" s="13" t="s">
        <v>115</v>
      </c>
      <c r="G1854" s="13" t="s">
        <v>82</v>
      </c>
      <c r="H1854" s="13" t="s">
        <v>143</v>
      </c>
      <c r="I1854" s="13" t="s">
        <v>611</v>
      </c>
      <c r="J1854" s="13">
        <v>7</v>
      </c>
      <c r="K1854" s="13">
        <v>0</v>
      </c>
      <c r="L1854" s="14">
        <v>49.10499999999999</v>
      </c>
      <c r="M1854" s="14">
        <f t="shared" si="140"/>
        <v>57.64500000000001</v>
      </c>
      <c r="N1854" s="14">
        <f t="shared" si="141"/>
        <v>106.75</v>
      </c>
      <c r="O1854" s="14">
        <f t="shared" si="143"/>
        <v>49.10499999999999</v>
      </c>
      <c r="P1854" s="13">
        <v>106.75</v>
      </c>
      <c r="Q1854" s="14">
        <f t="shared" si="142"/>
        <v>1050</v>
      </c>
      <c r="R1854" s="14" t="str">
        <f t="shared" si="144"/>
        <v>B</v>
      </c>
      <c r="S1854" s="14" t="str">
        <f>VLOOKUP(G1854,Code!$C$3:$D$5,2,0)</f>
        <v>O-102</v>
      </c>
      <c r="T1854" s="14"/>
    </row>
    <row r="1855" spans="1:20">
      <c r="A1855" s="13">
        <v>1854</v>
      </c>
      <c r="B1855" s="13" t="s">
        <v>68</v>
      </c>
      <c r="C1855" s="13" t="s">
        <v>69</v>
      </c>
      <c r="D1855" s="13" t="s">
        <v>1540</v>
      </c>
      <c r="E1855" s="13" t="s">
        <v>176</v>
      </c>
      <c r="F1855" s="13" t="s">
        <v>115</v>
      </c>
      <c r="G1855" s="13" t="s">
        <v>82</v>
      </c>
      <c r="H1855" s="13" t="s">
        <v>107</v>
      </c>
      <c r="I1855" s="13" t="s">
        <v>1543</v>
      </c>
      <c r="J1855" s="13">
        <v>2</v>
      </c>
      <c r="K1855" s="13">
        <v>0</v>
      </c>
      <c r="L1855" s="14">
        <v>45.975399999999993</v>
      </c>
      <c r="M1855" s="14">
        <f t="shared" si="140"/>
        <v>51.8446</v>
      </c>
      <c r="N1855" s="14">
        <f t="shared" si="141"/>
        <v>97.82</v>
      </c>
      <c r="O1855" s="14">
        <f t="shared" si="143"/>
        <v>45.975399999999993</v>
      </c>
      <c r="P1855" s="13">
        <v>97.82</v>
      </c>
      <c r="Q1855" s="14">
        <f t="shared" si="142"/>
        <v>300</v>
      </c>
      <c r="R1855" s="14" t="str">
        <f t="shared" si="144"/>
        <v>D</v>
      </c>
      <c r="S1855" s="14" t="str">
        <f>VLOOKUP(G1855,Code!$C$3:$D$5,2,0)</f>
        <v>O-102</v>
      </c>
      <c r="T1855" s="14"/>
    </row>
    <row r="1856" spans="1:20">
      <c r="A1856" s="13">
        <v>1855</v>
      </c>
      <c r="B1856" s="13" t="s">
        <v>68</v>
      </c>
      <c r="C1856" s="13" t="s">
        <v>69</v>
      </c>
      <c r="D1856" s="13" t="s">
        <v>1540</v>
      </c>
      <c r="E1856" s="13" t="s">
        <v>176</v>
      </c>
      <c r="F1856" s="13" t="s">
        <v>115</v>
      </c>
      <c r="G1856" s="13" t="s">
        <v>82</v>
      </c>
      <c r="H1856" s="13" t="s">
        <v>90</v>
      </c>
      <c r="I1856" s="13" t="s">
        <v>233</v>
      </c>
      <c r="J1856" s="13">
        <v>5</v>
      </c>
      <c r="K1856" s="13">
        <v>0</v>
      </c>
      <c r="L1856" s="14">
        <v>38.177999999999997</v>
      </c>
      <c r="M1856" s="14">
        <f t="shared" si="140"/>
        <v>103.22200000000001</v>
      </c>
      <c r="N1856" s="14">
        <f t="shared" si="141"/>
        <v>141.4</v>
      </c>
      <c r="O1856" s="14">
        <f t="shared" si="143"/>
        <v>38.177999999999997</v>
      </c>
      <c r="P1856" s="13">
        <v>141.4</v>
      </c>
      <c r="Q1856" s="14">
        <f t="shared" si="142"/>
        <v>750</v>
      </c>
      <c r="R1856" s="14" t="str">
        <f t="shared" si="144"/>
        <v>C</v>
      </c>
      <c r="S1856" s="14" t="str">
        <f>VLOOKUP(G1856,Code!$C$3:$D$5,2,0)</f>
        <v>O-102</v>
      </c>
      <c r="T1856" s="14"/>
    </row>
    <row r="1857" spans="1:20">
      <c r="A1857" s="13">
        <v>1856</v>
      </c>
      <c r="B1857" s="13" t="s">
        <v>85</v>
      </c>
      <c r="C1857" s="13" t="s">
        <v>78</v>
      </c>
      <c r="D1857" s="13" t="s">
        <v>79</v>
      </c>
      <c r="E1857" s="13" t="s">
        <v>80</v>
      </c>
      <c r="F1857" s="13" t="s">
        <v>81</v>
      </c>
      <c r="G1857" s="13" t="s">
        <v>82</v>
      </c>
      <c r="H1857" s="13" t="s">
        <v>94</v>
      </c>
      <c r="I1857" s="13" t="s">
        <v>1087</v>
      </c>
      <c r="J1857" s="13">
        <v>3</v>
      </c>
      <c r="K1857" s="13">
        <v>0</v>
      </c>
      <c r="L1857" s="14">
        <v>4.7915999999999999</v>
      </c>
      <c r="M1857" s="14">
        <f t="shared" si="140"/>
        <v>9.7284000000000006</v>
      </c>
      <c r="N1857" s="14">
        <f t="shared" si="141"/>
        <v>14.52</v>
      </c>
      <c r="O1857" s="14">
        <f t="shared" si="143"/>
        <v>4.791599999999999</v>
      </c>
      <c r="P1857" s="13">
        <v>14.52</v>
      </c>
      <c r="Q1857" s="14">
        <f t="shared" si="142"/>
        <v>450</v>
      </c>
      <c r="R1857" s="14" t="str">
        <f t="shared" si="144"/>
        <v>D</v>
      </c>
      <c r="S1857" s="14" t="str">
        <f>VLOOKUP(G1857,Code!$C$3:$D$5,2,0)</f>
        <v>O-102</v>
      </c>
      <c r="T1857" s="14"/>
    </row>
    <row r="1858" spans="1:20">
      <c r="A1858" s="13">
        <v>1857</v>
      </c>
      <c r="B1858" s="13" t="s">
        <v>68</v>
      </c>
      <c r="C1858" s="13" t="s">
        <v>78</v>
      </c>
      <c r="D1858" s="13" t="s">
        <v>148</v>
      </c>
      <c r="E1858" s="13" t="s">
        <v>114</v>
      </c>
      <c r="F1858" s="13" t="s">
        <v>115</v>
      </c>
      <c r="G1858" s="13" t="s">
        <v>82</v>
      </c>
      <c r="H1858" s="13" t="s">
        <v>90</v>
      </c>
      <c r="I1858" s="13" t="s">
        <v>1244</v>
      </c>
      <c r="J1858" s="13">
        <v>5</v>
      </c>
      <c r="K1858" s="13">
        <v>0.2</v>
      </c>
      <c r="L1858" s="14">
        <v>-15.990000000000002</v>
      </c>
      <c r="M1858" s="14">
        <f t="shared" ref="M1858:M1921" si="145">P1858-L1858</f>
        <v>143.91000000000003</v>
      </c>
      <c r="N1858" s="14">
        <f t="shared" ref="N1858:N1921" si="146">P1858+(P1858*K1858)</f>
        <v>153.50400000000002</v>
      </c>
      <c r="O1858" s="14">
        <f t="shared" si="143"/>
        <v>9.5939999999999941</v>
      </c>
      <c r="P1858" s="13">
        <v>127.92000000000002</v>
      </c>
      <c r="Q1858" s="14">
        <f t="shared" ref="Q1858:Q1921" si="147">J1858*150</f>
        <v>750</v>
      </c>
      <c r="R1858" s="14" t="str">
        <f t="shared" si="144"/>
        <v>C</v>
      </c>
      <c r="S1858" s="14" t="str">
        <f>VLOOKUP(G1858,Code!$C$3:$D$5,2,0)</f>
        <v>O-102</v>
      </c>
      <c r="T1858" s="14"/>
    </row>
    <row r="1859" spans="1:20">
      <c r="A1859" s="13">
        <v>1858</v>
      </c>
      <c r="B1859" s="13" t="s">
        <v>68</v>
      </c>
      <c r="C1859" s="13" t="s">
        <v>78</v>
      </c>
      <c r="D1859" s="13" t="s">
        <v>148</v>
      </c>
      <c r="E1859" s="13" t="s">
        <v>114</v>
      </c>
      <c r="F1859" s="13" t="s">
        <v>115</v>
      </c>
      <c r="G1859" s="13" t="s">
        <v>82</v>
      </c>
      <c r="H1859" s="13" t="s">
        <v>99</v>
      </c>
      <c r="I1859" s="13" t="s">
        <v>1544</v>
      </c>
      <c r="J1859" s="13">
        <v>4</v>
      </c>
      <c r="K1859" s="13">
        <v>0.8</v>
      </c>
      <c r="L1859" s="14">
        <v>-53.072000000000017</v>
      </c>
      <c r="M1859" s="14">
        <f t="shared" si="145"/>
        <v>87.312000000000012</v>
      </c>
      <c r="N1859" s="14">
        <f t="shared" si="146"/>
        <v>61.631999999999977</v>
      </c>
      <c r="O1859" s="14">
        <f t="shared" ref="O1859:O1922" si="148">N1859-M1859</f>
        <v>-25.680000000000035</v>
      </c>
      <c r="P1859" s="13">
        <v>34.239999999999988</v>
      </c>
      <c r="Q1859" s="14">
        <f t="shared" si="147"/>
        <v>600</v>
      </c>
      <c r="R1859" s="14" t="str">
        <f t="shared" ref="R1859:R1922" si="149">IF(Q1859&gt;=2000,"A",IF(Q1859&gt;=1000,"B",IF(Q1859&gt;=500,"C",IF(Q1859&gt;=100,"D",IF(Q1859&lt;100,"E","error")))))</f>
        <v>C</v>
      </c>
      <c r="S1859" s="14" t="str">
        <f>VLOOKUP(G1859,Code!$C$3:$D$5,2,0)</f>
        <v>O-102</v>
      </c>
      <c r="T1859" s="14"/>
    </row>
    <row r="1860" spans="1:20">
      <c r="A1860" s="13">
        <v>1859</v>
      </c>
      <c r="B1860" s="13" t="s">
        <v>150</v>
      </c>
      <c r="C1860" s="13" t="s">
        <v>78</v>
      </c>
      <c r="D1860" s="13" t="s">
        <v>274</v>
      </c>
      <c r="E1860" s="13" t="s">
        <v>357</v>
      </c>
      <c r="F1860" s="13" t="s">
        <v>134</v>
      </c>
      <c r="G1860" s="13" t="s">
        <v>82</v>
      </c>
      <c r="H1860" s="13" t="s">
        <v>101</v>
      </c>
      <c r="I1860" s="13" t="s">
        <v>116</v>
      </c>
      <c r="J1860" s="13">
        <v>2</v>
      </c>
      <c r="K1860" s="13">
        <v>0</v>
      </c>
      <c r="L1860" s="14">
        <v>60.552800000000005</v>
      </c>
      <c r="M1860" s="14">
        <f t="shared" si="145"/>
        <v>77.0672</v>
      </c>
      <c r="N1860" s="14">
        <f t="shared" si="146"/>
        <v>137.62</v>
      </c>
      <c r="O1860" s="14">
        <f t="shared" si="148"/>
        <v>60.552800000000005</v>
      </c>
      <c r="P1860" s="13">
        <v>137.62</v>
      </c>
      <c r="Q1860" s="14">
        <f t="shared" si="147"/>
        <v>300</v>
      </c>
      <c r="R1860" s="14" t="str">
        <f t="shared" si="149"/>
        <v>D</v>
      </c>
      <c r="S1860" s="14" t="str">
        <f>VLOOKUP(G1860,Code!$C$3:$D$5,2,0)</f>
        <v>O-102</v>
      </c>
      <c r="T1860" s="14"/>
    </row>
    <row r="1861" spans="1:20">
      <c r="A1861" s="13">
        <v>1860</v>
      </c>
      <c r="B1861" s="13" t="s">
        <v>150</v>
      </c>
      <c r="C1861" s="13" t="s">
        <v>78</v>
      </c>
      <c r="D1861" s="13" t="s">
        <v>274</v>
      </c>
      <c r="E1861" s="13" t="s">
        <v>357</v>
      </c>
      <c r="F1861" s="13" t="s">
        <v>134</v>
      </c>
      <c r="G1861" s="13" t="s">
        <v>96</v>
      </c>
      <c r="H1861" s="13" t="s">
        <v>97</v>
      </c>
      <c r="I1861" s="13" t="s">
        <v>1545</v>
      </c>
      <c r="J1861" s="13">
        <v>1</v>
      </c>
      <c r="K1861" s="13">
        <v>0</v>
      </c>
      <c r="L1861" s="14">
        <v>25.122500000000002</v>
      </c>
      <c r="M1861" s="14">
        <f t="shared" si="145"/>
        <v>75.367499999999993</v>
      </c>
      <c r="N1861" s="14">
        <f t="shared" si="146"/>
        <v>100.49</v>
      </c>
      <c r="O1861" s="14">
        <f t="shared" si="148"/>
        <v>25.122500000000002</v>
      </c>
      <c r="P1861" s="13">
        <v>100.49</v>
      </c>
      <c r="Q1861" s="14">
        <f t="shared" si="147"/>
        <v>150</v>
      </c>
      <c r="R1861" s="14" t="str">
        <f t="shared" si="149"/>
        <v>D</v>
      </c>
      <c r="S1861" s="14" t="str">
        <f>VLOOKUP(G1861,Code!$C$3:$D$5,2,0)</f>
        <v>T-103</v>
      </c>
      <c r="T1861" s="14"/>
    </row>
    <row r="1862" spans="1:20">
      <c r="A1862" s="13">
        <v>1861</v>
      </c>
      <c r="B1862" s="13" t="s">
        <v>150</v>
      </c>
      <c r="C1862" s="13" t="s">
        <v>69</v>
      </c>
      <c r="D1862" s="13" t="s">
        <v>181</v>
      </c>
      <c r="E1862" s="13" t="s">
        <v>182</v>
      </c>
      <c r="F1862" s="13" t="s">
        <v>134</v>
      </c>
      <c r="G1862" s="13" t="s">
        <v>73</v>
      </c>
      <c r="H1862" s="13" t="s">
        <v>74</v>
      </c>
      <c r="I1862" s="13" t="s">
        <v>1546</v>
      </c>
      <c r="J1862" s="13">
        <v>2</v>
      </c>
      <c r="K1862" s="13">
        <v>0.2</v>
      </c>
      <c r="L1862" s="14">
        <v>-28.976400000000012</v>
      </c>
      <c r="M1862" s="14">
        <f t="shared" si="145"/>
        <v>286.5444</v>
      </c>
      <c r="N1862" s="14">
        <f t="shared" si="146"/>
        <v>309.08159999999998</v>
      </c>
      <c r="O1862" s="14">
        <f t="shared" si="148"/>
        <v>22.537199999999984</v>
      </c>
      <c r="P1862" s="13">
        <v>257.56799999999998</v>
      </c>
      <c r="Q1862" s="14">
        <f t="shared" si="147"/>
        <v>300</v>
      </c>
      <c r="R1862" s="14" t="str">
        <f t="shared" si="149"/>
        <v>D</v>
      </c>
      <c r="S1862" s="14" t="str">
        <f>VLOOKUP(G1862,Code!$C$3:$D$5,2,0)</f>
        <v>F-101</v>
      </c>
      <c r="T1862" s="14"/>
    </row>
    <row r="1863" spans="1:20">
      <c r="A1863" s="13">
        <v>1862</v>
      </c>
      <c r="B1863" s="13" t="s">
        <v>150</v>
      </c>
      <c r="C1863" s="13" t="s">
        <v>69</v>
      </c>
      <c r="D1863" s="13" t="s">
        <v>181</v>
      </c>
      <c r="E1863" s="13" t="s">
        <v>182</v>
      </c>
      <c r="F1863" s="13" t="s">
        <v>134</v>
      </c>
      <c r="G1863" s="13" t="s">
        <v>96</v>
      </c>
      <c r="H1863" s="13" t="s">
        <v>97</v>
      </c>
      <c r="I1863" s="13" t="s">
        <v>354</v>
      </c>
      <c r="J1863" s="13">
        <v>4</v>
      </c>
      <c r="K1863" s="13">
        <v>0</v>
      </c>
      <c r="L1863" s="14">
        <v>33.588800000000006</v>
      </c>
      <c r="M1863" s="14">
        <f t="shared" si="145"/>
        <v>86.371199999999988</v>
      </c>
      <c r="N1863" s="14">
        <f t="shared" si="146"/>
        <v>119.96</v>
      </c>
      <c r="O1863" s="14">
        <f t="shared" si="148"/>
        <v>33.588800000000006</v>
      </c>
      <c r="P1863" s="13">
        <v>119.96</v>
      </c>
      <c r="Q1863" s="14">
        <f t="shared" si="147"/>
        <v>600</v>
      </c>
      <c r="R1863" s="14" t="str">
        <f t="shared" si="149"/>
        <v>C</v>
      </c>
      <c r="S1863" s="14" t="str">
        <f>VLOOKUP(G1863,Code!$C$3:$D$5,2,0)</f>
        <v>T-103</v>
      </c>
      <c r="T1863" s="14"/>
    </row>
    <row r="1864" spans="1:20">
      <c r="A1864" s="13">
        <v>1863</v>
      </c>
      <c r="B1864" s="13" t="s">
        <v>548</v>
      </c>
      <c r="C1864" s="13" t="s">
        <v>69</v>
      </c>
      <c r="D1864" s="13" t="s">
        <v>331</v>
      </c>
      <c r="E1864" s="13" t="s">
        <v>114</v>
      </c>
      <c r="F1864" s="13" t="s">
        <v>115</v>
      </c>
      <c r="G1864" s="13" t="s">
        <v>82</v>
      </c>
      <c r="H1864" s="13" t="s">
        <v>90</v>
      </c>
      <c r="I1864" s="13" t="s">
        <v>361</v>
      </c>
      <c r="J1864" s="13">
        <v>4</v>
      </c>
      <c r="K1864" s="13">
        <v>0.2</v>
      </c>
      <c r="L1864" s="14">
        <v>4.9632000000000005</v>
      </c>
      <c r="M1864" s="14">
        <f t="shared" si="145"/>
        <v>44.668800000000005</v>
      </c>
      <c r="N1864" s="14">
        <f t="shared" si="146"/>
        <v>59.558400000000006</v>
      </c>
      <c r="O1864" s="14">
        <f t="shared" si="148"/>
        <v>14.889600000000002</v>
      </c>
      <c r="P1864" s="13">
        <v>49.632000000000005</v>
      </c>
      <c r="Q1864" s="14">
        <f t="shared" si="147"/>
        <v>600</v>
      </c>
      <c r="R1864" s="14" t="str">
        <f t="shared" si="149"/>
        <v>C</v>
      </c>
      <c r="S1864" s="14" t="str">
        <f>VLOOKUP(G1864,Code!$C$3:$D$5,2,0)</f>
        <v>O-102</v>
      </c>
      <c r="T1864" s="14"/>
    </row>
    <row r="1865" spans="1:20">
      <c r="A1865" s="13">
        <v>1864</v>
      </c>
      <c r="B1865" s="13" t="s">
        <v>85</v>
      </c>
      <c r="C1865" s="13" t="s">
        <v>78</v>
      </c>
      <c r="D1865" s="13" t="s">
        <v>251</v>
      </c>
      <c r="E1865" s="13" t="s">
        <v>252</v>
      </c>
      <c r="F1865" s="13" t="s">
        <v>81</v>
      </c>
      <c r="G1865" s="13" t="s">
        <v>73</v>
      </c>
      <c r="H1865" s="13" t="s">
        <v>88</v>
      </c>
      <c r="I1865" s="13" t="s">
        <v>526</v>
      </c>
      <c r="J1865" s="13">
        <v>5</v>
      </c>
      <c r="K1865" s="13">
        <v>0.5</v>
      </c>
      <c r="L1865" s="14">
        <v>-465.5680000000001</v>
      </c>
      <c r="M1865" s="14">
        <f t="shared" si="145"/>
        <v>1193.018</v>
      </c>
      <c r="N1865" s="14">
        <f t="shared" si="146"/>
        <v>1091.1750000000002</v>
      </c>
      <c r="O1865" s="14">
        <f t="shared" si="148"/>
        <v>-101.84299999999985</v>
      </c>
      <c r="P1865" s="13">
        <v>727.45</v>
      </c>
      <c r="Q1865" s="14">
        <f t="shared" si="147"/>
        <v>750</v>
      </c>
      <c r="R1865" s="14" t="str">
        <f t="shared" si="149"/>
        <v>C</v>
      </c>
      <c r="S1865" s="14" t="str">
        <f>VLOOKUP(G1865,Code!$C$3:$D$5,2,0)</f>
        <v>F-101</v>
      </c>
      <c r="T1865" s="14"/>
    </row>
    <row r="1866" spans="1:20">
      <c r="A1866" s="13">
        <v>1865</v>
      </c>
      <c r="B1866" s="13" t="s">
        <v>85</v>
      </c>
      <c r="C1866" s="13" t="s">
        <v>78</v>
      </c>
      <c r="D1866" s="13" t="s">
        <v>251</v>
      </c>
      <c r="E1866" s="13" t="s">
        <v>252</v>
      </c>
      <c r="F1866" s="13" t="s">
        <v>81</v>
      </c>
      <c r="G1866" s="13" t="s">
        <v>73</v>
      </c>
      <c r="H1866" s="13" t="s">
        <v>92</v>
      </c>
      <c r="I1866" s="13" t="s">
        <v>1547</v>
      </c>
      <c r="J1866" s="13">
        <v>3</v>
      </c>
      <c r="K1866" s="13">
        <v>0.2</v>
      </c>
      <c r="L1866" s="14">
        <v>4.3679999999999986</v>
      </c>
      <c r="M1866" s="14">
        <f t="shared" si="145"/>
        <v>20.592000000000002</v>
      </c>
      <c r="N1866" s="14">
        <f t="shared" si="146"/>
        <v>29.952000000000002</v>
      </c>
      <c r="O1866" s="14">
        <f t="shared" si="148"/>
        <v>9.36</v>
      </c>
      <c r="P1866" s="13">
        <v>24.96</v>
      </c>
      <c r="Q1866" s="14">
        <f t="shared" si="147"/>
        <v>450</v>
      </c>
      <c r="R1866" s="14" t="str">
        <f t="shared" si="149"/>
        <v>D</v>
      </c>
      <c r="S1866" s="14" t="str">
        <f>VLOOKUP(G1866,Code!$C$3:$D$5,2,0)</f>
        <v>F-101</v>
      </c>
      <c r="T1866" s="14"/>
    </row>
    <row r="1867" spans="1:20">
      <c r="A1867" s="13">
        <v>1866</v>
      </c>
      <c r="B1867" s="13" t="s">
        <v>548</v>
      </c>
      <c r="C1867" s="13" t="s">
        <v>78</v>
      </c>
      <c r="D1867" s="13" t="s">
        <v>307</v>
      </c>
      <c r="E1867" s="13" t="s">
        <v>268</v>
      </c>
      <c r="F1867" s="13" t="s">
        <v>134</v>
      </c>
      <c r="G1867" s="13" t="s">
        <v>96</v>
      </c>
      <c r="H1867" s="13" t="s">
        <v>97</v>
      </c>
      <c r="I1867" s="13" t="s">
        <v>1548</v>
      </c>
      <c r="J1867" s="13">
        <v>3</v>
      </c>
      <c r="K1867" s="13">
        <v>0.4</v>
      </c>
      <c r="L1867" s="14">
        <v>-92.695500000000038</v>
      </c>
      <c r="M1867" s="14">
        <f t="shared" si="145"/>
        <v>463.47750000000002</v>
      </c>
      <c r="N1867" s="14">
        <f t="shared" si="146"/>
        <v>519.09479999999996</v>
      </c>
      <c r="O1867" s="14">
        <f t="shared" si="148"/>
        <v>55.617299999999943</v>
      </c>
      <c r="P1867" s="13">
        <v>370.78199999999998</v>
      </c>
      <c r="Q1867" s="14">
        <f t="shared" si="147"/>
        <v>450</v>
      </c>
      <c r="R1867" s="14" t="str">
        <f t="shared" si="149"/>
        <v>D</v>
      </c>
      <c r="S1867" s="14" t="str">
        <f>VLOOKUP(G1867,Code!$C$3:$D$5,2,0)</f>
        <v>T-103</v>
      </c>
      <c r="T1867" s="14"/>
    </row>
    <row r="1868" spans="1:20">
      <c r="A1868" s="13">
        <v>1867</v>
      </c>
      <c r="B1868" s="13" t="s">
        <v>150</v>
      </c>
      <c r="C1868" s="13" t="s">
        <v>78</v>
      </c>
      <c r="D1868" s="13" t="s">
        <v>70</v>
      </c>
      <c r="E1868" s="13" t="s">
        <v>582</v>
      </c>
      <c r="F1868" s="13" t="s">
        <v>81</v>
      </c>
      <c r="G1868" s="13" t="s">
        <v>73</v>
      </c>
      <c r="H1868" s="13" t="s">
        <v>92</v>
      </c>
      <c r="I1868" s="13" t="s">
        <v>1111</v>
      </c>
      <c r="J1868" s="13">
        <v>5</v>
      </c>
      <c r="K1868" s="13">
        <v>0</v>
      </c>
      <c r="L1868" s="14">
        <v>70.72199999999998</v>
      </c>
      <c r="M1868" s="14">
        <f t="shared" si="145"/>
        <v>125.72800000000001</v>
      </c>
      <c r="N1868" s="14">
        <f t="shared" si="146"/>
        <v>196.45</v>
      </c>
      <c r="O1868" s="14">
        <f t="shared" si="148"/>
        <v>70.72199999999998</v>
      </c>
      <c r="P1868" s="13">
        <v>196.45</v>
      </c>
      <c r="Q1868" s="14">
        <f t="shared" si="147"/>
        <v>750</v>
      </c>
      <c r="R1868" s="14" t="str">
        <f t="shared" si="149"/>
        <v>C</v>
      </c>
      <c r="S1868" s="14" t="str">
        <f>VLOOKUP(G1868,Code!$C$3:$D$5,2,0)</f>
        <v>F-101</v>
      </c>
      <c r="T1868" s="14"/>
    </row>
    <row r="1869" spans="1:20">
      <c r="A1869" s="13">
        <v>1868</v>
      </c>
      <c r="B1869" s="13" t="s">
        <v>85</v>
      </c>
      <c r="C1869" s="13" t="s">
        <v>112</v>
      </c>
      <c r="D1869" s="13" t="s">
        <v>132</v>
      </c>
      <c r="E1869" s="13" t="s">
        <v>133</v>
      </c>
      <c r="F1869" s="13" t="s">
        <v>134</v>
      </c>
      <c r="G1869" s="13" t="s">
        <v>82</v>
      </c>
      <c r="H1869" s="13" t="s">
        <v>107</v>
      </c>
      <c r="I1869" s="13" t="s">
        <v>1549</v>
      </c>
      <c r="J1869" s="13">
        <v>6</v>
      </c>
      <c r="K1869" s="13">
        <v>0.2</v>
      </c>
      <c r="L1869" s="14">
        <v>10.8864</v>
      </c>
      <c r="M1869" s="14">
        <f t="shared" si="145"/>
        <v>20.217600000000004</v>
      </c>
      <c r="N1869" s="14">
        <f t="shared" si="146"/>
        <v>37.32480000000001</v>
      </c>
      <c r="O1869" s="14">
        <f t="shared" si="148"/>
        <v>17.107200000000006</v>
      </c>
      <c r="P1869" s="13">
        <v>31.104000000000006</v>
      </c>
      <c r="Q1869" s="14">
        <f t="shared" si="147"/>
        <v>900</v>
      </c>
      <c r="R1869" s="14" t="str">
        <f t="shared" si="149"/>
        <v>C</v>
      </c>
      <c r="S1869" s="14" t="str">
        <f>VLOOKUP(G1869,Code!$C$3:$D$5,2,0)</f>
        <v>O-102</v>
      </c>
      <c r="T1869" s="14"/>
    </row>
    <row r="1870" spans="1:20">
      <c r="A1870" s="13">
        <v>1869</v>
      </c>
      <c r="B1870" s="13" t="s">
        <v>85</v>
      </c>
      <c r="C1870" s="13" t="s">
        <v>112</v>
      </c>
      <c r="D1870" s="13" t="s">
        <v>132</v>
      </c>
      <c r="E1870" s="13" t="s">
        <v>133</v>
      </c>
      <c r="F1870" s="13" t="s">
        <v>134</v>
      </c>
      <c r="G1870" s="13" t="s">
        <v>82</v>
      </c>
      <c r="H1870" s="13" t="s">
        <v>90</v>
      </c>
      <c r="I1870" s="13" t="s">
        <v>1550</v>
      </c>
      <c r="J1870" s="13">
        <v>2</v>
      </c>
      <c r="K1870" s="13">
        <v>0.2</v>
      </c>
      <c r="L1870" s="14">
        <v>-17.607599999999998</v>
      </c>
      <c r="M1870" s="14">
        <f t="shared" si="145"/>
        <v>95.863599999999991</v>
      </c>
      <c r="N1870" s="14">
        <f t="shared" si="146"/>
        <v>93.907200000000003</v>
      </c>
      <c r="O1870" s="14">
        <f t="shared" si="148"/>
        <v>-1.9563999999999879</v>
      </c>
      <c r="P1870" s="13">
        <v>78.256</v>
      </c>
      <c r="Q1870" s="14">
        <f t="shared" si="147"/>
        <v>300</v>
      </c>
      <c r="R1870" s="14" t="str">
        <f t="shared" si="149"/>
        <v>D</v>
      </c>
      <c r="S1870" s="14" t="str">
        <f>VLOOKUP(G1870,Code!$C$3:$D$5,2,0)</f>
        <v>O-102</v>
      </c>
      <c r="T1870" s="14"/>
    </row>
    <row r="1871" spans="1:20">
      <c r="A1871" s="13">
        <v>1870</v>
      </c>
      <c r="B1871" s="13" t="s">
        <v>68</v>
      </c>
      <c r="C1871" s="13" t="s">
        <v>69</v>
      </c>
      <c r="D1871" s="13" t="s">
        <v>109</v>
      </c>
      <c r="E1871" s="13" t="s">
        <v>110</v>
      </c>
      <c r="F1871" s="13" t="s">
        <v>81</v>
      </c>
      <c r="G1871" s="13" t="s">
        <v>82</v>
      </c>
      <c r="H1871" s="13" t="s">
        <v>107</v>
      </c>
      <c r="I1871" s="13" t="s">
        <v>1015</v>
      </c>
      <c r="J1871" s="13">
        <v>1</v>
      </c>
      <c r="K1871" s="13">
        <v>0</v>
      </c>
      <c r="L1871" s="14">
        <v>3.1104000000000003</v>
      </c>
      <c r="M1871" s="14">
        <f t="shared" si="145"/>
        <v>3.3696000000000002</v>
      </c>
      <c r="N1871" s="14">
        <f t="shared" si="146"/>
        <v>6.48</v>
      </c>
      <c r="O1871" s="14">
        <f t="shared" si="148"/>
        <v>3.1104000000000003</v>
      </c>
      <c r="P1871" s="13">
        <v>6.48</v>
      </c>
      <c r="Q1871" s="14">
        <f t="shared" si="147"/>
        <v>150</v>
      </c>
      <c r="R1871" s="14" t="str">
        <f t="shared" si="149"/>
        <v>D</v>
      </c>
      <c r="S1871" s="14" t="str">
        <f>VLOOKUP(G1871,Code!$C$3:$D$5,2,0)</f>
        <v>O-102</v>
      </c>
      <c r="T1871" s="14"/>
    </row>
    <row r="1872" spans="1:20">
      <c r="A1872" s="13">
        <v>1871</v>
      </c>
      <c r="B1872" s="13" t="s">
        <v>85</v>
      </c>
      <c r="C1872" s="13" t="s">
        <v>78</v>
      </c>
      <c r="D1872" s="13" t="s">
        <v>124</v>
      </c>
      <c r="E1872" s="13" t="s">
        <v>80</v>
      </c>
      <c r="F1872" s="13" t="s">
        <v>81</v>
      </c>
      <c r="G1872" s="13" t="s">
        <v>82</v>
      </c>
      <c r="H1872" s="13" t="s">
        <v>94</v>
      </c>
      <c r="I1872" s="13" t="s">
        <v>1551</v>
      </c>
      <c r="J1872" s="13">
        <v>5</v>
      </c>
      <c r="K1872" s="13">
        <v>0</v>
      </c>
      <c r="L1872" s="14">
        <v>25.792000000000002</v>
      </c>
      <c r="M1872" s="14">
        <f t="shared" si="145"/>
        <v>73.408000000000001</v>
      </c>
      <c r="N1872" s="14">
        <f t="shared" si="146"/>
        <v>99.2</v>
      </c>
      <c r="O1872" s="14">
        <f t="shared" si="148"/>
        <v>25.792000000000002</v>
      </c>
      <c r="P1872" s="13">
        <v>99.2</v>
      </c>
      <c r="Q1872" s="14">
        <f t="shared" si="147"/>
        <v>750</v>
      </c>
      <c r="R1872" s="14" t="str">
        <f t="shared" si="149"/>
        <v>C</v>
      </c>
      <c r="S1872" s="14" t="str">
        <f>VLOOKUP(G1872,Code!$C$3:$D$5,2,0)</f>
        <v>O-102</v>
      </c>
      <c r="T1872" s="14"/>
    </row>
    <row r="1873" spans="1:20">
      <c r="A1873" s="13">
        <v>1872</v>
      </c>
      <c r="B1873" s="13" t="s">
        <v>85</v>
      </c>
      <c r="C1873" s="13" t="s">
        <v>78</v>
      </c>
      <c r="D1873" s="13" t="s">
        <v>124</v>
      </c>
      <c r="E1873" s="13" t="s">
        <v>80</v>
      </c>
      <c r="F1873" s="13" t="s">
        <v>81</v>
      </c>
      <c r="G1873" s="13" t="s">
        <v>73</v>
      </c>
      <c r="H1873" s="13" t="s">
        <v>76</v>
      </c>
      <c r="I1873" s="13" t="s">
        <v>699</v>
      </c>
      <c r="J1873" s="13">
        <v>2</v>
      </c>
      <c r="K1873" s="13">
        <v>0.2</v>
      </c>
      <c r="L1873" s="14">
        <v>50.097999999999985</v>
      </c>
      <c r="M1873" s="14">
        <f t="shared" si="145"/>
        <v>751.47000000000014</v>
      </c>
      <c r="N1873" s="14">
        <f t="shared" si="146"/>
        <v>961.88160000000016</v>
      </c>
      <c r="O1873" s="14">
        <f t="shared" si="148"/>
        <v>210.41160000000002</v>
      </c>
      <c r="P1873" s="13">
        <v>801.5680000000001</v>
      </c>
      <c r="Q1873" s="14">
        <f t="shared" si="147"/>
        <v>300</v>
      </c>
      <c r="R1873" s="14" t="str">
        <f t="shared" si="149"/>
        <v>D</v>
      </c>
      <c r="S1873" s="14" t="str">
        <f>VLOOKUP(G1873,Code!$C$3:$D$5,2,0)</f>
        <v>F-101</v>
      </c>
      <c r="T1873" s="14"/>
    </row>
    <row r="1874" spans="1:20">
      <c r="A1874" s="13">
        <v>1873</v>
      </c>
      <c r="B1874" s="13" t="s">
        <v>85</v>
      </c>
      <c r="C1874" s="13" t="s">
        <v>78</v>
      </c>
      <c r="D1874" s="13" t="s">
        <v>124</v>
      </c>
      <c r="E1874" s="13" t="s">
        <v>80</v>
      </c>
      <c r="F1874" s="13" t="s">
        <v>81</v>
      </c>
      <c r="G1874" s="13" t="s">
        <v>73</v>
      </c>
      <c r="H1874" s="13" t="s">
        <v>88</v>
      </c>
      <c r="I1874" s="13" t="s">
        <v>1552</v>
      </c>
      <c r="J1874" s="13">
        <v>1</v>
      </c>
      <c r="K1874" s="13">
        <v>0.2</v>
      </c>
      <c r="L1874" s="14">
        <v>27.284800000000004</v>
      </c>
      <c r="M1874" s="14">
        <f t="shared" si="145"/>
        <v>245.56319999999999</v>
      </c>
      <c r="N1874" s="14">
        <f t="shared" si="146"/>
        <v>327.41759999999999</v>
      </c>
      <c r="O1874" s="14">
        <f t="shared" si="148"/>
        <v>81.854399999999998</v>
      </c>
      <c r="P1874" s="13">
        <v>272.84800000000001</v>
      </c>
      <c r="Q1874" s="14">
        <f t="shared" si="147"/>
        <v>150</v>
      </c>
      <c r="R1874" s="14" t="str">
        <f t="shared" si="149"/>
        <v>D</v>
      </c>
      <c r="S1874" s="14" t="str">
        <f>VLOOKUP(G1874,Code!$C$3:$D$5,2,0)</f>
        <v>F-101</v>
      </c>
      <c r="T1874" s="14"/>
    </row>
    <row r="1875" spans="1:20">
      <c r="A1875" s="13">
        <v>1874</v>
      </c>
      <c r="B1875" s="13" t="s">
        <v>85</v>
      </c>
      <c r="C1875" s="13" t="s">
        <v>69</v>
      </c>
      <c r="D1875" s="13" t="s">
        <v>1553</v>
      </c>
      <c r="E1875" s="13" t="s">
        <v>110</v>
      </c>
      <c r="F1875" s="13" t="s">
        <v>81</v>
      </c>
      <c r="G1875" s="13" t="s">
        <v>73</v>
      </c>
      <c r="H1875" s="13" t="s">
        <v>88</v>
      </c>
      <c r="I1875" s="13" t="s">
        <v>1554</v>
      </c>
      <c r="J1875" s="13">
        <v>1</v>
      </c>
      <c r="K1875" s="13">
        <v>0</v>
      </c>
      <c r="L1875" s="14">
        <v>20.584199999999996</v>
      </c>
      <c r="M1875" s="14">
        <f t="shared" si="145"/>
        <v>50.395800000000008</v>
      </c>
      <c r="N1875" s="14">
        <f t="shared" si="146"/>
        <v>70.98</v>
      </c>
      <c r="O1875" s="14">
        <f t="shared" si="148"/>
        <v>20.584199999999996</v>
      </c>
      <c r="P1875" s="13">
        <v>70.98</v>
      </c>
      <c r="Q1875" s="14">
        <f t="shared" si="147"/>
        <v>150</v>
      </c>
      <c r="R1875" s="14" t="str">
        <f t="shared" si="149"/>
        <v>D</v>
      </c>
      <c r="S1875" s="14" t="str">
        <f>VLOOKUP(G1875,Code!$C$3:$D$5,2,0)</f>
        <v>F-101</v>
      </c>
      <c r="T1875" s="14"/>
    </row>
    <row r="1876" spans="1:20">
      <c r="A1876" s="13">
        <v>1875</v>
      </c>
      <c r="B1876" s="13" t="s">
        <v>85</v>
      </c>
      <c r="C1876" s="13" t="s">
        <v>112</v>
      </c>
      <c r="D1876" s="13" t="s">
        <v>267</v>
      </c>
      <c r="E1876" s="13" t="s">
        <v>268</v>
      </c>
      <c r="F1876" s="13" t="s">
        <v>134</v>
      </c>
      <c r="G1876" s="13" t="s">
        <v>82</v>
      </c>
      <c r="H1876" s="13" t="s">
        <v>107</v>
      </c>
      <c r="I1876" s="13" t="s">
        <v>149</v>
      </c>
      <c r="J1876" s="13">
        <v>2</v>
      </c>
      <c r="K1876" s="13">
        <v>0.2</v>
      </c>
      <c r="L1876" s="14">
        <v>5.8812000000000006</v>
      </c>
      <c r="M1876" s="14">
        <f t="shared" si="145"/>
        <v>10.3428</v>
      </c>
      <c r="N1876" s="14">
        <f t="shared" si="146"/>
        <v>19.468800000000002</v>
      </c>
      <c r="O1876" s="14">
        <f t="shared" si="148"/>
        <v>9.1260000000000012</v>
      </c>
      <c r="P1876" s="13">
        <v>16.224</v>
      </c>
      <c r="Q1876" s="14">
        <f t="shared" si="147"/>
        <v>300</v>
      </c>
      <c r="R1876" s="14" t="str">
        <f t="shared" si="149"/>
        <v>D</v>
      </c>
      <c r="S1876" s="14" t="str">
        <f>VLOOKUP(G1876,Code!$C$3:$D$5,2,0)</f>
        <v>O-102</v>
      </c>
      <c r="T1876" s="14"/>
    </row>
    <row r="1877" spans="1:20">
      <c r="A1877" s="13">
        <v>1876</v>
      </c>
      <c r="B1877" s="13" t="s">
        <v>85</v>
      </c>
      <c r="C1877" s="13" t="s">
        <v>69</v>
      </c>
      <c r="D1877" s="13" t="s">
        <v>507</v>
      </c>
      <c r="E1877" s="13" t="s">
        <v>182</v>
      </c>
      <c r="F1877" s="13" t="s">
        <v>134</v>
      </c>
      <c r="G1877" s="13" t="s">
        <v>73</v>
      </c>
      <c r="H1877" s="13" t="s">
        <v>74</v>
      </c>
      <c r="I1877" s="13" t="s">
        <v>868</v>
      </c>
      <c r="J1877" s="13">
        <v>1</v>
      </c>
      <c r="K1877" s="13">
        <v>0.2</v>
      </c>
      <c r="L1877" s="14">
        <v>-22.098000000000013</v>
      </c>
      <c r="M1877" s="14">
        <f t="shared" si="145"/>
        <v>198.88200000000001</v>
      </c>
      <c r="N1877" s="14">
        <f t="shared" si="146"/>
        <v>212.14079999999998</v>
      </c>
      <c r="O1877" s="14">
        <f t="shared" si="148"/>
        <v>13.258799999999979</v>
      </c>
      <c r="P1877" s="13">
        <v>176.78399999999999</v>
      </c>
      <c r="Q1877" s="14">
        <f t="shared" si="147"/>
        <v>150</v>
      </c>
      <c r="R1877" s="14" t="str">
        <f t="shared" si="149"/>
        <v>D</v>
      </c>
      <c r="S1877" s="14" t="str">
        <f>VLOOKUP(G1877,Code!$C$3:$D$5,2,0)</f>
        <v>F-101</v>
      </c>
      <c r="T1877" s="14"/>
    </row>
    <row r="1878" spans="1:20">
      <c r="A1878" s="13">
        <v>1877</v>
      </c>
      <c r="B1878" s="13" t="s">
        <v>85</v>
      </c>
      <c r="C1878" s="13" t="s">
        <v>69</v>
      </c>
      <c r="D1878" s="13" t="s">
        <v>331</v>
      </c>
      <c r="E1878" s="13" t="s">
        <v>114</v>
      </c>
      <c r="F1878" s="13" t="s">
        <v>115</v>
      </c>
      <c r="G1878" s="13" t="s">
        <v>96</v>
      </c>
      <c r="H1878" s="13" t="s">
        <v>97</v>
      </c>
      <c r="I1878" s="13" t="s">
        <v>730</v>
      </c>
      <c r="J1878" s="13">
        <v>3</v>
      </c>
      <c r="K1878" s="13">
        <v>0.2</v>
      </c>
      <c r="L1878" s="14">
        <v>47.037600000000026</v>
      </c>
      <c r="M1878" s="14">
        <f t="shared" si="145"/>
        <v>423.33840000000009</v>
      </c>
      <c r="N1878" s="14">
        <f t="shared" si="146"/>
        <v>564.45120000000009</v>
      </c>
      <c r="O1878" s="14">
        <f t="shared" si="148"/>
        <v>141.11279999999999</v>
      </c>
      <c r="P1878" s="13">
        <v>470.37600000000009</v>
      </c>
      <c r="Q1878" s="14">
        <f t="shared" si="147"/>
        <v>450</v>
      </c>
      <c r="R1878" s="14" t="str">
        <f t="shared" si="149"/>
        <v>D</v>
      </c>
      <c r="S1878" s="14" t="str">
        <f>VLOOKUP(G1878,Code!$C$3:$D$5,2,0)</f>
        <v>T-103</v>
      </c>
      <c r="T1878" s="14"/>
    </row>
    <row r="1879" spans="1:20">
      <c r="A1879" s="13">
        <v>1878</v>
      </c>
      <c r="B1879" s="13" t="s">
        <v>85</v>
      </c>
      <c r="C1879" s="13" t="s">
        <v>69</v>
      </c>
      <c r="D1879" s="13" t="s">
        <v>79</v>
      </c>
      <c r="E1879" s="13" t="s">
        <v>80</v>
      </c>
      <c r="F1879" s="13" t="s">
        <v>81</v>
      </c>
      <c r="G1879" s="13" t="s">
        <v>73</v>
      </c>
      <c r="H1879" s="13" t="s">
        <v>76</v>
      </c>
      <c r="I1879" s="13" t="s">
        <v>1128</v>
      </c>
      <c r="J1879" s="13">
        <v>4</v>
      </c>
      <c r="K1879" s="13">
        <v>0.2</v>
      </c>
      <c r="L1879" s="14">
        <v>-44.276400000000024</v>
      </c>
      <c r="M1879" s="14">
        <f t="shared" si="145"/>
        <v>437.84440000000001</v>
      </c>
      <c r="N1879" s="14">
        <f t="shared" si="146"/>
        <v>472.28159999999997</v>
      </c>
      <c r="O1879" s="14">
        <f t="shared" si="148"/>
        <v>34.437199999999962</v>
      </c>
      <c r="P1879" s="13">
        <v>393.56799999999998</v>
      </c>
      <c r="Q1879" s="14">
        <f t="shared" si="147"/>
        <v>600</v>
      </c>
      <c r="R1879" s="14" t="str">
        <f t="shared" si="149"/>
        <v>C</v>
      </c>
      <c r="S1879" s="14" t="str">
        <f>VLOOKUP(G1879,Code!$C$3:$D$5,2,0)</f>
        <v>F-101</v>
      </c>
      <c r="T1879" s="14"/>
    </row>
    <row r="1880" spans="1:20">
      <c r="A1880" s="13">
        <v>1879</v>
      </c>
      <c r="B1880" s="13" t="s">
        <v>85</v>
      </c>
      <c r="C1880" s="13" t="s">
        <v>69</v>
      </c>
      <c r="D1880" s="13" t="s">
        <v>79</v>
      </c>
      <c r="E1880" s="13" t="s">
        <v>80</v>
      </c>
      <c r="F1880" s="13" t="s">
        <v>81</v>
      </c>
      <c r="G1880" s="13" t="s">
        <v>96</v>
      </c>
      <c r="H1880" s="13" t="s">
        <v>97</v>
      </c>
      <c r="I1880" s="13" t="s">
        <v>396</v>
      </c>
      <c r="J1880" s="13">
        <v>3</v>
      </c>
      <c r="K1880" s="13">
        <v>0.2</v>
      </c>
      <c r="L1880" s="14">
        <v>22.678200000000018</v>
      </c>
      <c r="M1880" s="14">
        <f t="shared" si="145"/>
        <v>279.69779999999997</v>
      </c>
      <c r="N1880" s="14">
        <f t="shared" si="146"/>
        <v>362.85119999999995</v>
      </c>
      <c r="O1880" s="14">
        <f t="shared" si="148"/>
        <v>83.153399999999976</v>
      </c>
      <c r="P1880" s="13">
        <v>302.37599999999998</v>
      </c>
      <c r="Q1880" s="14">
        <f t="shared" si="147"/>
        <v>450</v>
      </c>
      <c r="R1880" s="14" t="str">
        <f t="shared" si="149"/>
        <v>D</v>
      </c>
      <c r="S1880" s="14" t="str">
        <f>VLOOKUP(G1880,Code!$C$3:$D$5,2,0)</f>
        <v>T-103</v>
      </c>
      <c r="T1880" s="14"/>
    </row>
    <row r="1881" spans="1:20">
      <c r="A1881" s="13">
        <v>1880</v>
      </c>
      <c r="B1881" s="13" t="s">
        <v>85</v>
      </c>
      <c r="C1881" s="13" t="s">
        <v>78</v>
      </c>
      <c r="D1881" s="13" t="s">
        <v>629</v>
      </c>
      <c r="E1881" s="13" t="s">
        <v>87</v>
      </c>
      <c r="F1881" s="13" t="s">
        <v>72</v>
      </c>
      <c r="G1881" s="13" t="s">
        <v>82</v>
      </c>
      <c r="H1881" s="13" t="s">
        <v>99</v>
      </c>
      <c r="I1881" s="13" t="s">
        <v>1332</v>
      </c>
      <c r="J1881" s="13">
        <v>9</v>
      </c>
      <c r="K1881" s="13">
        <v>0.7</v>
      </c>
      <c r="L1881" s="14">
        <v>-48.119399999999985</v>
      </c>
      <c r="M1881" s="14">
        <f t="shared" si="145"/>
        <v>116.8614</v>
      </c>
      <c r="N1881" s="14">
        <f t="shared" si="146"/>
        <v>116.86140000000003</v>
      </c>
      <c r="O1881" s="14">
        <f t="shared" si="148"/>
        <v>0</v>
      </c>
      <c r="P1881" s="13">
        <v>68.742000000000019</v>
      </c>
      <c r="Q1881" s="14">
        <f t="shared" si="147"/>
        <v>1350</v>
      </c>
      <c r="R1881" s="14" t="str">
        <f t="shared" si="149"/>
        <v>B</v>
      </c>
      <c r="S1881" s="14" t="str">
        <f>VLOOKUP(G1881,Code!$C$3:$D$5,2,0)</f>
        <v>O-102</v>
      </c>
      <c r="T1881" s="14"/>
    </row>
    <row r="1882" spans="1:20">
      <c r="A1882" s="13">
        <v>1881</v>
      </c>
      <c r="B1882" s="13" t="s">
        <v>548</v>
      </c>
      <c r="C1882" s="13" t="s">
        <v>69</v>
      </c>
      <c r="D1882" s="13" t="s">
        <v>181</v>
      </c>
      <c r="E1882" s="13" t="s">
        <v>182</v>
      </c>
      <c r="F1882" s="13" t="s">
        <v>134</v>
      </c>
      <c r="G1882" s="13" t="s">
        <v>82</v>
      </c>
      <c r="H1882" s="13" t="s">
        <v>143</v>
      </c>
      <c r="I1882" s="13" t="s">
        <v>329</v>
      </c>
      <c r="J1882" s="13">
        <v>3</v>
      </c>
      <c r="K1882" s="13">
        <v>0</v>
      </c>
      <c r="L1882" s="14">
        <v>14.669999999999998</v>
      </c>
      <c r="M1882" s="14">
        <f t="shared" si="145"/>
        <v>14.669999999999998</v>
      </c>
      <c r="N1882" s="14">
        <f t="shared" si="146"/>
        <v>29.339999999999996</v>
      </c>
      <c r="O1882" s="14">
        <f t="shared" si="148"/>
        <v>14.669999999999998</v>
      </c>
      <c r="P1882" s="13">
        <v>29.339999999999996</v>
      </c>
      <c r="Q1882" s="14">
        <f t="shared" si="147"/>
        <v>450</v>
      </c>
      <c r="R1882" s="14" t="str">
        <f t="shared" si="149"/>
        <v>D</v>
      </c>
      <c r="S1882" s="14" t="str">
        <f>VLOOKUP(G1882,Code!$C$3:$D$5,2,0)</f>
        <v>O-102</v>
      </c>
      <c r="T1882" s="14"/>
    </row>
    <row r="1883" spans="1:20">
      <c r="A1883" s="13">
        <v>1882</v>
      </c>
      <c r="B1883" s="13" t="s">
        <v>548</v>
      </c>
      <c r="C1883" s="13" t="s">
        <v>69</v>
      </c>
      <c r="D1883" s="13" t="s">
        <v>181</v>
      </c>
      <c r="E1883" s="13" t="s">
        <v>182</v>
      </c>
      <c r="F1883" s="13" t="s">
        <v>134</v>
      </c>
      <c r="G1883" s="13" t="s">
        <v>73</v>
      </c>
      <c r="H1883" s="13" t="s">
        <v>76</v>
      </c>
      <c r="I1883" s="13" t="s">
        <v>198</v>
      </c>
      <c r="J1883" s="13">
        <v>7</v>
      </c>
      <c r="K1883" s="13">
        <v>0.1</v>
      </c>
      <c r="L1883" s="14">
        <v>63.934499999999971</v>
      </c>
      <c r="M1883" s="14">
        <f t="shared" si="145"/>
        <v>319.67250000000007</v>
      </c>
      <c r="N1883" s="14">
        <f t="shared" si="146"/>
        <v>421.96770000000004</v>
      </c>
      <c r="O1883" s="14">
        <f t="shared" si="148"/>
        <v>102.29519999999997</v>
      </c>
      <c r="P1883" s="13">
        <v>383.60700000000003</v>
      </c>
      <c r="Q1883" s="14">
        <f t="shared" si="147"/>
        <v>1050</v>
      </c>
      <c r="R1883" s="14" t="str">
        <f t="shared" si="149"/>
        <v>B</v>
      </c>
      <c r="S1883" s="14" t="str">
        <f>VLOOKUP(G1883,Code!$C$3:$D$5,2,0)</f>
        <v>F-101</v>
      </c>
      <c r="T1883" s="14"/>
    </row>
    <row r="1884" spans="1:20">
      <c r="A1884" s="13">
        <v>1883</v>
      </c>
      <c r="B1884" s="13" t="s">
        <v>548</v>
      </c>
      <c r="C1884" s="13" t="s">
        <v>69</v>
      </c>
      <c r="D1884" s="13" t="s">
        <v>181</v>
      </c>
      <c r="E1884" s="13" t="s">
        <v>182</v>
      </c>
      <c r="F1884" s="13" t="s">
        <v>134</v>
      </c>
      <c r="G1884" s="13" t="s">
        <v>82</v>
      </c>
      <c r="H1884" s="13" t="s">
        <v>90</v>
      </c>
      <c r="I1884" s="13" t="s">
        <v>675</v>
      </c>
      <c r="J1884" s="13">
        <v>4</v>
      </c>
      <c r="K1884" s="13">
        <v>0</v>
      </c>
      <c r="L1884" s="14">
        <v>67.608000000000004</v>
      </c>
      <c r="M1884" s="14">
        <f t="shared" si="145"/>
        <v>495.79199999999997</v>
      </c>
      <c r="N1884" s="14">
        <f t="shared" si="146"/>
        <v>563.4</v>
      </c>
      <c r="O1884" s="14">
        <f t="shared" si="148"/>
        <v>67.608000000000004</v>
      </c>
      <c r="P1884" s="13">
        <v>563.4</v>
      </c>
      <c r="Q1884" s="14">
        <f t="shared" si="147"/>
        <v>600</v>
      </c>
      <c r="R1884" s="14" t="str">
        <f t="shared" si="149"/>
        <v>C</v>
      </c>
      <c r="S1884" s="14" t="str">
        <f>VLOOKUP(G1884,Code!$C$3:$D$5,2,0)</f>
        <v>O-102</v>
      </c>
      <c r="T1884" s="14"/>
    </row>
    <row r="1885" spans="1:20">
      <c r="A1885" s="13">
        <v>1884</v>
      </c>
      <c r="B1885" s="13" t="s">
        <v>85</v>
      </c>
      <c r="C1885" s="13" t="s">
        <v>112</v>
      </c>
      <c r="D1885" s="13" t="s">
        <v>132</v>
      </c>
      <c r="E1885" s="13" t="s">
        <v>133</v>
      </c>
      <c r="F1885" s="13" t="s">
        <v>134</v>
      </c>
      <c r="G1885" s="13" t="s">
        <v>82</v>
      </c>
      <c r="H1885" s="13" t="s">
        <v>107</v>
      </c>
      <c r="I1885" s="13" t="s">
        <v>1314</v>
      </c>
      <c r="J1885" s="13">
        <v>7</v>
      </c>
      <c r="K1885" s="13">
        <v>0.2</v>
      </c>
      <c r="L1885" s="14">
        <v>78.6828</v>
      </c>
      <c r="M1885" s="14">
        <f t="shared" si="145"/>
        <v>138.3732</v>
      </c>
      <c r="N1885" s="14">
        <f t="shared" si="146"/>
        <v>260.46719999999999</v>
      </c>
      <c r="O1885" s="14">
        <f t="shared" si="148"/>
        <v>122.09399999999999</v>
      </c>
      <c r="P1885" s="13">
        <v>217.05599999999998</v>
      </c>
      <c r="Q1885" s="14">
        <f t="shared" si="147"/>
        <v>1050</v>
      </c>
      <c r="R1885" s="14" t="str">
        <f t="shared" si="149"/>
        <v>B</v>
      </c>
      <c r="S1885" s="14" t="str">
        <f>VLOOKUP(G1885,Code!$C$3:$D$5,2,0)</f>
        <v>O-102</v>
      </c>
      <c r="T1885" s="14"/>
    </row>
    <row r="1886" spans="1:20">
      <c r="A1886" s="13">
        <v>1885</v>
      </c>
      <c r="B1886" s="13" t="s">
        <v>68</v>
      </c>
      <c r="C1886" s="13" t="s">
        <v>69</v>
      </c>
      <c r="D1886" s="13" t="s">
        <v>1555</v>
      </c>
      <c r="E1886" s="13" t="s">
        <v>114</v>
      </c>
      <c r="F1886" s="13" t="s">
        <v>115</v>
      </c>
      <c r="G1886" s="13" t="s">
        <v>82</v>
      </c>
      <c r="H1886" s="13" t="s">
        <v>83</v>
      </c>
      <c r="I1886" s="13" t="s">
        <v>1556</v>
      </c>
      <c r="J1886" s="13">
        <v>2</v>
      </c>
      <c r="K1886" s="13">
        <v>0.2</v>
      </c>
      <c r="L1886" s="14">
        <v>2.0999999999999996</v>
      </c>
      <c r="M1886" s="14">
        <f t="shared" si="145"/>
        <v>3.9000000000000004</v>
      </c>
      <c r="N1886" s="14">
        <f t="shared" si="146"/>
        <v>7.2</v>
      </c>
      <c r="O1886" s="14">
        <f t="shared" si="148"/>
        <v>3.3</v>
      </c>
      <c r="P1886" s="13">
        <v>6</v>
      </c>
      <c r="Q1886" s="14">
        <f t="shared" si="147"/>
        <v>300</v>
      </c>
      <c r="R1886" s="14" t="str">
        <f t="shared" si="149"/>
        <v>D</v>
      </c>
      <c r="S1886" s="14" t="str">
        <f>VLOOKUP(G1886,Code!$C$3:$D$5,2,0)</f>
        <v>O-102</v>
      </c>
      <c r="T1886" s="14"/>
    </row>
    <row r="1887" spans="1:20">
      <c r="A1887" s="13">
        <v>1886</v>
      </c>
      <c r="B1887" s="13" t="s">
        <v>68</v>
      </c>
      <c r="C1887" s="13" t="s">
        <v>69</v>
      </c>
      <c r="D1887" s="13" t="s">
        <v>124</v>
      </c>
      <c r="E1887" s="13" t="s">
        <v>80</v>
      </c>
      <c r="F1887" s="13" t="s">
        <v>81</v>
      </c>
      <c r="G1887" s="13" t="s">
        <v>73</v>
      </c>
      <c r="H1887" s="13" t="s">
        <v>92</v>
      </c>
      <c r="I1887" s="13" t="s">
        <v>1557</v>
      </c>
      <c r="J1887" s="13">
        <v>3</v>
      </c>
      <c r="K1887" s="13">
        <v>0</v>
      </c>
      <c r="L1887" s="14">
        <v>10.4148</v>
      </c>
      <c r="M1887" s="14">
        <f t="shared" si="145"/>
        <v>21.145199999999999</v>
      </c>
      <c r="N1887" s="14">
        <f t="shared" si="146"/>
        <v>31.56</v>
      </c>
      <c r="O1887" s="14">
        <f t="shared" si="148"/>
        <v>10.4148</v>
      </c>
      <c r="P1887" s="13">
        <v>31.56</v>
      </c>
      <c r="Q1887" s="14">
        <f t="shared" si="147"/>
        <v>450</v>
      </c>
      <c r="R1887" s="14" t="str">
        <f t="shared" si="149"/>
        <v>D</v>
      </c>
      <c r="S1887" s="14" t="str">
        <f>VLOOKUP(G1887,Code!$C$3:$D$5,2,0)</f>
        <v>F-101</v>
      </c>
      <c r="T1887" s="14"/>
    </row>
    <row r="1888" spans="1:20">
      <c r="A1888" s="13">
        <v>1887</v>
      </c>
      <c r="B1888" s="13" t="s">
        <v>150</v>
      </c>
      <c r="C1888" s="13" t="s">
        <v>112</v>
      </c>
      <c r="D1888" s="13" t="s">
        <v>880</v>
      </c>
      <c r="E1888" s="13" t="s">
        <v>87</v>
      </c>
      <c r="F1888" s="13" t="s">
        <v>72</v>
      </c>
      <c r="G1888" s="13" t="s">
        <v>82</v>
      </c>
      <c r="H1888" s="13" t="s">
        <v>183</v>
      </c>
      <c r="I1888" s="13" t="s">
        <v>291</v>
      </c>
      <c r="J1888" s="13">
        <v>2</v>
      </c>
      <c r="K1888" s="13">
        <v>0.2</v>
      </c>
      <c r="L1888" s="14">
        <v>2.3976000000000002</v>
      </c>
      <c r="M1888" s="14">
        <f t="shared" si="145"/>
        <v>4.7064000000000004</v>
      </c>
      <c r="N1888" s="14">
        <f t="shared" si="146"/>
        <v>8.5248000000000008</v>
      </c>
      <c r="O1888" s="14">
        <f t="shared" si="148"/>
        <v>3.8184000000000005</v>
      </c>
      <c r="P1888" s="13">
        <v>7.104000000000001</v>
      </c>
      <c r="Q1888" s="14">
        <f t="shared" si="147"/>
        <v>300</v>
      </c>
      <c r="R1888" s="14" t="str">
        <f t="shared" si="149"/>
        <v>D</v>
      </c>
      <c r="S1888" s="14" t="str">
        <f>VLOOKUP(G1888,Code!$C$3:$D$5,2,0)</f>
        <v>O-102</v>
      </c>
      <c r="T1888" s="14"/>
    </row>
    <row r="1889" spans="1:20">
      <c r="A1889" s="13">
        <v>1888</v>
      </c>
      <c r="B1889" s="13" t="s">
        <v>150</v>
      </c>
      <c r="C1889" s="13" t="s">
        <v>112</v>
      </c>
      <c r="D1889" s="13" t="s">
        <v>880</v>
      </c>
      <c r="E1889" s="13" t="s">
        <v>87</v>
      </c>
      <c r="F1889" s="13" t="s">
        <v>72</v>
      </c>
      <c r="G1889" s="13" t="s">
        <v>82</v>
      </c>
      <c r="H1889" s="13" t="s">
        <v>99</v>
      </c>
      <c r="I1889" s="13" t="s">
        <v>1227</v>
      </c>
      <c r="J1889" s="13">
        <v>8</v>
      </c>
      <c r="K1889" s="13">
        <v>0.7</v>
      </c>
      <c r="L1889" s="14">
        <v>-331.95999999999992</v>
      </c>
      <c r="M1889" s="14">
        <f t="shared" si="145"/>
        <v>730.3119999999999</v>
      </c>
      <c r="N1889" s="14">
        <f t="shared" si="146"/>
        <v>677.19839999999999</v>
      </c>
      <c r="O1889" s="14">
        <f t="shared" si="148"/>
        <v>-53.113599999999906</v>
      </c>
      <c r="P1889" s="13">
        <v>398.35200000000003</v>
      </c>
      <c r="Q1889" s="14">
        <f t="shared" si="147"/>
        <v>1200</v>
      </c>
      <c r="R1889" s="14" t="str">
        <f t="shared" si="149"/>
        <v>B</v>
      </c>
      <c r="S1889" s="14" t="str">
        <f>VLOOKUP(G1889,Code!$C$3:$D$5,2,0)</f>
        <v>O-102</v>
      </c>
      <c r="T1889" s="14"/>
    </row>
    <row r="1890" spans="1:20">
      <c r="A1890" s="13">
        <v>1889</v>
      </c>
      <c r="B1890" s="13" t="s">
        <v>150</v>
      </c>
      <c r="C1890" s="13" t="s">
        <v>69</v>
      </c>
      <c r="D1890" s="13" t="s">
        <v>356</v>
      </c>
      <c r="E1890" s="13" t="s">
        <v>268</v>
      </c>
      <c r="F1890" s="13" t="s">
        <v>134</v>
      </c>
      <c r="G1890" s="13" t="s">
        <v>82</v>
      </c>
      <c r="H1890" s="13" t="s">
        <v>101</v>
      </c>
      <c r="I1890" s="13" t="s">
        <v>779</v>
      </c>
      <c r="J1890" s="13">
        <v>4</v>
      </c>
      <c r="K1890" s="13">
        <v>0.2</v>
      </c>
      <c r="L1890" s="14">
        <v>13.701599999999988</v>
      </c>
      <c r="M1890" s="14">
        <f t="shared" si="145"/>
        <v>108.09040000000003</v>
      </c>
      <c r="N1890" s="14">
        <f t="shared" si="146"/>
        <v>146.15040000000002</v>
      </c>
      <c r="O1890" s="14">
        <f t="shared" si="148"/>
        <v>38.059999999999988</v>
      </c>
      <c r="P1890" s="13">
        <v>121.79200000000002</v>
      </c>
      <c r="Q1890" s="14">
        <f t="shared" si="147"/>
        <v>600</v>
      </c>
      <c r="R1890" s="14" t="str">
        <f t="shared" si="149"/>
        <v>C</v>
      </c>
      <c r="S1890" s="14" t="str">
        <f>VLOOKUP(G1890,Code!$C$3:$D$5,2,0)</f>
        <v>O-102</v>
      </c>
      <c r="T1890" s="14"/>
    </row>
    <row r="1891" spans="1:20">
      <c r="A1891" s="13">
        <v>1890</v>
      </c>
      <c r="B1891" s="13" t="s">
        <v>150</v>
      </c>
      <c r="C1891" s="13" t="s">
        <v>69</v>
      </c>
      <c r="D1891" s="13" t="s">
        <v>356</v>
      </c>
      <c r="E1891" s="13" t="s">
        <v>268</v>
      </c>
      <c r="F1891" s="13" t="s">
        <v>134</v>
      </c>
      <c r="G1891" s="13" t="s">
        <v>73</v>
      </c>
      <c r="H1891" s="13" t="s">
        <v>88</v>
      </c>
      <c r="I1891" s="13" t="s">
        <v>570</v>
      </c>
      <c r="J1891" s="13">
        <v>3</v>
      </c>
      <c r="K1891" s="13">
        <v>0.4</v>
      </c>
      <c r="L1891" s="14">
        <v>-122.87700000000004</v>
      </c>
      <c r="M1891" s="14">
        <f t="shared" si="145"/>
        <v>532.4670000000001</v>
      </c>
      <c r="N1891" s="14">
        <f t="shared" si="146"/>
        <v>573.42600000000004</v>
      </c>
      <c r="O1891" s="14">
        <f t="shared" si="148"/>
        <v>40.958999999999946</v>
      </c>
      <c r="P1891" s="13">
        <v>409.59000000000003</v>
      </c>
      <c r="Q1891" s="14">
        <f t="shared" si="147"/>
        <v>450</v>
      </c>
      <c r="R1891" s="14" t="str">
        <f t="shared" si="149"/>
        <v>D</v>
      </c>
      <c r="S1891" s="14" t="str">
        <f>VLOOKUP(G1891,Code!$C$3:$D$5,2,0)</f>
        <v>F-101</v>
      </c>
      <c r="T1891" s="14"/>
    </row>
    <row r="1892" spans="1:20">
      <c r="A1892" s="13">
        <v>1891</v>
      </c>
      <c r="B1892" s="13" t="s">
        <v>85</v>
      </c>
      <c r="C1892" s="13" t="s">
        <v>78</v>
      </c>
      <c r="D1892" s="13" t="s">
        <v>605</v>
      </c>
      <c r="E1892" s="13" t="s">
        <v>80</v>
      </c>
      <c r="F1892" s="13" t="s">
        <v>81</v>
      </c>
      <c r="G1892" s="13" t="s">
        <v>82</v>
      </c>
      <c r="H1892" s="13" t="s">
        <v>107</v>
      </c>
      <c r="I1892" s="13" t="s">
        <v>789</v>
      </c>
      <c r="J1892" s="13">
        <v>2</v>
      </c>
      <c r="K1892" s="13">
        <v>0</v>
      </c>
      <c r="L1892" s="14">
        <v>4.7519999999999998</v>
      </c>
      <c r="M1892" s="14">
        <f t="shared" si="145"/>
        <v>5.8080000000000007</v>
      </c>
      <c r="N1892" s="14">
        <f t="shared" si="146"/>
        <v>10.56</v>
      </c>
      <c r="O1892" s="14">
        <f t="shared" si="148"/>
        <v>4.7519999999999998</v>
      </c>
      <c r="P1892" s="13">
        <v>10.56</v>
      </c>
      <c r="Q1892" s="14">
        <f t="shared" si="147"/>
        <v>300</v>
      </c>
      <c r="R1892" s="14" t="str">
        <f t="shared" si="149"/>
        <v>D</v>
      </c>
      <c r="S1892" s="14" t="str">
        <f>VLOOKUP(G1892,Code!$C$3:$D$5,2,0)</f>
        <v>O-102</v>
      </c>
      <c r="T1892" s="14"/>
    </row>
    <row r="1893" spans="1:20">
      <c r="A1893" s="13">
        <v>1892</v>
      </c>
      <c r="B1893" s="13" t="s">
        <v>85</v>
      </c>
      <c r="C1893" s="13" t="s">
        <v>78</v>
      </c>
      <c r="D1893" s="13" t="s">
        <v>605</v>
      </c>
      <c r="E1893" s="13" t="s">
        <v>80</v>
      </c>
      <c r="F1893" s="13" t="s">
        <v>81</v>
      </c>
      <c r="G1893" s="13" t="s">
        <v>82</v>
      </c>
      <c r="H1893" s="13" t="s">
        <v>94</v>
      </c>
      <c r="I1893" s="13" t="s">
        <v>1558</v>
      </c>
      <c r="J1893" s="13">
        <v>1</v>
      </c>
      <c r="K1893" s="13">
        <v>0</v>
      </c>
      <c r="L1893" s="14">
        <v>1.2505999999999999</v>
      </c>
      <c r="M1893" s="14">
        <f t="shared" si="145"/>
        <v>2.1294</v>
      </c>
      <c r="N1893" s="14">
        <f t="shared" si="146"/>
        <v>3.38</v>
      </c>
      <c r="O1893" s="14">
        <f t="shared" si="148"/>
        <v>1.2505999999999999</v>
      </c>
      <c r="P1893" s="13">
        <v>3.38</v>
      </c>
      <c r="Q1893" s="14">
        <f t="shared" si="147"/>
        <v>150</v>
      </c>
      <c r="R1893" s="14" t="str">
        <f t="shared" si="149"/>
        <v>D</v>
      </c>
      <c r="S1893" s="14" t="str">
        <f>VLOOKUP(G1893,Code!$C$3:$D$5,2,0)</f>
        <v>O-102</v>
      </c>
      <c r="T1893" s="14"/>
    </row>
    <row r="1894" spans="1:20">
      <c r="A1894" s="13">
        <v>1893</v>
      </c>
      <c r="B1894" s="13" t="s">
        <v>68</v>
      </c>
      <c r="C1894" s="13" t="s">
        <v>69</v>
      </c>
      <c r="D1894" s="13" t="s">
        <v>1559</v>
      </c>
      <c r="E1894" s="13" t="s">
        <v>87</v>
      </c>
      <c r="F1894" s="13" t="s">
        <v>72</v>
      </c>
      <c r="G1894" s="13" t="s">
        <v>82</v>
      </c>
      <c r="H1894" s="13" t="s">
        <v>143</v>
      </c>
      <c r="I1894" s="13" t="s">
        <v>329</v>
      </c>
      <c r="J1894" s="13">
        <v>1</v>
      </c>
      <c r="K1894" s="13">
        <v>0.2</v>
      </c>
      <c r="L1894" s="14">
        <v>2.9339999999999997</v>
      </c>
      <c r="M1894" s="14">
        <f t="shared" si="145"/>
        <v>4.8900000000000006</v>
      </c>
      <c r="N1894" s="14">
        <f t="shared" si="146"/>
        <v>9.3887999999999998</v>
      </c>
      <c r="O1894" s="14">
        <f t="shared" si="148"/>
        <v>4.4987999999999992</v>
      </c>
      <c r="P1894" s="13">
        <v>7.8239999999999998</v>
      </c>
      <c r="Q1894" s="14">
        <f t="shared" si="147"/>
        <v>150</v>
      </c>
      <c r="R1894" s="14" t="str">
        <f t="shared" si="149"/>
        <v>D</v>
      </c>
      <c r="S1894" s="14" t="str">
        <f>VLOOKUP(G1894,Code!$C$3:$D$5,2,0)</f>
        <v>O-102</v>
      </c>
      <c r="T1894" s="14"/>
    </row>
    <row r="1895" spans="1:20">
      <c r="A1895" s="13">
        <v>1894</v>
      </c>
      <c r="B1895" s="13" t="s">
        <v>85</v>
      </c>
      <c r="C1895" s="13" t="s">
        <v>69</v>
      </c>
      <c r="D1895" s="13" t="s">
        <v>1560</v>
      </c>
      <c r="E1895" s="13" t="s">
        <v>241</v>
      </c>
      <c r="F1895" s="13" t="s">
        <v>81</v>
      </c>
      <c r="G1895" s="13" t="s">
        <v>82</v>
      </c>
      <c r="H1895" s="13" t="s">
        <v>107</v>
      </c>
      <c r="I1895" s="13" t="s">
        <v>1561</v>
      </c>
      <c r="J1895" s="13">
        <v>1</v>
      </c>
      <c r="K1895" s="13">
        <v>0.2</v>
      </c>
      <c r="L1895" s="14">
        <v>7.7449999999999983</v>
      </c>
      <c r="M1895" s="14">
        <f t="shared" si="145"/>
        <v>17.039000000000005</v>
      </c>
      <c r="N1895" s="14">
        <f t="shared" si="146"/>
        <v>29.740800000000004</v>
      </c>
      <c r="O1895" s="14">
        <f t="shared" si="148"/>
        <v>12.701799999999999</v>
      </c>
      <c r="P1895" s="13">
        <v>24.784000000000002</v>
      </c>
      <c r="Q1895" s="14">
        <f t="shared" si="147"/>
        <v>150</v>
      </c>
      <c r="R1895" s="14" t="str">
        <f t="shared" si="149"/>
        <v>D</v>
      </c>
      <c r="S1895" s="14" t="str">
        <f>VLOOKUP(G1895,Code!$C$3:$D$5,2,0)</f>
        <v>O-102</v>
      </c>
      <c r="T1895" s="14"/>
    </row>
    <row r="1896" spans="1:20">
      <c r="A1896" s="13">
        <v>1895</v>
      </c>
      <c r="B1896" s="13" t="s">
        <v>150</v>
      </c>
      <c r="C1896" s="13" t="s">
        <v>69</v>
      </c>
      <c r="D1896" s="13" t="s">
        <v>1562</v>
      </c>
      <c r="E1896" s="13" t="s">
        <v>204</v>
      </c>
      <c r="F1896" s="13" t="s">
        <v>72</v>
      </c>
      <c r="G1896" s="13" t="s">
        <v>82</v>
      </c>
      <c r="H1896" s="13" t="s">
        <v>94</v>
      </c>
      <c r="I1896" s="13" t="s">
        <v>1563</v>
      </c>
      <c r="J1896" s="13">
        <v>3</v>
      </c>
      <c r="K1896" s="13">
        <v>0</v>
      </c>
      <c r="L1896" s="14">
        <v>10.395</v>
      </c>
      <c r="M1896" s="14">
        <f t="shared" si="145"/>
        <v>24.255000000000006</v>
      </c>
      <c r="N1896" s="14">
        <f t="shared" si="146"/>
        <v>34.650000000000006</v>
      </c>
      <c r="O1896" s="14">
        <f t="shared" si="148"/>
        <v>10.395</v>
      </c>
      <c r="P1896" s="13">
        <v>34.650000000000006</v>
      </c>
      <c r="Q1896" s="14">
        <f t="shared" si="147"/>
        <v>450</v>
      </c>
      <c r="R1896" s="14" t="str">
        <f t="shared" si="149"/>
        <v>D</v>
      </c>
      <c r="S1896" s="14" t="str">
        <f>VLOOKUP(G1896,Code!$C$3:$D$5,2,0)</f>
        <v>O-102</v>
      </c>
      <c r="T1896" s="14"/>
    </row>
    <row r="1897" spans="1:20">
      <c r="A1897" s="13">
        <v>1896</v>
      </c>
      <c r="B1897" s="13" t="s">
        <v>85</v>
      </c>
      <c r="C1897" s="13" t="s">
        <v>69</v>
      </c>
      <c r="D1897" s="13" t="s">
        <v>1564</v>
      </c>
      <c r="E1897" s="13" t="s">
        <v>713</v>
      </c>
      <c r="F1897" s="13" t="s">
        <v>81</v>
      </c>
      <c r="G1897" s="13" t="s">
        <v>82</v>
      </c>
      <c r="H1897" s="13" t="s">
        <v>99</v>
      </c>
      <c r="I1897" s="13" t="s">
        <v>846</v>
      </c>
      <c r="J1897" s="13">
        <v>2</v>
      </c>
      <c r="K1897" s="13">
        <v>0.2</v>
      </c>
      <c r="L1897" s="14">
        <v>152.49499999999998</v>
      </c>
      <c r="M1897" s="14">
        <f t="shared" si="145"/>
        <v>335.48900000000003</v>
      </c>
      <c r="N1897" s="14">
        <f t="shared" si="146"/>
        <v>585.58080000000007</v>
      </c>
      <c r="O1897" s="14">
        <f t="shared" si="148"/>
        <v>250.09180000000003</v>
      </c>
      <c r="P1897" s="13">
        <v>487.98400000000004</v>
      </c>
      <c r="Q1897" s="14">
        <f t="shared" si="147"/>
        <v>300</v>
      </c>
      <c r="R1897" s="14" t="str">
        <f t="shared" si="149"/>
        <v>D</v>
      </c>
      <c r="S1897" s="14" t="str">
        <f>VLOOKUP(G1897,Code!$C$3:$D$5,2,0)</f>
        <v>O-102</v>
      </c>
      <c r="T1897" s="14"/>
    </row>
    <row r="1898" spans="1:20">
      <c r="A1898" s="13">
        <v>1897</v>
      </c>
      <c r="B1898" s="13" t="s">
        <v>150</v>
      </c>
      <c r="C1898" s="13" t="s">
        <v>69</v>
      </c>
      <c r="D1898" s="13" t="s">
        <v>236</v>
      </c>
      <c r="E1898" s="13" t="s">
        <v>165</v>
      </c>
      <c r="F1898" s="13" t="s">
        <v>115</v>
      </c>
      <c r="G1898" s="13" t="s">
        <v>82</v>
      </c>
      <c r="H1898" s="13" t="s">
        <v>99</v>
      </c>
      <c r="I1898" s="13" t="s">
        <v>1565</v>
      </c>
      <c r="J1898" s="13">
        <v>2</v>
      </c>
      <c r="K1898" s="13">
        <v>0</v>
      </c>
      <c r="L1898" s="14">
        <v>843.17059999999992</v>
      </c>
      <c r="M1898" s="14">
        <f t="shared" si="145"/>
        <v>950.8094000000001</v>
      </c>
      <c r="N1898" s="14">
        <f t="shared" si="146"/>
        <v>1793.98</v>
      </c>
      <c r="O1898" s="14">
        <f t="shared" si="148"/>
        <v>843.17059999999992</v>
      </c>
      <c r="P1898" s="13">
        <v>1793.98</v>
      </c>
      <c r="Q1898" s="14">
        <f t="shared" si="147"/>
        <v>300</v>
      </c>
      <c r="R1898" s="14" t="str">
        <f t="shared" si="149"/>
        <v>D</v>
      </c>
      <c r="S1898" s="14" t="str">
        <f>VLOOKUP(G1898,Code!$C$3:$D$5,2,0)</f>
        <v>O-102</v>
      </c>
      <c r="T1898" s="14"/>
    </row>
    <row r="1899" spans="1:20">
      <c r="A1899" s="13">
        <v>1898</v>
      </c>
      <c r="B1899" s="13" t="s">
        <v>68</v>
      </c>
      <c r="C1899" s="13" t="s">
        <v>69</v>
      </c>
      <c r="D1899" s="13" t="s">
        <v>592</v>
      </c>
      <c r="E1899" s="13" t="s">
        <v>87</v>
      </c>
      <c r="F1899" s="13" t="s">
        <v>72</v>
      </c>
      <c r="G1899" s="13" t="s">
        <v>82</v>
      </c>
      <c r="H1899" s="13" t="s">
        <v>143</v>
      </c>
      <c r="I1899" s="13" t="s">
        <v>1566</v>
      </c>
      <c r="J1899" s="13">
        <v>2</v>
      </c>
      <c r="K1899" s="13">
        <v>0.2</v>
      </c>
      <c r="L1899" s="14">
        <v>10.805399999999997</v>
      </c>
      <c r="M1899" s="14">
        <f t="shared" si="145"/>
        <v>19.002600000000001</v>
      </c>
      <c r="N1899" s="14">
        <f t="shared" si="146"/>
        <v>35.769599999999997</v>
      </c>
      <c r="O1899" s="14">
        <f t="shared" si="148"/>
        <v>16.766999999999996</v>
      </c>
      <c r="P1899" s="13">
        <v>29.808</v>
      </c>
      <c r="Q1899" s="14">
        <f t="shared" si="147"/>
        <v>300</v>
      </c>
      <c r="R1899" s="14" t="str">
        <f t="shared" si="149"/>
        <v>D</v>
      </c>
      <c r="S1899" s="14" t="str">
        <f>VLOOKUP(G1899,Code!$C$3:$D$5,2,0)</f>
        <v>O-102</v>
      </c>
      <c r="T1899" s="14"/>
    </row>
    <row r="1900" spans="1:20">
      <c r="A1900" s="13">
        <v>1899</v>
      </c>
      <c r="B1900" s="13" t="s">
        <v>68</v>
      </c>
      <c r="C1900" s="13" t="s">
        <v>69</v>
      </c>
      <c r="D1900" s="13" t="s">
        <v>592</v>
      </c>
      <c r="E1900" s="13" t="s">
        <v>87</v>
      </c>
      <c r="F1900" s="13" t="s">
        <v>72</v>
      </c>
      <c r="G1900" s="13" t="s">
        <v>82</v>
      </c>
      <c r="H1900" s="13" t="s">
        <v>99</v>
      </c>
      <c r="I1900" s="13" t="s">
        <v>1567</v>
      </c>
      <c r="J1900" s="13">
        <v>4</v>
      </c>
      <c r="K1900" s="13">
        <v>0.7</v>
      </c>
      <c r="L1900" s="14">
        <v>-336.78399999999988</v>
      </c>
      <c r="M1900" s="14">
        <f t="shared" si="145"/>
        <v>841.96</v>
      </c>
      <c r="N1900" s="14">
        <f t="shared" si="146"/>
        <v>858.79920000000016</v>
      </c>
      <c r="O1900" s="14">
        <f t="shared" si="148"/>
        <v>16.839200000000119</v>
      </c>
      <c r="P1900" s="13">
        <v>505.1760000000001</v>
      </c>
      <c r="Q1900" s="14">
        <f t="shared" si="147"/>
        <v>600</v>
      </c>
      <c r="R1900" s="14" t="str">
        <f t="shared" si="149"/>
        <v>C</v>
      </c>
      <c r="S1900" s="14" t="str">
        <f>VLOOKUP(G1900,Code!$C$3:$D$5,2,0)</f>
        <v>O-102</v>
      </c>
      <c r="T1900" s="14"/>
    </row>
    <row r="1901" spans="1:20">
      <c r="A1901" s="13">
        <v>1900</v>
      </c>
      <c r="B1901" s="13" t="s">
        <v>68</v>
      </c>
      <c r="C1901" s="13" t="s">
        <v>69</v>
      </c>
      <c r="D1901" s="13" t="s">
        <v>592</v>
      </c>
      <c r="E1901" s="13" t="s">
        <v>87</v>
      </c>
      <c r="F1901" s="13" t="s">
        <v>72</v>
      </c>
      <c r="G1901" s="13" t="s">
        <v>73</v>
      </c>
      <c r="H1901" s="13" t="s">
        <v>88</v>
      </c>
      <c r="I1901" s="13" t="s">
        <v>688</v>
      </c>
      <c r="J1901" s="13">
        <v>3</v>
      </c>
      <c r="K1901" s="13">
        <v>0.45</v>
      </c>
      <c r="L1901" s="14">
        <v>-110.76450000000001</v>
      </c>
      <c r="M1901" s="14">
        <f t="shared" si="145"/>
        <v>284.82300000000004</v>
      </c>
      <c r="N1901" s="14">
        <f t="shared" si="146"/>
        <v>252.38482500000003</v>
      </c>
      <c r="O1901" s="14">
        <f t="shared" si="148"/>
        <v>-32.438175000000001</v>
      </c>
      <c r="P1901" s="13">
        <v>174.05850000000001</v>
      </c>
      <c r="Q1901" s="14">
        <f t="shared" si="147"/>
        <v>450</v>
      </c>
      <c r="R1901" s="14" t="str">
        <f t="shared" si="149"/>
        <v>D</v>
      </c>
      <c r="S1901" s="14" t="str">
        <f>VLOOKUP(G1901,Code!$C$3:$D$5,2,0)</f>
        <v>F-101</v>
      </c>
      <c r="T1901" s="14"/>
    </row>
    <row r="1902" spans="1:20">
      <c r="A1902" s="13">
        <v>1901</v>
      </c>
      <c r="B1902" s="13" t="s">
        <v>68</v>
      </c>
      <c r="C1902" s="13" t="s">
        <v>69</v>
      </c>
      <c r="D1902" s="13" t="s">
        <v>958</v>
      </c>
      <c r="E1902" s="13" t="s">
        <v>228</v>
      </c>
      <c r="F1902" s="13" t="s">
        <v>72</v>
      </c>
      <c r="G1902" s="13" t="s">
        <v>82</v>
      </c>
      <c r="H1902" s="13" t="s">
        <v>90</v>
      </c>
      <c r="I1902" s="13" t="s">
        <v>1244</v>
      </c>
      <c r="J1902" s="13">
        <v>6</v>
      </c>
      <c r="K1902" s="13">
        <v>0</v>
      </c>
      <c r="L1902" s="14">
        <v>19.188000000000002</v>
      </c>
      <c r="M1902" s="14">
        <f t="shared" si="145"/>
        <v>172.69200000000001</v>
      </c>
      <c r="N1902" s="14">
        <f t="shared" si="146"/>
        <v>191.88</v>
      </c>
      <c r="O1902" s="14">
        <f t="shared" si="148"/>
        <v>19.187999999999988</v>
      </c>
      <c r="P1902" s="13">
        <v>191.88</v>
      </c>
      <c r="Q1902" s="14">
        <f t="shared" si="147"/>
        <v>900</v>
      </c>
      <c r="R1902" s="14" t="str">
        <f t="shared" si="149"/>
        <v>C</v>
      </c>
      <c r="S1902" s="14" t="str">
        <f>VLOOKUP(G1902,Code!$C$3:$D$5,2,0)</f>
        <v>O-102</v>
      </c>
      <c r="T1902" s="14"/>
    </row>
    <row r="1903" spans="1:20">
      <c r="A1903" s="13">
        <v>1902</v>
      </c>
      <c r="B1903" s="13" t="s">
        <v>150</v>
      </c>
      <c r="C1903" s="13" t="s">
        <v>112</v>
      </c>
      <c r="D1903" s="13" t="s">
        <v>403</v>
      </c>
      <c r="E1903" s="13" t="s">
        <v>169</v>
      </c>
      <c r="F1903" s="13" t="s">
        <v>115</v>
      </c>
      <c r="G1903" s="13" t="s">
        <v>96</v>
      </c>
      <c r="H1903" s="13" t="s">
        <v>97</v>
      </c>
      <c r="I1903" s="13" t="s">
        <v>1568</v>
      </c>
      <c r="J1903" s="13">
        <v>2</v>
      </c>
      <c r="K1903" s="13">
        <v>0</v>
      </c>
      <c r="L1903" s="14">
        <v>3.9906000000000006</v>
      </c>
      <c r="M1903" s="14">
        <f t="shared" si="145"/>
        <v>10.789399999999999</v>
      </c>
      <c r="N1903" s="14">
        <f t="shared" si="146"/>
        <v>14.78</v>
      </c>
      <c r="O1903" s="14">
        <f t="shared" si="148"/>
        <v>3.9906000000000006</v>
      </c>
      <c r="P1903" s="13">
        <v>14.78</v>
      </c>
      <c r="Q1903" s="14">
        <f t="shared" si="147"/>
        <v>300</v>
      </c>
      <c r="R1903" s="14" t="str">
        <f t="shared" si="149"/>
        <v>D</v>
      </c>
      <c r="S1903" s="14" t="str">
        <f>VLOOKUP(G1903,Code!$C$3:$D$5,2,0)</f>
        <v>T-103</v>
      </c>
      <c r="T1903" s="14"/>
    </row>
    <row r="1904" spans="1:20">
      <c r="A1904" s="13">
        <v>1903</v>
      </c>
      <c r="B1904" s="13" t="s">
        <v>150</v>
      </c>
      <c r="C1904" s="13" t="s">
        <v>78</v>
      </c>
      <c r="D1904" s="13" t="s">
        <v>203</v>
      </c>
      <c r="E1904" s="13" t="s">
        <v>241</v>
      </c>
      <c r="F1904" s="13" t="s">
        <v>81</v>
      </c>
      <c r="G1904" s="13" t="s">
        <v>82</v>
      </c>
      <c r="H1904" s="13" t="s">
        <v>107</v>
      </c>
      <c r="I1904" s="13" t="s">
        <v>936</v>
      </c>
      <c r="J1904" s="13">
        <v>1</v>
      </c>
      <c r="K1904" s="13">
        <v>0.2</v>
      </c>
      <c r="L1904" s="14">
        <v>1.8144</v>
      </c>
      <c r="M1904" s="14">
        <f t="shared" si="145"/>
        <v>3.369600000000001</v>
      </c>
      <c r="N1904" s="14">
        <f t="shared" si="146"/>
        <v>6.2208000000000014</v>
      </c>
      <c r="O1904" s="14">
        <f t="shared" si="148"/>
        <v>2.8512000000000004</v>
      </c>
      <c r="P1904" s="13">
        <v>5.1840000000000011</v>
      </c>
      <c r="Q1904" s="14">
        <f t="shared" si="147"/>
        <v>150</v>
      </c>
      <c r="R1904" s="14" t="str">
        <f t="shared" si="149"/>
        <v>D</v>
      </c>
      <c r="S1904" s="14" t="str">
        <f>VLOOKUP(G1904,Code!$C$3:$D$5,2,0)</f>
        <v>O-102</v>
      </c>
      <c r="T1904" s="14"/>
    </row>
    <row r="1905" spans="1:20">
      <c r="A1905" s="13">
        <v>1904</v>
      </c>
      <c r="B1905" s="13" t="s">
        <v>150</v>
      </c>
      <c r="C1905" s="13" t="s">
        <v>78</v>
      </c>
      <c r="D1905" s="13" t="s">
        <v>203</v>
      </c>
      <c r="E1905" s="13" t="s">
        <v>241</v>
      </c>
      <c r="F1905" s="13" t="s">
        <v>81</v>
      </c>
      <c r="G1905" s="13" t="s">
        <v>73</v>
      </c>
      <c r="H1905" s="13" t="s">
        <v>76</v>
      </c>
      <c r="I1905" s="13" t="s">
        <v>1569</v>
      </c>
      <c r="J1905" s="13">
        <v>2</v>
      </c>
      <c r="K1905" s="13">
        <v>0.2</v>
      </c>
      <c r="L1905" s="14">
        <v>47.848000000000013</v>
      </c>
      <c r="M1905" s="14">
        <f t="shared" si="145"/>
        <v>430.63200000000001</v>
      </c>
      <c r="N1905" s="14">
        <f t="shared" si="146"/>
        <v>574.17600000000004</v>
      </c>
      <c r="O1905" s="14">
        <f t="shared" si="148"/>
        <v>143.54400000000004</v>
      </c>
      <c r="P1905" s="13">
        <v>478.48</v>
      </c>
      <c r="Q1905" s="14">
        <f t="shared" si="147"/>
        <v>300</v>
      </c>
      <c r="R1905" s="14" t="str">
        <f t="shared" si="149"/>
        <v>D</v>
      </c>
      <c r="S1905" s="14" t="str">
        <f>VLOOKUP(G1905,Code!$C$3:$D$5,2,0)</f>
        <v>F-101</v>
      </c>
      <c r="T1905" s="14"/>
    </row>
    <row r="1906" spans="1:20">
      <c r="A1906" s="13">
        <v>1905</v>
      </c>
      <c r="B1906" s="13" t="s">
        <v>150</v>
      </c>
      <c r="C1906" s="13" t="s">
        <v>78</v>
      </c>
      <c r="D1906" s="13" t="s">
        <v>203</v>
      </c>
      <c r="E1906" s="13" t="s">
        <v>241</v>
      </c>
      <c r="F1906" s="13" t="s">
        <v>81</v>
      </c>
      <c r="G1906" s="13" t="s">
        <v>96</v>
      </c>
      <c r="H1906" s="13" t="s">
        <v>138</v>
      </c>
      <c r="I1906" s="13" t="s">
        <v>1274</v>
      </c>
      <c r="J1906" s="13">
        <v>2</v>
      </c>
      <c r="K1906" s="13">
        <v>0.2</v>
      </c>
      <c r="L1906" s="14">
        <v>6.7449999999999983</v>
      </c>
      <c r="M1906" s="14">
        <f t="shared" si="145"/>
        <v>21.655000000000005</v>
      </c>
      <c r="N1906" s="14">
        <f t="shared" si="146"/>
        <v>34.080000000000005</v>
      </c>
      <c r="O1906" s="14">
        <f t="shared" si="148"/>
        <v>12.425000000000001</v>
      </c>
      <c r="P1906" s="13">
        <v>28.400000000000002</v>
      </c>
      <c r="Q1906" s="14">
        <f t="shared" si="147"/>
        <v>300</v>
      </c>
      <c r="R1906" s="14" t="str">
        <f t="shared" si="149"/>
        <v>D</v>
      </c>
      <c r="S1906" s="14" t="str">
        <f>VLOOKUP(G1906,Code!$C$3:$D$5,2,0)</f>
        <v>T-103</v>
      </c>
      <c r="T1906" s="14"/>
    </row>
    <row r="1907" spans="1:20">
      <c r="A1907" s="13">
        <v>1906</v>
      </c>
      <c r="B1907" s="13" t="s">
        <v>150</v>
      </c>
      <c r="C1907" s="13" t="s">
        <v>78</v>
      </c>
      <c r="D1907" s="13" t="s">
        <v>1469</v>
      </c>
      <c r="E1907" s="13" t="s">
        <v>176</v>
      </c>
      <c r="F1907" s="13" t="s">
        <v>115</v>
      </c>
      <c r="G1907" s="13" t="s">
        <v>82</v>
      </c>
      <c r="H1907" s="13" t="s">
        <v>90</v>
      </c>
      <c r="I1907" s="13" t="s">
        <v>667</v>
      </c>
      <c r="J1907" s="13">
        <v>8</v>
      </c>
      <c r="K1907" s="13">
        <v>0</v>
      </c>
      <c r="L1907" s="14">
        <v>9.091199999999958</v>
      </c>
      <c r="M1907" s="14">
        <f t="shared" si="145"/>
        <v>900.02880000000005</v>
      </c>
      <c r="N1907" s="14">
        <f t="shared" si="146"/>
        <v>909.12</v>
      </c>
      <c r="O1907" s="14">
        <f t="shared" si="148"/>
        <v>9.091199999999958</v>
      </c>
      <c r="P1907" s="13">
        <v>909.12</v>
      </c>
      <c r="Q1907" s="14">
        <f t="shared" si="147"/>
        <v>1200</v>
      </c>
      <c r="R1907" s="14" t="str">
        <f t="shared" si="149"/>
        <v>B</v>
      </c>
      <c r="S1907" s="14" t="str">
        <f>VLOOKUP(G1907,Code!$C$3:$D$5,2,0)</f>
        <v>O-102</v>
      </c>
      <c r="T1907" s="14"/>
    </row>
    <row r="1908" spans="1:20">
      <c r="A1908" s="13">
        <v>1907</v>
      </c>
      <c r="B1908" s="13" t="s">
        <v>85</v>
      </c>
      <c r="C1908" s="13" t="s">
        <v>78</v>
      </c>
      <c r="D1908" s="13" t="s">
        <v>1570</v>
      </c>
      <c r="E1908" s="13" t="s">
        <v>87</v>
      </c>
      <c r="F1908" s="13" t="s">
        <v>72</v>
      </c>
      <c r="G1908" s="13" t="s">
        <v>82</v>
      </c>
      <c r="H1908" s="13" t="s">
        <v>99</v>
      </c>
      <c r="I1908" s="13" t="s">
        <v>1571</v>
      </c>
      <c r="J1908" s="13">
        <v>2</v>
      </c>
      <c r="K1908" s="13">
        <v>0.7</v>
      </c>
      <c r="L1908" s="14">
        <v>-2.1648000000000005</v>
      </c>
      <c r="M1908" s="14">
        <f t="shared" si="145"/>
        <v>5.1168000000000013</v>
      </c>
      <c r="N1908" s="14">
        <f t="shared" si="146"/>
        <v>5.0184000000000006</v>
      </c>
      <c r="O1908" s="14">
        <f t="shared" si="148"/>
        <v>-9.8400000000000709E-2</v>
      </c>
      <c r="P1908" s="13">
        <v>2.9520000000000004</v>
      </c>
      <c r="Q1908" s="14">
        <f t="shared" si="147"/>
        <v>300</v>
      </c>
      <c r="R1908" s="14" t="str">
        <f t="shared" si="149"/>
        <v>D</v>
      </c>
      <c r="S1908" s="14" t="str">
        <f>VLOOKUP(G1908,Code!$C$3:$D$5,2,0)</f>
        <v>O-102</v>
      </c>
      <c r="T1908" s="14"/>
    </row>
    <row r="1909" spans="1:20">
      <c r="A1909" s="13">
        <v>1908</v>
      </c>
      <c r="B1909" s="13" t="s">
        <v>85</v>
      </c>
      <c r="C1909" s="13" t="s">
        <v>78</v>
      </c>
      <c r="D1909" s="13" t="s">
        <v>1570</v>
      </c>
      <c r="E1909" s="13" t="s">
        <v>87</v>
      </c>
      <c r="F1909" s="13" t="s">
        <v>72</v>
      </c>
      <c r="G1909" s="13" t="s">
        <v>82</v>
      </c>
      <c r="H1909" s="13" t="s">
        <v>99</v>
      </c>
      <c r="I1909" s="13" t="s">
        <v>754</v>
      </c>
      <c r="J1909" s="13">
        <v>6</v>
      </c>
      <c r="K1909" s="13">
        <v>0.7</v>
      </c>
      <c r="L1909" s="14">
        <v>-21.61440000000001</v>
      </c>
      <c r="M1909" s="14">
        <f t="shared" si="145"/>
        <v>48.632400000000018</v>
      </c>
      <c r="N1909" s="14">
        <f t="shared" si="146"/>
        <v>45.930600000000013</v>
      </c>
      <c r="O1909" s="14">
        <f t="shared" si="148"/>
        <v>-2.7018000000000058</v>
      </c>
      <c r="P1909" s="13">
        <v>27.018000000000008</v>
      </c>
      <c r="Q1909" s="14">
        <f t="shared" si="147"/>
        <v>900</v>
      </c>
      <c r="R1909" s="14" t="str">
        <f t="shared" si="149"/>
        <v>C</v>
      </c>
      <c r="S1909" s="14" t="str">
        <f>VLOOKUP(G1909,Code!$C$3:$D$5,2,0)</f>
        <v>O-102</v>
      </c>
      <c r="T1909" s="14"/>
    </row>
    <row r="1910" spans="1:20">
      <c r="A1910" s="13">
        <v>1909</v>
      </c>
      <c r="B1910" s="13" t="s">
        <v>150</v>
      </c>
      <c r="C1910" s="13" t="s">
        <v>78</v>
      </c>
      <c r="D1910" s="13" t="s">
        <v>79</v>
      </c>
      <c r="E1910" s="13" t="s">
        <v>80</v>
      </c>
      <c r="F1910" s="13" t="s">
        <v>81</v>
      </c>
      <c r="G1910" s="13" t="s">
        <v>73</v>
      </c>
      <c r="H1910" s="13" t="s">
        <v>92</v>
      </c>
      <c r="I1910" s="13" t="s">
        <v>1572</v>
      </c>
      <c r="J1910" s="13">
        <v>4</v>
      </c>
      <c r="K1910" s="13">
        <v>0</v>
      </c>
      <c r="L1910" s="14">
        <v>41.075999999999993</v>
      </c>
      <c r="M1910" s="14">
        <f t="shared" si="145"/>
        <v>95.843999999999994</v>
      </c>
      <c r="N1910" s="14">
        <f t="shared" si="146"/>
        <v>136.91999999999999</v>
      </c>
      <c r="O1910" s="14">
        <f t="shared" si="148"/>
        <v>41.075999999999993</v>
      </c>
      <c r="P1910" s="13">
        <v>136.91999999999999</v>
      </c>
      <c r="Q1910" s="14">
        <f t="shared" si="147"/>
        <v>600</v>
      </c>
      <c r="R1910" s="14" t="str">
        <f t="shared" si="149"/>
        <v>C</v>
      </c>
      <c r="S1910" s="14" t="str">
        <f>VLOOKUP(G1910,Code!$C$3:$D$5,2,0)</f>
        <v>F-101</v>
      </c>
      <c r="T1910" s="14"/>
    </row>
    <row r="1911" spans="1:20">
      <c r="A1911" s="13">
        <v>1910</v>
      </c>
      <c r="B1911" s="13" t="s">
        <v>85</v>
      </c>
      <c r="C1911" s="13" t="s">
        <v>69</v>
      </c>
      <c r="D1911" s="13" t="s">
        <v>884</v>
      </c>
      <c r="E1911" s="13" t="s">
        <v>182</v>
      </c>
      <c r="F1911" s="13" t="s">
        <v>134</v>
      </c>
      <c r="G1911" s="13" t="s">
        <v>73</v>
      </c>
      <c r="H1911" s="13" t="s">
        <v>92</v>
      </c>
      <c r="I1911" s="13" t="s">
        <v>1573</v>
      </c>
      <c r="J1911" s="13">
        <v>2</v>
      </c>
      <c r="K1911" s="13">
        <v>0</v>
      </c>
      <c r="L1911" s="14">
        <v>8.532</v>
      </c>
      <c r="M1911" s="14">
        <f t="shared" si="145"/>
        <v>10.428000000000001</v>
      </c>
      <c r="N1911" s="14">
        <f t="shared" si="146"/>
        <v>18.96</v>
      </c>
      <c r="O1911" s="14">
        <f t="shared" si="148"/>
        <v>8.532</v>
      </c>
      <c r="P1911" s="13">
        <v>18.96</v>
      </c>
      <c r="Q1911" s="14">
        <f t="shared" si="147"/>
        <v>300</v>
      </c>
      <c r="R1911" s="14" t="str">
        <f t="shared" si="149"/>
        <v>D</v>
      </c>
      <c r="S1911" s="14" t="str">
        <f>VLOOKUP(G1911,Code!$C$3:$D$5,2,0)</f>
        <v>F-101</v>
      </c>
      <c r="T1911" s="14"/>
    </row>
    <row r="1912" spans="1:20">
      <c r="A1912" s="13">
        <v>1911</v>
      </c>
      <c r="B1912" s="13" t="s">
        <v>85</v>
      </c>
      <c r="C1912" s="13" t="s">
        <v>78</v>
      </c>
      <c r="D1912" s="13" t="s">
        <v>79</v>
      </c>
      <c r="E1912" s="13" t="s">
        <v>80</v>
      </c>
      <c r="F1912" s="13" t="s">
        <v>81</v>
      </c>
      <c r="G1912" s="13" t="s">
        <v>96</v>
      </c>
      <c r="H1912" s="13" t="s">
        <v>138</v>
      </c>
      <c r="I1912" s="13" t="s">
        <v>721</v>
      </c>
      <c r="J1912" s="13">
        <v>3</v>
      </c>
      <c r="K1912" s="13">
        <v>0</v>
      </c>
      <c r="L1912" s="14">
        <v>40.749900000000004</v>
      </c>
      <c r="M1912" s="14">
        <f t="shared" si="145"/>
        <v>58.640100000000011</v>
      </c>
      <c r="N1912" s="14">
        <f t="shared" si="146"/>
        <v>99.390000000000015</v>
      </c>
      <c r="O1912" s="14">
        <f t="shared" si="148"/>
        <v>40.749900000000004</v>
      </c>
      <c r="P1912" s="13">
        <v>99.390000000000015</v>
      </c>
      <c r="Q1912" s="14">
        <f t="shared" si="147"/>
        <v>450</v>
      </c>
      <c r="R1912" s="14" t="str">
        <f t="shared" si="149"/>
        <v>D</v>
      </c>
      <c r="S1912" s="14" t="str">
        <f>VLOOKUP(G1912,Code!$C$3:$D$5,2,0)</f>
        <v>T-103</v>
      </c>
      <c r="T1912" s="14"/>
    </row>
    <row r="1913" spans="1:20">
      <c r="A1913" s="13">
        <v>1912</v>
      </c>
      <c r="B1913" s="13" t="s">
        <v>68</v>
      </c>
      <c r="C1913" s="13" t="s">
        <v>78</v>
      </c>
      <c r="D1913" s="13" t="s">
        <v>148</v>
      </c>
      <c r="E1913" s="13" t="s">
        <v>114</v>
      </c>
      <c r="F1913" s="13" t="s">
        <v>115</v>
      </c>
      <c r="G1913" s="13" t="s">
        <v>82</v>
      </c>
      <c r="H1913" s="13" t="s">
        <v>107</v>
      </c>
      <c r="I1913" s="13" t="s">
        <v>1574</v>
      </c>
      <c r="J1913" s="13">
        <v>7</v>
      </c>
      <c r="K1913" s="13">
        <v>0.2</v>
      </c>
      <c r="L1913" s="14">
        <v>92.43989999999998</v>
      </c>
      <c r="M1913" s="14">
        <f t="shared" si="145"/>
        <v>181.45610000000005</v>
      </c>
      <c r="N1913" s="14">
        <f t="shared" si="146"/>
        <v>328.67520000000002</v>
      </c>
      <c r="O1913" s="14">
        <f t="shared" si="148"/>
        <v>147.21909999999997</v>
      </c>
      <c r="P1913" s="13">
        <v>273.89600000000002</v>
      </c>
      <c r="Q1913" s="14">
        <f t="shared" si="147"/>
        <v>1050</v>
      </c>
      <c r="R1913" s="14" t="str">
        <f t="shared" si="149"/>
        <v>B</v>
      </c>
      <c r="S1913" s="14" t="str">
        <f>VLOOKUP(G1913,Code!$C$3:$D$5,2,0)</f>
        <v>O-102</v>
      </c>
      <c r="T1913" s="14"/>
    </row>
    <row r="1914" spans="1:20">
      <c r="A1914" s="13">
        <v>1913</v>
      </c>
      <c r="B1914" s="13" t="s">
        <v>68</v>
      </c>
      <c r="C1914" s="13" t="s">
        <v>78</v>
      </c>
      <c r="D1914" s="13" t="s">
        <v>148</v>
      </c>
      <c r="E1914" s="13" t="s">
        <v>114</v>
      </c>
      <c r="F1914" s="13" t="s">
        <v>115</v>
      </c>
      <c r="G1914" s="13" t="s">
        <v>96</v>
      </c>
      <c r="H1914" s="13" t="s">
        <v>333</v>
      </c>
      <c r="I1914" s="13" t="s">
        <v>1575</v>
      </c>
      <c r="J1914" s="13">
        <v>3</v>
      </c>
      <c r="K1914" s="13">
        <v>0.4</v>
      </c>
      <c r="L1914" s="14">
        <v>49.760999999999967</v>
      </c>
      <c r="M1914" s="14">
        <f t="shared" si="145"/>
        <v>547.37100000000009</v>
      </c>
      <c r="N1914" s="14">
        <f t="shared" si="146"/>
        <v>835.98480000000006</v>
      </c>
      <c r="O1914" s="14">
        <f t="shared" si="148"/>
        <v>288.61379999999997</v>
      </c>
      <c r="P1914" s="13">
        <v>597.13200000000006</v>
      </c>
      <c r="Q1914" s="14">
        <f t="shared" si="147"/>
        <v>450</v>
      </c>
      <c r="R1914" s="14" t="str">
        <f t="shared" si="149"/>
        <v>D</v>
      </c>
      <c r="S1914" s="14" t="str">
        <f>VLOOKUP(G1914,Code!$C$3:$D$5,2,0)</f>
        <v>T-103</v>
      </c>
      <c r="T1914" s="14"/>
    </row>
    <row r="1915" spans="1:20">
      <c r="A1915" s="13">
        <v>1914</v>
      </c>
      <c r="B1915" s="13" t="s">
        <v>150</v>
      </c>
      <c r="C1915" s="13" t="s">
        <v>69</v>
      </c>
      <c r="D1915" s="13" t="s">
        <v>1152</v>
      </c>
      <c r="E1915" s="13" t="s">
        <v>542</v>
      </c>
      <c r="F1915" s="13" t="s">
        <v>72</v>
      </c>
      <c r="G1915" s="13" t="s">
        <v>96</v>
      </c>
      <c r="H1915" s="13" t="s">
        <v>138</v>
      </c>
      <c r="I1915" s="13" t="s">
        <v>450</v>
      </c>
      <c r="J1915" s="13">
        <v>5</v>
      </c>
      <c r="K1915" s="13">
        <v>0</v>
      </c>
      <c r="L1915" s="14">
        <v>65.978000000000009</v>
      </c>
      <c r="M1915" s="14">
        <f t="shared" si="145"/>
        <v>83.97199999999998</v>
      </c>
      <c r="N1915" s="14">
        <f t="shared" si="146"/>
        <v>149.94999999999999</v>
      </c>
      <c r="O1915" s="14">
        <f t="shared" si="148"/>
        <v>65.978000000000009</v>
      </c>
      <c r="P1915" s="13">
        <v>149.94999999999999</v>
      </c>
      <c r="Q1915" s="14">
        <f t="shared" si="147"/>
        <v>750</v>
      </c>
      <c r="R1915" s="14" t="str">
        <f t="shared" si="149"/>
        <v>C</v>
      </c>
      <c r="S1915" s="14" t="str">
        <f>VLOOKUP(G1915,Code!$C$3:$D$5,2,0)</f>
        <v>T-103</v>
      </c>
      <c r="T1915" s="14"/>
    </row>
    <row r="1916" spans="1:20">
      <c r="A1916" s="13">
        <v>1915</v>
      </c>
      <c r="B1916" s="13" t="s">
        <v>85</v>
      </c>
      <c r="C1916" s="13" t="s">
        <v>112</v>
      </c>
      <c r="D1916" s="13" t="s">
        <v>1221</v>
      </c>
      <c r="E1916" s="13" t="s">
        <v>87</v>
      </c>
      <c r="F1916" s="13" t="s">
        <v>72</v>
      </c>
      <c r="G1916" s="13" t="s">
        <v>82</v>
      </c>
      <c r="H1916" s="13" t="s">
        <v>83</v>
      </c>
      <c r="I1916" s="13" t="s">
        <v>1576</v>
      </c>
      <c r="J1916" s="13">
        <v>2</v>
      </c>
      <c r="K1916" s="13">
        <v>0.2</v>
      </c>
      <c r="L1916" s="14">
        <v>1.6704000000000001</v>
      </c>
      <c r="M1916" s="14">
        <f t="shared" si="145"/>
        <v>2.9375999999999998</v>
      </c>
      <c r="N1916" s="14">
        <f t="shared" si="146"/>
        <v>5.5295999999999994</v>
      </c>
      <c r="O1916" s="14">
        <f t="shared" si="148"/>
        <v>2.5919999999999996</v>
      </c>
      <c r="P1916" s="13">
        <v>4.6079999999999997</v>
      </c>
      <c r="Q1916" s="14">
        <f t="shared" si="147"/>
        <v>300</v>
      </c>
      <c r="R1916" s="14" t="str">
        <f t="shared" si="149"/>
        <v>D</v>
      </c>
      <c r="S1916" s="14" t="str">
        <f>VLOOKUP(G1916,Code!$C$3:$D$5,2,0)</f>
        <v>O-102</v>
      </c>
      <c r="T1916" s="14"/>
    </row>
    <row r="1917" spans="1:20">
      <c r="A1917" s="13">
        <v>1916</v>
      </c>
      <c r="B1917" s="13" t="s">
        <v>85</v>
      </c>
      <c r="C1917" s="13" t="s">
        <v>112</v>
      </c>
      <c r="D1917" s="13" t="s">
        <v>1221</v>
      </c>
      <c r="E1917" s="13" t="s">
        <v>87</v>
      </c>
      <c r="F1917" s="13" t="s">
        <v>72</v>
      </c>
      <c r="G1917" s="13" t="s">
        <v>82</v>
      </c>
      <c r="H1917" s="13" t="s">
        <v>94</v>
      </c>
      <c r="I1917" s="13" t="s">
        <v>1087</v>
      </c>
      <c r="J1917" s="13">
        <v>3</v>
      </c>
      <c r="K1917" s="13">
        <v>0.2</v>
      </c>
      <c r="L1917" s="14">
        <v>4.8524999999999991</v>
      </c>
      <c r="M1917" s="14">
        <f t="shared" si="145"/>
        <v>10.675500000000001</v>
      </c>
      <c r="N1917" s="14">
        <f t="shared" si="146"/>
        <v>18.633600000000001</v>
      </c>
      <c r="O1917" s="14">
        <f t="shared" si="148"/>
        <v>7.9581</v>
      </c>
      <c r="P1917" s="13">
        <v>15.528</v>
      </c>
      <c r="Q1917" s="14">
        <f t="shared" si="147"/>
        <v>450</v>
      </c>
      <c r="R1917" s="14" t="str">
        <f t="shared" si="149"/>
        <v>D</v>
      </c>
      <c r="S1917" s="14" t="str">
        <f>VLOOKUP(G1917,Code!$C$3:$D$5,2,0)</f>
        <v>O-102</v>
      </c>
      <c r="T1917" s="14"/>
    </row>
    <row r="1918" spans="1:20">
      <c r="A1918" s="13">
        <v>1917</v>
      </c>
      <c r="B1918" s="13" t="s">
        <v>85</v>
      </c>
      <c r="C1918" s="13" t="s">
        <v>112</v>
      </c>
      <c r="D1918" s="13" t="s">
        <v>1221</v>
      </c>
      <c r="E1918" s="13" t="s">
        <v>87</v>
      </c>
      <c r="F1918" s="13" t="s">
        <v>72</v>
      </c>
      <c r="G1918" s="13" t="s">
        <v>82</v>
      </c>
      <c r="H1918" s="13" t="s">
        <v>83</v>
      </c>
      <c r="I1918" s="13" t="s">
        <v>930</v>
      </c>
      <c r="J1918" s="13">
        <v>3</v>
      </c>
      <c r="K1918" s="13">
        <v>0.2</v>
      </c>
      <c r="L1918" s="14">
        <v>3.8843999999999994</v>
      </c>
      <c r="M1918" s="14">
        <f t="shared" si="145"/>
        <v>8.0676000000000023</v>
      </c>
      <c r="N1918" s="14">
        <f t="shared" si="146"/>
        <v>14.342400000000001</v>
      </c>
      <c r="O1918" s="14">
        <f t="shared" si="148"/>
        <v>6.274799999999999</v>
      </c>
      <c r="P1918" s="13">
        <v>11.952000000000002</v>
      </c>
      <c r="Q1918" s="14">
        <f t="shared" si="147"/>
        <v>450</v>
      </c>
      <c r="R1918" s="14" t="str">
        <f t="shared" si="149"/>
        <v>D</v>
      </c>
      <c r="S1918" s="14" t="str">
        <f>VLOOKUP(G1918,Code!$C$3:$D$5,2,0)</f>
        <v>O-102</v>
      </c>
      <c r="T1918" s="14"/>
    </row>
    <row r="1919" spans="1:20">
      <c r="A1919" s="13">
        <v>1918</v>
      </c>
      <c r="B1919" s="13" t="s">
        <v>85</v>
      </c>
      <c r="C1919" s="13" t="s">
        <v>69</v>
      </c>
      <c r="D1919" s="13" t="s">
        <v>309</v>
      </c>
      <c r="E1919" s="13" t="s">
        <v>533</v>
      </c>
      <c r="F1919" s="13" t="s">
        <v>134</v>
      </c>
      <c r="G1919" s="13" t="s">
        <v>82</v>
      </c>
      <c r="H1919" s="13" t="s">
        <v>94</v>
      </c>
      <c r="I1919" s="13" t="s">
        <v>610</v>
      </c>
      <c r="J1919" s="13">
        <v>5</v>
      </c>
      <c r="K1919" s="13">
        <v>0</v>
      </c>
      <c r="L1919" s="14">
        <v>3.3784999999999989</v>
      </c>
      <c r="M1919" s="14">
        <f t="shared" si="145"/>
        <v>8.2715000000000014</v>
      </c>
      <c r="N1919" s="14">
        <f t="shared" si="146"/>
        <v>11.65</v>
      </c>
      <c r="O1919" s="14">
        <f t="shared" si="148"/>
        <v>3.3784999999999989</v>
      </c>
      <c r="P1919" s="13">
        <v>11.65</v>
      </c>
      <c r="Q1919" s="14">
        <f t="shared" si="147"/>
        <v>750</v>
      </c>
      <c r="R1919" s="14" t="str">
        <f t="shared" si="149"/>
        <v>C</v>
      </c>
      <c r="S1919" s="14" t="str">
        <f>VLOOKUP(G1919,Code!$C$3:$D$5,2,0)</f>
        <v>O-102</v>
      </c>
      <c r="T1919" s="14"/>
    </row>
    <row r="1920" spans="1:20">
      <c r="A1920" s="13">
        <v>1919</v>
      </c>
      <c r="B1920" s="13" t="s">
        <v>68</v>
      </c>
      <c r="C1920" s="13" t="s">
        <v>112</v>
      </c>
      <c r="D1920" s="13" t="s">
        <v>403</v>
      </c>
      <c r="E1920" s="13" t="s">
        <v>169</v>
      </c>
      <c r="F1920" s="13" t="s">
        <v>115</v>
      </c>
      <c r="G1920" s="13" t="s">
        <v>96</v>
      </c>
      <c r="H1920" s="13" t="s">
        <v>97</v>
      </c>
      <c r="I1920" s="13" t="s">
        <v>1577</v>
      </c>
      <c r="J1920" s="13">
        <v>2</v>
      </c>
      <c r="K1920" s="13">
        <v>0</v>
      </c>
      <c r="L1920" s="14">
        <v>74.974999999999994</v>
      </c>
      <c r="M1920" s="14">
        <f t="shared" si="145"/>
        <v>224.92499999999998</v>
      </c>
      <c r="N1920" s="14">
        <f t="shared" si="146"/>
        <v>299.89999999999998</v>
      </c>
      <c r="O1920" s="14">
        <f t="shared" si="148"/>
        <v>74.974999999999994</v>
      </c>
      <c r="P1920" s="13">
        <v>299.89999999999998</v>
      </c>
      <c r="Q1920" s="14">
        <f t="shared" si="147"/>
        <v>300</v>
      </c>
      <c r="R1920" s="14" t="str">
        <f t="shared" si="149"/>
        <v>D</v>
      </c>
      <c r="S1920" s="14" t="str">
        <f>VLOOKUP(G1920,Code!$C$3:$D$5,2,0)</f>
        <v>T-103</v>
      </c>
      <c r="T1920" s="14"/>
    </row>
    <row r="1921" spans="1:20">
      <c r="A1921" s="13">
        <v>1920</v>
      </c>
      <c r="B1921" s="13" t="s">
        <v>150</v>
      </c>
      <c r="C1921" s="13" t="s">
        <v>78</v>
      </c>
      <c r="D1921" s="13" t="s">
        <v>1396</v>
      </c>
      <c r="E1921" s="13" t="s">
        <v>182</v>
      </c>
      <c r="F1921" s="13" t="s">
        <v>134</v>
      </c>
      <c r="G1921" s="13" t="s">
        <v>82</v>
      </c>
      <c r="H1921" s="13" t="s">
        <v>99</v>
      </c>
      <c r="I1921" s="13" t="s">
        <v>1578</v>
      </c>
      <c r="J1921" s="13">
        <v>5</v>
      </c>
      <c r="K1921" s="13">
        <v>0.2</v>
      </c>
      <c r="L1921" s="14">
        <v>302.37299999999993</v>
      </c>
      <c r="M1921" s="14">
        <f t="shared" si="145"/>
        <v>593.54700000000003</v>
      </c>
      <c r="N1921" s="14">
        <f t="shared" si="146"/>
        <v>1075.104</v>
      </c>
      <c r="O1921" s="14">
        <f t="shared" si="148"/>
        <v>481.55700000000002</v>
      </c>
      <c r="P1921" s="13">
        <v>895.92</v>
      </c>
      <c r="Q1921" s="14">
        <f t="shared" si="147"/>
        <v>750</v>
      </c>
      <c r="R1921" s="14" t="str">
        <f t="shared" si="149"/>
        <v>C</v>
      </c>
      <c r="S1921" s="14" t="str">
        <f>VLOOKUP(G1921,Code!$C$3:$D$5,2,0)</f>
        <v>O-102</v>
      </c>
      <c r="T1921" s="14"/>
    </row>
    <row r="1922" spans="1:20">
      <c r="A1922" s="13">
        <v>1921</v>
      </c>
      <c r="B1922" s="13" t="s">
        <v>150</v>
      </c>
      <c r="C1922" s="13" t="s">
        <v>78</v>
      </c>
      <c r="D1922" s="13" t="s">
        <v>1396</v>
      </c>
      <c r="E1922" s="13" t="s">
        <v>182</v>
      </c>
      <c r="F1922" s="13" t="s">
        <v>134</v>
      </c>
      <c r="G1922" s="13" t="s">
        <v>73</v>
      </c>
      <c r="H1922" s="13" t="s">
        <v>76</v>
      </c>
      <c r="I1922" s="13" t="s">
        <v>1579</v>
      </c>
      <c r="J1922" s="13">
        <v>2</v>
      </c>
      <c r="K1922" s="13">
        <v>0.1</v>
      </c>
      <c r="L1922" s="14">
        <v>97.652399999999943</v>
      </c>
      <c r="M1922" s="14">
        <f t="shared" ref="M1922:M1985" si="150">P1922-L1922</f>
        <v>364.91160000000008</v>
      </c>
      <c r="N1922" s="14">
        <f t="shared" ref="N1922:N1985" si="151">P1922+(P1922*K1922)</f>
        <v>508.82040000000001</v>
      </c>
      <c r="O1922" s="14">
        <f t="shared" si="148"/>
        <v>143.90879999999993</v>
      </c>
      <c r="P1922" s="13">
        <v>462.56400000000002</v>
      </c>
      <c r="Q1922" s="14">
        <f t="shared" ref="Q1922:Q1985" si="152">J1922*150</f>
        <v>300</v>
      </c>
      <c r="R1922" s="14" t="str">
        <f t="shared" si="149"/>
        <v>D</v>
      </c>
      <c r="S1922" s="14" t="str">
        <f>VLOOKUP(G1922,Code!$C$3:$D$5,2,0)</f>
        <v>F-101</v>
      </c>
      <c r="T1922" s="14"/>
    </row>
    <row r="1923" spans="1:20">
      <c r="A1923" s="13">
        <v>1922</v>
      </c>
      <c r="B1923" s="13" t="s">
        <v>85</v>
      </c>
      <c r="C1923" s="13" t="s">
        <v>78</v>
      </c>
      <c r="D1923" s="13" t="s">
        <v>1580</v>
      </c>
      <c r="E1923" s="13" t="s">
        <v>133</v>
      </c>
      <c r="F1923" s="13" t="s">
        <v>134</v>
      </c>
      <c r="G1923" s="13" t="s">
        <v>82</v>
      </c>
      <c r="H1923" s="13" t="s">
        <v>90</v>
      </c>
      <c r="I1923" s="13" t="s">
        <v>983</v>
      </c>
      <c r="J1923" s="13">
        <v>2</v>
      </c>
      <c r="K1923" s="13">
        <v>0.2</v>
      </c>
      <c r="L1923" s="14">
        <v>1.5007999999999999</v>
      </c>
      <c r="M1923" s="14">
        <f t="shared" si="150"/>
        <v>13.507200000000003</v>
      </c>
      <c r="N1923" s="14">
        <f t="shared" si="151"/>
        <v>18.009600000000002</v>
      </c>
      <c r="O1923" s="14">
        <f t="shared" ref="O1923:O1986" si="153">N1923-M1923</f>
        <v>4.5023999999999997</v>
      </c>
      <c r="P1923" s="13">
        <v>15.008000000000003</v>
      </c>
      <c r="Q1923" s="14">
        <f t="shared" si="152"/>
        <v>300</v>
      </c>
      <c r="R1923" s="14" t="str">
        <f t="shared" ref="R1923:R1986" si="154">IF(Q1923&gt;=2000,"A",IF(Q1923&gt;=1000,"B",IF(Q1923&gt;=500,"C",IF(Q1923&gt;=100,"D",IF(Q1923&lt;100,"E","error")))))</f>
        <v>D</v>
      </c>
      <c r="S1923" s="14" t="str">
        <f>VLOOKUP(G1923,Code!$C$3:$D$5,2,0)</f>
        <v>O-102</v>
      </c>
      <c r="T1923" s="14"/>
    </row>
    <row r="1924" spans="1:20">
      <c r="A1924" s="13">
        <v>1923</v>
      </c>
      <c r="B1924" s="13" t="s">
        <v>68</v>
      </c>
      <c r="C1924" s="13" t="s">
        <v>78</v>
      </c>
      <c r="D1924" s="13" t="s">
        <v>491</v>
      </c>
      <c r="E1924" s="13" t="s">
        <v>114</v>
      </c>
      <c r="F1924" s="13" t="s">
        <v>115</v>
      </c>
      <c r="G1924" s="13" t="s">
        <v>96</v>
      </c>
      <c r="H1924" s="13" t="s">
        <v>97</v>
      </c>
      <c r="I1924" s="13" t="s">
        <v>1581</v>
      </c>
      <c r="J1924" s="13">
        <v>9</v>
      </c>
      <c r="K1924" s="13">
        <v>0.2</v>
      </c>
      <c r="L1924" s="14">
        <v>107.95499999999998</v>
      </c>
      <c r="M1924" s="14">
        <f t="shared" si="150"/>
        <v>755.68500000000017</v>
      </c>
      <c r="N1924" s="14">
        <f t="shared" si="151"/>
        <v>1036.3680000000002</v>
      </c>
      <c r="O1924" s="14">
        <f t="shared" si="153"/>
        <v>280.68299999999999</v>
      </c>
      <c r="P1924" s="13">
        <v>863.6400000000001</v>
      </c>
      <c r="Q1924" s="14">
        <f t="shared" si="152"/>
        <v>1350</v>
      </c>
      <c r="R1924" s="14" t="str">
        <f t="shared" si="154"/>
        <v>B</v>
      </c>
      <c r="S1924" s="14" t="str">
        <f>VLOOKUP(G1924,Code!$C$3:$D$5,2,0)</f>
        <v>T-103</v>
      </c>
      <c r="T1924" s="14"/>
    </row>
    <row r="1925" spans="1:20">
      <c r="A1925" s="13">
        <v>1924</v>
      </c>
      <c r="B1925" s="13" t="s">
        <v>68</v>
      </c>
      <c r="C1925" s="13" t="s">
        <v>78</v>
      </c>
      <c r="D1925" s="13" t="s">
        <v>491</v>
      </c>
      <c r="E1925" s="13" t="s">
        <v>114</v>
      </c>
      <c r="F1925" s="13" t="s">
        <v>115</v>
      </c>
      <c r="G1925" s="13" t="s">
        <v>82</v>
      </c>
      <c r="H1925" s="13" t="s">
        <v>94</v>
      </c>
      <c r="I1925" s="13" t="s">
        <v>643</v>
      </c>
      <c r="J1925" s="13">
        <v>3</v>
      </c>
      <c r="K1925" s="13">
        <v>0.2</v>
      </c>
      <c r="L1925" s="14">
        <v>3.571200000000001</v>
      </c>
      <c r="M1925" s="14">
        <f t="shared" si="150"/>
        <v>44.044799999999995</v>
      </c>
      <c r="N1925" s="14">
        <f t="shared" si="151"/>
        <v>57.139200000000002</v>
      </c>
      <c r="O1925" s="14">
        <f t="shared" si="153"/>
        <v>13.094400000000007</v>
      </c>
      <c r="P1925" s="13">
        <v>47.616</v>
      </c>
      <c r="Q1925" s="14">
        <f t="shared" si="152"/>
        <v>450</v>
      </c>
      <c r="R1925" s="14" t="str">
        <f t="shared" si="154"/>
        <v>D</v>
      </c>
      <c r="S1925" s="14" t="str">
        <f>VLOOKUP(G1925,Code!$C$3:$D$5,2,0)</f>
        <v>O-102</v>
      </c>
      <c r="T1925" s="14"/>
    </row>
    <row r="1926" spans="1:20">
      <c r="A1926" s="13">
        <v>1925</v>
      </c>
      <c r="B1926" s="13" t="s">
        <v>68</v>
      </c>
      <c r="C1926" s="13" t="s">
        <v>69</v>
      </c>
      <c r="D1926" s="13" t="s">
        <v>428</v>
      </c>
      <c r="E1926" s="13" t="s">
        <v>80</v>
      </c>
      <c r="F1926" s="13" t="s">
        <v>81</v>
      </c>
      <c r="G1926" s="13" t="s">
        <v>82</v>
      </c>
      <c r="H1926" s="13" t="s">
        <v>107</v>
      </c>
      <c r="I1926" s="13" t="s">
        <v>561</v>
      </c>
      <c r="J1926" s="13">
        <v>3</v>
      </c>
      <c r="K1926" s="13">
        <v>0</v>
      </c>
      <c r="L1926" s="14">
        <v>41.822999999999993</v>
      </c>
      <c r="M1926" s="14">
        <f t="shared" si="150"/>
        <v>51.117000000000004</v>
      </c>
      <c r="N1926" s="14">
        <f t="shared" si="151"/>
        <v>92.94</v>
      </c>
      <c r="O1926" s="14">
        <f t="shared" si="153"/>
        <v>41.822999999999993</v>
      </c>
      <c r="P1926" s="13">
        <v>92.94</v>
      </c>
      <c r="Q1926" s="14">
        <f t="shared" si="152"/>
        <v>450</v>
      </c>
      <c r="R1926" s="14" t="str">
        <f t="shared" si="154"/>
        <v>D</v>
      </c>
      <c r="S1926" s="14" t="str">
        <f>VLOOKUP(G1926,Code!$C$3:$D$5,2,0)</f>
        <v>O-102</v>
      </c>
      <c r="T1926" s="14"/>
    </row>
    <row r="1927" spans="1:20">
      <c r="A1927" s="13">
        <v>1926</v>
      </c>
      <c r="B1927" s="13" t="s">
        <v>85</v>
      </c>
      <c r="C1927" s="13" t="s">
        <v>78</v>
      </c>
      <c r="D1927" s="13" t="s">
        <v>124</v>
      </c>
      <c r="E1927" s="13" t="s">
        <v>80</v>
      </c>
      <c r="F1927" s="13" t="s">
        <v>81</v>
      </c>
      <c r="G1927" s="13" t="s">
        <v>96</v>
      </c>
      <c r="H1927" s="13" t="s">
        <v>138</v>
      </c>
      <c r="I1927" s="13" t="s">
        <v>510</v>
      </c>
      <c r="J1927" s="13">
        <v>2</v>
      </c>
      <c r="K1927" s="13">
        <v>0</v>
      </c>
      <c r="L1927" s="14">
        <v>69.992999999999995</v>
      </c>
      <c r="M1927" s="14">
        <f t="shared" si="150"/>
        <v>129.98699999999999</v>
      </c>
      <c r="N1927" s="14">
        <f t="shared" si="151"/>
        <v>199.98</v>
      </c>
      <c r="O1927" s="14">
        <f t="shared" si="153"/>
        <v>69.992999999999995</v>
      </c>
      <c r="P1927" s="13">
        <v>199.98</v>
      </c>
      <c r="Q1927" s="14">
        <f t="shared" si="152"/>
        <v>300</v>
      </c>
      <c r="R1927" s="14" t="str">
        <f t="shared" si="154"/>
        <v>D</v>
      </c>
      <c r="S1927" s="14" t="str">
        <f>VLOOKUP(G1927,Code!$C$3:$D$5,2,0)</f>
        <v>T-103</v>
      </c>
      <c r="T1927" s="14"/>
    </row>
    <row r="1928" spans="1:20">
      <c r="A1928" s="13">
        <v>1927</v>
      </c>
      <c r="B1928" s="13" t="s">
        <v>85</v>
      </c>
      <c r="C1928" s="13" t="s">
        <v>69</v>
      </c>
      <c r="D1928" s="13" t="s">
        <v>79</v>
      </c>
      <c r="E1928" s="13" t="s">
        <v>80</v>
      </c>
      <c r="F1928" s="13" t="s">
        <v>81</v>
      </c>
      <c r="G1928" s="13" t="s">
        <v>96</v>
      </c>
      <c r="H1928" s="13" t="s">
        <v>97</v>
      </c>
      <c r="I1928" s="13" t="s">
        <v>1582</v>
      </c>
      <c r="J1928" s="13">
        <v>3</v>
      </c>
      <c r="K1928" s="13">
        <v>0.2</v>
      </c>
      <c r="L1928" s="14">
        <v>19.966499999999982</v>
      </c>
      <c r="M1928" s="14">
        <f t="shared" si="150"/>
        <v>157.51350000000002</v>
      </c>
      <c r="N1928" s="14">
        <f t="shared" si="151"/>
        <v>212.97600000000003</v>
      </c>
      <c r="O1928" s="14">
        <f t="shared" si="153"/>
        <v>55.462500000000006</v>
      </c>
      <c r="P1928" s="13">
        <v>177.48000000000002</v>
      </c>
      <c r="Q1928" s="14">
        <f t="shared" si="152"/>
        <v>450</v>
      </c>
      <c r="R1928" s="14" t="str">
        <f t="shared" si="154"/>
        <v>D</v>
      </c>
      <c r="S1928" s="14" t="str">
        <f>VLOOKUP(G1928,Code!$C$3:$D$5,2,0)</f>
        <v>T-103</v>
      </c>
      <c r="T1928" s="14"/>
    </row>
    <row r="1929" spans="1:20">
      <c r="A1929" s="13">
        <v>1928</v>
      </c>
      <c r="B1929" s="13" t="s">
        <v>150</v>
      </c>
      <c r="C1929" s="13" t="s">
        <v>69</v>
      </c>
      <c r="D1929" s="13" t="s">
        <v>377</v>
      </c>
      <c r="E1929" s="13" t="s">
        <v>252</v>
      </c>
      <c r="F1929" s="13" t="s">
        <v>81</v>
      </c>
      <c r="G1929" s="13" t="s">
        <v>82</v>
      </c>
      <c r="H1929" s="13" t="s">
        <v>107</v>
      </c>
      <c r="I1929" s="13" t="s">
        <v>666</v>
      </c>
      <c r="J1929" s="13">
        <v>2</v>
      </c>
      <c r="K1929" s="13">
        <v>0.2</v>
      </c>
      <c r="L1929" s="14">
        <v>31.068799999999996</v>
      </c>
      <c r="M1929" s="14">
        <f t="shared" si="150"/>
        <v>57.699200000000005</v>
      </c>
      <c r="N1929" s="14">
        <f t="shared" si="151"/>
        <v>106.52160000000001</v>
      </c>
      <c r="O1929" s="14">
        <f t="shared" si="153"/>
        <v>48.822400000000002</v>
      </c>
      <c r="P1929" s="13">
        <v>88.768000000000001</v>
      </c>
      <c r="Q1929" s="14">
        <f t="shared" si="152"/>
        <v>300</v>
      </c>
      <c r="R1929" s="14" t="str">
        <f t="shared" si="154"/>
        <v>D</v>
      </c>
      <c r="S1929" s="14" t="str">
        <f>VLOOKUP(G1929,Code!$C$3:$D$5,2,0)</f>
        <v>O-102</v>
      </c>
      <c r="T1929" s="14"/>
    </row>
    <row r="1930" spans="1:20">
      <c r="A1930" s="13">
        <v>1929</v>
      </c>
      <c r="B1930" s="13" t="s">
        <v>68</v>
      </c>
      <c r="C1930" s="13" t="s">
        <v>112</v>
      </c>
      <c r="D1930" s="13" t="s">
        <v>109</v>
      </c>
      <c r="E1930" s="13" t="s">
        <v>110</v>
      </c>
      <c r="F1930" s="13" t="s">
        <v>81</v>
      </c>
      <c r="G1930" s="13" t="s">
        <v>82</v>
      </c>
      <c r="H1930" s="13" t="s">
        <v>107</v>
      </c>
      <c r="I1930" s="13" t="s">
        <v>1583</v>
      </c>
      <c r="J1930" s="13">
        <v>1</v>
      </c>
      <c r="K1930" s="13">
        <v>0</v>
      </c>
      <c r="L1930" s="14">
        <v>3.1104000000000003</v>
      </c>
      <c r="M1930" s="14">
        <f t="shared" si="150"/>
        <v>3.3696000000000002</v>
      </c>
      <c r="N1930" s="14">
        <f t="shared" si="151"/>
        <v>6.48</v>
      </c>
      <c r="O1930" s="14">
        <f t="shared" si="153"/>
        <v>3.1104000000000003</v>
      </c>
      <c r="P1930" s="13">
        <v>6.48</v>
      </c>
      <c r="Q1930" s="14">
        <f t="shared" si="152"/>
        <v>150</v>
      </c>
      <c r="R1930" s="14" t="str">
        <f t="shared" si="154"/>
        <v>D</v>
      </c>
      <c r="S1930" s="14" t="str">
        <f>VLOOKUP(G1930,Code!$C$3:$D$5,2,0)</f>
        <v>O-102</v>
      </c>
      <c r="T1930" s="14"/>
    </row>
    <row r="1931" spans="1:20">
      <c r="A1931" s="13">
        <v>1930</v>
      </c>
      <c r="B1931" s="13" t="s">
        <v>68</v>
      </c>
      <c r="C1931" s="13" t="s">
        <v>112</v>
      </c>
      <c r="D1931" s="13" t="s">
        <v>109</v>
      </c>
      <c r="E1931" s="13" t="s">
        <v>110</v>
      </c>
      <c r="F1931" s="13" t="s">
        <v>81</v>
      </c>
      <c r="G1931" s="13" t="s">
        <v>82</v>
      </c>
      <c r="H1931" s="13" t="s">
        <v>90</v>
      </c>
      <c r="I1931" s="13" t="s">
        <v>447</v>
      </c>
      <c r="J1931" s="13">
        <v>1</v>
      </c>
      <c r="K1931" s="13">
        <v>0</v>
      </c>
      <c r="L1931" s="14">
        <v>1.8603999999999985</v>
      </c>
      <c r="M1931" s="14">
        <f t="shared" si="150"/>
        <v>44.6496</v>
      </c>
      <c r="N1931" s="14">
        <f t="shared" si="151"/>
        <v>46.51</v>
      </c>
      <c r="O1931" s="14">
        <f t="shared" si="153"/>
        <v>1.8603999999999985</v>
      </c>
      <c r="P1931" s="13">
        <v>46.51</v>
      </c>
      <c r="Q1931" s="14">
        <f t="shared" si="152"/>
        <v>150</v>
      </c>
      <c r="R1931" s="14" t="str">
        <f t="shared" si="154"/>
        <v>D</v>
      </c>
      <c r="S1931" s="14" t="str">
        <f>VLOOKUP(G1931,Code!$C$3:$D$5,2,0)</f>
        <v>O-102</v>
      </c>
      <c r="T1931" s="14"/>
    </row>
    <row r="1932" spans="1:20">
      <c r="A1932" s="13">
        <v>1931</v>
      </c>
      <c r="B1932" s="13" t="s">
        <v>68</v>
      </c>
      <c r="C1932" s="13" t="s">
        <v>112</v>
      </c>
      <c r="D1932" s="13" t="s">
        <v>109</v>
      </c>
      <c r="E1932" s="13" t="s">
        <v>110</v>
      </c>
      <c r="F1932" s="13" t="s">
        <v>81</v>
      </c>
      <c r="G1932" s="13" t="s">
        <v>96</v>
      </c>
      <c r="H1932" s="13" t="s">
        <v>97</v>
      </c>
      <c r="I1932" s="13" t="s">
        <v>1235</v>
      </c>
      <c r="J1932" s="13">
        <v>3</v>
      </c>
      <c r="K1932" s="13">
        <v>0.2</v>
      </c>
      <c r="L1932" s="14">
        <v>49.498199999999969</v>
      </c>
      <c r="M1932" s="14">
        <f t="shared" si="150"/>
        <v>610.47780000000012</v>
      </c>
      <c r="N1932" s="14">
        <f t="shared" si="151"/>
        <v>791.97120000000018</v>
      </c>
      <c r="O1932" s="14">
        <f t="shared" si="153"/>
        <v>181.49340000000007</v>
      </c>
      <c r="P1932" s="13">
        <v>659.97600000000011</v>
      </c>
      <c r="Q1932" s="14">
        <f t="shared" si="152"/>
        <v>450</v>
      </c>
      <c r="R1932" s="14" t="str">
        <f t="shared" si="154"/>
        <v>D</v>
      </c>
      <c r="S1932" s="14" t="str">
        <f>VLOOKUP(G1932,Code!$C$3:$D$5,2,0)</f>
        <v>T-103</v>
      </c>
      <c r="T1932" s="14"/>
    </row>
    <row r="1933" spans="1:20">
      <c r="A1933" s="13">
        <v>1932</v>
      </c>
      <c r="B1933" s="13" t="s">
        <v>68</v>
      </c>
      <c r="C1933" s="13" t="s">
        <v>69</v>
      </c>
      <c r="D1933" s="13" t="s">
        <v>313</v>
      </c>
      <c r="E1933" s="13" t="s">
        <v>200</v>
      </c>
      <c r="F1933" s="13" t="s">
        <v>81</v>
      </c>
      <c r="G1933" s="13" t="s">
        <v>96</v>
      </c>
      <c r="H1933" s="13" t="s">
        <v>97</v>
      </c>
      <c r="I1933" s="13" t="s">
        <v>1584</v>
      </c>
      <c r="J1933" s="13">
        <v>1</v>
      </c>
      <c r="K1933" s="13">
        <v>0.2</v>
      </c>
      <c r="L1933" s="14">
        <v>23.799300000000002</v>
      </c>
      <c r="M1933" s="14">
        <f t="shared" si="150"/>
        <v>248.1927</v>
      </c>
      <c r="N1933" s="14">
        <f t="shared" si="151"/>
        <v>326.3904</v>
      </c>
      <c r="O1933" s="14">
        <f t="shared" si="153"/>
        <v>78.197699999999998</v>
      </c>
      <c r="P1933" s="13">
        <v>271.99200000000002</v>
      </c>
      <c r="Q1933" s="14">
        <f t="shared" si="152"/>
        <v>150</v>
      </c>
      <c r="R1933" s="14" t="str">
        <f t="shared" si="154"/>
        <v>D</v>
      </c>
      <c r="S1933" s="14" t="str">
        <f>VLOOKUP(G1933,Code!$C$3:$D$5,2,0)</f>
        <v>T-103</v>
      </c>
      <c r="T1933" s="14"/>
    </row>
    <row r="1934" spans="1:20">
      <c r="A1934" s="13">
        <v>1933</v>
      </c>
      <c r="B1934" s="13" t="s">
        <v>68</v>
      </c>
      <c r="C1934" s="13" t="s">
        <v>69</v>
      </c>
      <c r="D1934" s="13" t="s">
        <v>1441</v>
      </c>
      <c r="E1934" s="13" t="s">
        <v>352</v>
      </c>
      <c r="F1934" s="13" t="s">
        <v>72</v>
      </c>
      <c r="G1934" s="13" t="s">
        <v>73</v>
      </c>
      <c r="H1934" s="13" t="s">
        <v>74</v>
      </c>
      <c r="I1934" s="13" t="s">
        <v>1585</v>
      </c>
      <c r="J1934" s="13">
        <v>3</v>
      </c>
      <c r="K1934" s="13">
        <v>0</v>
      </c>
      <c r="L1934" s="14">
        <v>23.318400000000011</v>
      </c>
      <c r="M1934" s="14">
        <f t="shared" si="150"/>
        <v>122.4216</v>
      </c>
      <c r="N1934" s="14">
        <f t="shared" si="151"/>
        <v>145.74</v>
      </c>
      <c r="O1934" s="14">
        <f t="shared" si="153"/>
        <v>23.318400000000011</v>
      </c>
      <c r="P1934" s="13">
        <v>145.74</v>
      </c>
      <c r="Q1934" s="14">
        <f t="shared" si="152"/>
        <v>450</v>
      </c>
      <c r="R1934" s="14" t="str">
        <f t="shared" si="154"/>
        <v>D</v>
      </c>
      <c r="S1934" s="14" t="str">
        <f>VLOOKUP(G1934,Code!$C$3:$D$5,2,0)</f>
        <v>F-101</v>
      </c>
      <c r="T1934" s="14"/>
    </row>
    <row r="1935" spans="1:20">
      <c r="A1935" s="13">
        <v>1934</v>
      </c>
      <c r="B1935" s="13" t="s">
        <v>68</v>
      </c>
      <c r="C1935" s="13" t="s">
        <v>69</v>
      </c>
      <c r="D1935" s="13" t="s">
        <v>1441</v>
      </c>
      <c r="E1935" s="13" t="s">
        <v>352</v>
      </c>
      <c r="F1935" s="13" t="s">
        <v>72</v>
      </c>
      <c r="G1935" s="13" t="s">
        <v>73</v>
      </c>
      <c r="H1935" s="13" t="s">
        <v>92</v>
      </c>
      <c r="I1935" s="13" t="s">
        <v>179</v>
      </c>
      <c r="J1935" s="13">
        <v>5</v>
      </c>
      <c r="K1935" s="13">
        <v>0</v>
      </c>
      <c r="L1935" s="14">
        <v>7.3919999999999995</v>
      </c>
      <c r="M1935" s="14">
        <f t="shared" si="150"/>
        <v>8.0080000000000009</v>
      </c>
      <c r="N1935" s="14">
        <f t="shared" si="151"/>
        <v>15.4</v>
      </c>
      <c r="O1935" s="14">
        <f t="shared" si="153"/>
        <v>7.3919999999999995</v>
      </c>
      <c r="P1935" s="13">
        <v>15.4</v>
      </c>
      <c r="Q1935" s="14">
        <f t="shared" si="152"/>
        <v>750</v>
      </c>
      <c r="R1935" s="14" t="str">
        <f t="shared" si="154"/>
        <v>C</v>
      </c>
      <c r="S1935" s="14" t="str">
        <f>VLOOKUP(G1935,Code!$C$3:$D$5,2,0)</f>
        <v>F-101</v>
      </c>
      <c r="T1935" s="14"/>
    </row>
    <row r="1936" spans="1:20">
      <c r="A1936" s="13">
        <v>1935</v>
      </c>
      <c r="B1936" s="13" t="s">
        <v>85</v>
      </c>
      <c r="C1936" s="13" t="s">
        <v>78</v>
      </c>
      <c r="D1936" s="13" t="s">
        <v>124</v>
      </c>
      <c r="E1936" s="13" t="s">
        <v>80</v>
      </c>
      <c r="F1936" s="13" t="s">
        <v>81</v>
      </c>
      <c r="G1936" s="13" t="s">
        <v>82</v>
      </c>
      <c r="H1936" s="13" t="s">
        <v>107</v>
      </c>
      <c r="I1936" s="13" t="s">
        <v>1543</v>
      </c>
      <c r="J1936" s="13">
        <v>5</v>
      </c>
      <c r="K1936" s="13">
        <v>0</v>
      </c>
      <c r="L1936" s="14">
        <v>114.93849999999998</v>
      </c>
      <c r="M1936" s="14">
        <f t="shared" si="150"/>
        <v>129.61150000000001</v>
      </c>
      <c r="N1936" s="14">
        <f t="shared" si="151"/>
        <v>244.54999999999998</v>
      </c>
      <c r="O1936" s="14">
        <f t="shared" si="153"/>
        <v>114.93849999999998</v>
      </c>
      <c r="P1936" s="13">
        <v>244.54999999999998</v>
      </c>
      <c r="Q1936" s="14">
        <f t="shared" si="152"/>
        <v>750</v>
      </c>
      <c r="R1936" s="14" t="str">
        <f t="shared" si="154"/>
        <v>C</v>
      </c>
      <c r="S1936" s="14" t="str">
        <f>VLOOKUP(G1936,Code!$C$3:$D$5,2,0)</f>
        <v>O-102</v>
      </c>
      <c r="T1936" s="14"/>
    </row>
    <row r="1937" spans="1:20">
      <c r="A1937" s="13">
        <v>1936</v>
      </c>
      <c r="B1937" s="13" t="s">
        <v>85</v>
      </c>
      <c r="C1937" s="13" t="s">
        <v>78</v>
      </c>
      <c r="D1937" s="13" t="s">
        <v>124</v>
      </c>
      <c r="E1937" s="13" t="s">
        <v>80</v>
      </c>
      <c r="F1937" s="13" t="s">
        <v>81</v>
      </c>
      <c r="G1937" s="13" t="s">
        <v>96</v>
      </c>
      <c r="H1937" s="13" t="s">
        <v>138</v>
      </c>
      <c r="I1937" s="13" t="s">
        <v>1586</v>
      </c>
      <c r="J1937" s="13">
        <v>8</v>
      </c>
      <c r="K1937" s="13">
        <v>0</v>
      </c>
      <c r="L1937" s="14">
        <v>59.817599999999999</v>
      </c>
      <c r="M1937" s="14">
        <f t="shared" si="150"/>
        <v>106.3424</v>
      </c>
      <c r="N1937" s="14">
        <f t="shared" si="151"/>
        <v>166.16</v>
      </c>
      <c r="O1937" s="14">
        <f t="shared" si="153"/>
        <v>59.817599999999999</v>
      </c>
      <c r="P1937" s="13">
        <v>166.16</v>
      </c>
      <c r="Q1937" s="14">
        <f t="shared" si="152"/>
        <v>1200</v>
      </c>
      <c r="R1937" s="14" t="str">
        <f t="shared" si="154"/>
        <v>B</v>
      </c>
      <c r="S1937" s="14" t="str">
        <f>VLOOKUP(G1937,Code!$C$3:$D$5,2,0)</f>
        <v>T-103</v>
      </c>
      <c r="T1937" s="14"/>
    </row>
    <row r="1938" spans="1:20">
      <c r="A1938" s="13">
        <v>1937</v>
      </c>
      <c r="B1938" s="13" t="s">
        <v>68</v>
      </c>
      <c r="C1938" s="13" t="s">
        <v>112</v>
      </c>
      <c r="D1938" s="13" t="s">
        <v>124</v>
      </c>
      <c r="E1938" s="13" t="s">
        <v>80</v>
      </c>
      <c r="F1938" s="13" t="s">
        <v>81</v>
      </c>
      <c r="G1938" s="13" t="s">
        <v>73</v>
      </c>
      <c r="H1938" s="13" t="s">
        <v>92</v>
      </c>
      <c r="I1938" s="13" t="s">
        <v>1205</v>
      </c>
      <c r="J1938" s="13">
        <v>3</v>
      </c>
      <c r="K1938" s="13">
        <v>0</v>
      </c>
      <c r="L1938" s="14">
        <v>4.8608999999999991</v>
      </c>
      <c r="M1938" s="14">
        <f t="shared" si="150"/>
        <v>9.8691000000000013</v>
      </c>
      <c r="N1938" s="14">
        <f t="shared" si="151"/>
        <v>14.73</v>
      </c>
      <c r="O1938" s="14">
        <f t="shared" si="153"/>
        <v>4.8608999999999991</v>
      </c>
      <c r="P1938" s="13">
        <v>14.73</v>
      </c>
      <c r="Q1938" s="14">
        <f t="shared" si="152"/>
        <v>450</v>
      </c>
      <c r="R1938" s="14" t="str">
        <f t="shared" si="154"/>
        <v>D</v>
      </c>
      <c r="S1938" s="14" t="str">
        <f>VLOOKUP(G1938,Code!$C$3:$D$5,2,0)</f>
        <v>F-101</v>
      </c>
      <c r="T1938" s="14"/>
    </row>
    <row r="1939" spans="1:20">
      <c r="A1939" s="13">
        <v>1938</v>
      </c>
      <c r="B1939" s="13" t="s">
        <v>85</v>
      </c>
      <c r="C1939" s="13" t="s">
        <v>69</v>
      </c>
      <c r="D1939" s="13" t="s">
        <v>1587</v>
      </c>
      <c r="E1939" s="13" t="s">
        <v>252</v>
      </c>
      <c r="F1939" s="13" t="s">
        <v>81</v>
      </c>
      <c r="G1939" s="13" t="s">
        <v>82</v>
      </c>
      <c r="H1939" s="13" t="s">
        <v>99</v>
      </c>
      <c r="I1939" s="13" t="s">
        <v>1588</v>
      </c>
      <c r="J1939" s="13">
        <v>2</v>
      </c>
      <c r="K1939" s="13">
        <v>0.7</v>
      </c>
      <c r="L1939" s="14">
        <v>-13.311999999999998</v>
      </c>
      <c r="M1939" s="14">
        <f t="shared" si="150"/>
        <v>33.28</v>
      </c>
      <c r="N1939" s="14">
        <f t="shared" si="151"/>
        <v>33.945600000000006</v>
      </c>
      <c r="O1939" s="14">
        <f t="shared" si="153"/>
        <v>0.66560000000000485</v>
      </c>
      <c r="P1939" s="13">
        <v>19.968000000000004</v>
      </c>
      <c r="Q1939" s="14">
        <f t="shared" si="152"/>
        <v>300</v>
      </c>
      <c r="R1939" s="14" t="str">
        <f t="shared" si="154"/>
        <v>D</v>
      </c>
      <c r="S1939" s="14" t="str">
        <f>VLOOKUP(G1939,Code!$C$3:$D$5,2,0)</f>
        <v>O-102</v>
      </c>
      <c r="T1939" s="14"/>
    </row>
    <row r="1940" spans="1:20">
      <c r="A1940" s="13">
        <v>1939</v>
      </c>
      <c r="B1940" s="13" t="s">
        <v>85</v>
      </c>
      <c r="C1940" s="13" t="s">
        <v>69</v>
      </c>
      <c r="D1940" s="13" t="s">
        <v>1587</v>
      </c>
      <c r="E1940" s="13" t="s">
        <v>252</v>
      </c>
      <c r="F1940" s="13" t="s">
        <v>81</v>
      </c>
      <c r="G1940" s="13" t="s">
        <v>82</v>
      </c>
      <c r="H1940" s="13" t="s">
        <v>90</v>
      </c>
      <c r="I1940" s="13" t="s">
        <v>1589</v>
      </c>
      <c r="J1940" s="13">
        <v>7</v>
      </c>
      <c r="K1940" s="13">
        <v>0.2</v>
      </c>
      <c r="L1940" s="14">
        <v>-1.2558000000000051</v>
      </c>
      <c r="M1940" s="14">
        <f t="shared" si="150"/>
        <v>34.743800000000014</v>
      </c>
      <c r="N1940" s="14">
        <f t="shared" si="151"/>
        <v>40.185600000000008</v>
      </c>
      <c r="O1940" s="14">
        <f t="shared" si="153"/>
        <v>5.4417999999999935</v>
      </c>
      <c r="P1940" s="13">
        <v>33.488000000000007</v>
      </c>
      <c r="Q1940" s="14">
        <f t="shared" si="152"/>
        <v>1050</v>
      </c>
      <c r="R1940" s="14" t="str">
        <f t="shared" si="154"/>
        <v>B</v>
      </c>
      <c r="S1940" s="14" t="str">
        <f>VLOOKUP(G1940,Code!$C$3:$D$5,2,0)</f>
        <v>O-102</v>
      </c>
      <c r="T1940" s="14"/>
    </row>
    <row r="1941" spans="1:20">
      <c r="A1941" s="13">
        <v>1940</v>
      </c>
      <c r="B1941" s="13" t="s">
        <v>85</v>
      </c>
      <c r="C1941" s="13" t="s">
        <v>69</v>
      </c>
      <c r="D1941" s="13" t="s">
        <v>1587</v>
      </c>
      <c r="E1941" s="13" t="s">
        <v>252</v>
      </c>
      <c r="F1941" s="13" t="s">
        <v>81</v>
      </c>
      <c r="G1941" s="13" t="s">
        <v>82</v>
      </c>
      <c r="H1941" s="13" t="s">
        <v>99</v>
      </c>
      <c r="I1941" s="13" t="s">
        <v>137</v>
      </c>
      <c r="J1941" s="13">
        <v>4</v>
      </c>
      <c r="K1941" s="13">
        <v>0.7</v>
      </c>
      <c r="L1941" s="14">
        <v>-6.1151999999999997</v>
      </c>
      <c r="M1941" s="14">
        <f t="shared" si="150"/>
        <v>14.851200000000002</v>
      </c>
      <c r="N1941" s="14">
        <f t="shared" si="151"/>
        <v>14.851200000000004</v>
      </c>
      <c r="O1941" s="14">
        <f t="shared" si="153"/>
        <v>0</v>
      </c>
      <c r="P1941" s="13">
        <v>8.7360000000000024</v>
      </c>
      <c r="Q1941" s="14">
        <f t="shared" si="152"/>
        <v>600</v>
      </c>
      <c r="R1941" s="14" t="str">
        <f t="shared" si="154"/>
        <v>C</v>
      </c>
      <c r="S1941" s="14" t="str">
        <f>VLOOKUP(G1941,Code!$C$3:$D$5,2,0)</f>
        <v>O-102</v>
      </c>
      <c r="T1941" s="14"/>
    </row>
    <row r="1942" spans="1:20">
      <c r="A1942" s="13">
        <v>1941</v>
      </c>
      <c r="B1942" s="13" t="s">
        <v>85</v>
      </c>
      <c r="C1942" s="13" t="s">
        <v>69</v>
      </c>
      <c r="D1942" s="13" t="s">
        <v>1587</v>
      </c>
      <c r="E1942" s="13" t="s">
        <v>252</v>
      </c>
      <c r="F1942" s="13" t="s">
        <v>81</v>
      </c>
      <c r="G1942" s="13" t="s">
        <v>73</v>
      </c>
      <c r="H1942" s="13" t="s">
        <v>76</v>
      </c>
      <c r="I1942" s="13" t="s">
        <v>336</v>
      </c>
      <c r="J1942" s="13">
        <v>3</v>
      </c>
      <c r="K1942" s="13">
        <v>0.2</v>
      </c>
      <c r="L1942" s="14">
        <v>74.573999999999955</v>
      </c>
      <c r="M1942" s="14">
        <f t="shared" si="150"/>
        <v>588.30600000000004</v>
      </c>
      <c r="N1942" s="14">
        <f t="shared" si="151"/>
        <v>795.45600000000002</v>
      </c>
      <c r="O1942" s="14">
        <f t="shared" si="153"/>
        <v>207.14999999999998</v>
      </c>
      <c r="P1942" s="13">
        <v>662.88</v>
      </c>
      <c r="Q1942" s="14">
        <f t="shared" si="152"/>
        <v>450</v>
      </c>
      <c r="R1942" s="14" t="str">
        <f t="shared" si="154"/>
        <v>D</v>
      </c>
      <c r="S1942" s="14" t="str">
        <f>VLOOKUP(G1942,Code!$C$3:$D$5,2,0)</f>
        <v>F-101</v>
      </c>
      <c r="T1942" s="14"/>
    </row>
    <row r="1943" spans="1:20">
      <c r="A1943" s="13">
        <v>1942</v>
      </c>
      <c r="B1943" s="13" t="s">
        <v>150</v>
      </c>
      <c r="C1943" s="13" t="s">
        <v>78</v>
      </c>
      <c r="D1943" s="13" t="s">
        <v>560</v>
      </c>
      <c r="E1943" s="13" t="s">
        <v>159</v>
      </c>
      <c r="F1943" s="13" t="s">
        <v>115</v>
      </c>
      <c r="G1943" s="13" t="s">
        <v>82</v>
      </c>
      <c r="H1943" s="13" t="s">
        <v>83</v>
      </c>
      <c r="I1943" s="13" t="s">
        <v>392</v>
      </c>
      <c r="J1943" s="13">
        <v>4</v>
      </c>
      <c r="K1943" s="13">
        <v>0.2</v>
      </c>
      <c r="L1943" s="14">
        <v>17.759999999999998</v>
      </c>
      <c r="M1943" s="14">
        <f t="shared" si="150"/>
        <v>29.600000000000009</v>
      </c>
      <c r="N1943" s="14">
        <f t="shared" si="151"/>
        <v>56.832000000000008</v>
      </c>
      <c r="O1943" s="14">
        <f t="shared" si="153"/>
        <v>27.231999999999999</v>
      </c>
      <c r="P1943" s="13">
        <v>47.360000000000007</v>
      </c>
      <c r="Q1943" s="14">
        <f t="shared" si="152"/>
        <v>600</v>
      </c>
      <c r="R1943" s="14" t="str">
        <f t="shared" si="154"/>
        <v>C</v>
      </c>
      <c r="S1943" s="14" t="str">
        <f>VLOOKUP(G1943,Code!$C$3:$D$5,2,0)</f>
        <v>O-102</v>
      </c>
      <c r="T1943" s="14"/>
    </row>
    <row r="1944" spans="1:20">
      <c r="A1944" s="13">
        <v>1943</v>
      </c>
      <c r="B1944" s="13" t="s">
        <v>150</v>
      </c>
      <c r="C1944" s="13" t="s">
        <v>78</v>
      </c>
      <c r="D1944" s="13" t="s">
        <v>560</v>
      </c>
      <c r="E1944" s="13" t="s">
        <v>159</v>
      </c>
      <c r="F1944" s="13" t="s">
        <v>115</v>
      </c>
      <c r="G1944" s="13" t="s">
        <v>82</v>
      </c>
      <c r="H1944" s="13" t="s">
        <v>90</v>
      </c>
      <c r="I1944" s="13" t="s">
        <v>715</v>
      </c>
      <c r="J1944" s="13">
        <v>2</v>
      </c>
      <c r="K1944" s="13">
        <v>0.2</v>
      </c>
      <c r="L1944" s="14">
        <v>2.4009999999999998</v>
      </c>
      <c r="M1944" s="14">
        <f t="shared" si="150"/>
        <v>25.038999999999998</v>
      </c>
      <c r="N1944" s="14">
        <f t="shared" si="151"/>
        <v>32.927999999999997</v>
      </c>
      <c r="O1944" s="14">
        <f t="shared" si="153"/>
        <v>7.8889999999999993</v>
      </c>
      <c r="P1944" s="13">
        <v>27.439999999999998</v>
      </c>
      <c r="Q1944" s="14">
        <f t="shared" si="152"/>
        <v>300</v>
      </c>
      <c r="R1944" s="14" t="str">
        <f t="shared" si="154"/>
        <v>D</v>
      </c>
      <c r="S1944" s="14" t="str">
        <f>VLOOKUP(G1944,Code!$C$3:$D$5,2,0)</f>
        <v>O-102</v>
      </c>
      <c r="T1944" s="14"/>
    </row>
    <row r="1945" spans="1:20">
      <c r="A1945" s="13">
        <v>1944</v>
      </c>
      <c r="B1945" s="13" t="s">
        <v>150</v>
      </c>
      <c r="C1945" s="13" t="s">
        <v>78</v>
      </c>
      <c r="D1945" s="13" t="s">
        <v>560</v>
      </c>
      <c r="E1945" s="13" t="s">
        <v>159</v>
      </c>
      <c r="F1945" s="13" t="s">
        <v>115</v>
      </c>
      <c r="G1945" s="13" t="s">
        <v>82</v>
      </c>
      <c r="H1945" s="13" t="s">
        <v>99</v>
      </c>
      <c r="I1945" s="13" t="s">
        <v>1060</v>
      </c>
      <c r="J1945" s="13">
        <v>9</v>
      </c>
      <c r="K1945" s="13">
        <v>0.8</v>
      </c>
      <c r="L1945" s="14">
        <v>-5.1840000000000011</v>
      </c>
      <c r="M1945" s="14">
        <f t="shared" si="150"/>
        <v>8.4239999999999995</v>
      </c>
      <c r="N1945" s="14">
        <f t="shared" si="151"/>
        <v>5.831999999999999</v>
      </c>
      <c r="O1945" s="14">
        <f t="shared" si="153"/>
        <v>-2.5920000000000005</v>
      </c>
      <c r="P1945" s="13">
        <v>3.2399999999999993</v>
      </c>
      <c r="Q1945" s="14">
        <f t="shared" si="152"/>
        <v>1350</v>
      </c>
      <c r="R1945" s="14" t="str">
        <f t="shared" si="154"/>
        <v>B</v>
      </c>
      <c r="S1945" s="14" t="str">
        <f>VLOOKUP(G1945,Code!$C$3:$D$5,2,0)</f>
        <v>O-102</v>
      </c>
      <c r="T1945" s="14"/>
    </row>
    <row r="1946" spans="1:20">
      <c r="A1946" s="13">
        <v>1945</v>
      </c>
      <c r="B1946" s="13" t="s">
        <v>85</v>
      </c>
      <c r="C1946" s="13" t="s">
        <v>78</v>
      </c>
      <c r="D1946" s="13" t="s">
        <v>1423</v>
      </c>
      <c r="E1946" s="13" t="s">
        <v>114</v>
      </c>
      <c r="F1946" s="13" t="s">
        <v>115</v>
      </c>
      <c r="G1946" s="13" t="s">
        <v>96</v>
      </c>
      <c r="H1946" s="13" t="s">
        <v>138</v>
      </c>
      <c r="I1946" s="13" t="s">
        <v>1369</v>
      </c>
      <c r="J1946" s="13">
        <v>4</v>
      </c>
      <c r="K1946" s="13">
        <v>0.2</v>
      </c>
      <c r="L1946" s="14">
        <v>26.391200000000001</v>
      </c>
      <c r="M1946" s="14">
        <f t="shared" si="150"/>
        <v>69.576800000000006</v>
      </c>
      <c r="N1946" s="14">
        <f t="shared" si="151"/>
        <v>115.16160000000001</v>
      </c>
      <c r="O1946" s="14">
        <f t="shared" si="153"/>
        <v>45.584800000000001</v>
      </c>
      <c r="P1946" s="13">
        <v>95.968000000000004</v>
      </c>
      <c r="Q1946" s="14">
        <f t="shared" si="152"/>
        <v>600</v>
      </c>
      <c r="R1946" s="14" t="str">
        <f t="shared" si="154"/>
        <v>C</v>
      </c>
      <c r="S1946" s="14" t="str">
        <f>VLOOKUP(G1946,Code!$C$3:$D$5,2,0)</f>
        <v>T-103</v>
      </c>
      <c r="T1946" s="14"/>
    </row>
    <row r="1947" spans="1:20">
      <c r="A1947" s="13">
        <v>1946</v>
      </c>
      <c r="B1947" s="13" t="s">
        <v>85</v>
      </c>
      <c r="C1947" s="13" t="s">
        <v>78</v>
      </c>
      <c r="D1947" s="13" t="s">
        <v>1423</v>
      </c>
      <c r="E1947" s="13" t="s">
        <v>114</v>
      </c>
      <c r="F1947" s="13" t="s">
        <v>115</v>
      </c>
      <c r="G1947" s="13" t="s">
        <v>82</v>
      </c>
      <c r="H1947" s="13" t="s">
        <v>107</v>
      </c>
      <c r="I1947" s="13" t="s">
        <v>1524</v>
      </c>
      <c r="J1947" s="13">
        <v>2</v>
      </c>
      <c r="K1947" s="13">
        <v>0.2</v>
      </c>
      <c r="L1947" s="14">
        <v>3.6288</v>
      </c>
      <c r="M1947" s="14">
        <f t="shared" si="150"/>
        <v>6.7392000000000021</v>
      </c>
      <c r="N1947" s="14">
        <f t="shared" si="151"/>
        <v>12.441600000000003</v>
      </c>
      <c r="O1947" s="14">
        <f t="shared" si="153"/>
        <v>5.7024000000000008</v>
      </c>
      <c r="P1947" s="13">
        <v>10.368000000000002</v>
      </c>
      <c r="Q1947" s="14">
        <f t="shared" si="152"/>
        <v>300</v>
      </c>
      <c r="R1947" s="14" t="str">
        <f t="shared" si="154"/>
        <v>D</v>
      </c>
      <c r="S1947" s="14" t="str">
        <f>VLOOKUP(G1947,Code!$C$3:$D$5,2,0)</f>
        <v>O-102</v>
      </c>
      <c r="T1947" s="14"/>
    </row>
    <row r="1948" spans="1:20">
      <c r="A1948" s="13">
        <v>1947</v>
      </c>
      <c r="B1948" s="13" t="s">
        <v>85</v>
      </c>
      <c r="C1948" s="13" t="s">
        <v>78</v>
      </c>
      <c r="D1948" s="13" t="s">
        <v>181</v>
      </c>
      <c r="E1948" s="13" t="s">
        <v>182</v>
      </c>
      <c r="F1948" s="13" t="s">
        <v>134</v>
      </c>
      <c r="G1948" s="13" t="s">
        <v>82</v>
      </c>
      <c r="H1948" s="13" t="s">
        <v>94</v>
      </c>
      <c r="I1948" s="13" t="s">
        <v>558</v>
      </c>
      <c r="J1948" s="13">
        <v>2</v>
      </c>
      <c r="K1948" s="13">
        <v>0</v>
      </c>
      <c r="L1948" s="14">
        <v>6.468</v>
      </c>
      <c r="M1948" s="14">
        <f t="shared" si="150"/>
        <v>16.632000000000001</v>
      </c>
      <c r="N1948" s="14">
        <f t="shared" si="151"/>
        <v>23.1</v>
      </c>
      <c r="O1948" s="14">
        <f t="shared" si="153"/>
        <v>6.468</v>
      </c>
      <c r="P1948" s="13">
        <v>23.1</v>
      </c>
      <c r="Q1948" s="14">
        <f t="shared" si="152"/>
        <v>300</v>
      </c>
      <c r="R1948" s="14" t="str">
        <f t="shared" si="154"/>
        <v>D</v>
      </c>
      <c r="S1948" s="14" t="str">
        <f>VLOOKUP(G1948,Code!$C$3:$D$5,2,0)</f>
        <v>O-102</v>
      </c>
      <c r="T1948" s="14"/>
    </row>
    <row r="1949" spans="1:20">
      <c r="A1949" s="13">
        <v>1948</v>
      </c>
      <c r="B1949" s="13" t="s">
        <v>85</v>
      </c>
      <c r="C1949" s="13" t="s">
        <v>78</v>
      </c>
      <c r="D1949" s="13" t="s">
        <v>181</v>
      </c>
      <c r="E1949" s="13" t="s">
        <v>182</v>
      </c>
      <c r="F1949" s="13" t="s">
        <v>134</v>
      </c>
      <c r="G1949" s="13" t="s">
        <v>73</v>
      </c>
      <c r="H1949" s="13" t="s">
        <v>92</v>
      </c>
      <c r="I1949" s="13" t="s">
        <v>1516</v>
      </c>
      <c r="J1949" s="13">
        <v>2</v>
      </c>
      <c r="K1949" s="13">
        <v>0</v>
      </c>
      <c r="L1949" s="14">
        <v>3.4619999999999997</v>
      </c>
      <c r="M1949" s="14">
        <f t="shared" si="150"/>
        <v>8.0779999999999994</v>
      </c>
      <c r="N1949" s="14">
        <f t="shared" si="151"/>
        <v>11.54</v>
      </c>
      <c r="O1949" s="14">
        <f t="shared" si="153"/>
        <v>3.4619999999999997</v>
      </c>
      <c r="P1949" s="13">
        <v>11.54</v>
      </c>
      <c r="Q1949" s="14">
        <f t="shared" si="152"/>
        <v>300</v>
      </c>
      <c r="R1949" s="14" t="str">
        <f t="shared" si="154"/>
        <v>D</v>
      </c>
      <c r="S1949" s="14" t="str">
        <f>VLOOKUP(G1949,Code!$C$3:$D$5,2,0)</f>
        <v>F-101</v>
      </c>
      <c r="T1949" s="14"/>
    </row>
    <row r="1950" spans="1:20">
      <c r="A1950" s="13">
        <v>1949</v>
      </c>
      <c r="B1950" s="13" t="s">
        <v>85</v>
      </c>
      <c r="C1950" s="13" t="s">
        <v>78</v>
      </c>
      <c r="D1950" s="13" t="s">
        <v>181</v>
      </c>
      <c r="E1950" s="13" t="s">
        <v>182</v>
      </c>
      <c r="F1950" s="13" t="s">
        <v>134</v>
      </c>
      <c r="G1950" s="13" t="s">
        <v>73</v>
      </c>
      <c r="H1950" s="13" t="s">
        <v>88</v>
      </c>
      <c r="I1950" s="13" t="s">
        <v>657</v>
      </c>
      <c r="J1950" s="13">
        <v>1</v>
      </c>
      <c r="K1950" s="13">
        <v>0.4</v>
      </c>
      <c r="L1950" s="14">
        <v>-93.3262</v>
      </c>
      <c r="M1950" s="14">
        <f t="shared" si="150"/>
        <v>347.85219999999998</v>
      </c>
      <c r="N1950" s="14">
        <f t="shared" si="151"/>
        <v>356.33639999999997</v>
      </c>
      <c r="O1950" s="14">
        <f t="shared" si="153"/>
        <v>8.4841999999999871</v>
      </c>
      <c r="P1950" s="13">
        <v>254.52599999999998</v>
      </c>
      <c r="Q1950" s="14">
        <f t="shared" si="152"/>
        <v>150</v>
      </c>
      <c r="R1950" s="14" t="str">
        <f t="shared" si="154"/>
        <v>D</v>
      </c>
      <c r="S1950" s="14" t="str">
        <f>VLOOKUP(G1950,Code!$C$3:$D$5,2,0)</f>
        <v>F-101</v>
      </c>
      <c r="T1950" s="14"/>
    </row>
    <row r="1951" spans="1:20">
      <c r="A1951" s="13">
        <v>1950</v>
      </c>
      <c r="B1951" s="13" t="s">
        <v>85</v>
      </c>
      <c r="C1951" s="13" t="s">
        <v>78</v>
      </c>
      <c r="D1951" s="13" t="s">
        <v>181</v>
      </c>
      <c r="E1951" s="13" t="s">
        <v>182</v>
      </c>
      <c r="F1951" s="13" t="s">
        <v>134</v>
      </c>
      <c r="G1951" s="13" t="s">
        <v>82</v>
      </c>
      <c r="H1951" s="13" t="s">
        <v>101</v>
      </c>
      <c r="I1951" s="13" t="s">
        <v>246</v>
      </c>
      <c r="J1951" s="13">
        <v>1</v>
      </c>
      <c r="K1951" s="13">
        <v>0</v>
      </c>
      <c r="L1951" s="14">
        <v>3.7641999999999989</v>
      </c>
      <c r="M1951" s="14">
        <f t="shared" si="150"/>
        <v>9.2158000000000015</v>
      </c>
      <c r="N1951" s="14">
        <f t="shared" si="151"/>
        <v>12.98</v>
      </c>
      <c r="O1951" s="14">
        <f t="shared" si="153"/>
        <v>3.7641999999999989</v>
      </c>
      <c r="P1951" s="13">
        <v>12.98</v>
      </c>
      <c r="Q1951" s="14">
        <f t="shared" si="152"/>
        <v>150</v>
      </c>
      <c r="R1951" s="14" t="str">
        <f t="shared" si="154"/>
        <v>D</v>
      </c>
      <c r="S1951" s="14" t="str">
        <f>VLOOKUP(G1951,Code!$C$3:$D$5,2,0)</f>
        <v>O-102</v>
      </c>
      <c r="T1951" s="14"/>
    </row>
    <row r="1952" spans="1:20">
      <c r="A1952" s="13">
        <v>1951</v>
      </c>
      <c r="B1952" s="13" t="s">
        <v>85</v>
      </c>
      <c r="C1952" s="13" t="s">
        <v>78</v>
      </c>
      <c r="D1952" s="13" t="s">
        <v>181</v>
      </c>
      <c r="E1952" s="13" t="s">
        <v>182</v>
      </c>
      <c r="F1952" s="13" t="s">
        <v>134</v>
      </c>
      <c r="G1952" s="13" t="s">
        <v>82</v>
      </c>
      <c r="H1952" s="13" t="s">
        <v>99</v>
      </c>
      <c r="I1952" s="13" t="s">
        <v>1261</v>
      </c>
      <c r="J1952" s="13">
        <v>8</v>
      </c>
      <c r="K1952" s="13">
        <v>0.2</v>
      </c>
      <c r="L1952" s="14">
        <v>8.9207999999999998</v>
      </c>
      <c r="M1952" s="14">
        <f t="shared" si="150"/>
        <v>17.511200000000002</v>
      </c>
      <c r="N1952" s="14">
        <f t="shared" si="151"/>
        <v>31.718400000000003</v>
      </c>
      <c r="O1952" s="14">
        <f t="shared" si="153"/>
        <v>14.2072</v>
      </c>
      <c r="P1952" s="13">
        <v>26.432000000000002</v>
      </c>
      <c r="Q1952" s="14">
        <f t="shared" si="152"/>
        <v>1200</v>
      </c>
      <c r="R1952" s="14" t="str">
        <f t="shared" si="154"/>
        <v>B</v>
      </c>
      <c r="S1952" s="14" t="str">
        <f>VLOOKUP(G1952,Code!$C$3:$D$5,2,0)</f>
        <v>O-102</v>
      </c>
      <c r="T1952" s="14"/>
    </row>
    <row r="1953" spans="1:20">
      <c r="A1953" s="13">
        <v>1952</v>
      </c>
      <c r="B1953" s="13" t="s">
        <v>85</v>
      </c>
      <c r="C1953" s="13" t="s">
        <v>78</v>
      </c>
      <c r="D1953" s="13" t="s">
        <v>181</v>
      </c>
      <c r="E1953" s="13" t="s">
        <v>182</v>
      </c>
      <c r="F1953" s="13" t="s">
        <v>134</v>
      </c>
      <c r="G1953" s="13" t="s">
        <v>96</v>
      </c>
      <c r="H1953" s="13" t="s">
        <v>97</v>
      </c>
      <c r="I1953" s="13" t="s">
        <v>1095</v>
      </c>
      <c r="J1953" s="13">
        <v>3</v>
      </c>
      <c r="K1953" s="13">
        <v>0</v>
      </c>
      <c r="L1953" s="14">
        <v>57.41129999999999</v>
      </c>
      <c r="M1953" s="14">
        <f t="shared" si="150"/>
        <v>140.55869999999999</v>
      </c>
      <c r="N1953" s="14">
        <f t="shared" si="151"/>
        <v>197.96999999999997</v>
      </c>
      <c r="O1953" s="14">
        <f t="shared" si="153"/>
        <v>57.411299999999983</v>
      </c>
      <c r="P1953" s="13">
        <v>197.96999999999997</v>
      </c>
      <c r="Q1953" s="14">
        <f t="shared" si="152"/>
        <v>450</v>
      </c>
      <c r="R1953" s="14" t="str">
        <f t="shared" si="154"/>
        <v>D</v>
      </c>
      <c r="S1953" s="14" t="str">
        <f>VLOOKUP(G1953,Code!$C$3:$D$5,2,0)</f>
        <v>T-103</v>
      </c>
      <c r="T1953" s="14"/>
    </row>
    <row r="1954" spans="1:20">
      <c r="A1954" s="13">
        <v>1953</v>
      </c>
      <c r="B1954" s="13" t="s">
        <v>85</v>
      </c>
      <c r="C1954" s="13" t="s">
        <v>78</v>
      </c>
      <c r="D1954" s="13" t="s">
        <v>181</v>
      </c>
      <c r="E1954" s="13" t="s">
        <v>182</v>
      </c>
      <c r="F1954" s="13" t="s">
        <v>134</v>
      </c>
      <c r="G1954" s="13" t="s">
        <v>82</v>
      </c>
      <c r="H1954" s="13" t="s">
        <v>83</v>
      </c>
      <c r="I1954" s="13" t="s">
        <v>1404</v>
      </c>
      <c r="J1954" s="13">
        <v>6</v>
      </c>
      <c r="K1954" s="13">
        <v>0</v>
      </c>
      <c r="L1954" s="14">
        <v>9.0719999999999992</v>
      </c>
      <c r="M1954" s="14">
        <f t="shared" si="150"/>
        <v>9.8279999999999994</v>
      </c>
      <c r="N1954" s="14">
        <f t="shared" si="151"/>
        <v>18.899999999999999</v>
      </c>
      <c r="O1954" s="14">
        <f t="shared" si="153"/>
        <v>9.0719999999999992</v>
      </c>
      <c r="P1954" s="13">
        <v>18.899999999999999</v>
      </c>
      <c r="Q1954" s="14">
        <f t="shared" si="152"/>
        <v>900</v>
      </c>
      <c r="R1954" s="14" t="str">
        <f t="shared" si="154"/>
        <v>C</v>
      </c>
      <c r="S1954" s="14" t="str">
        <f>VLOOKUP(G1954,Code!$C$3:$D$5,2,0)</f>
        <v>O-102</v>
      </c>
      <c r="T1954" s="14"/>
    </row>
    <row r="1955" spans="1:20">
      <c r="A1955" s="13">
        <v>1954</v>
      </c>
      <c r="B1955" s="13" t="s">
        <v>85</v>
      </c>
      <c r="C1955" s="13" t="s">
        <v>78</v>
      </c>
      <c r="D1955" s="13" t="s">
        <v>181</v>
      </c>
      <c r="E1955" s="13" t="s">
        <v>182</v>
      </c>
      <c r="F1955" s="13" t="s">
        <v>134</v>
      </c>
      <c r="G1955" s="13" t="s">
        <v>73</v>
      </c>
      <c r="H1955" s="13" t="s">
        <v>76</v>
      </c>
      <c r="I1955" s="13" t="s">
        <v>723</v>
      </c>
      <c r="J1955" s="13">
        <v>5</v>
      </c>
      <c r="K1955" s="13">
        <v>0.1</v>
      </c>
      <c r="L1955" s="14">
        <v>213.73500000000001</v>
      </c>
      <c r="M1955" s="14">
        <f t="shared" si="150"/>
        <v>1068.6750000000002</v>
      </c>
      <c r="N1955" s="14">
        <f t="shared" si="151"/>
        <v>1410.6510000000001</v>
      </c>
      <c r="O1955" s="14">
        <f t="shared" si="153"/>
        <v>341.97599999999989</v>
      </c>
      <c r="P1955" s="13">
        <v>1282.4100000000001</v>
      </c>
      <c r="Q1955" s="14">
        <f t="shared" si="152"/>
        <v>750</v>
      </c>
      <c r="R1955" s="14" t="str">
        <f t="shared" si="154"/>
        <v>C</v>
      </c>
      <c r="S1955" s="14" t="str">
        <f>VLOOKUP(G1955,Code!$C$3:$D$5,2,0)</f>
        <v>F-101</v>
      </c>
      <c r="T1955" s="14"/>
    </row>
    <row r="1956" spans="1:20">
      <c r="A1956" s="13">
        <v>1955</v>
      </c>
      <c r="B1956" s="13" t="s">
        <v>85</v>
      </c>
      <c r="C1956" s="13" t="s">
        <v>78</v>
      </c>
      <c r="D1956" s="13" t="s">
        <v>181</v>
      </c>
      <c r="E1956" s="13" t="s">
        <v>182</v>
      </c>
      <c r="F1956" s="13" t="s">
        <v>134</v>
      </c>
      <c r="G1956" s="13" t="s">
        <v>82</v>
      </c>
      <c r="H1956" s="13" t="s">
        <v>94</v>
      </c>
      <c r="I1956" s="13" t="s">
        <v>1590</v>
      </c>
      <c r="J1956" s="13">
        <v>3</v>
      </c>
      <c r="K1956" s="13">
        <v>0</v>
      </c>
      <c r="L1956" s="14">
        <v>2.2139999999999995</v>
      </c>
      <c r="M1956" s="14">
        <f t="shared" si="150"/>
        <v>2.7060000000000004</v>
      </c>
      <c r="N1956" s="14">
        <f t="shared" si="151"/>
        <v>4.92</v>
      </c>
      <c r="O1956" s="14">
        <f t="shared" si="153"/>
        <v>2.2139999999999995</v>
      </c>
      <c r="P1956" s="13">
        <v>4.92</v>
      </c>
      <c r="Q1956" s="14">
        <f t="shared" si="152"/>
        <v>450</v>
      </c>
      <c r="R1956" s="14" t="str">
        <f t="shared" si="154"/>
        <v>D</v>
      </c>
      <c r="S1956" s="14" t="str">
        <f>VLOOKUP(G1956,Code!$C$3:$D$5,2,0)</f>
        <v>O-102</v>
      </c>
      <c r="T1956" s="14"/>
    </row>
    <row r="1957" spans="1:20">
      <c r="A1957" s="13">
        <v>1956</v>
      </c>
      <c r="B1957" s="13" t="s">
        <v>85</v>
      </c>
      <c r="C1957" s="13" t="s">
        <v>78</v>
      </c>
      <c r="D1957" s="13" t="s">
        <v>181</v>
      </c>
      <c r="E1957" s="13" t="s">
        <v>182</v>
      </c>
      <c r="F1957" s="13" t="s">
        <v>134</v>
      </c>
      <c r="G1957" s="13" t="s">
        <v>96</v>
      </c>
      <c r="H1957" s="13" t="s">
        <v>138</v>
      </c>
      <c r="I1957" s="13" t="s">
        <v>1591</v>
      </c>
      <c r="J1957" s="13">
        <v>2</v>
      </c>
      <c r="K1957" s="13">
        <v>0</v>
      </c>
      <c r="L1957" s="14">
        <v>38.080000000000013</v>
      </c>
      <c r="M1957" s="14">
        <f t="shared" si="150"/>
        <v>199.92</v>
      </c>
      <c r="N1957" s="14">
        <f t="shared" si="151"/>
        <v>238</v>
      </c>
      <c r="O1957" s="14">
        <f t="shared" si="153"/>
        <v>38.080000000000013</v>
      </c>
      <c r="P1957" s="13">
        <v>238</v>
      </c>
      <c r="Q1957" s="14">
        <f t="shared" si="152"/>
        <v>300</v>
      </c>
      <c r="R1957" s="14" t="str">
        <f t="shared" si="154"/>
        <v>D</v>
      </c>
      <c r="S1957" s="14" t="str">
        <f>VLOOKUP(G1957,Code!$C$3:$D$5,2,0)</f>
        <v>T-103</v>
      </c>
      <c r="T1957" s="14"/>
    </row>
    <row r="1958" spans="1:20">
      <c r="A1958" s="13">
        <v>1957</v>
      </c>
      <c r="B1958" s="13" t="s">
        <v>85</v>
      </c>
      <c r="C1958" s="13" t="s">
        <v>78</v>
      </c>
      <c r="D1958" s="13" t="s">
        <v>181</v>
      </c>
      <c r="E1958" s="13" t="s">
        <v>182</v>
      </c>
      <c r="F1958" s="13" t="s">
        <v>134</v>
      </c>
      <c r="G1958" s="13" t="s">
        <v>96</v>
      </c>
      <c r="H1958" s="13" t="s">
        <v>138</v>
      </c>
      <c r="I1958" s="13" t="s">
        <v>395</v>
      </c>
      <c r="J1958" s="13">
        <v>3</v>
      </c>
      <c r="K1958" s="13">
        <v>0</v>
      </c>
      <c r="L1958" s="14">
        <v>40.31280000000001</v>
      </c>
      <c r="M1958" s="14">
        <f t="shared" si="150"/>
        <v>127.65719999999999</v>
      </c>
      <c r="N1958" s="14">
        <f t="shared" si="151"/>
        <v>167.97</v>
      </c>
      <c r="O1958" s="14">
        <f t="shared" si="153"/>
        <v>40.31280000000001</v>
      </c>
      <c r="P1958" s="13">
        <v>167.97</v>
      </c>
      <c r="Q1958" s="14">
        <f t="shared" si="152"/>
        <v>450</v>
      </c>
      <c r="R1958" s="14" t="str">
        <f t="shared" si="154"/>
        <v>D</v>
      </c>
      <c r="S1958" s="14" t="str">
        <f>VLOOKUP(G1958,Code!$C$3:$D$5,2,0)</f>
        <v>T-103</v>
      </c>
      <c r="T1958" s="14"/>
    </row>
    <row r="1959" spans="1:20">
      <c r="A1959" s="13">
        <v>1958</v>
      </c>
      <c r="B1959" s="13" t="s">
        <v>85</v>
      </c>
      <c r="C1959" s="13" t="s">
        <v>78</v>
      </c>
      <c r="D1959" s="13" t="s">
        <v>181</v>
      </c>
      <c r="E1959" s="13" t="s">
        <v>182</v>
      </c>
      <c r="F1959" s="13" t="s">
        <v>134</v>
      </c>
      <c r="G1959" s="13" t="s">
        <v>82</v>
      </c>
      <c r="H1959" s="13" t="s">
        <v>107</v>
      </c>
      <c r="I1959" s="13" t="s">
        <v>1490</v>
      </c>
      <c r="J1959" s="13">
        <v>4</v>
      </c>
      <c r="K1959" s="13">
        <v>0</v>
      </c>
      <c r="L1959" s="14">
        <v>7.7039999999999988</v>
      </c>
      <c r="M1959" s="14">
        <f t="shared" si="150"/>
        <v>9.4160000000000021</v>
      </c>
      <c r="N1959" s="14">
        <f t="shared" si="151"/>
        <v>17.12</v>
      </c>
      <c r="O1959" s="14">
        <f t="shared" si="153"/>
        <v>7.7039999999999988</v>
      </c>
      <c r="P1959" s="13">
        <v>17.12</v>
      </c>
      <c r="Q1959" s="14">
        <f t="shared" si="152"/>
        <v>600</v>
      </c>
      <c r="R1959" s="14" t="str">
        <f t="shared" si="154"/>
        <v>C</v>
      </c>
      <c r="S1959" s="14" t="str">
        <f>VLOOKUP(G1959,Code!$C$3:$D$5,2,0)</f>
        <v>O-102</v>
      </c>
      <c r="T1959" s="14"/>
    </row>
    <row r="1960" spans="1:20">
      <c r="A1960" s="13">
        <v>1959</v>
      </c>
      <c r="B1960" s="13" t="s">
        <v>68</v>
      </c>
      <c r="C1960" s="13" t="s">
        <v>69</v>
      </c>
      <c r="D1960" s="13" t="s">
        <v>203</v>
      </c>
      <c r="E1960" s="13" t="s">
        <v>304</v>
      </c>
      <c r="F1960" s="13" t="s">
        <v>115</v>
      </c>
      <c r="G1960" s="13" t="s">
        <v>82</v>
      </c>
      <c r="H1960" s="13" t="s">
        <v>99</v>
      </c>
      <c r="I1960" s="13" t="s">
        <v>1123</v>
      </c>
      <c r="J1960" s="13">
        <v>3</v>
      </c>
      <c r="K1960" s="13">
        <v>0</v>
      </c>
      <c r="L1960" s="14">
        <v>7.7759999999999998</v>
      </c>
      <c r="M1960" s="14">
        <f t="shared" si="150"/>
        <v>8.424000000000003</v>
      </c>
      <c r="N1960" s="14">
        <f t="shared" si="151"/>
        <v>16.200000000000003</v>
      </c>
      <c r="O1960" s="14">
        <f t="shared" si="153"/>
        <v>7.7759999999999998</v>
      </c>
      <c r="P1960" s="13">
        <v>16.200000000000003</v>
      </c>
      <c r="Q1960" s="14">
        <f t="shared" si="152"/>
        <v>450</v>
      </c>
      <c r="R1960" s="14" t="str">
        <f t="shared" si="154"/>
        <v>D</v>
      </c>
      <c r="S1960" s="14" t="str">
        <f>VLOOKUP(G1960,Code!$C$3:$D$5,2,0)</f>
        <v>O-102</v>
      </c>
      <c r="T1960" s="14"/>
    </row>
    <row r="1961" spans="1:20">
      <c r="A1961" s="13">
        <v>1960</v>
      </c>
      <c r="B1961" s="13" t="s">
        <v>68</v>
      </c>
      <c r="C1961" s="13" t="s">
        <v>69</v>
      </c>
      <c r="D1961" s="13" t="s">
        <v>203</v>
      </c>
      <c r="E1961" s="13" t="s">
        <v>304</v>
      </c>
      <c r="F1961" s="13" t="s">
        <v>115</v>
      </c>
      <c r="G1961" s="13" t="s">
        <v>82</v>
      </c>
      <c r="H1961" s="13" t="s">
        <v>101</v>
      </c>
      <c r="I1961" s="13" t="s">
        <v>1592</v>
      </c>
      <c r="J1961" s="13">
        <v>3</v>
      </c>
      <c r="K1961" s="13">
        <v>0</v>
      </c>
      <c r="L1961" s="14">
        <v>14.615700000000004</v>
      </c>
      <c r="M1961" s="14">
        <f t="shared" si="150"/>
        <v>19.374299999999998</v>
      </c>
      <c r="N1961" s="14">
        <f t="shared" si="151"/>
        <v>33.99</v>
      </c>
      <c r="O1961" s="14">
        <f t="shared" si="153"/>
        <v>14.615700000000004</v>
      </c>
      <c r="P1961" s="13">
        <v>33.99</v>
      </c>
      <c r="Q1961" s="14">
        <f t="shared" si="152"/>
        <v>450</v>
      </c>
      <c r="R1961" s="14" t="str">
        <f t="shared" si="154"/>
        <v>D</v>
      </c>
      <c r="S1961" s="14" t="str">
        <f>VLOOKUP(G1961,Code!$C$3:$D$5,2,0)</f>
        <v>O-102</v>
      </c>
      <c r="T1961" s="14"/>
    </row>
    <row r="1962" spans="1:20">
      <c r="A1962" s="13">
        <v>1961</v>
      </c>
      <c r="B1962" s="13" t="s">
        <v>68</v>
      </c>
      <c r="C1962" s="13" t="s">
        <v>69</v>
      </c>
      <c r="D1962" s="13" t="s">
        <v>203</v>
      </c>
      <c r="E1962" s="13" t="s">
        <v>304</v>
      </c>
      <c r="F1962" s="13" t="s">
        <v>115</v>
      </c>
      <c r="G1962" s="13" t="s">
        <v>96</v>
      </c>
      <c r="H1962" s="13" t="s">
        <v>138</v>
      </c>
      <c r="I1962" s="13" t="s">
        <v>1460</v>
      </c>
      <c r="J1962" s="13">
        <v>5</v>
      </c>
      <c r="K1962" s="13">
        <v>0</v>
      </c>
      <c r="L1962" s="14">
        <v>53.432999999999993</v>
      </c>
      <c r="M1962" s="14">
        <f t="shared" si="150"/>
        <v>243.41699999999997</v>
      </c>
      <c r="N1962" s="14">
        <f t="shared" si="151"/>
        <v>296.84999999999997</v>
      </c>
      <c r="O1962" s="14">
        <f t="shared" si="153"/>
        <v>53.432999999999993</v>
      </c>
      <c r="P1962" s="13">
        <v>296.84999999999997</v>
      </c>
      <c r="Q1962" s="14">
        <f t="shared" si="152"/>
        <v>750</v>
      </c>
      <c r="R1962" s="14" t="str">
        <f t="shared" si="154"/>
        <v>C</v>
      </c>
      <c r="S1962" s="14" t="str">
        <f>VLOOKUP(G1962,Code!$C$3:$D$5,2,0)</f>
        <v>T-103</v>
      </c>
      <c r="T1962" s="14"/>
    </row>
    <row r="1963" spans="1:20">
      <c r="A1963" s="13">
        <v>1962</v>
      </c>
      <c r="B1963" s="13" t="s">
        <v>68</v>
      </c>
      <c r="C1963" s="13" t="s">
        <v>69</v>
      </c>
      <c r="D1963" s="13" t="s">
        <v>203</v>
      </c>
      <c r="E1963" s="13" t="s">
        <v>304</v>
      </c>
      <c r="F1963" s="13" t="s">
        <v>115</v>
      </c>
      <c r="G1963" s="13" t="s">
        <v>96</v>
      </c>
      <c r="H1963" s="13" t="s">
        <v>138</v>
      </c>
      <c r="I1963" s="13" t="s">
        <v>1593</v>
      </c>
      <c r="J1963" s="13">
        <v>6</v>
      </c>
      <c r="K1963" s="13">
        <v>0</v>
      </c>
      <c r="L1963" s="14">
        <v>6.7680000000000007</v>
      </c>
      <c r="M1963" s="14">
        <f t="shared" si="150"/>
        <v>106.03200000000001</v>
      </c>
      <c r="N1963" s="14">
        <f t="shared" si="151"/>
        <v>112.80000000000001</v>
      </c>
      <c r="O1963" s="14">
        <f t="shared" si="153"/>
        <v>6.7680000000000007</v>
      </c>
      <c r="P1963" s="13">
        <v>112.80000000000001</v>
      </c>
      <c r="Q1963" s="14">
        <f t="shared" si="152"/>
        <v>900</v>
      </c>
      <c r="R1963" s="14" t="str">
        <f t="shared" si="154"/>
        <v>C</v>
      </c>
      <c r="S1963" s="14" t="str">
        <f>VLOOKUP(G1963,Code!$C$3:$D$5,2,0)</f>
        <v>T-103</v>
      </c>
      <c r="T1963" s="14"/>
    </row>
    <row r="1964" spans="1:20">
      <c r="A1964" s="13">
        <v>1963</v>
      </c>
      <c r="B1964" s="13" t="s">
        <v>68</v>
      </c>
      <c r="C1964" s="13" t="s">
        <v>69</v>
      </c>
      <c r="D1964" s="13" t="s">
        <v>203</v>
      </c>
      <c r="E1964" s="13" t="s">
        <v>304</v>
      </c>
      <c r="F1964" s="13" t="s">
        <v>115</v>
      </c>
      <c r="G1964" s="13" t="s">
        <v>82</v>
      </c>
      <c r="H1964" s="13" t="s">
        <v>99</v>
      </c>
      <c r="I1964" s="13" t="s">
        <v>1594</v>
      </c>
      <c r="J1964" s="13">
        <v>3</v>
      </c>
      <c r="K1964" s="13">
        <v>0</v>
      </c>
      <c r="L1964" s="14">
        <v>6.5808</v>
      </c>
      <c r="M1964" s="14">
        <f t="shared" si="150"/>
        <v>7.1292000000000009</v>
      </c>
      <c r="N1964" s="14">
        <f t="shared" si="151"/>
        <v>13.71</v>
      </c>
      <c r="O1964" s="14">
        <f t="shared" si="153"/>
        <v>6.5808</v>
      </c>
      <c r="P1964" s="13">
        <v>13.71</v>
      </c>
      <c r="Q1964" s="14">
        <f t="shared" si="152"/>
        <v>450</v>
      </c>
      <c r="R1964" s="14" t="str">
        <f t="shared" si="154"/>
        <v>D</v>
      </c>
      <c r="S1964" s="14" t="str">
        <f>VLOOKUP(G1964,Code!$C$3:$D$5,2,0)</f>
        <v>O-102</v>
      </c>
      <c r="T1964" s="14"/>
    </row>
    <row r="1965" spans="1:20">
      <c r="A1965" s="13">
        <v>1964</v>
      </c>
      <c r="B1965" s="13" t="s">
        <v>68</v>
      </c>
      <c r="C1965" s="13" t="s">
        <v>69</v>
      </c>
      <c r="D1965" s="13" t="s">
        <v>203</v>
      </c>
      <c r="E1965" s="13" t="s">
        <v>304</v>
      </c>
      <c r="F1965" s="13" t="s">
        <v>115</v>
      </c>
      <c r="G1965" s="13" t="s">
        <v>82</v>
      </c>
      <c r="H1965" s="13" t="s">
        <v>107</v>
      </c>
      <c r="I1965" s="13" t="s">
        <v>1381</v>
      </c>
      <c r="J1965" s="13">
        <v>5</v>
      </c>
      <c r="K1965" s="13">
        <v>0</v>
      </c>
      <c r="L1965" s="14">
        <v>11.703000000000001</v>
      </c>
      <c r="M1965" s="14">
        <f t="shared" si="150"/>
        <v>13.197000000000001</v>
      </c>
      <c r="N1965" s="14">
        <f t="shared" si="151"/>
        <v>24.900000000000002</v>
      </c>
      <c r="O1965" s="14">
        <f t="shared" si="153"/>
        <v>11.703000000000001</v>
      </c>
      <c r="P1965" s="13">
        <v>24.900000000000002</v>
      </c>
      <c r="Q1965" s="14">
        <f t="shared" si="152"/>
        <v>750</v>
      </c>
      <c r="R1965" s="14" t="str">
        <f t="shared" si="154"/>
        <v>C</v>
      </c>
      <c r="S1965" s="14" t="str">
        <f>VLOOKUP(G1965,Code!$C$3:$D$5,2,0)</f>
        <v>O-102</v>
      </c>
      <c r="T1965" s="14"/>
    </row>
    <row r="1966" spans="1:20">
      <c r="A1966" s="13">
        <v>1965</v>
      </c>
      <c r="B1966" s="13" t="s">
        <v>68</v>
      </c>
      <c r="C1966" s="13" t="s">
        <v>69</v>
      </c>
      <c r="D1966" s="13" t="s">
        <v>203</v>
      </c>
      <c r="E1966" s="13" t="s">
        <v>304</v>
      </c>
      <c r="F1966" s="13" t="s">
        <v>115</v>
      </c>
      <c r="G1966" s="13" t="s">
        <v>82</v>
      </c>
      <c r="H1966" s="13" t="s">
        <v>90</v>
      </c>
      <c r="I1966" s="13" t="s">
        <v>910</v>
      </c>
      <c r="J1966" s="13">
        <v>3</v>
      </c>
      <c r="K1966" s="13">
        <v>0</v>
      </c>
      <c r="L1966" s="14">
        <v>17.177399999999977</v>
      </c>
      <c r="M1966" s="14">
        <f t="shared" si="150"/>
        <v>269.11260000000004</v>
      </c>
      <c r="N1966" s="14">
        <f t="shared" si="151"/>
        <v>286.29000000000002</v>
      </c>
      <c r="O1966" s="14">
        <f t="shared" si="153"/>
        <v>17.177399999999977</v>
      </c>
      <c r="P1966" s="13">
        <v>286.29000000000002</v>
      </c>
      <c r="Q1966" s="14">
        <f t="shared" si="152"/>
        <v>450</v>
      </c>
      <c r="R1966" s="14" t="str">
        <f t="shared" si="154"/>
        <v>D</v>
      </c>
      <c r="S1966" s="14" t="str">
        <f>VLOOKUP(G1966,Code!$C$3:$D$5,2,0)</f>
        <v>O-102</v>
      </c>
      <c r="T1966" s="14"/>
    </row>
    <row r="1967" spans="1:20">
      <c r="A1967" s="13">
        <v>1966</v>
      </c>
      <c r="B1967" s="13" t="s">
        <v>68</v>
      </c>
      <c r="C1967" s="13" t="s">
        <v>69</v>
      </c>
      <c r="D1967" s="13" t="s">
        <v>203</v>
      </c>
      <c r="E1967" s="13" t="s">
        <v>304</v>
      </c>
      <c r="F1967" s="13" t="s">
        <v>115</v>
      </c>
      <c r="G1967" s="13" t="s">
        <v>82</v>
      </c>
      <c r="H1967" s="13" t="s">
        <v>101</v>
      </c>
      <c r="I1967" s="13" t="s">
        <v>1595</v>
      </c>
      <c r="J1967" s="13">
        <v>2</v>
      </c>
      <c r="K1967" s="13">
        <v>0</v>
      </c>
      <c r="L1967" s="14">
        <v>7.2539999999999978</v>
      </c>
      <c r="M1967" s="14">
        <f t="shared" si="150"/>
        <v>16.926000000000002</v>
      </c>
      <c r="N1967" s="14">
        <f t="shared" si="151"/>
        <v>24.18</v>
      </c>
      <c r="O1967" s="14">
        <f t="shared" si="153"/>
        <v>7.2539999999999978</v>
      </c>
      <c r="P1967" s="13">
        <v>24.18</v>
      </c>
      <c r="Q1967" s="14">
        <f t="shared" si="152"/>
        <v>300</v>
      </c>
      <c r="R1967" s="14" t="str">
        <f t="shared" si="154"/>
        <v>D</v>
      </c>
      <c r="S1967" s="14" t="str">
        <f>VLOOKUP(G1967,Code!$C$3:$D$5,2,0)</f>
        <v>O-102</v>
      </c>
      <c r="T1967" s="14"/>
    </row>
    <row r="1968" spans="1:20">
      <c r="A1968" s="13">
        <v>1967</v>
      </c>
      <c r="B1968" s="13" t="s">
        <v>85</v>
      </c>
      <c r="C1968" s="13" t="s">
        <v>69</v>
      </c>
      <c r="D1968" s="13" t="s">
        <v>1596</v>
      </c>
      <c r="E1968" s="13" t="s">
        <v>371</v>
      </c>
      <c r="F1968" s="13" t="s">
        <v>134</v>
      </c>
      <c r="G1968" s="13" t="s">
        <v>96</v>
      </c>
      <c r="H1968" s="13" t="s">
        <v>97</v>
      </c>
      <c r="I1968" s="13" t="s">
        <v>807</v>
      </c>
      <c r="J1968" s="13">
        <v>3</v>
      </c>
      <c r="K1968" s="13">
        <v>0</v>
      </c>
      <c r="L1968" s="14">
        <v>78.951599999999999</v>
      </c>
      <c r="M1968" s="14">
        <f t="shared" si="150"/>
        <v>203.01839999999999</v>
      </c>
      <c r="N1968" s="14">
        <f t="shared" si="151"/>
        <v>281.96999999999997</v>
      </c>
      <c r="O1968" s="14">
        <f t="shared" si="153"/>
        <v>78.951599999999985</v>
      </c>
      <c r="P1968" s="13">
        <v>281.96999999999997</v>
      </c>
      <c r="Q1968" s="14">
        <f t="shared" si="152"/>
        <v>450</v>
      </c>
      <c r="R1968" s="14" t="str">
        <f t="shared" si="154"/>
        <v>D</v>
      </c>
      <c r="S1968" s="14" t="str">
        <f>VLOOKUP(G1968,Code!$C$3:$D$5,2,0)</f>
        <v>T-103</v>
      </c>
      <c r="T1968" s="14"/>
    </row>
    <row r="1969" spans="1:20">
      <c r="A1969" s="13">
        <v>1968</v>
      </c>
      <c r="B1969" s="13" t="s">
        <v>85</v>
      </c>
      <c r="C1969" s="13" t="s">
        <v>69</v>
      </c>
      <c r="D1969" s="13" t="s">
        <v>1596</v>
      </c>
      <c r="E1969" s="13" t="s">
        <v>371</v>
      </c>
      <c r="F1969" s="13" t="s">
        <v>134</v>
      </c>
      <c r="G1969" s="13" t="s">
        <v>82</v>
      </c>
      <c r="H1969" s="13" t="s">
        <v>298</v>
      </c>
      <c r="I1969" s="13" t="s">
        <v>1597</v>
      </c>
      <c r="J1969" s="13">
        <v>5</v>
      </c>
      <c r="K1969" s="13">
        <v>0</v>
      </c>
      <c r="L1969" s="14">
        <v>20.154999999999994</v>
      </c>
      <c r="M1969" s="14">
        <f t="shared" si="150"/>
        <v>49.345000000000006</v>
      </c>
      <c r="N1969" s="14">
        <f t="shared" si="151"/>
        <v>69.5</v>
      </c>
      <c r="O1969" s="14">
        <f t="shared" si="153"/>
        <v>20.154999999999994</v>
      </c>
      <c r="P1969" s="13">
        <v>69.5</v>
      </c>
      <c r="Q1969" s="14">
        <f t="shared" si="152"/>
        <v>750</v>
      </c>
      <c r="R1969" s="14" t="str">
        <f t="shared" si="154"/>
        <v>C</v>
      </c>
      <c r="S1969" s="14" t="str">
        <f>VLOOKUP(G1969,Code!$C$3:$D$5,2,0)</f>
        <v>O-102</v>
      </c>
      <c r="T1969" s="14"/>
    </row>
    <row r="1970" spans="1:20">
      <c r="A1970" s="13">
        <v>1969</v>
      </c>
      <c r="B1970" s="13" t="s">
        <v>85</v>
      </c>
      <c r="C1970" s="13" t="s">
        <v>69</v>
      </c>
      <c r="D1970" s="13" t="s">
        <v>1596</v>
      </c>
      <c r="E1970" s="13" t="s">
        <v>371</v>
      </c>
      <c r="F1970" s="13" t="s">
        <v>134</v>
      </c>
      <c r="G1970" s="13" t="s">
        <v>82</v>
      </c>
      <c r="H1970" s="13" t="s">
        <v>107</v>
      </c>
      <c r="I1970" s="13" t="s">
        <v>341</v>
      </c>
      <c r="J1970" s="13">
        <v>3</v>
      </c>
      <c r="K1970" s="13">
        <v>0</v>
      </c>
      <c r="L1970" s="14">
        <v>79.891199999999998</v>
      </c>
      <c r="M1970" s="14">
        <f t="shared" si="150"/>
        <v>86.5488</v>
      </c>
      <c r="N1970" s="14">
        <f t="shared" si="151"/>
        <v>166.44</v>
      </c>
      <c r="O1970" s="14">
        <f t="shared" si="153"/>
        <v>79.891199999999998</v>
      </c>
      <c r="P1970" s="13">
        <v>166.44</v>
      </c>
      <c r="Q1970" s="14">
        <f t="shared" si="152"/>
        <v>450</v>
      </c>
      <c r="R1970" s="14" t="str">
        <f t="shared" si="154"/>
        <v>D</v>
      </c>
      <c r="S1970" s="14" t="str">
        <f>VLOOKUP(G1970,Code!$C$3:$D$5,2,0)</f>
        <v>O-102</v>
      </c>
      <c r="T1970" s="14"/>
    </row>
    <row r="1971" spans="1:20">
      <c r="A1971" s="13">
        <v>1970</v>
      </c>
      <c r="B1971" s="13" t="s">
        <v>85</v>
      </c>
      <c r="C1971" s="13" t="s">
        <v>69</v>
      </c>
      <c r="D1971" s="13" t="s">
        <v>1514</v>
      </c>
      <c r="E1971" s="13" t="s">
        <v>322</v>
      </c>
      <c r="F1971" s="13" t="s">
        <v>115</v>
      </c>
      <c r="G1971" s="13" t="s">
        <v>96</v>
      </c>
      <c r="H1971" s="13" t="s">
        <v>138</v>
      </c>
      <c r="I1971" s="13" t="s">
        <v>350</v>
      </c>
      <c r="J1971" s="13">
        <v>4</v>
      </c>
      <c r="K1971" s="13">
        <v>0</v>
      </c>
      <c r="L1971" s="14">
        <v>102.18599999999998</v>
      </c>
      <c r="M1971" s="14">
        <f t="shared" si="150"/>
        <v>189.774</v>
      </c>
      <c r="N1971" s="14">
        <f t="shared" si="151"/>
        <v>291.95999999999998</v>
      </c>
      <c r="O1971" s="14">
        <f t="shared" si="153"/>
        <v>102.18599999999998</v>
      </c>
      <c r="P1971" s="13">
        <v>291.95999999999998</v>
      </c>
      <c r="Q1971" s="14">
        <f t="shared" si="152"/>
        <v>600</v>
      </c>
      <c r="R1971" s="14" t="str">
        <f t="shared" si="154"/>
        <v>C</v>
      </c>
      <c r="S1971" s="14" t="str">
        <f>VLOOKUP(G1971,Code!$C$3:$D$5,2,0)</f>
        <v>T-103</v>
      </c>
      <c r="T1971" s="14"/>
    </row>
    <row r="1972" spans="1:20">
      <c r="A1972" s="13">
        <v>1971</v>
      </c>
      <c r="B1972" s="13" t="s">
        <v>85</v>
      </c>
      <c r="C1972" s="13" t="s">
        <v>112</v>
      </c>
      <c r="D1972" s="13" t="s">
        <v>197</v>
      </c>
      <c r="E1972" s="13" t="s">
        <v>159</v>
      </c>
      <c r="F1972" s="13" t="s">
        <v>115</v>
      </c>
      <c r="G1972" s="13" t="s">
        <v>82</v>
      </c>
      <c r="H1972" s="13" t="s">
        <v>94</v>
      </c>
      <c r="I1972" s="13" t="s">
        <v>1501</v>
      </c>
      <c r="J1972" s="13">
        <v>3</v>
      </c>
      <c r="K1972" s="13">
        <v>0.2</v>
      </c>
      <c r="L1972" s="14">
        <v>0.64079999999999981</v>
      </c>
      <c r="M1972" s="14">
        <f t="shared" si="150"/>
        <v>5.7672000000000008</v>
      </c>
      <c r="N1972" s="14">
        <f t="shared" si="151"/>
        <v>7.6896000000000004</v>
      </c>
      <c r="O1972" s="14">
        <f t="shared" si="153"/>
        <v>1.9223999999999997</v>
      </c>
      <c r="P1972" s="13">
        <v>6.4080000000000004</v>
      </c>
      <c r="Q1972" s="14">
        <f t="shared" si="152"/>
        <v>450</v>
      </c>
      <c r="R1972" s="14" t="str">
        <f t="shared" si="154"/>
        <v>D</v>
      </c>
      <c r="S1972" s="14" t="str">
        <f>VLOOKUP(G1972,Code!$C$3:$D$5,2,0)</f>
        <v>O-102</v>
      </c>
      <c r="T1972" s="14"/>
    </row>
    <row r="1973" spans="1:20">
      <c r="A1973" s="13">
        <v>1972</v>
      </c>
      <c r="B1973" s="13" t="s">
        <v>85</v>
      </c>
      <c r="C1973" s="13" t="s">
        <v>112</v>
      </c>
      <c r="D1973" s="13" t="s">
        <v>197</v>
      </c>
      <c r="E1973" s="13" t="s">
        <v>159</v>
      </c>
      <c r="F1973" s="13" t="s">
        <v>115</v>
      </c>
      <c r="G1973" s="13" t="s">
        <v>96</v>
      </c>
      <c r="H1973" s="13" t="s">
        <v>138</v>
      </c>
      <c r="I1973" s="13" t="s">
        <v>350</v>
      </c>
      <c r="J1973" s="13">
        <v>7</v>
      </c>
      <c r="K1973" s="13">
        <v>0.2</v>
      </c>
      <c r="L1973" s="14">
        <v>76.639499999999984</v>
      </c>
      <c r="M1973" s="14">
        <f t="shared" si="150"/>
        <v>332.10449999999997</v>
      </c>
      <c r="N1973" s="14">
        <f t="shared" si="151"/>
        <v>490.49279999999999</v>
      </c>
      <c r="O1973" s="14">
        <f t="shared" si="153"/>
        <v>158.38830000000002</v>
      </c>
      <c r="P1973" s="13">
        <v>408.74399999999997</v>
      </c>
      <c r="Q1973" s="14">
        <f t="shared" si="152"/>
        <v>1050</v>
      </c>
      <c r="R1973" s="14" t="str">
        <f t="shared" si="154"/>
        <v>B</v>
      </c>
      <c r="S1973" s="14" t="str">
        <f>VLOOKUP(G1973,Code!$C$3:$D$5,2,0)</f>
        <v>T-103</v>
      </c>
      <c r="T1973" s="14"/>
    </row>
    <row r="1974" spans="1:20">
      <c r="A1974" s="13">
        <v>1973</v>
      </c>
      <c r="B1974" s="13" t="s">
        <v>85</v>
      </c>
      <c r="C1974" s="13" t="s">
        <v>69</v>
      </c>
      <c r="D1974" s="13" t="s">
        <v>197</v>
      </c>
      <c r="E1974" s="13" t="s">
        <v>159</v>
      </c>
      <c r="F1974" s="13" t="s">
        <v>115</v>
      </c>
      <c r="G1974" s="13" t="s">
        <v>82</v>
      </c>
      <c r="H1974" s="13" t="s">
        <v>99</v>
      </c>
      <c r="I1974" s="13" t="s">
        <v>1598</v>
      </c>
      <c r="J1974" s="13">
        <v>4</v>
      </c>
      <c r="K1974" s="13">
        <v>0.8</v>
      </c>
      <c r="L1974" s="14">
        <v>-8.6768000000000018</v>
      </c>
      <c r="M1974" s="14">
        <f t="shared" si="150"/>
        <v>13.780800000000001</v>
      </c>
      <c r="N1974" s="14">
        <f t="shared" si="151"/>
        <v>9.1871999999999989</v>
      </c>
      <c r="O1974" s="14">
        <f t="shared" si="153"/>
        <v>-4.5936000000000021</v>
      </c>
      <c r="P1974" s="13">
        <v>5.1039999999999992</v>
      </c>
      <c r="Q1974" s="14">
        <f t="shared" si="152"/>
        <v>600</v>
      </c>
      <c r="R1974" s="14" t="str">
        <f t="shared" si="154"/>
        <v>C</v>
      </c>
      <c r="S1974" s="14" t="str">
        <f>VLOOKUP(G1974,Code!$C$3:$D$5,2,0)</f>
        <v>O-102</v>
      </c>
      <c r="T1974" s="14"/>
    </row>
    <row r="1975" spans="1:20">
      <c r="A1975" s="13">
        <v>1974</v>
      </c>
      <c r="B1975" s="13" t="s">
        <v>85</v>
      </c>
      <c r="C1975" s="13" t="s">
        <v>69</v>
      </c>
      <c r="D1975" s="13" t="s">
        <v>197</v>
      </c>
      <c r="E1975" s="13" t="s">
        <v>159</v>
      </c>
      <c r="F1975" s="13" t="s">
        <v>115</v>
      </c>
      <c r="G1975" s="13" t="s">
        <v>82</v>
      </c>
      <c r="H1975" s="13" t="s">
        <v>183</v>
      </c>
      <c r="I1975" s="13" t="s">
        <v>1120</v>
      </c>
      <c r="J1975" s="13">
        <v>2</v>
      </c>
      <c r="K1975" s="13">
        <v>0.2</v>
      </c>
      <c r="L1975" s="14">
        <v>0.4705999999999998</v>
      </c>
      <c r="M1975" s="14">
        <f t="shared" si="150"/>
        <v>2.4254000000000007</v>
      </c>
      <c r="N1975" s="14">
        <f t="shared" si="151"/>
        <v>3.4752000000000005</v>
      </c>
      <c r="O1975" s="14">
        <f t="shared" si="153"/>
        <v>1.0497999999999998</v>
      </c>
      <c r="P1975" s="13">
        <v>2.8960000000000004</v>
      </c>
      <c r="Q1975" s="14">
        <f t="shared" si="152"/>
        <v>300</v>
      </c>
      <c r="R1975" s="14" t="str">
        <f t="shared" si="154"/>
        <v>D</v>
      </c>
      <c r="S1975" s="14" t="str">
        <f>VLOOKUP(G1975,Code!$C$3:$D$5,2,0)</f>
        <v>O-102</v>
      </c>
      <c r="T1975" s="14"/>
    </row>
    <row r="1976" spans="1:20">
      <c r="A1976" s="13">
        <v>1975</v>
      </c>
      <c r="B1976" s="13" t="s">
        <v>85</v>
      </c>
      <c r="C1976" s="13" t="s">
        <v>69</v>
      </c>
      <c r="D1976" s="13" t="s">
        <v>197</v>
      </c>
      <c r="E1976" s="13" t="s">
        <v>159</v>
      </c>
      <c r="F1976" s="13" t="s">
        <v>115</v>
      </c>
      <c r="G1976" s="13" t="s">
        <v>96</v>
      </c>
      <c r="H1976" s="13" t="s">
        <v>138</v>
      </c>
      <c r="I1976" s="13" t="s">
        <v>1599</v>
      </c>
      <c r="J1976" s="13">
        <v>3</v>
      </c>
      <c r="K1976" s="13">
        <v>0.2</v>
      </c>
      <c r="L1976" s="14">
        <v>-2.188500000000003</v>
      </c>
      <c r="M1976" s="14">
        <f t="shared" si="150"/>
        <v>37.20450000000001</v>
      </c>
      <c r="N1976" s="14">
        <f t="shared" si="151"/>
        <v>42.019200000000005</v>
      </c>
      <c r="O1976" s="14">
        <f t="shared" si="153"/>
        <v>4.8146999999999949</v>
      </c>
      <c r="P1976" s="13">
        <v>35.016000000000005</v>
      </c>
      <c r="Q1976" s="14">
        <f t="shared" si="152"/>
        <v>450</v>
      </c>
      <c r="R1976" s="14" t="str">
        <f t="shared" si="154"/>
        <v>D</v>
      </c>
      <c r="S1976" s="14" t="str">
        <f>VLOOKUP(G1976,Code!$C$3:$D$5,2,0)</f>
        <v>T-103</v>
      </c>
      <c r="T1976" s="14"/>
    </row>
    <row r="1977" spans="1:20">
      <c r="A1977" s="13">
        <v>1976</v>
      </c>
      <c r="B1977" s="13" t="s">
        <v>68</v>
      </c>
      <c r="C1977" s="13" t="s">
        <v>78</v>
      </c>
      <c r="D1977" s="13" t="s">
        <v>729</v>
      </c>
      <c r="E1977" s="13" t="s">
        <v>219</v>
      </c>
      <c r="F1977" s="13" t="s">
        <v>72</v>
      </c>
      <c r="G1977" s="13" t="s">
        <v>82</v>
      </c>
      <c r="H1977" s="13" t="s">
        <v>90</v>
      </c>
      <c r="I1977" s="13" t="s">
        <v>389</v>
      </c>
      <c r="J1977" s="13">
        <v>3</v>
      </c>
      <c r="K1977" s="13">
        <v>0</v>
      </c>
      <c r="L1977" s="14">
        <v>11.038799999999981</v>
      </c>
      <c r="M1977" s="14">
        <f t="shared" si="150"/>
        <v>264.93119999999999</v>
      </c>
      <c r="N1977" s="14">
        <f t="shared" si="151"/>
        <v>275.96999999999997</v>
      </c>
      <c r="O1977" s="14">
        <f t="shared" si="153"/>
        <v>11.038799999999981</v>
      </c>
      <c r="P1977" s="13">
        <v>275.96999999999997</v>
      </c>
      <c r="Q1977" s="14">
        <f t="shared" si="152"/>
        <v>450</v>
      </c>
      <c r="R1977" s="14" t="str">
        <f t="shared" si="154"/>
        <v>D</v>
      </c>
      <c r="S1977" s="14" t="str">
        <f>VLOOKUP(G1977,Code!$C$3:$D$5,2,0)</f>
        <v>O-102</v>
      </c>
      <c r="T1977" s="14"/>
    </row>
    <row r="1978" spans="1:20">
      <c r="A1978" s="13">
        <v>1977</v>
      </c>
      <c r="B1978" s="13" t="s">
        <v>68</v>
      </c>
      <c r="C1978" s="13" t="s">
        <v>78</v>
      </c>
      <c r="D1978" s="13" t="s">
        <v>729</v>
      </c>
      <c r="E1978" s="13" t="s">
        <v>219</v>
      </c>
      <c r="F1978" s="13" t="s">
        <v>72</v>
      </c>
      <c r="G1978" s="13" t="s">
        <v>96</v>
      </c>
      <c r="H1978" s="13" t="s">
        <v>97</v>
      </c>
      <c r="I1978" s="13" t="s">
        <v>1600</v>
      </c>
      <c r="J1978" s="13">
        <v>5</v>
      </c>
      <c r="K1978" s="13">
        <v>0</v>
      </c>
      <c r="L1978" s="14">
        <v>362.68699999999995</v>
      </c>
      <c r="M1978" s="14">
        <f t="shared" si="150"/>
        <v>1032.2630000000001</v>
      </c>
      <c r="N1978" s="14">
        <f t="shared" si="151"/>
        <v>1394.95</v>
      </c>
      <c r="O1978" s="14">
        <f t="shared" si="153"/>
        <v>362.6869999999999</v>
      </c>
      <c r="P1978" s="13">
        <v>1394.95</v>
      </c>
      <c r="Q1978" s="14">
        <f t="shared" si="152"/>
        <v>750</v>
      </c>
      <c r="R1978" s="14" t="str">
        <f t="shared" si="154"/>
        <v>C</v>
      </c>
      <c r="S1978" s="14" t="str">
        <f>VLOOKUP(G1978,Code!$C$3:$D$5,2,0)</f>
        <v>T-103</v>
      </c>
      <c r="T1978" s="14"/>
    </row>
    <row r="1979" spans="1:20">
      <c r="A1979" s="13">
        <v>1978</v>
      </c>
      <c r="B1979" s="13" t="s">
        <v>68</v>
      </c>
      <c r="C1979" s="13" t="s">
        <v>78</v>
      </c>
      <c r="D1979" s="13" t="s">
        <v>729</v>
      </c>
      <c r="E1979" s="13" t="s">
        <v>219</v>
      </c>
      <c r="F1979" s="13" t="s">
        <v>72</v>
      </c>
      <c r="G1979" s="13" t="s">
        <v>73</v>
      </c>
      <c r="H1979" s="13" t="s">
        <v>76</v>
      </c>
      <c r="I1979" s="13" t="s">
        <v>1601</v>
      </c>
      <c r="J1979" s="13">
        <v>6</v>
      </c>
      <c r="K1979" s="13">
        <v>0</v>
      </c>
      <c r="L1979" s="14">
        <v>70.964399999999983</v>
      </c>
      <c r="M1979" s="14">
        <f t="shared" si="150"/>
        <v>474.91560000000004</v>
      </c>
      <c r="N1979" s="14">
        <f t="shared" si="151"/>
        <v>545.88</v>
      </c>
      <c r="O1979" s="14">
        <f t="shared" si="153"/>
        <v>70.964399999999955</v>
      </c>
      <c r="P1979" s="13">
        <v>545.88</v>
      </c>
      <c r="Q1979" s="14">
        <f t="shared" si="152"/>
        <v>900</v>
      </c>
      <c r="R1979" s="14" t="str">
        <f t="shared" si="154"/>
        <v>C</v>
      </c>
      <c r="S1979" s="14" t="str">
        <f>VLOOKUP(G1979,Code!$C$3:$D$5,2,0)</f>
        <v>F-101</v>
      </c>
      <c r="T1979" s="14"/>
    </row>
    <row r="1980" spans="1:20">
      <c r="A1980" s="13">
        <v>1979</v>
      </c>
      <c r="B1980" s="13" t="s">
        <v>85</v>
      </c>
      <c r="C1980" s="13" t="s">
        <v>69</v>
      </c>
      <c r="D1980" s="13" t="s">
        <v>773</v>
      </c>
      <c r="E1980" s="13" t="s">
        <v>241</v>
      </c>
      <c r="F1980" s="13" t="s">
        <v>81</v>
      </c>
      <c r="G1980" s="13" t="s">
        <v>82</v>
      </c>
      <c r="H1980" s="13" t="s">
        <v>94</v>
      </c>
      <c r="I1980" s="13" t="s">
        <v>1602</v>
      </c>
      <c r="J1980" s="13">
        <v>2</v>
      </c>
      <c r="K1980" s="13">
        <v>0.2</v>
      </c>
      <c r="L1980" s="14">
        <v>0.59039999999999915</v>
      </c>
      <c r="M1980" s="14">
        <f t="shared" si="150"/>
        <v>4.6576000000000013</v>
      </c>
      <c r="N1980" s="14">
        <f t="shared" si="151"/>
        <v>6.2976000000000001</v>
      </c>
      <c r="O1980" s="14">
        <f t="shared" si="153"/>
        <v>1.6399999999999988</v>
      </c>
      <c r="P1980" s="13">
        <v>5.2480000000000002</v>
      </c>
      <c r="Q1980" s="14">
        <f t="shared" si="152"/>
        <v>300</v>
      </c>
      <c r="R1980" s="14" t="str">
        <f t="shared" si="154"/>
        <v>D</v>
      </c>
      <c r="S1980" s="14" t="str">
        <f>VLOOKUP(G1980,Code!$C$3:$D$5,2,0)</f>
        <v>O-102</v>
      </c>
      <c r="T1980" s="14"/>
    </row>
    <row r="1981" spans="1:20">
      <c r="A1981" s="13">
        <v>1980</v>
      </c>
      <c r="B1981" s="13" t="s">
        <v>548</v>
      </c>
      <c r="C1981" s="13" t="s">
        <v>69</v>
      </c>
      <c r="D1981" s="13" t="s">
        <v>1353</v>
      </c>
      <c r="E1981" s="13" t="s">
        <v>200</v>
      </c>
      <c r="F1981" s="13" t="s">
        <v>81</v>
      </c>
      <c r="G1981" s="13" t="s">
        <v>73</v>
      </c>
      <c r="H1981" s="13" t="s">
        <v>76</v>
      </c>
      <c r="I1981" s="13" t="s">
        <v>495</v>
      </c>
      <c r="J1981" s="13">
        <v>4</v>
      </c>
      <c r="K1981" s="13">
        <v>0.2</v>
      </c>
      <c r="L1981" s="14">
        <v>105.02279999999996</v>
      </c>
      <c r="M1981" s="14">
        <f t="shared" si="150"/>
        <v>828.5132000000001</v>
      </c>
      <c r="N1981" s="14">
        <f t="shared" si="151"/>
        <v>1120.2432000000001</v>
      </c>
      <c r="O1981" s="14">
        <f t="shared" si="153"/>
        <v>291.73</v>
      </c>
      <c r="P1981" s="13">
        <v>933.53600000000006</v>
      </c>
      <c r="Q1981" s="14">
        <f t="shared" si="152"/>
        <v>600</v>
      </c>
      <c r="R1981" s="14" t="str">
        <f t="shared" si="154"/>
        <v>C</v>
      </c>
      <c r="S1981" s="14" t="str">
        <f>VLOOKUP(G1981,Code!$C$3:$D$5,2,0)</f>
        <v>F-101</v>
      </c>
      <c r="T1981" s="14"/>
    </row>
    <row r="1982" spans="1:20">
      <c r="A1982" s="13">
        <v>1981</v>
      </c>
      <c r="B1982" s="13" t="s">
        <v>548</v>
      </c>
      <c r="C1982" s="13" t="s">
        <v>69</v>
      </c>
      <c r="D1982" s="13" t="s">
        <v>1353</v>
      </c>
      <c r="E1982" s="13" t="s">
        <v>200</v>
      </c>
      <c r="F1982" s="13" t="s">
        <v>81</v>
      </c>
      <c r="G1982" s="13" t="s">
        <v>82</v>
      </c>
      <c r="H1982" s="13" t="s">
        <v>90</v>
      </c>
      <c r="I1982" s="13" t="s">
        <v>430</v>
      </c>
      <c r="J1982" s="13">
        <v>4</v>
      </c>
      <c r="K1982" s="13">
        <v>0.2</v>
      </c>
      <c r="L1982" s="14">
        <v>4.2976000000000028</v>
      </c>
      <c r="M1982" s="14">
        <f t="shared" si="150"/>
        <v>38.678399999999996</v>
      </c>
      <c r="N1982" s="14">
        <f t="shared" si="151"/>
        <v>51.571199999999997</v>
      </c>
      <c r="O1982" s="14">
        <f t="shared" si="153"/>
        <v>12.892800000000001</v>
      </c>
      <c r="P1982" s="13">
        <v>42.975999999999999</v>
      </c>
      <c r="Q1982" s="14">
        <f t="shared" si="152"/>
        <v>600</v>
      </c>
      <c r="R1982" s="14" t="str">
        <f t="shared" si="154"/>
        <v>C</v>
      </c>
      <c r="S1982" s="14" t="str">
        <f>VLOOKUP(G1982,Code!$C$3:$D$5,2,0)</f>
        <v>O-102</v>
      </c>
      <c r="T1982" s="14"/>
    </row>
    <row r="1983" spans="1:20">
      <c r="A1983" s="13">
        <v>1982</v>
      </c>
      <c r="B1983" s="13" t="s">
        <v>68</v>
      </c>
      <c r="C1983" s="13" t="s">
        <v>78</v>
      </c>
      <c r="D1983" s="13" t="s">
        <v>267</v>
      </c>
      <c r="E1983" s="13" t="s">
        <v>542</v>
      </c>
      <c r="F1983" s="13" t="s">
        <v>72</v>
      </c>
      <c r="G1983" s="13" t="s">
        <v>82</v>
      </c>
      <c r="H1983" s="13" t="s">
        <v>99</v>
      </c>
      <c r="I1983" s="13" t="s">
        <v>909</v>
      </c>
      <c r="J1983" s="13">
        <v>2</v>
      </c>
      <c r="K1983" s="13">
        <v>0</v>
      </c>
      <c r="L1983" s="14">
        <v>1.8047999999999997</v>
      </c>
      <c r="M1983" s="14">
        <f t="shared" si="150"/>
        <v>1.9552</v>
      </c>
      <c r="N1983" s="14">
        <f t="shared" si="151"/>
        <v>3.76</v>
      </c>
      <c r="O1983" s="14">
        <f t="shared" si="153"/>
        <v>1.8047999999999997</v>
      </c>
      <c r="P1983" s="13">
        <v>3.76</v>
      </c>
      <c r="Q1983" s="14">
        <f t="shared" si="152"/>
        <v>300</v>
      </c>
      <c r="R1983" s="14" t="str">
        <f t="shared" si="154"/>
        <v>D</v>
      </c>
      <c r="S1983" s="14" t="str">
        <f>VLOOKUP(G1983,Code!$C$3:$D$5,2,0)</f>
        <v>O-102</v>
      </c>
      <c r="T1983" s="14"/>
    </row>
    <row r="1984" spans="1:20">
      <c r="A1984" s="13">
        <v>1983</v>
      </c>
      <c r="B1984" s="13" t="s">
        <v>85</v>
      </c>
      <c r="C1984" s="13" t="s">
        <v>69</v>
      </c>
      <c r="D1984" s="13" t="s">
        <v>1603</v>
      </c>
      <c r="E1984" s="13" t="s">
        <v>322</v>
      </c>
      <c r="F1984" s="13" t="s">
        <v>115</v>
      </c>
      <c r="G1984" s="13" t="s">
        <v>96</v>
      </c>
      <c r="H1984" s="13" t="s">
        <v>97</v>
      </c>
      <c r="I1984" s="13" t="s">
        <v>1604</v>
      </c>
      <c r="J1984" s="13">
        <v>4</v>
      </c>
      <c r="K1984" s="13">
        <v>0</v>
      </c>
      <c r="L1984" s="14">
        <v>134.3888</v>
      </c>
      <c r="M1984" s="14">
        <f t="shared" si="150"/>
        <v>345.57119999999998</v>
      </c>
      <c r="N1984" s="14">
        <f t="shared" si="151"/>
        <v>479.96</v>
      </c>
      <c r="O1984" s="14">
        <f t="shared" si="153"/>
        <v>134.3888</v>
      </c>
      <c r="P1984" s="13">
        <v>479.96</v>
      </c>
      <c r="Q1984" s="14">
        <f t="shared" si="152"/>
        <v>600</v>
      </c>
      <c r="R1984" s="14" t="str">
        <f t="shared" si="154"/>
        <v>C</v>
      </c>
      <c r="S1984" s="14" t="str">
        <f>VLOOKUP(G1984,Code!$C$3:$D$5,2,0)</f>
        <v>T-103</v>
      </c>
      <c r="T1984" s="14"/>
    </row>
    <row r="1985" spans="1:20">
      <c r="A1985" s="13">
        <v>1984</v>
      </c>
      <c r="B1985" s="13" t="s">
        <v>68</v>
      </c>
      <c r="C1985" s="13" t="s">
        <v>78</v>
      </c>
      <c r="D1985" s="13" t="s">
        <v>440</v>
      </c>
      <c r="E1985" s="13" t="s">
        <v>80</v>
      </c>
      <c r="F1985" s="13" t="s">
        <v>81</v>
      </c>
      <c r="G1985" s="13" t="s">
        <v>82</v>
      </c>
      <c r="H1985" s="13" t="s">
        <v>101</v>
      </c>
      <c r="I1985" s="13" t="s">
        <v>944</v>
      </c>
      <c r="J1985" s="13">
        <v>6</v>
      </c>
      <c r="K1985" s="13">
        <v>0</v>
      </c>
      <c r="L1985" s="14">
        <v>93.055199999999957</v>
      </c>
      <c r="M1985" s="14">
        <f t="shared" si="150"/>
        <v>227.82480000000004</v>
      </c>
      <c r="N1985" s="14">
        <f t="shared" si="151"/>
        <v>320.88</v>
      </c>
      <c r="O1985" s="14">
        <f t="shared" si="153"/>
        <v>93.055199999999957</v>
      </c>
      <c r="P1985" s="13">
        <v>320.88</v>
      </c>
      <c r="Q1985" s="14">
        <f t="shared" si="152"/>
        <v>900</v>
      </c>
      <c r="R1985" s="14" t="str">
        <f t="shared" si="154"/>
        <v>C</v>
      </c>
      <c r="S1985" s="14" t="str">
        <f>VLOOKUP(G1985,Code!$C$3:$D$5,2,0)</f>
        <v>O-102</v>
      </c>
      <c r="T1985" s="14"/>
    </row>
    <row r="1986" spans="1:20">
      <c r="A1986" s="13">
        <v>1985</v>
      </c>
      <c r="B1986" s="13" t="s">
        <v>68</v>
      </c>
      <c r="C1986" s="13" t="s">
        <v>78</v>
      </c>
      <c r="D1986" s="13" t="s">
        <v>440</v>
      </c>
      <c r="E1986" s="13" t="s">
        <v>80</v>
      </c>
      <c r="F1986" s="13" t="s">
        <v>81</v>
      </c>
      <c r="G1986" s="13" t="s">
        <v>73</v>
      </c>
      <c r="H1986" s="13" t="s">
        <v>92</v>
      </c>
      <c r="I1986" s="13" t="s">
        <v>419</v>
      </c>
      <c r="J1986" s="13">
        <v>3</v>
      </c>
      <c r="K1986" s="13">
        <v>0</v>
      </c>
      <c r="L1986" s="14">
        <v>10.507200000000001</v>
      </c>
      <c r="M1986" s="14">
        <f t="shared" ref="M1986:M2000" si="155">P1986-L1986</f>
        <v>13.372799999999998</v>
      </c>
      <c r="N1986" s="14">
        <f t="shared" ref="N1986:N2000" si="156">P1986+(P1986*K1986)</f>
        <v>23.88</v>
      </c>
      <c r="O1986" s="14">
        <f t="shared" si="153"/>
        <v>10.507200000000001</v>
      </c>
      <c r="P1986" s="13">
        <v>23.88</v>
      </c>
      <c r="Q1986" s="14">
        <f t="shared" ref="Q1986:Q2000" si="157">J1986*150</f>
        <v>450</v>
      </c>
      <c r="R1986" s="14" t="str">
        <f t="shared" si="154"/>
        <v>D</v>
      </c>
      <c r="S1986" s="14" t="str">
        <f>VLOOKUP(G1986,Code!$C$3:$D$5,2,0)</f>
        <v>F-101</v>
      </c>
      <c r="T1986" s="14"/>
    </row>
    <row r="1987" spans="1:20">
      <c r="A1987" s="13">
        <v>1986</v>
      </c>
      <c r="B1987" s="13" t="s">
        <v>68</v>
      </c>
      <c r="C1987" s="13" t="s">
        <v>78</v>
      </c>
      <c r="D1987" s="13" t="s">
        <v>440</v>
      </c>
      <c r="E1987" s="13" t="s">
        <v>80</v>
      </c>
      <c r="F1987" s="13" t="s">
        <v>81</v>
      </c>
      <c r="G1987" s="13" t="s">
        <v>82</v>
      </c>
      <c r="H1987" s="13" t="s">
        <v>107</v>
      </c>
      <c r="I1987" s="13" t="s">
        <v>1436</v>
      </c>
      <c r="J1987" s="13">
        <v>4</v>
      </c>
      <c r="K1987" s="13">
        <v>0</v>
      </c>
      <c r="L1987" s="14">
        <v>12.3096</v>
      </c>
      <c r="M1987" s="14">
        <f t="shared" si="155"/>
        <v>14.450400000000002</v>
      </c>
      <c r="N1987" s="14">
        <f t="shared" si="156"/>
        <v>26.76</v>
      </c>
      <c r="O1987" s="14">
        <f t="shared" ref="O1987:O2000" si="158">N1987-M1987</f>
        <v>12.3096</v>
      </c>
      <c r="P1987" s="13">
        <v>26.76</v>
      </c>
      <c r="Q1987" s="14">
        <f t="shared" si="157"/>
        <v>600</v>
      </c>
      <c r="R1987" s="14" t="str">
        <f t="shared" ref="R1987:R2000" si="159">IF(Q1987&gt;=2000,"A",IF(Q1987&gt;=1000,"B",IF(Q1987&gt;=500,"C",IF(Q1987&gt;=100,"D",IF(Q1987&lt;100,"E","error")))))</f>
        <v>C</v>
      </c>
      <c r="S1987" s="14" t="str">
        <f>VLOOKUP(G1987,Code!$C$3:$D$5,2,0)</f>
        <v>O-102</v>
      </c>
      <c r="T1987" s="14"/>
    </row>
    <row r="1988" spans="1:20">
      <c r="A1988" s="13">
        <v>1987</v>
      </c>
      <c r="B1988" s="13" t="s">
        <v>150</v>
      </c>
      <c r="C1988" s="13" t="s">
        <v>69</v>
      </c>
      <c r="D1988" s="13" t="s">
        <v>267</v>
      </c>
      <c r="E1988" s="13" t="s">
        <v>268</v>
      </c>
      <c r="F1988" s="13" t="s">
        <v>134</v>
      </c>
      <c r="G1988" s="13" t="s">
        <v>96</v>
      </c>
      <c r="H1988" s="13" t="s">
        <v>522</v>
      </c>
      <c r="I1988" s="13" t="s">
        <v>523</v>
      </c>
      <c r="J1988" s="13">
        <v>4</v>
      </c>
      <c r="K1988" s="13">
        <v>0.4</v>
      </c>
      <c r="L1988" s="14">
        <v>191.99680000000001</v>
      </c>
      <c r="M1988" s="14">
        <f t="shared" si="155"/>
        <v>1247.9791999999998</v>
      </c>
      <c r="N1988" s="14">
        <f t="shared" si="156"/>
        <v>2015.9663999999998</v>
      </c>
      <c r="O1988" s="14">
        <f t="shared" si="158"/>
        <v>767.98720000000003</v>
      </c>
      <c r="P1988" s="13">
        <v>1439.9759999999999</v>
      </c>
      <c r="Q1988" s="14">
        <f t="shared" si="157"/>
        <v>600</v>
      </c>
      <c r="R1988" s="14" t="str">
        <f t="shared" si="159"/>
        <v>C</v>
      </c>
      <c r="S1988" s="14" t="str">
        <f>VLOOKUP(G1988,Code!$C$3:$D$5,2,0)</f>
        <v>T-103</v>
      </c>
      <c r="T1988" s="14"/>
    </row>
    <row r="1989" spans="1:20">
      <c r="A1989" s="13">
        <v>1988</v>
      </c>
      <c r="B1989" s="13" t="s">
        <v>85</v>
      </c>
      <c r="C1989" s="13" t="s">
        <v>69</v>
      </c>
      <c r="D1989" s="13" t="s">
        <v>203</v>
      </c>
      <c r="E1989" s="13" t="s">
        <v>304</v>
      </c>
      <c r="F1989" s="13" t="s">
        <v>115</v>
      </c>
      <c r="G1989" s="13" t="s">
        <v>82</v>
      </c>
      <c r="H1989" s="13" t="s">
        <v>99</v>
      </c>
      <c r="I1989" s="13" t="s">
        <v>1605</v>
      </c>
      <c r="J1989" s="13">
        <v>3</v>
      </c>
      <c r="K1989" s="13">
        <v>0</v>
      </c>
      <c r="L1989" s="14">
        <v>7.9212000000000007</v>
      </c>
      <c r="M1989" s="14">
        <f t="shared" si="155"/>
        <v>9.2987999999999982</v>
      </c>
      <c r="N1989" s="14">
        <f t="shared" si="156"/>
        <v>17.22</v>
      </c>
      <c r="O1989" s="14">
        <f t="shared" si="158"/>
        <v>7.9212000000000007</v>
      </c>
      <c r="P1989" s="13">
        <v>17.22</v>
      </c>
      <c r="Q1989" s="14">
        <f t="shared" si="157"/>
        <v>450</v>
      </c>
      <c r="R1989" s="14" t="str">
        <f t="shared" si="159"/>
        <v>D</v>
      </c>
      <c r="S1989" s="14" t="str">
        <f>VLOOKUP(G1989,Code!$C$3:$D$5,2,0)</f>
        <v>O-102</v>
      </c>
      <c r="T1989" s="14"/>
    </row>
    <row r="1990" spans="1:20">
      <c r="A1990" s="13">
        <v>1989</v>
      </c>
      <c r="B1990" s="13" t="s">
        <v>85</v>
      </c>
      <c r="C1990" s="13" t="s">
        <v>69</v>
      </c>
      <c r="D1990" s="13" t="s">
        <v>203</v>
      </c>
      <c r="E1990" s="13" t="s">
        <v>304</v>
      </c>
      <c r="F1990" s="13" t="s">
        <v>115</v>
      </c>
      <c r="G1990" s="13" t="s">
        <v>73</v>
      </c>
      <c r="H1990" s="13" t="s">
        <v>88</v>
      </c>
      <c r="I1990" s="13" t="s">
        <v>1606</v>
      </c>
      <c r="J1990" s="13">
        <v>7</v>
      </c>
      <c r="K1990" s="13">
        <v>0</v>
      </c>
      <c r="L1990" s="14">
        <v>215.11979999999994</v>
      </c>
      <c r="M1990" s="14">
        <f t="shared" si="155"/>
        <v>809.26020000000017</v>
      </c>
      <c r="N1990" s="14">
        <f t="shared" si="156"/>
        <v>1024.3800000000001</v>
      </c>
      <c r="O1990" s="14">
        <f t="shared" si="158"/>
        <v>215.11979999999994</v>
      </c>
      <c r="P1990" s="13">
        <v>1024.3800000000001</v>
      </c>
      <c r="Q1990" s="14">
        <f t="shared" si="157"/>
        <v>1050</v>
      </c>
      <c r="R1990" s="14" t="str">
        <f t="shared" si="159"/>
        <v>B</v>
      </c>
      <c r="S1990" s="14" t="str">
        <f>VLOOKUP(G1990,Code!$C$3:$D$5,2,0)</f>
        <v>F-101</v>
      </c>
      <c r="T1990" s="14"/>
    </row>
    <row r="1991" spans="1:20">
      <c r="A1991" s="13">
        <v>1990</v>
      </c>
      <c r="B1991" s="13" t="s">
        <v>85</v>
      </c>
      <c r="C1991" s="13" t="s">
        <v>69</v>
      </c>
      <c r="D1991" s="13" t="s">
        <v>203</v>
      </c>
      <c r="E1991" s="13" t="s">
        <v>304</v>
      </c>
      <c r="F1991" s="13" t="s">
        <v>115</v>
      </c>
      <c r="G1991" s="13" t="s">
        <v>82</v>
      </c>
      <c r="H1991" s="13" t="s">
        <v>143</v>
      </c>
      <c r="I1991" s="13" t="s">
        <v>1064</v>
      </c>
      <c r="J1991" s="13">
        <v>3</v>
      </c>
      <c r="K1991" s="13">
        <v>0</v>
      </c>
      <c r="L1991" s="14">
        <v>12.323399999999999</v>
      </c>
      <c r="M1991" s="14">
        <f t="shared" si="155"/>
        <v>13.896599999999999</v>
      </c>
      <c r="N1991" s="14">
        <f t="shared" si="156"/>
        <v>26.22</v>
      </c>
      <c r="O1991" s="14">
        <f t="shared" si="158"/>
        <v>12.323399999999999</v>
      </c>
      <c r="P1991" s="13">
        <v>26.22</v>
      </c>
      <c r="Q1991" s="14">
        <f t="shared" si="157"/>
        <v>450</v>
      </c>
      <c r="R1991" s="14" t="str">
        <f t="shared" si="159"/>
        <v>D</v>
      </c>
      <c r="S1991" s="14" t="str">
        <f>VLOOKUP(G1991,Code!$C$3:$D$5,2,0)</f>
        <v>O-102</v>
      </c>
      <c r="T1991" s="14"/>
    </row>
    <row r="1992" spans="1:20">
      <c r="A1992" s="13">
        <v>1991</v>
      </c>
      <c r="B1992" s="13" t="s">
        <v>85</v>
      </c>
      <c r="C1992" s="13" t="s">
        <v>69</v>
      </c>
      <c r="D1992" s="13" t="s">
        <v>203</v>
      </c>
      <c r="E1992" s="13" t="s">
        <v>304</v>
      </c>
      <c r="F1992" s="13" t="s">
        <v>115</v>
      </c>
      <c r="G1992" s="13" t="s">
        <v>82</v>
      </c>
      <c r="H1992" s="13" t="s">
        <v>107</v>
      </c>
      <c r="I1992" s="13" t="s">
        <v>1607</v>
      </c>
      <c r="J1992" s="13">
        <v>3</v>
      </c>
      <c r="K1992" s="13">
        <v>0</v>
      </c>
      <c r="L1992" s="14">
        <v>8.4966000000000008</v>
      </c>
      <c r="M1992" s="14">
        <f t="shared" si="155"/>
        <v>8.843399999999999</v>
      </c>
      <c r="N1992" s="14">
        <f t="shared" si="156"/>
        <v>17.34</v>
      </c>
      <c r="O1992" s="14">
        <f t="shared" si="158"/>
        <v>8.4966000000000008</v>
      </c>
      <c r="P1992" s="13">
        <v>17.34</v>
      </c>
      <c r="Q1992" s="14">
        <f t="shared" si="157"/>
        <v>450</v>
      </c>
      <c r="R1992" s="14" t="str">
        <f t="shared" si="159"/>
        <v>D</v>
      </c>
      <c r="S1992" s="14" t="str">
        <f>VLOOKUP(G1992,Code!$C$3:$D$5,2,0)</f>
        <v>O-102</v>
      </c>
      <c r="T1992" s="14"/>
    </row>
    <row r="1993" spans="1:20">
      <c r="A1993" s="13">
        <v>1992</v>
      </c>
      <c r="B1993" s="13" t="s">
        <v>85</v>
      </c>
      <c r="C1993" s="13" t="s">
        <v>69</v>
      </c>
      <c r="D1993" s="13" t="s">
        <v>132</v>
      </c>
      <c r="E1993" s="13" t="s">
        <v>133</v>
      </c>
      <c r="F1993" s="13" t="s">
        <v>134</v>
      </c>
      <c r="G1993" s="13" t="s">
        <v>82</v>
      </c>
      <c r="H1993" s="13" t="s">
        <v>99</v>
      </c>
      <c r="I1993" s="13" t="s">
        <v>1261</v>
      </c>
      <c r="J1993" s="13">
        <v>4</v>
      </c>
      <c r="K1993" s="13">
        <v>0.7</v>
      </c>
      <c r="L1993" s="14">
        <v>-3.7995999999999981</v>
      </c>
      <c r="M1993" s="14">
        <f t="shared" si="155"/>
        <v>8.7555999999999976</v>
      </c>
      <c r="N1993" s="14">
        <f t="shared" si="156"/>
        <v>8.4252000000000002</v>
      </c>
      <c r="O1993" s="14">
        <f t="shared" si="158"/>
        <v>-0.33039999999999736</v>
      </c>
      <c r="P1993" s="13">
        <v>4.9560000000000004</v>
      </c>
      <c r="Q1993" s="14">
        <f t="shared" si="157"/>
        <v>600</v>
      </c>
      <c r="R1993" s="14" t="str">
        <f t="shared" si="159"/>
        <v>C</v>
      </c>
      <c r="S1993" s="14" t="str">
        <f>VLOOKUP(G1993,Code!$C$3:$D$5,2,0)</f>
        <v>O-102</v>
      </c>
      <c r="T1993" s="14"/>
    </row>
    <row r="1994" spans="1:20">
      <c r="A1994" s="13">
        <v>1993</v>
      </c>
      <c r="B1994" s="13" t="s">
        <v>85</v>
      </c>
      <c r="C1994" s="13" t="s">
        <v>112</v>
      </c>
      <c r="D1994" s="13" t="s">
        <v>203</v>
      </c>
      <c r="E1994" s="13" t="s">
        <v>241</v>
      </c>
      <c r="F1994" s="13" t="s">
        <v>81</v>
      </c>
      <c r="G1994" s="13" t="s">
        <v>82</v>
      </c>
      <c r="H1994" s="13" t="s">
        <v>83</v>
      </c>
      <c r="I1994" s="13" t="s">
        <v>678</v>
      </c>
      <c r="J1994" s="13">
        <v>6</v>
      </c>
      <c r="K1994" s="13">
        <v>0.2</v>
      </c>
      <c r="L1994" s="14">
        <v>26.640000000000004</v>
      </c>
      <c r="M1994" s="14">
        <f t="shared" si="155"/>
        <v>44.400000000000006</v>
      </c>
      <c r="N1994" s="14">
        <f t="shared" si="156"/>
        <v>85.248000000000005</v>
      </c>
      <c r="O1994" s="14">
        <f t="shared" si="158"/>
        <v>40.847999999999999</v>
      </c>
      <c r="P1994" s="13">
        <v>71.040000000000006</v>
      </c>
      <c r="Q1994" s="14">
        <f t="shared" si="157"/>
        <v>900</v>
      </c>
      <c r="R1994" s="14" t="str">
        <f t="shared" si="159"/>
        <v>C</v>
      </c>
      <c r="S1994" s="14" t="str">
        <f>VLOOKUP(G1994,Code!$C$3:$D$5,2,0)</f>
        <v>O-102</v>
      </c>
      <c r="T1994" s="14"/>
    </row>
    <row r="1995" spans="1:20">
      <c r="A1995" s="13">
        <v>1994</v>
      </c>
      <c r="B1995" s="13" t="s">
        <v>85</v>
      </c>
      <c r="C1995" s="13" t="s">
        <v>112</v>
      </c>
      <c r="D1995" s="13" t="s">
        <v>203</v>
      </c>
      <c r="E1995" s="13" t="s">
        <v>241</v>
      </c>
      <c r="F1995" s="13" t="s">
        <v>81</v>
      </c>
      <c r="G1995" s="13" t="s">
        <v>82</v>
      </c>
      <c r="H1995" s="13" t="s">
        <v>94</v>
      </c>
      <c r="I1995" s="13" t="s">
        <v>1608</v>
      </c>
      <c r="J1995" s="13">
        <v>2</v>
      </c>
      <c r="K1995" s="13">
        <v>0.2</v>
      </c>
      <c r="L1995" s="14">
        <v>0.73479999999999923</v>
      </c>
      <c r="M1995" s="14">
        <f t="shared" si="155"/>
        <v>4.6092000000000013</v>
      </c>
      <c r="N1995" s="14">
        <f t="shared" si="156"/>
        <v>6.4128000000000007</v>
      </c>
      <c r="O1995" s="14">
        <f t="shared" si="158"/>
        <v>1.8035999999999994</v>
      </c>
      <c r="P1995" s="13">
        <v>5.3440000000000003</v>
      </c>
      <c r="Q1995" s="14">
        <f t="shared" si="157"/>
        <v>300</v>
      </c>
      <c r="R1995" s="14" t="str">
        <f t="shared" si="159"/>
        <v>D</v>
      </c>
      <c r="S1995" s="14" t="str">
        <f>VLOOKUP(G1995,Code!$C$3:$D$5,2,0)</f>
        <v>O-102</v>
      </c>
      <c r="T1995" s="14"/>
    </row>
    <row r="1996" spans="1:20">
      <c r="A1996" s="13">
        <v>1995</v>
      </c>
      <c r="B1996" s="13" t="s">
        <v>85</v>
      </c>
      <c r="C1996" s="13" t="s">
        <v>112</v>
      </c>
      <c r="D1996" s="13" t="s">
        <v>203</v>
      </c>
      <c r="E1996" s="13" t="s">
        <v>241</v>
      </c>
      <c r="F1996" s="13" t="s">
        <v>81</v>
      </c>
      <c r="G1996" s="13" t="s">
        <v>82</v>
      </c>
      <c r="H1996" s="13" t="s">
        <v>183</v>
      </c>
      <c r="I1996" s="13" t="s">
        <v>1609</v>
      </c>
      <c r="J1996" s="13">
        <v>3</v>
      </c>
      <c r="K1996" s="13">
        <v>0.2</v>
      </c>
      <c r="L1996" s="14">
        <v>-2.1194999999999999</v>
      </c>
      <c r="M1996" s="14">
        <f t="shared" si="155"/>
        <v>13.423500000000001</v>
      </c>
      <c r="N1996" s="14">
        <f t="shared" si="156"/>
        <v>13.5648</v>
      </c>
      <c r="O1996" s="14">
        <f t="shared" si="158"/>
        <v>0.14129999999999932</v>
      </c>
      <c r="P1996" s="13">
        <v>11.304</v>
      </c>
      <c r="Q1996" s="14">
        <f t="shared" si="157"/>
        <v>450</v>
      </c>
      <c r="R1996" s="14" t="str">
        <f t="shared" si="159"/>
        <v>D</v>
      </c>
      <c r="S1996" s="14" t="str">
        <f>VLOOKUP(G1996,Code!$C$3:$D$5,2,0)</f>
        <v>O-102</v>
      </c>
      <c r="T1996" s="14"/>
    </row>
    <row r="1997" spans="1:20">
      <c r="A1997" s="13">
        <v>1996</v>
      </c>
      <c r="B1997" s="13" t="s">
        <v>68</v>
      </c>
      <c r="C1997" s="13" t="s">
        <v>69</v>
      </c>
      <c r="D1997" s="13" t="s">
        <v>148</v>
      </c>
      <c r="E1997" s="13" t="s">
        <v>114</v>
      </c>
      <c r="F1997" s="13" t="s">
        <v>115</v>
      </c>
      <c r="G1997" s="13" t="s">
        <v>82</v>
      </c>
      <c r="H1997" s="13" t="s">
        <v>101</v>
      </c>
      <c r="I1997" s="13" t="s">
        <v>1610</v>
      </c>
      <c r="J1997" s="13">
        <v>5</v>
      </c>
      <c r="K1997" s="13">
        <v>0.8</v>
      </c>
      <c r="L1997" s="14">
        <v>-766.01199999999994</v>
      </c>
      <c r="M1997" s="14">
        <f t="shared" si="155"/>
        <v>1060.6319999999998</v>
      </c>
      <c r="N1997" s="14">
        <f t="shared" si="156"/>
        <v>530.31599999999992</v>
      </c>
      <c r="O1997" s="14">
        <f t="shared" si="158"/>
        <v>-530.31599999999992</v>
      </c>
      <c r="P1997" s="13">
        <v>294.61999999999995</v>
      </c>
      <c r="Q1997" s="14">
        <f t="shared" si="157"/>
        <v>750</v>
      </c>
      <c r="R1997" s="14" t="str">
        <f t="shared" si="159"/>
        <v>C</v>
      </c>
      <c r="S1997" s="14" t="str">
        <f>VLOOKUP(G1997,Code!$C$3:$D$5,2,0)</f>
        <v>O-102</v>
      </c>
      <c r="T1997" s="14"/>
    </row>
    <row r="1998" spans="1:20">
      <c r="A1998" s="13">
        <v>1997</v>
      </c>
      <c r="B1998" s="13" t="s">
        <v>68</v>
      </c>
      <c r="C1998" s="13" t="s">
        <v>69</v>
      </c>
      <c r="D1998" s="13" t="s">
        <v>148</v>
      </c>
      <c r="E1998" s="13" t="s">
        <v>114</v>
      </c>
      <c r="F1998" s="13" t="s">
        <v>115</v>
      </c>
      <c r="G1998" s="13" t="s">
        <v>73</v>
      </c>
      <c r="H1998" s="13" t="s">
        <v>92</v>
      </c>
      <c r="I1998" s="13" t="s">
        <v>756</v>
      </c>
      <c r="J1998" s="13">
        <v>4</v>
      </c>
      <c r="K1998" s="13">
        <v>0.6</v>
      </c>
      <c r="L1998" s="14">
        <v>-3.719599999999998</v>
      </c>
      <c r="M1998" s="14">
        <f t="shared" si="155"/>
        <v>12.471599999999999</v>
      </c>
      <c r="N1998" s="14">
        <f t="shared" si="156"/>
        <v>14.0032</v>
      </c>
      <c r="O1998" s="14">
        <f t="shared" si="158"/>
        <v>1.531600000000001</v>
      </c>
      <c r="P1998" s="13">
        <v>8.7520000000000007</v>
      </c>
      <c r="Q1998" s="14">
        <f t="shared" si="157"/>
        <v>600</v>
      </c>
      <c r="R1998" s="14" t="str">
        <f t="shared" si="159"/>
        <v>C</v>
      </c>
      <c r="S1998" s="14" t="str">
        <f>VLOOKUP(G1998,Code!$C$3:$D$5,2,0)</f>
        <v>F-101</v>
      </c>
      <c r="T1998" s="14"/>
    </row>
    <row r="1999" spans="1:20">
      <c r="A1999" s="13">
        <v>1998</v>
      </c>
      <c r="B1999" s="13" t="s">
        <v>150</v>
      </c>
      <c r="C1999" s="13" t="s">
        <v>78</v>
      </c>
      <c r="D1999" s="13" t="s">
        <v>1611</v>
      </c>
      <c r="E1999" s="13" t="s">
        <v>204</v>
      </c>
      <c r="F1999" s="13" t="s">
        <v>72</v>
      </c>
      <c r="G1999" s="13" t="s">
        <v>82</v>
      </c>
      <c r="H1999" s="13" t="s">
        <v>83</v>
      </c>
      <c r="I1999" s="13" t="s">
        <v>818</v>
      </c>
      <c r="J1999" s="13">
        <v>4</v>
      </c>
      <c r="K1999" s="13">
        <v>0</v>
      </c>
      <c r="L1999" s="14">
        <v>7.1999999999999993</v>
      </c>
      <c r="M1999" s="14">
        <f t="shared" si="155"/>
        <v>7.8000000000000007</v>
      </c>
      <c r="N1999" s="14">
        <f t="shared" si="156"/>
        <v>15</v>
      </c>
      <c r="O1999" s="14">
        <f t="shared" si="158"/>
        <v>7.1999999999999993</v>
      </c>
      <c r="P1999" s="13">
        <v>15</v>
      </c>
      <c r="Q1999" s="14">
        <f t="shared" si="157"/>
        <v>600</v>
      </c>
      <c r="R1999" s="14" t="str">
        <f t="shared" si="159"/>
        <v>C</v>
      </c>
      <c r="S1999" s="14" t="str">
        <f>VLOOKUP(G1999,Code!$C$3:$D$5,2,0)</f>
        <v>O-102</v>
      </c>
      <c r="T1999" s="14"/>
    </row>
    <row r="2000" spans="1:20">
      <c r="A2000" s="13">
        <v>1999</v>
      </c>
      <c r="B2000" s="13" t="s">
        <v>150</v>
      </c>
      <c r="C2000" s="13" t="s">
        <v>78</v>
      </c>
      <c r="D2000" s="13" t="s">
        <v>1611</v>
      </c>
      <c r="E2000" s="13" t="s">
        <v>204</v>
      </c>
      <c r="F2000" s="13" t="s">
        <v>72</v>
      </c>
      <c r="G2000" s="13" t="s">
        <v>96</v>
      </c>
      <c r="H2000" s="13" t="s">
        <v>97</v>
      </c>
      <c r="I2000" s="13" t="s">
        <v>513</v>
      </c>
      <c r="J2000" s="13">
        <v>1</v>
      </c>
      <c r="K2000" s="13">
        <v>0</v>
      </c>
      <c r="L2000" s="14">
        <v>42.018600000000006</v>
      </c>
      <c r="M2000" s="14">
        <f t="shared" si="155"/>
        <v>119.59140000000001</v>
      </c>
      <c r="N2000" s="14">
        <f t="shared" si="156"/>
        <v>161.61000000000001</v>
      </c>
      <c r="O2000" s="14">
        <f t="shared" si="158"/>
        <v>42.018600000000006</v>
      </c>
      <c r="P2000" s="13">
        <v>161.61000000000001</v>
      </c>
      <c r="Q2000" s="14">
        <f t="shared" si="157"/>
        <v>150</v>
      </c>
      <c r="R2000" s="14" t="str">
        <f t="shared" si="159"/>
        <v>D</v>
      </c>
      <c r="S2000" s="14" t="str">
        <f>VLOOKUP(G2000,Code!$C$3:$D$5,2,0)</f>
        <v>T-103</v>
      </c>
      <c r="T2000" s="14"/>
    </row>
  </sheetData>
  <conditionalFormatting sqref="H1:H1048576">
    <cfRule type="expression" dxfId="14" priority="4">
      <formula>"Phones"</formula>
    </cfRule>
  </conditionalFormatting>
  <conditionalFormatting sqref="H11">
    <cfRule type="containsText" dxfId="13" priority="3" operator="containsText" text="Phones">
      <formula>NOT(ISERROR(SEARCH("Phones",H11)))</formula>
    </cfRule>
  </conditionalFormatting>
  <conditionalFormatting sqref="L1:L1048576">
    <cfRule type="cellIs" dxfId="12" priority="1" operator="lessThan">
      <formula>0</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ontainsText" priority="2" operator="containsText" id="{11705EE9-D3E6-4D50-919E-D8BBDA31F47A}">
            <xm:f>NOT(ISERROR(SEARCH($H$9,H1)))</xm:f>
            <xm:f>$H$9</xm:f>
            <x14:dxf>
              <font>
                <color rgb="FF9C0006"/>
              </font>
              <fill>
                <patternFill>
                  <bgColor rgb="FFFFC7CE"/>
                </patternFill>
              </fill>
            </x14:dxf>
          </x14:cfRule>
          <xm:sqref>H1:H1048576</xm:sqref>
        </x14:conditionalFormatting>
      </x14:conditionalFormattings>
    </ext>
    <ext xmlns:x14="http://schemas.microsoft.com/office/spreadsheetml/2009/9/main" uri="{05C60535-1F16-4fd2-B633-F4F36F0B64E0}">
      <x14:sparklineGroups xmlns:xm="http://schemas.microsoft.com/office/excel/2006/main">
        <x14:sparklineGroup type="column" displayEmptyCellsAs="gap" high="1" low="1" negative="1">
          <x14:colorSeries theme="4" tint="-0.499984740745262"/>
          <x14:colorNegative theme="2" tint="-0.249977111117893"/>
          <x14:colorAxis rgb="FF000000"/>
          <x14:colorMarkers theme="4" tint="-0.499984740745262"/>
          <x14:colorFirst theme="4" tint="0.39997558519241921"/>
          <x14:colorLast theme="4" tint="0.39997558519241921"/>
          <x14:colorHigh theme="2" tint="-0.749992370372631"/>
          <x14:colorLow theme="1" tint="0.34998626667073579"/>
          <x14:sparklines>
            <x14:sparkline>
              <xm:f>'Data-1'!P2:Q2</xm:f>
              <xm:sqref>T2</xm:sqref>
            </x14:sparkline>
            <x14:sparkline>
              <xm:f>'Data-1'!P3:Q3</xm:f>
              <xm:sqref>T3</xm:sqref>
            </x14:sparkline>
            <x14:sparkline>
              <xm:f>'Data-1'!P4:Q4</xm:f>
              <xm:sqref>T4</xm:sqref>
            </x14:sparkline>
            <x14:sparkline>
              <xm:f>'Data-1'!P5:Q5</xm:f>
              <xm:sqref>T5</xm:sqref>
            </x14:sparkline>
            <x14:sparkline>
              <xm:f>'Data-1'!P6:Q6</xm:f>
              <xm:sqref>T6</xm:sqref>
            </x14:sparkline>
            <x14:sparkline>
              <xm:f>'Data-1'!P7:Q7</xm:f>
              <xm:sqref>T7</xm:sqref>
            </x14:sparkline>
            <x14:sparkline>
              <xm:f>'Data-1'!P8:Q8</xm:f>
              <xm:sqref>T8</xm:sqref>
            </x14:sparkline>
            <x14:sparkline>
              <xm:f>'Data-1'!P9:Q9</xm:f>
              <xm:sqref>T9</xm:sqref>
            </x14:sparkline>
            <x14:sparkline>
              <xm:f>'Data-1'!P10:Q10</xm:f>
              <xm:sqref>T10</xm:sqref>
            </x14:sparkline>
            <x14:sparkline>
              <xm:f>'Data-1'!P11:Q11</xm:f>
              <xm:sqref>T11</xm:sqref>
            </x14:sparkline>
            <x14:sparkline>
              <xm:f>'Data-1'!P12:Q12</xm:f>
              <xm:sqref>T12</xm:sqref>
            </x14:sparkline>
            <x14:sparkline>
              <xm:f>'Data-1'!P13:Q13</xm:f>
              <xm:sqref>T13</xm:sqref>
            </x14:sparkline>
            <x14:sparkline>
              <xm:f>'Data-1'!P14:Q14</xm:f>
              <xm:sqref>T14</xm:sqref>
            </x14:sparkline>
            <x14:sparkline>
              <xm:f>'Data-1'!P15:Q15</xm:f>
              <xm:sqref>T15</xm:sqref>
            </x14:sparkline>
            <x14:sparkline>
              <xm:f>'Data-1'!P16:Q16</xm:f>
              <xm:sqref>T16</xm:sqref>
            </x14:sparkline>
            <x14:sparkline>
              <xm:f>'Data-1'!P17:Q17</xm:f>
              <xm:sqref>T17</xm:sqref>
            </x14:sparkline>
            <x14:sparkline>
              <xm:f>'Data-1'!P18:Q18</xm:f>
              <xm:sqref>T18</xm:sqref>
            </x14:sparkline>
            <x14:sparkline>
              <xm:f>'Data-1'!P19:Q19</xm:f>
              <xm:sqref>T19</xm:sqref>
            </x14:sparkline>
            <x14:sparkline>
              <xm:f>'Data-1'!P20:Q20</xm:f>
              <xm:sqref>T20</xm:sqref>
            </x14:sparkline>
            <x14:sparkline>
              <xm:f>'Data-1'!P21:Q21</xm:f>
              <xm:sqref>T21</xm:sqref>
            </x14:sparkline>
            <x14:sparkline>
              <xm:f>'Data-1'!P22:Q22</xm:f>
              <xm:sqref>T22</xm:sqref>
            </x14:sparkline>
            <x14:sparkline>
              <xm:f>'Data-1'!P23:Q23</xm:f>
              <xm:sqref>T23</xm:sqref>
            </x14:sparkline>
            <x14:sparkline>
              <xm:f>'Data-1'!P24:Q24</xm:f>
              <xm:sqref>T24</xm:sqref>
            </x14:sparkline>
            <x14:sparkline>
              <xm:f>'Data-1'!P25:Q25</xm:f>
              <xm:sqref>T25</xm:sqref>
            </x14:sparkline>
            <x14:sparkline>
              <xm:f>'Data-1'!P26:Q26</xm:f>
              <xm:sqref>T26</xm:sqref>
            </x14:sparkline>
            <x14:sparkline>
              <xm:f>'Data-1'!P27:Q27</xm:f>
              <xm:sqref>T27</xm:sqref>
            </x14:sparkline>
            <x14:sparkline>
              <xm:f>'Data-1'!P28:Q28</xm:f>
              <xm:sqref>T28</xm:sqref>
            </x14:sparkline>
            <x14:sparkline>
              <xm:f>'Data-1'!P29:Q29</xm:f>
              <xm:sqref>T29</xm:sqref>
            </x14:sparkline>
            <x14:sparkline>
              <xm:f>'Data-1'!P30:Q30</xm:f>
              <xm:sqref>T30</xm:sqref>
            </x14:sparkline>
            <x14:sparkline>
              <xm:f>'Data-1'!P31:Q31</xm:f>
              <xm:sqref>T31</xm:sqref>
            </x14:sparkline>
            <x14:sparkline>
              <xm:f>'Data-1'!P32:Q32</xm:f>
              <xm:sqref>T32</xm:sqref>
            </x14:sparkline>
            <x14:sparkline>
              <xm:f>'Data-1'!P33:Q33</xm:f>
              <xm:sqref>T33</xm:sqref>
            </x14:sparkline>
            <x14:sparkline>
              <xm:f>'Data-1'!P34:Q34</xm:f>
              <xm:sqref>T34</xm:sqref>
            </x14:sparkline>
            <x14:sparkline>
              <xm:f>'Data-1'!P35:Q35</xm:f>
              <xm:sqref>T35</xm:sqref>
            </x14:sparkline>
            <x14:sparkline>
              <xm:f>'Data-1'!P36:Q36</xm:f>
              <xm:sqref>T36</xm:sqref>
            </x14:sparkline>
            <x14:sparkline>
              <xm:f>'Data-1'!P37:Q37</xm:f>
              <xm:sqref>T37</xm:sqref>
            </x14:sparkline>
            <x14:sparkline>
              <xm:f>'Data-1'!P38:Q38</xm:f>
              <xm:sqref>T38</xm:sqref>
            </x14:sparkline>
            <x14:sparkline>
              <xm:f>'Data-1'!P39:Q39</xm:f>
              <xm:sqref>T39</xm:sqref>
            </x14:sparkline>
            <x14:sparkline>
              <xm:f>'Data-1'!P40:Q40</xm:f>
              <xm:sqref>T40</xm:sqref>
            </x14:sparkline>
            <x14:sparkline>
              <xm:f>'Data-1'!P41:Q41</xm:f>
              <xm:sqref>T41</xm:sqref>
            </x14:sparkline>
            <x14:sparkline>
              <xm:f>'Data-1'!P42:Q42</xm:f>
              <xm:sqref>T42</xm:sqref>
            </x14:sparkline>
            <x14:sparkline>
              <xm:f>'Data-1'!P43:Q43</xm:f>
              <xm:sqref>T43</xm:sqref>
            </x14:sparkline>
            <x14:sparkline>
              <xm:f>'Data-1'!P44:Q44</xm:f>
              <xm:sqref>T44</xm:sqref>
            </x14:sparkline>
            <x14:sparkline>
              <xm:f>'Data-1'!P45:Q45</xm:f>
              <xm:sqref>T45</xm:sqref>
            </x14:sparkline>
            <x14:sparkline>
              <xm:f>'Data-1'!P46:Q46</xm:f>
              <xm:sqref>T46</xm:sqref>
            </x14:sparkline>
            <x14:sparkline>
              <xm:f>'Data-1'!P47:Q47</xm:f>
              <xm:sqref>T47</xm:sqref>
            </x14:sparkline>
            <x14:sparkline>
              <xm:f>'Data-1'!P48:Q48</xm:f>
              <xm:sqref>T48</xm:sqref>
            </x14:sparkline>
            <x14:sparkline>
              <xm:f>'Data-1'!P49:Q49</xm:f>
              <xm:sqref>T49</xm:sqref>
            </x14:sparkline>
            <x14:sparkline>
              <xm:f>'Data-1'!P50:Q50</xm:f>
              <xm:sqref>T50</xm:sqref>
            </x14:sparkline>
            <x14:sparkline>
              <xm:f>'Data-1'!P51:Q51</xm:f>
              <xm:sqref>T51</xm:sqref>
            </x14:sparkline>
            <x14:sparkline>
              <xm:f>'Data-1'!P52:Q52</xm:f>
              <xm:sqref>T52</xm:sqref>
            </x14:sparkline>
            <x14:sparkline>
              <xm:f>'Data-1'!P53:Q53</xm:f>
              <xm:sqref>T53</xm:sqref>
            </x14:sparkline>
            <x14:sparkline>
              <xm:f>'Data-1'!P54:Q54</xm:f>
              <xm:sqref>T54</xm:sqref>
            </x14:sparkline>
            <x14:sparkline>
              <xm:f>'Data-1'!P55:Q55</xm:f>
              <xm:sqref>T55</xm:sqref>
            </x14:sparkline>
            <x14:sparkline>
              <xm:f>'Data-1'!P56:Q56</xm:f>
              <xm:sqref>T56</xm:sqref>
            </x14:sparkline>
            <x14:sparkline>
              <xm:f>'Data-1'!P57:Q57</xm:f>
              <xm:sqref>T57</xm:sqref>
            </x14:sparkline>
            <x14:sparkline>
              <xm:f>'Data-1'!P58:Q58</xm:f>
              <xm:sqref>T58</xm:sqref>
            </x14:sparkline>
            <x14:sparkline>
              <xm:f>'Data-1'!P59:Q59</xm:f>
              <xm:sqref>T59</xm:sqref>
            </x14:sparkline>
            <x14:sparkline>
              <xm:f>'Data-1'!P60:Q60</xm:f>
              <xm:sqref>T60</xm:sqref>
            </x14:sparkline>
            <x14:sparkline>
              <xm:f>'Data-1'!P61:Q61</xm:f>
              <xm:sqref>T61</xm:sqref>
            </x14:sparkline>
            <x14:sparkline>
              <xm:f>'Data-1'!P62:Q62</xm:f>
              <xm:sqref>T62</xm:sqref>
            </x14:sparkline>
            <x14:sparkline>
              <xm:f>'Data-1'!P63:Q63</xm:f>
              <xm:sqref>T63</xm:sqref>
            </x14:sparkline>
            <x14:sparkline>
              <xm:f>'Data-1'!P64:Q64</xm:f>
              <xm:sqref>T64</xm:sqref>
            </x14:sparkline>
            <x14:sparkline>
              <xm:f>'Data-1'!P65:Q65</xm:f>
              <xm:sqref>T65</xm:sqref>
            </x14:sparkline>
            <x14:sparkline>
              <xm:f>'Data-1'!P66:Q66</xm:f>
              <xm:sqref>T66</xm:sqref>
            </x14:sparkline>
            <x14:sparkline>
              <xm:f>'Data-1'!P67:Q67</xm:f>
              <xm:sqref>T67</xm:sqref>
            </x14:sparkline>
            <x14:sparkline>
              <xm:f>'Data-1'!P68:Q68</xm:f>
              <xm:sqref>T68</xm:sqref>
            </x14:sparkline>
            <x14:sparkline>
              <xm:f>'Data-1'!P69:Q69</xm:f>
              <xm:sqref>T69</xm:sqref>
            </x14:sparkline>
            <x14:sparkline>
              <xm:f>'Data-1'!P70:Q70</xm:f>
              <xm:sqref>T70</xm:sqref>
            </x14:sparkline>
            <x14:sparkline>
              <xm:f>'Data-1'!P71:Q71</xm:f>
              <xm:sqref>T71</xm:sqref>
            </x14:sparkline>
            <x14:sparkline>
              <xm:f>'Data-1'!P72:Q72</xm:f>
              <xm:sqref>T72</xm:sqref>
            </x14:sparkline>
            <x14:sparkline>
              <xm:f>'Data-1'!P73:Q73</xm:f>
              <xm:sqref>T73</xm:sqref>
            </x14:sparkline>
            <x14:sparkline>
              <xm:f>'Data-1'!P74:Q74</xm:f>
              <xm:sqref>T74</xm:sqref>
            </x14:sparkline>
            <x14:sparkline>
              <xm:f>'Data-1'!P75:Q75</xm:f>
              <xm:sqref>T75</xm:sqref>
            </x14:sparkline>
            <x14:sparkline>
              <xm:f>'Data-1'!P76:Q76</xm:f>
              <xm:sqref>T76</xm:sqref>
            </x14:sparkline>
            <x14:sparkline>
              <xm:f>'Data-1'!P77:Q77</xm:f>
              <xm:sqref>T77</xm:sqref>
            </x14:sparkline>
            <x14:sparkline>
              <xm:f>'Data-1'!P78:Q78</xm:f>
              <xm:sqref>T78</xm:sqref>
            </x14:sparkline>
            <x14:sparkline>
              <xm:f>'Data-1'!P79:Q79</xm:f>
              <xm:sqref>T79</xm:sqref>
            </x14:sparkline>
            <x14:sparkline>
              <xm:f>'Data-1'!P80:Q80</xm:f>
              <xm:sqref>T80</xm:sqref>
            </x14:sparkline>
            <x14:sparkline>
              <xm:f>'Data-1'!P81:Q81</xm:f>
              <xm:sqref>T81</xm:sqref>
            </x14:sparkline>
            <x14:sparkline>
              <xm:f>'Data-1'!P82:Q82</xm:f>
              <xm:sqref>T82</xm:sqref>
            </x14:sparkline>
            <x14:sparkline>
              <xm:f>'Data-1'!P83:Q83</xm:f>
              <xm:sqref>T83</xm:sqref>
            </x14:sparkline>
            <x14:sparkline>
              <xm:f>'Data-1'!P84:Q84</xm:f>
              <xm:sqref>T84</xm:sqref>
            </x14:sparkline>
            <x14:sparkline>
              <xm:f>'Data-1'!P85:Q85</xm:f>
              <xm:sqref>T85</xm:sqref>
            </x14:sparkline>
            <x14:sparkline>
              <xm:f>'Data-1'!P86:Q86</xm:f>
              <xm:sqref>T86</xm:sqref>
            </x14:sparkline>
            <x14:sparkline>
              <xm:f>'Data-1'!P87:Q87</xm:f>
              <xm:sqref>T87</xm:sqref>
            </x14:sparkline>
            <x14:sparkline>
              <xm:f>'Data-1'!P88:Q88</xm:f>
              <xm:sqref>T88</xm:sqref>
            </x14:sparkline>
            <x14:sparkline>
              <xm:f>'Data-1'!P89:Q89</xm:f>
              <xm:sqref>T89</xm:sqref>
            </x14:sparkline>
            <x14:sparkline>
              <xm:f>'Data-1'!P90:Q90</xm:f>
              <xm:sqref>T90</xm:sqref>
            </x14:sparkline>
            <x14:sparkline>
              <xm:f>'Data-1'!P91:Q91</xm:f>
              <xm:sqref>T91</xm:sqref>
            </x14:sparkline>
            <x14:sparkline>
              <xm:f>'Data-1'!P92:Q92</xm:f>
              <xm:sqref>T92</xm:sqref>
            </x14:sparkline>
            <x14:sparkline>
              <xm:f>'Data-1'!P93:Q93</xm:f>
              <xm:sqref>T93</xm:sqref>
            </x14:sparkline>
            <x14:sparkline>
              <xm:f>'Data-1'!P94:Q94</xm:f>
              <xm:sqref>T94</xm:sqref>
            </x14:sparkline>
            <x14:sparkline>
              <xm:f>'Data-1'!P95:Q95</xm:f>
              <xm:sqref>T95</xm:sqref>
            </x14:sparkline>
            <x14:sparkline>
              <xm:f>'Data-1'!P96:Q96</xm:f>
              <xm:sqref>T96</xm:sqref>
            </x14:sparkline>
            <x14:sparkline>
              <xm:f>'Data-1'!P97:Q97</xm:f>
              <xm:sqref>T97</xm:sqref>
            </x14:sparkline>
            <x14:sparkline>
              <xm:f>'Data-1'!P98:Q98</xm:f>
              <xm:sqref>T98</xm:sqref>
            </x14:sparkline>
            <x14:sparkline>
              <xm:f>'Data-1'!P99:Q99</xm:f>
              <xm:sqref>T99</xm:sqref>
            </x14:sparkline>
            <x14:sparkline>
              <xm:f>'Data-1'!P100:Q100</xm:f>
              <xm:sqref>T100</xm:sqref>
            </x14:sparkline>
            <x14:sparkline>
              <xm:f>'Data-1'!P101:Q101</xm:f>
              <xm:sqref>T101</xm:sqref>
            </x14:sparkline>
            <x14:sparkline>
              <xm:f>'Data-1'!P102:Q102</xm:f>
              <xm:sqref>T102</xm:sqref>
            </x14:sparkline>
            <x14:sparkline>
              <xm:f>'Data-1'!P103:Q103</xm:f>
              <xm:sqref>T103</xm:sqref>
            </x14:sparkline>
            <x14:sparkline>
              <xm:f>'Data-1'!P104:Q104</xm:f>
              <xm:sqref>T104</xm:sqref>
            </x14:sparkline>
            <x14:sparkline>
              <xm:f>'Data-1'!P105:Q105</xm:f>
              <xm:sqref>T105</xm:sqref>
            </x14:sparkline>
            <x14:sparkline>
              <xm:f>'Data-1'!P106:Q106</xm:f>
              <xm:sqref>T106</xm:sqref>
            </x14:sparkline>
            <x14:sparkline>
              <xm:f>'Data-1'!P107:Q107</xm:f>
              <xm:sqref>T107</xm:sqref>
            </x14:sparkline>
            <x14:sparkline>
              <xm:f>'Data-1'!P108:Q108</xm:f>
              <xm:sqref>T108</xm:sqref>
            </x14:sparkline>
            <x14:sparkline>
              <xm:f>'Data-1'!P109:Q109</xm:f>
              <xm:sqref>T109</xm:sqref>
            </x14:sparkline>
            <x14:sparkline>
              <xm:f>'Data-1'!P110:Q110</xm:f>
              <xm:sqref>T110</xm:sqref>
            </x14:sparkline>
            <x14:sparkline>
              <xm:f>'Data-1'!P111:Q111</xm:f>
              <xm:sqref>T111</xm:sqref>
            </x14:sparkline>
            <x14:sparkline>
              <xm:f>'Data-1'!P112:Q112</xm:f>
              <xm:sqref>T112</xm:sqref>
            </x14:sparkline>
            <x14:sparkline>
              <xm:f>'Data-1'!P113:Q113</xm:f>
              <xm:sqref>T113</xm:sqref>
            </x14:sparkline>
            <x14:sparkline>
              <xm:f>'Data-1'!P114:Q114</xm:f>
              <xm:sqref>T114</xm:sqref>
            </x14:sparkline>
            <x14:sparkline>
              <xm:f>'Data-1'!P115:Q115</xm:f>
              <xm:sqref>T115</xm:sqref>
            </x14:sparkline>
            <x14:sparkline>
              <xm:f>'Data-1'!P116:Q116</xm:f>
              <xm:sqref>T116</xm:sqref>
            </x14:sparkline>
            <x14:sparkline>
              <xm:f>'Data-1'!P117:Q117</xm:f>
              <xm:sqref>T117</xm:sqref>
            </x14:sparkline>
            <x14:sparkline>
              <xm:f>'Data-1'!P118:Q118</xm:f>
              <xm:sqref>T118</xm:sqref>
            </x14:sparkline>
            <x14:sparkline>
              <xm:f>'Data-1'!P119:Q119</xm:f>
              <xm:sqref>T119</xm:sqref>
            </x14:sparkline>
            <x14:sparkline>
              <xm:f>'Data-1'!P120:Q120</xm:f>
              <xm:sqref>T120</xm:sqref>
            </x14:sparkline>
            <x14:sparkline>
              <xm:f>'Data-1'!P121:Q121</xm:f>
              <xm:sqref>T121</xm:sqref>
            </x14:sparkline>
            <x14:sparkline>
              <xm:f>'Data-1'!P122:Q122</xm:f>
              <xm:sqref>T122</xm:sqref>
            </x14:sparkline>
            <x14:sparkline>
              <xm:f>'Data-1'!P123:Q123</xm:f>
              <xm:sqref>T123</xm:sqref>
            </x14:sparkline>
            <x14:sparkline>
              <xm:f>'Data-1'!P124:Q124</xm:f>
              <xm:sqref>T124</xm:sqref>
            </x14:sparkline>
            <x14:sparkline>
              <xm:f>'Data-1'!P125:Q125</xm:f>
              <xm:sqref>T125</xm:sqref>
            </x14:sparkline>
            <x14:sparkline>
              <xm:f>'Data-1'!P126:Q126</xm:f>
              <xm:sqref>T126</xm:sqref>
            </x14:sparkline>
            <x14:sparkline>
              <xm:f>'Data-1'!P127:Q127</xm:f>
              <xm:sqref>T127</xm:sqref>
            </x14:sparkline>
            <x14:sparkline>
              <xm:f>'Data-1'!P128:Q128</xm:f>
              <xm:sqref>T128</xm:sqref>
            </x14:sparkline>
            <x14:sparkline>
              <xm:f>'Data-1'!P129:Q129</xm:f>
              <xm:sqref>T129</xm:sqref>
            </x14:sparkline>
            <x14:sparkline>
              <xm:f>'Data-1'!P130:Q130</xm:f>
              <xm:sqref>T130</xm:sqref>
            </x14:sparkline>
            <x14:sparkline>
              <xm:f>'Data-1'!P131:Q131</xm:f>
              <xm:sqref>T131</xm:sqref>
            </x14:sparkline>
            <x14:sparkline>
              <xm:f>'Data-1'!P132:Q132</xm:f>
              <xm:sqref>T132</xm:sqref>
            </x14:sparkline>
            <x14:sparkline>
              <xm:f>'Data-1'!P133:Q133</xm:f>
              <xm:sqref>T133</xm:sqref>
            </x14:sparkline>
            <x14:sparkline>
              <xm:f>'Data-1'!P134:Q134</xm:f>
              <xm:sqref>T134</xm:sqref>
            </x14:sparkline>
            <x14:sparkline>
              <xm:f>'Data-1'!P135:Q135</xm:f>
              <xm:sqref>T135</xm:sqref>
            </x14:sparkline>
            <x14:sparkline>
              <xm:f>'Data-1'!P136:Q136</xm:f>
              <xm:sqref>T136</xm:sqref>
            </x14:sparkline>
            <x14:sparkline>
              <xm:f>'Data-1'!P137:Q137</xm:f>
              <xm:sqref>T137</xm:sqref>
            </x14:sparkline>
            <x14:sparkline>
              <xm:f>'Data-1'!P138:Q138</xm:f>
              <xm:sqref>T138</xm:sqref>
            </x14:sparkline>
            <x14:sparkline>
              <xm:f>'Data-1'!P139:Q139</xm:f>
              <xm:sqref>T139</xm:sqref>
            </x14:sparkline>
            <x14:sparkline>
              <xm:f>'Data-1'!P140:Q140</xm:f>
              <xm:sqref>T140</xm:sqref>
            </x14:sparkline>
            <x14:sparkline>
              <xm:f>'Data-1'!P141:Q141</xm:f>
              <xm:sqref>T141</xm:sqref>
            </x14:sparkline>
            <x14:sparkline>
              <xm:f>'Data-1'!P142:Q142</xm:f>
              <xm:sqref>T142</xm:sqref>
            </x14:sparkline>
            <x14:sparkline>
              <xm:f>'Data-1'!P143:Q143</xm:f>
              <xm:sqref>T143</xm:sqref>
            </x14:sparkline>
            <x14:sparkline>
              <xm:f>'Data-1'!P144:Q144</xm:f>
              <xm:sqref>T144</xm:sqref>
            </x14:sparkline>
            <x14:sparkline>
              <xm:f>'Data-1'!P145:Q145</xm:f>
              <xm:sqref>T145</xm:sqref>
            </x14:sparkline>
            <x14:sparkline>
              <xm:f>'Data-1'!P146:Q146</xm:f>
              <xm:sqref>T146</xm:sqref>
            </x14:sparkline>
            <x14:sparkline>
              <xm:f>'Data-1'!P147:Q147</xm:f>
              <xm:sqref>T147</xm:sqref>
            </x14:sparkline>
            <x14:sparkline>
              <xm:f>'Data-1'!P148:Q148</xm:f>
              <xm:sqref>T148</xm:sqref>
            </x14:sparkline>
            <x14:sparkline>
              <xm:f>'Data-1'!P149:Q149</xm:f>
              <xm:sqref>T149</xm:sqref>
            </x14:sparkline>
            <x14:sparkline>
              <xm:f>'Data-1'!P150:Q150</xm:f>
              <xm:sqref>T150</xm:sqref>
            </x14:sparkline>
            <x14:sparkline>
              <xm:f>'Data-1'!P151:Q151</xm:f>
              <xm:sqref>T151</xm:sqref>
            </x14:sparkline>
            <x14:sparkline>
              <xm:f>'Data-1'!P152:Q152</xm:f>
              <xm:sqref>T152</xm:sqref>
            </x14:sparkline>
            <x14:sparkline>
              <xm:f>'Data-1'!P153:Q153</xm:f>
              <xm:sqref>T153</xm:sqref>
            </x14:sparkline>
            <x14:sparkline>
              <xm:f>'Data-1'!P154:Q154</xm:f>
              <xm:sqref>T154</xm:sqref>
            </x14:sparkline>
            <x14:sparkline>
              <xm:f>'Data-1'!P155:Q155</xm:f>
              <xm:sqref>T155</xm:sqref>
            </x14:sparkline>
            <x14:sparkline>
              <xm:f>'Data-1'!P156:Q156</xm:f>
              <xm:sqref>T156</xm:sqref>
            </x14:sparkline>
            <x14:sparkline>
              <xm:f>'Data-1'!P157:Q157</xm:f>
              <xm:sqref>T157</xm:sqref>
            </x14:sparkline>
            <x14:sparkline>
              <xm:f>'Data-1'!P158:Q158</xm:f>
              <xm:sqref>T158</xm:sqref>
            </x14:sparkline>
            <x14:sparkline>
              <xm:f>'Data-1'!P159:Q159</xm:f>
              <xm:sqref>T159</xm:sqref>
            </x14:sparkline>
            <x14:sparkline>
              <xm:f>'Data-1'!P160:Q160</xm:f>
              <xm:sqref>T160</xm:sqref>
            </x14:sparkline>
            <x14:sparkline>
              <xm:f>'Data-1'!P161:Q161</xm:f>
              <xm:sqref>T161</xm:sqref>
            </x14:sparkline>
            <x14:sparkline>
              <xm:f>'Data-1'!P162:Q162</xm:f>
              <xm:sqref>T162</xm:sqref>
            </x14:sparkline>
            <x14:sparkline>
              <xm:f>'Data-1'!P163:Q163</xm:f>
              <xm:sqref>T163</xm:sqref>
            </x14:sparkline>
            <x14:sparkline>
              <xm:f>'Data-1'!P164:Q164</xm:f>
              <xm:sqref>T164</xm:sqref>
            </x14:sparkline>
            <x14:sparkline>
              <xm:f>'Data-1'!P165:Q165</xm:f>
              <xm:sqref>T165</xm:sqref>
            </x14:sparkline>
            <x14:sparkline>
              <xm:f>'Data-1'!P166:Q166</xm:f>
              <xm:sqref>T166</xm:sqref>
            </x14:sparkline>
            <x14:sparkline>
              <xm:f>'Data-1'!P167:Q167</xm:f>
              <xm:sqref>T167</xm:sqref>
            </x14:sparkline>
            <x14:sparkline>
              <xm:f>'Data-1'!P168:Q168</xm:f>
              <xm:sqref>T168</xm:sqref>
            </x14:sparkline>
            <x14:sparkline>
              <xm:f>'Data-1'!P169:Q169</xm:f>
              <xm:sqref>T169</xm:sqref>
            </x14:sparkline>
            <x14:sparkline>
              <xm:f>'Data-1'!P170:Q170</xm:f>
              <xm:sqref>T170</xm:sqref>
            </x14:sparkline>
            <x14:sparkline>
              <xm:f>'Data-1'!P171:Q171</xm:f>
              <xm:sqref>T171</xm:sqref>
            </x14:sparkline>
            <x14:sparkline>
              <xm:f>'Data-1'!P172:Q172</xm:f>
              <xm:sqref>T172</xm:sqref>
            </x14:sparkline>
            <x14:sparkline>
              <xm:f>'Data-1'!P173:Q173</xm:f>
              <xm:sqref>T173</xm:sqref>
            </x14:sparkline>
            <x14:sparkline>
              <xm:f>'Data-1'!P174:Q174</xm:f>
              <xm:sqref>T174</xm:sqref>
            </x14:sparkline>
            <x14:sparkline>
              <xm:f>'Data-1'!P175:Q175</xm:f>
              <xm:sqref>T175</xm:sqref>
            </x14:sparkline>
            <x14:sparkline>
              <xm:f>'Data-1'!P176:Q176</xm:f>
              <xm:sqref>T176</xm:sqref>
            </x14:sparkline>
            <x14:sparkline>
              <xm:f>'Data-1'!P177:Q177</xm:f>
              <xm:sqref>T177</xm:sqref>
            </x14:sparkline>
            <x14:sparkline>
              <xm:f>'Data-1'!P178:Q178</xm:f>
              <xm:sqref>T178</xm:sqref>
            </x14:sparkline>
            <x14:sparkline>
              <xm:f>'Data-1'!P179:Q179</xm:f>
              <xm:sqref>T179</xm:sqref>
            </x14:sparkline>
            <x14:sparkline>
              <xm:f>'Data-1'!P180:Q180</xm:f>
              <xm:sqref>T180</xm:sqref>
            </x14:sparkline>
            <x14:sparkline>
              <xm:f>'Data-1'!P181:Q181</xm:f>
              <xm:sqref>T181</xm:sqref>
            </x14:sparkline>
            <x14:sparkline>
              <xm:f>'Data-1'!P182:Q182</xm:f>
              <xm:sqref>T182</xm:sqref>
            </x14:sparkline>
            <x14:sparkline>
              <xm:f>'Data-1'!P183:Q183</xm:f>
              <xm:sqref>T183</xm:sqref>
            </x14:sparkline>
            <x14:sparkline>
              <xm:f>'Data-1'!P184:Q184</xm:f>
              <xm:sqref>T184</xm:sqref>
            </x14:sparkline>
            <x14:sparkline>
              <xm:f>'Data-1'!P185:Q185</xm:f>
              <xm:sqref>T185</xm:sqref>
            </x14:sparkline>
            <x14:sparkline>
              <xm:f>'Data-1'!P186:Q186</xm:f>
              <xm:sqref>T186</xm:sqref>
            </x14:sparkline>
            <x14:sparkline>
              <xm:f>'Data-1'!P187:Q187</xm:f>
              <xm:sqref>T187</xm:sqref>
            </x14:sparkline>
            <x14:sparkline>
              <xm:f>'Data-1'!P188:Q188</xm:f>
              <xm:sqref>T188</xm:sqref>
            </x14:sparkline>
            <x14:sparkline>
              <xm:f>'Data-1'!P189:Q189</xm:f>
              <xm:sqref>T189</xm:sqref>
            </x14:sparkline>
            <x14:sparkline>
              <xm:f>'Data-1'!P190:Q190</xm:f>
              <xm:sqref>T190</xm:sqref>
            </x14:sparkline>
            <x14:sparkline>
              <xm:f>'Data-1'!P191:Q191</xm:f>
              <xm:sqref>T191</xm:sqref>
            </x14:sparkline>
            <x14:sparkline>
              <xm:f>'Data-1'!P192:Q192</xm:f>
              <xm:sqref>T192</xm:sqref>
            </x14:sparkline>
            <x14:sparkline>
              <xm:f>'Data-1'!P193:Q193</xm:f>
              <xm:sqref>T193</xm:sqref>
            </x14:sparkline>
            <x14:sparkline>
              <xm:f>'Data-1'!P194:Q194</xm:f>
              <xm:sqref>T194</xm:sqref>
            </x14:sparkline>
            <x14:sparkline>
              <xm:f>'Data-1'!P195:Q195</xm:f>
              <xm:sqref>T195</xm:sqref>
            </x14:sparkline>
            <x14:sparkline>
              <xm:f>'Data-1'!P196:Q196</xm:f>
              <xm:sqref>T196</xm:sqref>
            </x14:sparkline>
            <x14:sparkline>
              <xm:f>'Data-1'!P197:Q197</xm:f>
              <xm:sqref>T197</xm:sqref>
            </x14:sparkline>
            <x14:sparkline>
              <xm:f>'Data-1'!P198:Q198</xm:f>
              <xm:sqref>T198</xm:sqref>
            </x14:sparkline>
            <x14:sparkline>
              <xm:f>'Data-1'!P199:Q199</xm:f>
              <xm:sqref>T199</xm:sqref>
            </x14:sparkline>
            <x14:sparkline>
              <xm:f>'Data-1'!P200:Q200</xm:f>
              <xm:sqref>T200</xm:sqref>
            </x14:sparkline>
            <x14:sparkline>
              <xm:f>'Data-1'!P201:Q201</xm:f>
              <xm:sqref>T201</xm:sqref>
            </x14:sparkline>
            <x14:sparkline>
              <xm:f>'Data-1'!P202:Q202</xm:f>
              <xm:sqref>T202</xm:sqref>
            </x14:sparkline>
            <x14:sparkline>
              <xm:f>'Data-1'!P203:Q203</xm:f>
              <xm:sqref>T203</xm:sqref>
            </x14:sparkline>
            <x14:sparkline>
              <xm:f>'Data-1'!P204:Q204</xm:f>
              <xm:sqref>T204</xm:sqref>
            </x14:sparkline>
            <x14:sparkline>
              <xm:f>'Data-1'!P205:Q205</xm:f>
              <xm:sqref>T205</xm:sqref>
            </x14:sparkline>
            <x14:sparkline>
              <xm:f>'Data-1'!P206:Q206</xm:f>
              <xm:sqref>T206</xm:sqref>
            </x14:sparkline>
            <x14:sparkline>
              <xm:f>'Data-1'!P207:Q207</xm:f>
              <xm:sqref>T207</xm:sqref>
            </x14:sparkline>
            <x14:sparkline>
              <xm:f>'Data-1'!P208:Q208</xm:f>
              <xm:sqref>T208</xm:sqref>
            </x14:sparkline>
            <x14:sparkline>
              <xm:f>'Data-1'!P209:Q209</xm:f>
              <xm:sqref>T209</xm:sqref>
            </x14:sparkline>
            <x14:sparkline>
              <xm:f>'Data-1'!P210:Q210</xm:f>
              <xm:sqref>T210</xm:sqref>
            </x14:sparkline>
            <x14:sparkline>
              <xm:f>'Data-1'!P211:Q211</xm:f>
              <xm:sqref>T211</xm:sqref>
            </x14:sparkline>
            <x14:sparkline>
              <xm:f>'Data-1'!P212:Q212</xm:f>
              <xm:sqref>T212</xm:sqref>
            </x14:sparkline>
            <x14:sparkline>
              <xm:f>'Data-1'!P213:Q213</xm:f>
              <xm:sqref>T213</xm:sqref>
            </x14:sparkline>
            <x14:sparkline>
              <xm:f>'Data-1'!P214:Q214</xm:f>
              <xm:sqref>T214</xm:sqref>
            </x14:sparkline>
            <x14:sparkline>
              <xm:f>'Data-1'!P215:Q215</xm:f>
              <xm:sqref>T215</xm:sqref>
            </x14:sparkline>
            <x14:sparkline>
              <xm:f>'Data-1'!P216:Q216</xm:f>
              <xm:sqref>T216</xm:sqref>
            </x14:sparkline>
            <x14:sparkline>
              <xm:f>'Data-1'!P217:Q217</xm:f>
              <xm:sqref>T217</xm:sqref>
            </x14:sparkline>
            <x14:sparkline>
              <xm:f>'Data-1'!P218:Q218</xm:f>
              <xm:sqref>T218</xm:sqref>
            </x14:sparkline>
            <x14:sparkline>
              <xm:f>'Data-1'!P219:Q219</xm:f>
              <xm:sqref>T219</xm:sqref>
            </x14:sparkline>
            <x14:sparkline>
              <xm:f>'Data-1'!P220:Q220</xm:f>
              <xm:sqref>T220</xm:sqref>
            </x14:sparkline>
            <x14:sparkline>
              <xm:f>'Data-1'!P221:Q221</xm:f>
              <xm:sqref>T221</xm:sqref>
            </x14:sparkline>
            <x14:sparkline>
              <xm:f>'Data-1'!P222:Q222</xm:f>
              <xm:sqref>T222</xm:sqref>
            </x14:sparkline>
            <x14:sparkline>
              <xm:f>'Data-1'!P223:Q223</xm:f>
              <xm:sqref>T223</xm:sqref>
            </x14:sparkline>
            <x14:sparkline>
              <xm:f>'Data-1'!P224:Q224</xm:f>
              <xm:sqref>T224</xm:sqref>
            </x14:sparkline>
            <x14:sparkline>
              <xm:f>'Data-1'!P225:Q225</xm:f>
              <xm:sqref>T225</xm:sqref>
            </x14:sparkline>
            <x14:sparkline>
              <xm:f>'Data-1'!P226:Q226</xm:f>
              <xm:sqref>T226</xm:sqref>
            </x14:sparkline>
            <x14:sparkline>
              <xm:f>'Data-1'!P227:Q227</xm:f>
              <xm:sqref>T227</xm:sqref>
            </x14:sparkline>
            <x14:sparkline>
              <xm:f>'Data-1'!P228:Q228</xm:f>
              <xm:sqref>T228</xm:sqref>
            </x14:sparkline>
            <x14:sparkline>
              <xm:f>'Data-1'!P229:Q229</xm:f>
              <xm:sqref>T229</xm:sqref>
            </x14:sparkline>
            <x14:sparkline>
              <xm:f>'Data-1'!P230:Q230</xm:f>
              <xm:sqref>T230</xm:sqref>
            </x14:sparkline>
            <x14:sparkline>
              <xm:f>'Data-1'!P231:Q231</xm:f>
              <xm:sqref>T231</xm:sqref>
            </x14:sparkline>
            <x14:sparkline>
              <xm:f>'Data-1'!P232:Q232</xm:f>
              <xm:sqref>T232</xm:sqref>
            </x14:sparkline>
            <x14:sparkline>
              <xm:f>'Data-1'!P233:Q233</xm:f>
              <xm:sqref>T233</xm:sqref>
            </x14:sparkline>
            <x14:sparkline>
              <xm:f>'Data-1'!P234:Q234</xm:f>
              <xm:sqref>T234</xm:sqref>
            </x14:sparkline>
            <x14:sparkline>
              <xm:f>'Data-1'!P235:Q235</xm:f>
              <xm:sqref>T235</xm:sqref>
            </x14:sparkline>
            <x14:sparkline>
              <xm:f>'Data-1'!P236:Q236</xm:f>
              <xm:sqref>T236</xm:sqref>
            </x14:sparkline>
            <x14:sparkline>
              <xm:f>'Data-1'!P237:Q237</xm:f>
              <xm:sqref>T237</xm:sqref>
            </x14:sparkline>
            <x14:sparkline>
              <xm:f>'Data-1'!P238:Q238</xm:f>
              <xm:sqref>T238</xm:sqref>
            </x14:sparkline>
            <x14:sparkline>
              <xm:f>'Data-1'!P239:Q239</xm:f>
              <xm:sqref>T239</xm:sqref>
            </x14:sparkline>
            <x14:sparkline>
              <xm:f>'Data-1'!P240:Q240</xm:f>
              <xm:sqref>T240</xm:sqref>
            </x14:sparkline>
            <x14:sparkline>
              <xm:f>'Data-1'!P241:Q241</xm:f>
              <xm:sqref>T241</xm:sqref>
            </x14:sparkline>
            <x14:sparkline>
              <xm:f>'Data-1'!P242:Q242</xm:f>
              <xm:sqref>T242</xm:sqref>
            </x14:sparkline>
            <x14:sparkline>
              <xm:f>'Data-1'!P243:Q243</xm:f>
              <xm:sqref>T243</xm:sqref>
            </x14:sparkline>
            <x14:sparkline>
              <xm:f>'Data-1'!P244:Q244</xm:f>
              <xm:sqref>T244</xm:sqref>
            </x14:sparkline>
            <x14:sparkline>
              <xm:f>'Data-1'!P245:Q245</xm:f>
              <xm:sqref>T245</xm:sqref>
            </x14:sparkline>
            <x14:sparkline>
              <xm:f>'Data-1'!P246:Q246</xm:f>
              <xm:sqref>T246</xm:sqref>
            </x14:sparkline>
            <x14:sparkline>
              <xm:f>'Data-1'!P247:Q247</xm:f>
              <xm:sqref>T247</xm:sqref>
            </x14:sparkline>
            <x14:sparkline>
              <xm:f>'Data-1'!P248:Q248</xm:f>
              <xm:sqref>T248</xm:sqref>
            </x14:sparkline>
            <x14:sparkline>
              <xm:f>'Data-1'!P249:Q249</xm:f>
              <xm:sqref>T249</xm:sqref>
            </x14:sparkline>
            <x14:sparkline>
              <xm:f>'Data-1'!P250:Q250</xm:f>
              <xm:sqref>T250</xm:sqref>
            </x14:sparkline>
            <x14:sparkline>
              <xm:f>'Data-1'!P251:Q251</xm:f>
              <xm:sqref>T251</xm:sqref>
            </x14:sparkline>
            <x14:sparkline>
              <xm:f>'Data-1'!P252:Q252</xm:f>
              <xm:sqref>T252</xm:sqref>
            </x14:sparkline>
            <x14:sparkline>
              <xm:f>'Data-1'!P253:Q253</xm:f>
              <xm:sqref>T253</xm:sqref>
            </x14:sparkline>
            <x14:sparkline>
              <xm:f>'Data-1'!P254:Q254</xm:f>
              <xm:sqref>T254</xm:sqref>
            </x14:sparkline>
            <x14:sparkline>
              <xm:f>'Data-1'!P255:Q255</xm:f>
              <xm:sqref>T255</xm:sqref>
            </x14:sparkline>
            <x14:sparkline>
              <xm:f>'Data-1'!P256:Q256</xm:f>
              <xm:sqref>T256</xm:sqref>
            </x14:sparkline>
            <x14:sparkline>
              <xm:f>'Data-1'!P257:Q257</xm:f>
              <xm:sqref>T257</xm:sqref>
            </x14:sparkline>
            <x14:sparkline>
              <xm:f>'Data-1'!P258:Q258</xm:f>
              <xm:sqref>T258</xm:sqref>
            </x14:sparkline>
            <x14:sparkline>
              <xm:f>'Data-1'!P259:Q259</xm:f>
              <xm:sqref>T259</xm:sqref>
            </x14:sparkline>
            <x14:sparkline>
              <xm:f>'Data-1'!P260:Q260</xm:f>
              <xm:sqref>T260</xm:sqref>
            </x14:sparkline>
            <x14:sparkline>
              <xm:f>'Data-1'!P261:Q261</xm:f>
              <xm:sqref>T261</xm:sqref>
            </x14:sparkline>
            <x14:sparkline>
              <xm:f>'Data-1'!P262:Q262</xm:f>
              <xm:sqref>T262</xm:sqref>
            </x14:sparkline>
            <x14:sparkline>
              <xm:f>'Data-1'!P263:Q263</xm:f>
              <xm:sqref>T263</xm:sqref>
            </x14:sparkline>
            <x14:sparkline>
              <xm:f>'Data-1'!P264:Q264</xm:f>
              <xm:sqref>T264</xm:sqref>
            </x14:sparkline>
            <x14:sparkline>
              <xm:f>'Data-1'!P265:Q265</xm:f>
              <xm:sqref>T265</xm:sqref>
            </x14:sparkline>
            <x14:sparkline>
              <xm:f>'Data-1'!P266:Q266</xm:f>
              <xm:sqref>T266</xm:sqref>
            </x14:sparkline>
            <x14:sparkline>
              <xm:f>'Data-1'!P267:Q267</xm:f>
              <xm:sqref>T267</xm:sqref>
            </x14:sparkline>
            <x14:sparkline>
              <xm:f>'Data-1'!P268:Q268</xm:f>
              <xm:sqref>T268</xm:sqref>
            </x14:sparkline>
            <x14:sparkline>
              <xm:f>'Data-1'!P269:Q269</xm:f>
              <xm:sqref>T269</xm:sqref>
            </x14:sparkline>
            <x14:sparkline>
              <xm:f>'Data-1'!P270:Q270</xm:f>
              <xm:sqref>T270</xm:sqref>
            </x14:sparkline>
            <x14:sparkline>
              <xm:f>'Data-1'!P271:Q271</xm:f>
              <xm:sqref>T271</xm:sqref>
            </x14:sparkline>
            <x14:sparkline>
              <xm:f>'Data-1'!P272:Q272</xm:f>
              <xm:sqref>T272</xm:sqref>
            </x14:sparkline>
            <x14:sparkline>
              <xm:f>'Data-1'!P273:Q273</xm:f>
              <xm:sqref>T273</xm:sqref>
            </x14:sparkline>
            <x14:sparkline>
              <xm:f>'Data-1'!P274:Q274</xm:f>
              <xm:sqref>T274</xm:sqref>
            </x14:sparkline>
            <x14:sparkline>
              <xm:f>'Data-1'!P275:Q275</xm:f>
              <xm:sqref>T275</xm:sqref>
            </x14:sparkline>
            <x14:sparkline>
              <xm:f>'Data-1'!P276:Q276</xm:f>
              <xm:sqref>T276</xm:sqref>
            </x14:sparkline>
            <x14:sparkline>
              <xm:f>'Data-1'!P277:Q277</xm:f>
              <xm:sqref>T277</xm:sqref>
            </x14:sparkline>
            <x14:sparkline>
              <xm:f>'Data-1'!P278:Q278</xm:f>
              <xm:sqref>T278</xm:sqref>
            </x14:sparkline>
            <x14:sparkline>
              <xm:f>'Data-1'!P279:Q279</xm:f>
              <xm:sqref>T279</xm:sqref>
            </x14:sparkline>
            <x14:sparkline>
              <xm:f>'Data-1'!P280:Q280</xm:f>
              <xm:sqref>T280</xm:sqref>
            </x14:sparkline>
            <x14:sparkline>
              <xm:f>'Data-1'!P281:Q281</xm:f>
              <xm:sqref>T281</xm:sqref>
            </x14:sparkline>
            <x14:sparkline>
              <xm:f>'Data-1'!P282:Q282</xm:f>
              <xm:sqref>T282</xm:sqref>
            </x14:sparkline>
            <x14:sparkline>
              <xm:f>'Data-1'!P283:Q283</xm:f>
              <xm:sqref>T283</xm:sqref>
            </x14:sparkline>
            <x14:sparkline>
              <xm:f>'Data-1'!P284:Q284</xm:f>
              <xm:sqref>T284</xm:sqref>
            </x14:sparkline>
            <x14:sparkline>
              <xm:f>'Data-1'!P285:Q285</xm:f>
              <xm:sqref>T285</xm:sqref>
            </x14:sparkline>
            <x14:sparkline>
              <xm:f>'Data-1'!P286:Q286</xm:f>
              <xm:sqref>T286</xm:sqref>
            </x14:sparkline>
            <x14:sparkline>
              <xm:f>'Data-1'!P287:Q287</xm:f>
              <xm:sqref>T287</xm:sqref>
            </x14:sparkline>
            <x14:sparkline>
              <xm:f>'Data-1'!P288:Q288</xm:f>
              <xm:sqref>T288</xm:sqref>
            </x14:sparkline>
            <x14:sparkline>
              <xm:f>'Data-1'!P289:Q289</xm:f>
              <xm:sqref>T289</xm:sqref>
            </x14:sparkline>
            <x14:sparkline>
              <xm:f>'Data-1'!P290:Q290</xm:f>
              <xm:sqref>T290</xm:sqref>
            </x14:sparkline>
            <x14:sparkline>
              <xm:f>'Data-1'!P291:Q291</xm:f>
              <xm:sqref>T291</xm:sqref>
            </x14:sparkline>
            <x14:sparkline>
              <xm:f>'Data-1'!P292:Q292</xm:f>
              <xm:sqref>T292</xm:sqref>
            </x14:sparkline>
            <x14:sparkline>
              <xm:f>'Data-1'!P293:Q293</xm:f>
              <xm:sqref>T293</xm:sqref>
            </x14:sparkline>
            <x14:sparkline>
              <xm:f>'Data-1'!P294:Q294</xm:f>
              <xm:sqref>T294</xm:sqref>
            </x14:sparkline>
            <x14:sparkline>
              <xm:f>'Data-1'!P295:Q295</xm:f>
              <xm:sqref>T295</xm:sqref>
            </x14:sparkline>
            <x14:sparkline>
              <xm:f>'Data-1'!P296:Q296</xm:f>
              <xm:sqref>T296</xm:sqref>
            </x14:sparkline>
            <x14:sparkline>
              <xm:f>'Data-1'!P297:Q297</xm:f>
              <xm:sqref>T297</xm:sqref>
            </x14:sparkline>
            <x14:sparkline>
              <xm:f>'Data-1'!P298:Q298</xm:f>
              <xm:sqref>T298</xm:sqref>
            </x14:sparkline>
            <x14:sparkline>
              <xm:f>'Data-1'!P299:Q299</xm:f>
              <xm:sqref>T299</xm:sqref>
            </x14:sparkline>
            <x14:sparkline>
              <xm:f>'Data-1'!P300:Q300</xm:f>
              <xm:sqref>T300</xm:sqref>
            </x14:sparkline>
            <x14:sparkline>
              <xm:f>'Data-1'!P301:Q301</xm:f>
              <xm:sqref>T301</xm:sqref>
            </x14:sparkline>
            <x14:sparkline>
              <xm:f>'Data-1'!P302:Q302</xm:f>
              <xm:sqref>T302</xm:sqref>
            </x14:sparkline>
            <x14:sparkline>
              <xm:f>'Data-1'!P303:Q303</xm:f>
              <xm:sqref>T303</xm:sqref>
            </x14:sparkline>
            <x14:sparkline>
              <xm:f>'Data-1'!P304:Q304</xm:f>
              <xm:sqref>T304</xm:sqref>
            </x14:sparkline>
            <x14:sparkline>
              <xm:f>'Data-1'!P305:Q305</xm:f>
              <xm:sqref>T305</xm:sqref>
            </x14:sparkline>
            <x14:sparkline>
              <xm:f>'Data-1'!P306:Q306</xm:f>
              <xm:sqref>T306</xm:sqref>
            </x14:sparkline>
            <x14:sparkline>
              <xm:f>'Data-1'!P307:Q307</xm:f>
              <xm:sqref>T307</xm:sqref>
            </x14:sparkline>
            <x14:sparkline>
              <xm:f>'Data-1'!P308:Q308</xm:f>
              <xm:sqref>T308</xm:sqref>
            </x14:sparkline>
            <x14:sparkline>
              <xm:f>'Data-1'!P309:Q309</xm:f>
              <xm:sqref>T309</xm:sqref>
            </x14:sparkline>
            <x14:sparkline>
              <xm:f>'Data-1'!P310:Q310</xm:f>
              <xm:sqref>T310</xm:sqref>
            </x14:sparkline>
            <x14:sparkline>
              <xm:f>'Data-1'!P311:Q311</xm:f>
              <xm:sqref>T311</xm:sqref>
            </x14:sparkline>
            <x14:sparkline>
              <xm:f>'Data-1'!P312:Q312</xm:f>
              <xm:sqref>T312</xm:sqref>
            </x14:sparkline>
            <x14:sparkline>
              <xm:f>'Data-1'!P313:Q313</xm:f>
              <xm:sqref>T313</xm:sqref>
            </x14:sparkline>
            <x14:sparkline>
              <xm:f>'Data-1'!P314:Q314</xm:f>
              <xm:sqref>T314</xm:sqref>
            </x14:sparkline>
            <x14:sparkline>
              <xm:f>'Data-1'!P315:Q315</xm:f>
              <xm:sqref>T315</xm:sqref>
            </x14:sparkline>
            <x14:sparkline>
              <xm:f>'Data-1'!P316:Q316</xm:f>
              <xm:sqref>T316</xm:sqref>
            </x14:sparkline>
            <x14:sparkline>
              <xm:f>'Data-1'!P317:Q317</xm:f>
              <xm:sqref>T317</xm:sqref>
            </x14:sparkline>
            <x14:sparkline>
              <xm:f>'Data-1'!P318:Q318</xm:f>
              <xm:sqref>T318</xm:sqref>
            </x14:sparkline>
            <x14:sparkline>
              <xm:f>'Data-1'!P319:Q319</xm:f>
              <xm:sqref>T319</xm:sqref>
            </x14:sparkline>
            <x14:sparkline>
              <xm:f>'Data-1'!P320:Q320</xm:f>
              <xm:sqref>T320</xm:sqref>
            </x14:sparkline>
            <x14:sparkline>
              <xm:f>'Data-1'!P321:Q321</xm:f>
              <xm:sqref>T321</xm:sqref>
            </x14:sparkline>
            <x14:sparkline>
              <xm:f>'Data-1'!P322:Q322</xm:f>
              <xm:sqref>T322</xm:sqref>
            </x14:sparkline>
            <x14:sparkline>
              <xm:f>'Data-1'!P323:Q323</xm:f>
              <xm:sqref>T323</xm:sqref>
            </x14:sparkline>
            <x14:sparkline>
              <xm:f>'Data-1'!P324:Q324</xm:f>
              <xm:sqref>T324</xm:sqref>
            </x14:sparkline>
            <x14:sparkline>
              <xm:f>'Data-1'!P325:Q325</xm:f>
              <xm:sqref>T325</xm:sqref>
            </x14:sparkline>
            <x14:sparkline>
              <xm:f>'Data-1'!P326:Q326</xm:f>
              <xm:sqref>T326</xm:sqref>
            </x14:sparkline>
            <x14:sparkline>
              <xm:f>'Data-1'!P327:Q327</xm:f>
              <xm:sqref>T327</xm:sqref>
            </x14:sparkline>
            <x14:sparkline>
              <xm:f>'Data-1'!P328:Q328</xm:f>
              <xm:sqref>T328</xm:sqref>
            </x14:sparkline>
            <x14:sparkline>
              <xm:f>'Data-1'!P329:Q329</xm:f>
              <xm:sqref>T329</xm:sqref>
            </x14:sparkline>
            <x14:sparkline>
              <xm:f>'Data-1'!P330:Q330</xm:f>
              <xm:sqref>T330</xm:sqref>
            </x14:sparkline>
            <x14:sparkline>
              <xm:f>'Data-1'!P331:Q331</xm:f>
              <xm:sqref>T331</xm:sqref>
            </x14:sparkline>
            <x14:sparkline>
              <xm:f>'Data-1'!P332:Q332</xm:f>
              <xm:sqref>T332</xm:sqref>
            </x14:sparkline>
            <x14:sparkline>
              <xm:f>'Data-1'!P333:Q333</xm:f>
              <xm:sqref>T333</xm:sqref>
            </x14:sparkline>
            <x14:sparkline>
              <xm:f>'Data-1'!P334:Q334</xm:f>
              <xm:sqref>T334</xm:sqref>
            </x14:sparkline>
            <x14:sparkline>
              <xm:f>'Data-1'!P335:Q335</xm:f>
              <xm:sqref>T335</xm:sqref>
            </x14:sparkline>
            <x14:sparkline>
              <xm:f>'Data-1'!P336:Q336</xm:f>
              <xm:sqref>T336</xm:sqref>
            </x14:sparkline>
            <x14:sparkline>
              <xm:f>'Data-1'!P337:Q337</xm:f>
              <xm:sqref>T337</xm:sqref>
            </x14:sparkline>
            <x14:sparkline>
              <xm:f>'Data-1'!P338:Q338</xm:f>
              <xm:sqref>T338</xm:sqref>
            </x14:sparkline>
            <x14:sparkline>
              <xm:f>'Data-1'!P339:Q339</xm:f>
              <xm:sqref>T339</xm:sqref>
            </x14:sparkline>
            <x14:sparkline>
              <xm:f>'Data-1'!P340:Q340</xm:f>
              <xm:sqref>T340</xm:sqref>
            </x14:sparkline>
            <x14:sparkline>
              <xm:f>'Data-1'!P341:Q341</xm:f>
              <xm:sqref>T341</xm:sqref>
            </x14:sparkline>
            <x14:sparkline>
              <xm:f>'Data-1'!P342:Q342</xm:f>
              <xm:sqref>T342</xm:sqref>
            </x14:sparkline>
            <x14:sparkline>
              <xm:f>'Data-1'!P343:Q343</xm:f>
              <xm:sqref>T343</xm:sqref>
            </x14:sparkline>
            <x14:sparkline>
              <xm:f>'Data-1'!P344:Q344</xm:f>
              <xm:sqref>T344</xm:sqref>
            </x14:sparkline>
            <x14:sparkline>
              <xm:f>'Data-1'!P345:Q345</xm:f>
              <xm:sqref>T345</xm:sqref>
            </x14:sparkline>
            <x14:sparkline>
              <xm:f>'Data-1'!P346:Q346</xm:f>
              <xm:sqref>T346</xm:sqref>
            </x14:sparkline>
            <x14:sparkline>
              <xm:f>'Data-1'!P347:Q347</xm:f>
              <xm:sqref>T347</xm:sqref>
            </x14:sparkline>
            <x14:sparkline>
              <xm:f>'Data-1'!P348:Q348</xm:f>
              <xm:sqref>T348</xm:sqref>
            </x14:sparkline>
            <x14:sparkline>
              <xm:f>'Data-1'!P349:Q349</xm:f>
              <xm:sqref>T349</xm:sqref>
            </x14:sparkline>
            <x14:sparkline>
              <xm:f>'Data-1'!P350:Q350</xm:f>
              <xm:sqref>T350</xm:sqref>
            </x14:sparkline>
            <x14:sparkline>
              <xm:f>'Data-1'!P351:Q351</xm:f>
              <xm:sqref>T351</xm:sqref>
            </x14:sparkline>
            <x14:sparkline>
              <xm:f>'Data-1'!P352:Q352</xm:f>
              <xm:sqref>T352</xm:sqref>
            </x14:sparkline>
            <x14:sparkline>
              <xm:f>'Data-1'!P353:Q353</xm:f>
              <xm:sqref>T353</xm:sqref>
            </x14:sparkline>
            <x14:sparkline>
              <xm:f>'Data-1'!P354:Q354</xm:f>
              <xm:sqref>T354</xm:sqref>
            </x14:sparkline>
            <x14:sparkline>
              <xm:f>'Data-1'!P355:Q355</xm:f>
              <xm:sqref>T355</xm:sqref>
            </x14:sparkline>
            <x14:sparkline>
              <xm:f>'Data-1'!P356:Q356</xm:f>
              <xm:sqref>T356</xm:sqref>
            </x14:sparkline>
            <x14:sparkline>
              <xm:f>'Data-1'!P357:Q357</xm:f>
              <xm:sqref>T357</xm:sqref>
            </x14:sparkline>
            <x14:sparkline>
              <xm:f>'Data-1'!P358:Q358</xm:f>
              <xm:sqref>T358</xm:sqref>
            </x14:sparkline>
            <x14:sparkline>
              <xm:f>'Data-1'!P359:Q359</xm:f>
              <xm:sqref>T359</xm:sqref>
            </x14:sparkline>
            <x14:sparkline>
              <xm:f>'Data-1'!P360:Q360</xm:f>
              <xm:sqref>T360</xm:sqref>
            </x14:sparkline>
            <x14:sparkline>
              <xm:f>'Data-1'!P361:Q361</xm:f>
              <xm:sqref>T361</xm:sqref>
            </x14:sparkline>
            <x14:sparkline>
              <xm:f>'Data-1'!P362:Q362</xm:f>
              <xm:sqref>T362</xm:sqref>
            </x14:sparkline>
            <x14:sparkline>
              <xm:f>'Data-1'!P363:Q363</xm:f>
              <xm:sqref>T363</xm:sqref>
            </x14:sparkline>
            <x14:sparkline>
              <xm:f>'Data-1'!P364:Q364</xm:f>
              <xm:sqref>T364</xm:sqref>
            </x14:sparkline>
            <x14:sparkline>
              <xm:f>'Data-1'!P365:Q365</xm:f>
              <xm:sqref>T365</xm:sqref>
            </x14:sparkline>
            <x14:sparkline>
              <xm:f>'Data-1'!P366:Q366</xm:f>
              <xm:sqref>T366</xm:sqref>
            </x14:sparkline>
            <x14:sparkline>
              <xm:f>'Data-1'!P367:Q367</xm:f>
              <xm:sqref>T367</xm:sqref>
            </x14:sparkline>
            <x14:sparkline>
              <xm:f>'Data-1'!P368:Q368</xm:f>
              <xm:sqref>T368</xm:sqref>
            </x14:sparkline>
            <x14:sparkline>
              <xm:f>'Data-1'!P369:Q369</xm:f>
              <xm:sqref>T369</xm:sqref>
            </x14:sparkline>
            <x14:sparkline>
              <xm:f>'Data-1'!P370:Q370</xm:f>
              <xm:sqref>T370</xm:sqref>
            </x14:sparkline>
            <x14:sparkline>
              <xm:f>'Data-1'!P371:Q371</xm:f>
              <xm:sqref>T371</xm:sqref>
            </x14:sparkline>
            <x14:sparkline>
              <xm:f>'Data-1'!P372:Q372</xm:f>
              <xm:sqref>T372</xm:sqref>
            </x14:sparkline>
            <x14:sparkline>
              <xm:f>'Data-1'!P373:Q373</xm:f>
              <xm:sqref>T373</xm:sqref>
            </x14:sparkline>
            <x14:sparkline>
              <xm:f>'Data-1'!P374:Q374</xm:f>
              <xm:sqref>T374</xm:sqref>
            </x14:sparkline>
            <x14:sparkline>
              <xm:f>'Data-1'!P375:Q375</xm:f>
              <xm:sqref>T375</xm:sqref>
            </x14:sparkline>
            <x14:sparkline>
              <xm:f>'Data-1'!P376:Q376</xm:f>
              <xm:sqref>T376</xm:sqref>
            </x14:sparkline>
            <x14:sparkline>
              <xm:f>'Data-1'!P377:Q377</xm:f>
              <xm:sqref>T377</xm:sqref>
            </x14:sparkline>
            <x14:sparkline>
              <xm:f>'Data-1'!P378:Q378</xm:f>
              <xm:sqref>T378</xm:sqref>
            </x14:sparkline>
            <x14:sparkline>
              <xm:f>'Data-1'!P379:Q379</xm:f>
              <xm:sqref>T379</xm:sqref>
            </x14:sparkline>
            <x14:sparkline>
              <xm:f>'Data-1'!P380:Q380</xm:f>
              <xm:sqref>T380</xm:sqref>
            </x14:sparkline>
            <x14:sparkline>
              <xm:f>'Data-1'!P381:Q381</xm:f>
              <xm:sqref>T381</xm:sqref>
            </x14:sparkline>
            <x14:sparkline>
              <xm:f>'Data-1'!P382:Q382</xm:f>
              <xm:sqref>T382</xm:sqref>
            </x14:sparkline>
            <x14:sparkline>
              <xm:f>'Data-1'!P383:Q383</xm:f>
              <xm:sqref>T383</xm:sqref>
            </x14:sparkline>
            <x14:sparkline>
              <xm:f>'Data-1'!P384:Q384</xm:f>
              <xm:sqref>T384</xm:sqref>
            </x14:sparkline>
            <x14:sparkline>
              <xm:f>'Data-1'!P385:Q385</xm:f>
              <xm:sqref>T385</xm:sqref>
            </x14:sparkline>
            <x14:sparkline>
              <xm:f>'Data-1'!P386:Q386</xm:f>
              <xm:sqref>T386</xm:sqref>
            </x14:sparkline>
            <x14:sparkline>
              <xm:f>'Data-1'!P387:Q387</xm:f>
              <xm:sqref>T387</xm:sqref>
            </x14:sparkline>
            <x14:sparkline>
              <xm:f>'Data-1'!P388:Q388</xm:f>
              <xm:sqref>T388</xm:sqref>
            </x14:sparkline>
            <x14:sparkline>
              <xm:f>'Data-1'!P389:Q389</xm:f>
              <xm:sqref>T389</xm:sqref>
            </x14:sparkline>
            <x14:sparkline>
              <xm:f>'Data-1'!P390:Q390</xm:f>
              <xm:sqref>T390</xm:sqref>
            </x14:sparkline>
            <x14:sparkline>
              <xm:f>'Data-1'!P391:Q391</xm:f>
              <xm:sqref>T391</xm:sqref>
            </x14:sparkline>
            <x14:sparkline>
              <xm:f>'Data-1'!P392:Q392</xm:f>
              <xm:sqref>T392</xm:sqref>
            </x14:sparkline>
            <x14:sparkline>
              <xm:f>'Data-1'!P393:Q393</xm:f>
              <xm:sqref>T393</xm:sqref>
            </x14:sparkline>
            <x14:sparkline>
              <xm:f>'Data-1'!P394:Q394</xm:f>
              <xm:sqref>T394</xm:sqref>
            </x14:sparkline>
            <x14:sparkline>
              <xm:f>'Data-1'!P395:Q395</xm:f>
              <xm:sqref>T395</xm:sqref>
            </x14:sparkline>
            <x14:sparkline>
              <xm:f>'Data-1'!P396:Q396</xm:f>
              <xm:sqref>T396</xm:sqref>
            </x14:sparkline>
            <x14:sparkline>
              <xm:f>'Data-1'!P397:Q397</xm:f>
              <xm:sqref>T397</xm:sqref>
            </x14:sparkline>
            <x14:sparkline>
              <xm:f>'Data-1'!P398:Q398</xm:f>
              <xm:sqref>T398</xm:sqref>
            </x14:sparkline>
            <x14:sparkline>
              <xm:f>'Data-1'!P399:Q399</xm:f>
              <xm:sqref>T399</xm:sqref>
            </x14:sparkline>
            <x14:sparkline>
              <xm:f>'Data-1'!P400:Q400</xm:f>
              <xm:sqref>T400</xm:sqref>
            </x14:sparkline>
            <x14:sparkline>
              <xm:f>'Data-1'!P401:Q401</xm:f>
              <xm:sqref>T401</xm:sqref>
            </x14:sparkline>
            <x14:sparkline>
              <xm:f>'Data-1'!P402:Q402</xm:f>
              <xm:sqref>T402</xm:sqref>
            </x14:sparkline>
            <x14:sparkline>
              <xm:f>'Data-1'!P403:Q403</xm:f>
              <xm:sqref>T403</xm:sqref>
            </x14:sparkline>
            <x14:sparkline>
              <xm:f>'Data-1'!P404:Q404</xm:f>
              <xm:sqref>T404</xm:sqref>
            </x14:sparkline>
            <x14:sparkline>
              <xm:f>'Data-1'!P405:Q405</xm:f>
              <xm:sqref>T405</xm:sqref>
            </x14:sparkline>
            <x14:sparkline>
              <xm:f>'Data-1'!P406:Q406</xm:f>
              <xm:sqref>T406</xm:sqref>
            </x14:sparkline>
            <x14:sparkline>
              <xm:f>'Data-1'!P407:Q407</xm:f>
              <xm:sqref>T407</xm:sqref>
            </x14:sparkline>
            <x14:sparkline>
              <xm:f>'Data-1'!P408:Q408</xm:f>
              <xm:sqref>T408</xm:sqref>
            </x14:sparkline>
            <x14:sparkline>
              <xm:f>'Data-1'!P409:Q409</xm:f>
              <xm:sqref>T409</xm:sqref>
            </x14:sparkline>
            <x14:sparkline>
              <xm:f>'Data-1'!P410:Q410</xm:f>
              <xm:sqref>T410</xm:sqref>
            </x14:sparkline>
            <x14:sparkline>
              <xm:f>'Data-1'!P411:Q411</xm:f>
              <xm:sqref>T411</xm:sqref>
            </x14:sparkline>
            <x14:sparkline>
              <xm:f>'Data-1'!P412:Q412</xm:f>
              <xm:sqref>T412</xm:sqref>
            </x14:sparkline>
            <x14:sparkline>
              <xm:f>'Data-1'!P413:Q413</xm:f>
              <xm:sqref>T413</xm:sqref>
            </x14:sparkline>
            <x14:sparkline>
              <xm:f>'Data-1'!P414:Q414</xm:f>
              <xm:sqref>T414</xm:sqref>
            </x14:sparkline>
            <x14:sparkline>
              <xm:f>'Data-1'!P415:Q415</xm:f>
              <xm:sqref>T415</xm:sqref>
            </x14:sparkline>
            <x14:sparkline>
              <xm:f>'Data-1'!P416:Q416</xm:f>
              <xm:sqref>T416</xm:sqref>
            </x14:sparkline>
            <x14:sparkline>
              <xm:f>'Data-1'!P417:Q417</xm:f>
              <xm:sqref>T417</xm:sqref>
            </x14:sparkline>
            <x14:sparkline>
              <xm:f>'Data-1'!P418:Q418</xm:f>
              <xm:sqref>T418</xm:sqref>
            </x14:sparkline>
            <x14:sparkline>
              <xm:f>'Data-1'!P419:Q419</xm:f>
              <xm:sqref>T419</xm:sqref>
            </x14:sparkline>
            <x14:sparkline>
              <xm:f>'Data-1'!P420:Q420</xm:f>
              <xm:sqref>T420</xm:sqref>
            </x14:sparkline>
            <x14:sparkline>
              <xm:f>'Data-1'!P421:Q421</xm:f>
              <xm:sqref>T421</xm:sqref>
            </x14:sparkline>
            <x14:sparkline>
              <xm:f>'Data-1'!P422:Q422</xm:f>
              <xm:sqref>T422</xm:sqref>
            </x14:sparkline>
            <x14:sparkline>
              <xm:f>'Data-1'!P423:Q423</xm:f>
              <xm:sqref>T423</xm:sqref>
            </x14:sparkline>
            <x14:sparkline>
              <xm:f>'Data-1'!P424:Q424</xm:f>
              <xm:sqref>T424</xm:sqref>
            </x14:sparkline>
            <x14:sparkline>
              <xm:f>'Data-1'!P425:Q425</xm:f>
              <xm:sqref>T425</xm:sqref>
            </x14:sparkline>
            <x14:sparkline>
              <xm:f>'Data-1'!P426:Q426</xm:f>
              <xm:sqref>T426</xm:sqref>
            </x14:sparkline>
            <x14:sparkline>
              <xm:f>'Data-1'!P427:Q427</xm:f>
              <xm:sqref>T427</xm:sqref>
            </x14:sparkline>
            <x14:sparkline>
              <xm:f>'Data-1'!P428:Q428</xm:f>
              <xm:sqref>T428</xm:sqref>
            </x14:sparkline>
            <x14:sparkline>
              <xm:f>'Data-1'!P429:Q429</xm:f>
              <xm:sqref>T429</xm:sqref>
            </x14:sparkline>
            <x14:sparkline>
              <xm:f>'Data-1'!P430:Q430</xm:f>
              <xm:sqref>T430</xm:sqref>
            </x14:sparkline>
            <x14:sparkline>
              <xm:f>'Data-1'!P431:Q431</xm:f>
              <xm:sqref>T431</xm:sqref>
            </x14:sparkline>
            <x14:sparkline>
              <xm:f>'Data-1'!P432:Q432</xm:f>
              <xm:sqref>T432</xm:sqref>
            </x14:sparkline>
            <x14:sparkline>
              <xm:f>'Data-1'!P433:Q433</xm:f>
              <xm:sqref>T433</xm:sqref>
            </x14:sparkline>
            <x14:sparkline>
              <xm:f>'Data-1'!P434:Q434</xm:f>
              <xm:sqref>T434</xm:sqref>
            </x14:sparkline>
            <x14:sparkline>
              <xm:f>'Data-1'!P435:Q435</xm:f>
              <xm:sqref>T435</xm:sqref>
            </x14:sparkline>
            <x14:sparkline>
              <xm:f>'Data-1'!P436:Q436</xm:f>
              <xm:sqref>T436</xm:sqref>
            </x14:sparkline>
            <x14:sparkline>
              <xm:f>'Data-1'!P437:Q437</xm:f>
              <xm:sqref>T437</xm:sqref>
            </x14:sparkline>
            <x14:sparkline>
              <xm:f>'Data-1'!P438:Q438</xm:f>
              <xm:sqref>T438</xm:sqref>
            </x14:sparkline>
            <x14:sparkline>
              <xm:f>'Data-1'!P439:Q439</xm:f>
              <xm:sqref>T439</xm:sqref>
            </x14:sparkline>
            <x14:sparkline>
              <xm:f>'Data-1'!P440:Q440</xm:f>
              <xm:sqref>T440</xm:sqref>
            </x14:sparkline>
            <x14:sparkline>
              <xm:f>'Data-1'!P441:Q441</xm:f>
              <xm:sqref>T441</xm:sqref>
            </x14:sparkline>
            <x14:sparkline>
              <xm:f>'Data-1'!P442:Q442</xm:f>
              <xm:sqref>T442</xm:sqref>
            </x14:sparkline>
            <x14:sparkline>
              <xm:f>'Data-1'!P443:Q443</xm:f>
              <xm:sqref>T443</xm:sqref>
            </x14:sparkline>
            <x14:sparkline>
              <xm:f>'Data-1'!P444:Q444</xm:f>
              <xm:sqref>T444</xm:sqref>
            </x14:sparkline>
            <x14:sparkline>
              <xm:f>'Data-1'!P445:Q445</xm:f>
              <xm:sqref>T445</xm:sqref>
            </x14:sparkline>
            <x14:sparkline>
              <xm:f>'Data-1'!P446:Q446</xm:f>
              <xm:sqref>T446</xm:sqref>
            </x14:sparkline>
            <x14:sparkline>
              <xm:f>'Data-1'!P447:Q447</xm:f>
              <xm:sqref>T447</xm:sqref>
            </x14:sparkline>
            <x14:sparkline>
              <xm:f>'Data-1'!P448:Q448</xm:f>
              <xm:sqref>T448</xm:sqref>
            </x14:sparkline>
            <x14:sparkline>
              <xm:f>'Data-1'!P449:Q449</xm:f>
              <xm:sqref>T449</xm:sqref>
            </x14:sparkline>
            <x14:sparkline>
              <xm:f>'Data-1'!P450:Q450</xm:f>
              <xm:sqref>T450</xm:sqref>
            </x14:sparkline>
            <x14:sparkline>
              <xm:f>'Data-1'!P451:Q451</xm:f>
              <xm:sqref>T451</xm:sqref>
            </x14:sparkline>
            <x14:sparkline>
              <xm:f>'Data-1'!P452:Q452</xm:f>
              <xm:sqref>T452</xm:sqref>
            </x14:sparkline>
            <x14:sparkline>
              <xm:f>'Data-1'!P453:Q453</xm:f>
              <xm:sqref>T453</xm:sqref>
            </x14:sparkline>
            <x14:sparkline>
              <xm:f>'Data-1'!P454:Q454</xm:f>
              <xm:sqref>T454</xm:sqref>
            </x14:sparkline>
            <x14:sparkline>
              <xm:f>'Data-1'!P455:Q455</xm:f>
              <xm:sqref>T455</xm:sqref>
            </x14:sparkline>
            <x14:sparkline>
              <xm:f>'Data-1'!P456:Q456</xm:f>
              <xm:sqref>T456</xm:sqref>
            </x14:sparkline>
            <x14:sparkline>
              <xm:f>'Data-1'!P457:Q457</xm:f>
              <xm:sqref>T457</xm:sqref>
            </x14:sparkline>
            <x14:sparkline>
              <xm:f>'Data-1'!P458:Q458</xm:f>
              <xm:sqref>T458</xm:sqref>
            </x14:sparkline>
            <x14:sparkline>
              <xm:f>'Data-1'!P459:Q459</xm:f>
              <xm:sqref>T459</xm:sqref>
            </x14:sparkline>
            <x14:sparkline>
              <xm:f>'Data-1'!P460:Q460</xm:f>
              <xm:sqref>T460</xm:sqref>
            </x14:sparkline>
            <x14:sparkline>
              <xm:f>'Data-1'!P461:Q461</xm:f>
              <xm:sqref>T461</xm:sqref>
            </x14:sparkline>
            <x14:sparkline>
              <xm:f>'Data-1'!P462:Q462</xm:f>
              <xm:sqref>T462</xm:sqref>
            </x14:sparkline>
            <x14:sparkline>
              <xm:f>'Data-1'!P463:Q463</xm:f>
              <xm:sqref>T463</xm:sqref>
            </x14:sparkline>
            <x14:sparkline>
              <xm:f>'Data-1'!P464:Q464</xm:f>
              <xm:sqref>T464</xm:sqref>
            </x14:sparkline>
            <x14:sparkline>
              <xm:f>'Data-1'!P465:Q465</xm:f>
              <xm:sqref>T465</xm:sqref>
            </x14:sparkline>
            <x14:sparkline>
              <xm:f>'Data-1'!P466:Q466</xm:f>
              <xm:sqref>T466</xm:sqref>
            </x14:sparkline>
            <x14:sparkline>
              <xm:f>'Data-1'!P467:Q467</xm:f>
              <xm:sqref>T467</xm:sqref>
            </x14:sparkline>
            <x14:sparkline>
              <xm:f>'Data-1'!P468:Q468</xm:f>
              <xm:sqref>T468</xm:sqref>
            </x14:sparkline>
            <x14:sparkline>
              <xm:f>'Data-1'!P469:Q469</xm:f>
              <xm:sqref>T469</xm:sqref>
            </x14:sparkline>
            <x14:sparkline>
              <xm:f>'Data-1'!P470:Q470</xm:f>
              <xm:sqref>T470</xm:sqref>
            </x14:sparkline>
            <x14:sparkline>
              <xm:f>'Data-1'!P471:Q471</xm:f>
              <xm:sqref>T471</xm:sqref>
            </x14:sparkline>
            <x14:sparkline>
              <xm:f>'Data-1'!P472:Q472</xm:f>
              <xm:sqref>T472</xm:sqref>
            </x14:sparkline>
            <x14:sparkline>
              <xm:f>'Data-1'!P473:Q473</xm:f>
              <xm:sqref>T473</xm:sqref>
            </x14:sparkline>
            <x14:sparkline>
              <xm:f>'Data-1'!P474:Q474</xm:f>
              <xm:sqref>T474</xm:sqref>
            </x14:sparkline>
            <x14:sparkline>
              <xm:f>'Data-1'!P475:Q475</xm:f>
              <xm:sqref>T475</xm:sqref>
            </x14:sparkline>
            <x14:sparkline>
              <xm:f>'Data-1'!P476:Q476</xm:f>
              <xm:sqref>T476</xm:sqref>
            </x14:sparkline>
            <x14:sparkline>
              <xm:f>'Data-1'!P477:Q477</xm:f>
              <xm:sqref>T477</xm:sqref>
            </x14:sparkline>
            <x14:sparkline>
              <xm:f>'Data-1'!P478:Q478</xm:f>
              <xm:sqref>T478</xm:sqref>
            </x14:sparkline>
            <x14:sparkline>
              <xm:f>'Data-1'!P479:Q479</xm:f>
              <xm:sqref>T479</xm:sqref>
            </x14:sparkline>
            <x14:sparkline>
              <xm:f>'Data-1'!P480:Q480</xm:f>
              <xm:sqref>T480</xm:sqref>
            </x14:sparkline>
            <x14:sparkline>
              <xm:f>'Data-1'!P481:Q481</xm:f>
              <xm:sqref>T481</xm:sqref>
            </x14:sparkline>
            <x14:sparkline>
              <xm:f>'Data-1'!P482:Q482</xm:f>
              <xm:sqref>T482</xm:sqref>
            </x14:sparkline>
            <x14:sparkline>
              <xm:f>'Data-1'!P483:Q483</xm:f>
              <xm:sqref>T483</xm:sqref>
            </x14:sparkline>
            <x14:sparkline>
              <xm:f>'Data-1'!P484:Q484</xm:f>
              <xm:sqref>T484</xm:sqref>
            </x14:sparkline>
            <x14:sparkline>
              <xm:f>'Data-1'!P485:Q485</xm:f>
              <xm:sqref>T485</xm:sqref>
            </x14:sparkline>
            <x14:sparkline>
              <xm:f>'Data-1'!P486:Q486</xm:f>
              <xm:sqref>T486</xm:sqref>
            </x14:sparkline>
            <x14:sparkline>
              <xm:f>'Data-1'!P487:Q487</xm:f>
              <xm:sqref>T487</xm:sqref>
            </x14:sparkline>
            <x14:sparkline>
              <xm:f>'Data-1'!P488:Q488</xm:f>
              <xm:sqref>T488</xm:sqref>
            </x14:sparkline>
            <x14:sparkline>
              <xm:f>'Data-1'!P489:Q489</xm:f>
              <xm:sqref>T489</xm:sqref>
            </x14:sparkline>
            <x14:sparkline>
              <xm:f>'Data-1'!P490:Q490</xm:f>
              <xm:sqref>T490</xm:sqref>
            </x14:sparkline>
            <x14:sparkline>
              <xm:f>'Data-1'!P491:Q491</xm:f>
              <xm:sqref>T491</xm:sqref>
            </x14:sparkline>
            <x14:sparkline>
              <xm:f>'Data-1'!P492:Q492</xm:f>
              <xm:sqref>T492</xm:sqref>
            </x14:sparkline>
            <x14:sparkline>
              <xm:f>'Data-1'!P493:Q493</xm:f>
              <xm:sqref>T493</xm:sqref>
            </x14:sparkline>
            <x14:sparkline>
              <xm:f>'Data-1'!P494:Q494</xm:f>
              <xm:sqref>T494</xm:sqref>
            </x14:sparkline>
            <x14:sparkline>
              <xm:f>'Data-1'!P495:Q495</xm:f>
              <xm:sqref>T495</xm:sqref>
            </x14:sparkline>
            <x14:sparkline>
              <xm:f>'Data-1'!P496:Q496</xm:f>
              <xm:sqref>T496</xm:sqref>
            </x14:sparkline>
            <x14:sparkline>
              <xm:f>'Data-1'!P497:Q497</xm:f>
              <xm:sqref>T497</xm:sqref>
            </x14:sparkline>
            <x14:sparkline>
              <xm:f>'Data-1'!P498:Q498</xm:f>
              <xm:sqref>T498</xm:sqref>
            </x14:sparkline>
            <x14:sparkline>
              <xm:f>'Data-1'!P499:Q499</xm:f>
              <xm:sqref>T499</xm:sqref>
            </x14:sparkline>
            <x14:sparkline>
              <xm:f>'Data-1'!P500:Q500</xm:f>
              <xm:sqref>T500</xm:sqref>
            </x14:sparkline>
            <x14:sparkline>
              <xm:f>'Data-1'!P501:Q501</xm:f>
              <xm:sqref>T501</xm:sqref>
            </x14:sparkline>
            <x14:sparkline>
              <xm:f>'Data-1'!P502:Q502</xm:f>
              <xm:sqref>T502</xm:sqref>
            </x14:sparkline>
            <x14:sparkline>
              <xm:f>'Data-1'!P503:Q503</xm:f>
              <xm:sqref>T503</xm:sqref>
            </x14:sparkline>
            <x14:sparkline>
              <xm:f>'Data-1'!P504:Q504</xm:f>
              <xm:sqref>T504</xm:sqref>
            </x14:sparkline>
            <x14:sparkline>
              <xm:f>'Data-1'!P505:Q505</xm:f>
              <xm:sqref>T505</xm:sqref>
            </x14:sparkline>
            <x14:sparkline>
              <xm:f>'Data-1'!P506:Q506</xm:f>
              <xm:sqref>T506</xm:sqref>
            </x14:sparkline>
            <x14:sparkline>
              <xm:f>'Data-1'!P507:Q507</xm:f>
              <xm:sqref>T507</xm:sqref>
            </x14:sparkline>
            <x14:sparkline>
              <xm:f>'Data-1'!P508:Q508</xm:f>
              <xm:sqref>T508</xm:sqref>
            </x14:sparkline>
            <x14:sparkline>
              <xm:f>'Data-1'!P509:Q509</xm:f>
              <xm:sqref>T509</xm:sqref>
            </x14:sparkline>
            <x14:sparkline>
              <xm:f>'Data-1'!P510:Q510</xm:f>
              <xm:sqref>T510</xm:sqref>
            </x14:sparkline>
            <x14:sparkline>
              <xm:f>'Data-1'!P511:Q511</xm:f>
              <xm:sqref>T511</xm:sqref>
            </x14:sparkline>
            <x14:sparkline>
              <xm:f>'Data-1'!P512:Q512</xm:f>
              <xm:sqref>T512</xm:sqref>
            </x14:sparkline>
            <x14:sparkline>
              <xm:f>'Data-1'!P513:Q513</xm:f>
              <xm:sqref>T513</xm:sqref>
            </x14:sparkline>
            <x14:sparkline>
              <xm:f>'Data-1'!P514:Q514</xm:f>
              <xm:sqref>T514</xm:sqref>
            </x14:sparkline>
            <x14:sparkline>
              <xm:f>'Data-1'!P515:Q515</xm:f>
              <xm:sqref>T515</xm:sqref>
            </x14:sparkline>
            <x14:sparkline>
              <xm:f>'Data-1'!P516:Q516</xm:f>
              <xm:sqref>T516</xm:sqref>
            </x14:sparkline>
            <x14:sparkline>
              <xm:f>'Data-1'!P517:Q517</xm:f>
              <xm:sqref>T517</xm:sqref>
            </x14:sparkline>
            <x14:sparkline>
              <xm:f>'Data-1'!P518:Q518</xm:f>
              <xm:sqref>T518</xm:sqref>
            </x14:sparkline>
            <x14:sparkline>
              <xm:f>'Data-1'!P519:Q519</xm:f>
              <xm:sqref>T519</xm:sqref>
            </x14:sparkline>
            <x14:sparkline>
              <xm:f>'Data-1'!P520:Q520</xm:f>
              <xm:sqref>T520</xm:sqref>
            </x14:sparkline>
            <x14:sparkline>
              <xm:f>'Data-1'!P521:Q521</xm:f>
              <xm:sqref>T521</xm:sqref>
            </x14:sparkline>
            <x14:sparkline>
              <xm:f>'Data-1'!P522:Q522</xm:f>
              <xm:sqref>T522</xm:sqref>
            </x14:sparkline>
            <x14:sparkline>
              <xm:f>'Data-1'!P523:Q523</xm:f>
              <xm:sqref>T523</xm:sqref>
            </x14:sparkline>
            <x14:sparkline>
              <xm:f>'Data-1'!P524:Q524</xm:f>
              <xm:sqref>T524</xm:sqref>
            </x14:sparkline>
            <x14:sparkline>
              <xm:f>'Data-1'!P525:Q525</xm:f>
              <xm:sqref>T525</xm:sqref>
            </x14:sparkline>
            <x14:sparkline>
              <xm:f>'Data-1'!P526:Q526</xm:f>
              <xm:sqref>T526</xm:sqref>
            </x14:sparkline>
            <x14:sparkline>
              <xm:f>'Data-1'!P527:Q527</xm:f>
              <xm:sqref>T527</xm:sqref>
            </x14:sparkline>
            <x14:sparkline>
              <xm:f>'Data-1'!P528:Q528</xm:f>
              <xm:sqref>T528</xm:sqref>
            </x14:sparkline>
            <x14:sparkline>
              <xm:f>'Data-1'!P529:Q529</xm:f>
              <xm:sqref>T529</xm:sqref>
            </x14:sparkline>
            <x14:sparkline>
              <xm:f>'Data-1'!P530:Q530</xm:f>
              <xm:sqref>T530</xm:sqref>
            </x14:sparkline>
            <x14:sparkline>
              <xm:f>'Data-1'!P531:Q531</xm:f>
              <xm:sqref>T531</xm:sqref>
            </x14:sparkline>
            <x14:sparkline>
              <xm:f>'Data-1'!P532:Q532</xm:f>
              <xm:sqref>T532</xm:sqref>
            </x14:sparkline>
            <x14:sparkline>
              <xm:f>'Data-1'!P533:Q533</xm:f>
              <xm:sqref>T533</xm:sqref>
            </x14:sparkline>
            <x14:sparkline>
              <xm:f>'Data-1'!P534:Q534</xm:f>
              <xm:sqref>T534</xm:sqref>
            </x14:sparkline>
            <x14:sparkline>
              <xm:f>'Data-1'!P535:Q535</xm:f>
              <xm:sqref>T535</xm:sqref>
            </x14:sparkline>
            <x14:sparkline>
              <xm:f>'Data-1'!P536:Q536</xm:f>
              <xm:sqref>T536</xm:sqref>
            </x14:sparkline>
            <x14:sparkline>
              <xm:f>'Data-1'!P537:Q537</xm:f>
              <xm:sqref>T537</xm:sqref>
            </x14:sparkline>
            <x14:sparkline>
              <xm:f>'Data-1'!P538:Q538</xm:f>
              <xm:sqref>T538</xm:sqref>
            </x14:sparkline>
            <x14:sparkline>
              <xm:f>'Data-1'!P539:Q539</xm:f>
              <xm:sqref>T539</xm:sqref>
            </x14:sparkline>
            <x14:sparkline>
              <xm:f>'Data-1'!P540:Q540</xm:f>
              <xm:sqref>T540</xm:sqref>
            </x14:sparkline>
            <x14:sparkline>
              <xm:f>'Data-1'!P541:Q541</xm:f>
              <xm:sqref>T541</xm:sqref>
            </x14:sparkline>
            <x14:sparkline>
              <xm:f>'Data-1'!P542:Q542</xm:f>
              <xm:sqref>T542</xm:sqref>
            </x14:sparkline>
            <x14:sparkline>
              <xm:f>'Data-1'!P543:Q543</xm:f>
              <xm:sqref>T543</xm:sqref>
            </x14:sparkline>
            <x14:sparkline>
              <xm:f>'Data-1'!P544:Q544</xm:f>
              <xm:sqref>T544</xm:sqref>
            </x14:sparkline>
            <x14:sparkline>
              <xm:f>'Data-1'!P545:Q545</xm:f>
              <xm:sqref>T545</xm:sqref>
            </x14:sparkline>
            <x14:sparkline>
              <xm:f>'Data-1'!P546:Q546</xm:f>
              <xm:sqref>T546</xm:sqref>
            </x14:sparkline>
            <x14:sparkline>
              <xm:f>'Data-1'!P547:Q547</xm:f>
              <xm:sqref>T547</xm:sqref>
            </x14:sparkline>
            <x14:sparkline>
              <xm:f>'Data-1'!P548:Q548</xm:f>
              <xm:sqref>T548</xm:sqref>
            </x14:sparkline>
            <x14:sparkline>
              <xm:f>'Data-1'!P549:Q549</xm:f>
              <xm:sqref>T549</xm:sqref>
            </x14:sparkline>
            <x14:sparkline>
              <xm:f>'Data-1'!P550:Q550</xm:f>
              <xm:sqref>T550</xm:sqref>
            </x14:sparkline>
            <x14:sparkline>
              <xm:f>'Data-1'!P551:Q551</xm:f>
              <xm:sqref>T551</xm:sqref>
            </x14:sparkline>
            <x14:sparkline>
              <xm:f>'Data-1'!P552:Q552</xm:f>
              <xm:sqref>T552</xm:sqref>
            </x14:sparkline>
            <x14:sparkline>
              <xm:f>'Data-1'!P553:Q553</xm:f>
              <xm:sqref>T553</xm:sqref>
            </x14:sparkline>
            <x14:sparkline>
              <xm:f>'Data-1'!P554:Q554</xm:f>
              <xm:sqref>T554</xm:sqref>
            </x14:sparkline>
            <x14:sparkline>
              <xm:f>'Data-1'!P555:Q555</xm:f>
              <xm:sqref>T555</xm:sqref>
            </x14:sparkline>
            <x14:sparkline>
              <xm:f>'Data-1'!P556:Q556</xm:f>
              <xm:sqref>T556</xm:sqref>
            </x14:sparkline>
            <x14:sparkline>
              <xm:f>'Data-1'!P557:Q557</xm:f>
              <xm:sqref>T557</xm:sqref>
            </x14:sparkline>
            <x14:sparkline>
              <xm:f>'Data-1'!P558:Q558</xm:f>
              <xm:sqref>T558</xm:sqref>
            </x14:sparkline>
            <x14:sparkline>
              <xm:f>'Data-1'!P559:Q559</xm:f>
              <xm:sqref>T559</xm:sqref>
            </x14:sparkline>
            <x14:sparkline>
              <xm:f>'Data-1'!P560:Q560</xm:f>
              <xm:sqref>T560</xm:sqref>
            </x14:sparkline>
            <x14:sparkline>
              <xm:f>'Data-1'!P561:Q561</xm:f>
              <xm:sqref>T561</xm:sqref>
            </x14:sparkline>
            <x14:sparkline>
              <xm:f>'Data-1'!P562:Q562</xm:f>
              <xm:sqref>T562</xm:sqref>
            </x14:sparkline>
            <x14:sparkline>
              <xm:f>'Data-1'!P563:Q563</xm:f>
              <xm:sqref>T563</xm:sqref>
            </x14:sparkline>
            <x14:sparkline>
              <xm:f>'Data-1'!P564:Q564</xm:f>
              <xm:sqref>T564</xm:sqref>
            </x14:sparkline>
            <x14:sparkline>
              <xm:f>'Data-1'!P565:Q565</xm:f>
              <xm:sqref>T565</xm:sqref>
            </x14:sparkline>
            <x14:sparkline>
              <xm:f>'Data-1'!P566:Q566</xm:f>
              <xm:sqref>T566</xm:sqref>
            </x14:sparkline>
            <x14:sparkline>
              <xm:f>'Data-1'!P567:Q567</xm:f>
              <xm:sqref>T567</xm:sqref>
            </x14:sparkline>
            <x14:sparkline>
              <xm:f>'Data-1'!P568:Q568</xm:f>
              <xm:sqref>T568</xm:sqref>
            </x14:sparkline>
            <x14:sparkline>
              <xm:f>'Data-1'!P569:Q569</xm:f>
              <xm:sqref>T569</xm:sqref>
            </x14:sparkline>
            <x14:sparkline>
              <xm:f>'Data-1'!P570:Q570</xm:f>
              <xm:sqref>T570</xm:sqref>
            </x14:sparkline>
            <x14:sparkline>
              <xm:f>'Data-1'!P571:Q571</xm:f>
              <xm:sqref>T571</xm:sqref>
            </x14:sparkline>
            <x14:sparkline>
              <xm:f>'Data-1'!P572:Q572</xm:f>
              <xm:sqref>T572</xm:sqref>
            </x14:sparkline>
            <x14:sparkline>
              <xm:f>'Data-1'!P573:Q573</xm:f>
              <xm:sqref>T573</xm:sqref>
            </x14:sparkline>
            <x14:sparkline>
              <xm:f>'Data-1'!P574:Q574</xm:f>
              <xm:sqref>T574</xm:sqref>
            </x14:sparkline>
            <x14:sparkline>
              <xm:f>'Data-1'!P575:Q575</xm:f>
              <xm:sqref>T575</xm:sqref>
            </x14:sparkline>
            <x14:sparkline>
              <xm:f>'Data-1'!P576:Q576</xm:f>
              <xm:sqref>T576</xm:sqref>
            </x14:sparkline>
            <x14:sparkline>
              <xm:f>'Data-1'!P577:Q577</xm:f>
              <xm:sqref>T577</xm:sqref>
            </x14:sparkline>
            <x14:sparkline>
              <xm:f>'Data-1'!P578:Q578</xm:f>
              <xm:sqref>T578</xm:sqref>
            </x14:sparkline>
            <x14:sparkline>
              <xm:f>'Data-1'!P579:Q579</xm:f>
              <xm:sqref>T579</xm:sqref>
            </x14:sparkline>
            <x14:sparkline>
              <xm:f>'Data-1'!P580:Q580</xm:f>
              <xm:sqref>T580</xm:sqref>
            </x14:sparkline>
            <x14:sparkline>
              <xm:f>'Data-1'!P581:Q581</xm:f>
              <xm:sqref>T581</xm:sqref>
            </x14:sparkline>
            <x14:sparkline>
              <xm:f>'Data-1'!P582:Q582</xm:f>
              <xm:sqref>T582</xm:sqref>
            </x14:sparkline>
            <x14:sparkline>
              <xm:f>'Data-1'!P583:Q583</xm:f>
              <xm:sqref>T583</xm:sqref>
            </x14:sparkline>
            <x14:sparkline>
              <xm:f>'Data-1'!P584:Q584</xm:f>
              <xm:sqref>T584</xm:sqref>
            </x14:sparkline>
            <x14:sparkline>
              <xm:f>'Data-1'!P585:Q585</xm:f>
              <xm:sqref>T585</xm:sqref>
            </x14:sparkline>
            <x14:sparkline>
              <xm:f>'Data-1'!P586:Q586</xm:f>
              <xm:sqref>T586</xm:sqref>
            </x14:sparkline>
            <x14:sparkline>
              <xm:f>'Data-1'!P587:Q587</xm:f>
              <xm:sqref>T587</xm:sqref>
            </x14:sparkline>
            <x14:sparkline>
              <xm:f>'Data-1'!P588:Q588</xm:f>
              <xm:sqref>T588</xm:sqref>
            </x14:sparkline>
            <x14:sparkline>
              <xm:f>'Data-1'!P589:Q589</xm:f>
              <xm:sqref>T589</xm:sqref>
            </x14:sparkline>
            <x14:sparkline>
              <xm:f>'Data-1'!P590:Q590</xm:f>
              <xm:sqref>T590</xm:sqref>
            </x14:sparkline>
            <x14:sparkline>
              <xm:f>'Data-1'!P591:Q591</xm:f>
              <xm:sqref>T591</xm:sqref>
            </x14:sparkline>
            <x14:sparkline>
              <xm:f>'Data-1'!P592:Q592</xm:f>
              <xm:sqref>T592</xm:sqref>
            </x14:sparkline>
            <x14:sparkline>
              <xm:f>'Data-1'!P593:Q593</xm:f>
              <xm:sqref>T593</xm:sqref>
            </x14:sparkline>
            <x14:sparkline>
              <xm:f>'Data-1'!P594:Q594</xm:f>
              <xm:sqref>T594</xm:sqref>
            </x14:sparkline>
            <x14:sparkline>
              <xm:f>'Data-1'!P595:Q595</xm:f>
              <xm:sqref>T595</xm:sqref>
            </x14:sparkline>
            <x14:sparkline>
              <xm:f>'Data-1'!P596:Q596</xm:f>
              <xm:sqref>T596</xm:sqref>
            </x14:sparkline>
            <x14:sparkline>
              <xm:f>'Data-1'!P597:Q597</xm:f>
              <xm:sqref>T597</xm:sqref>
            </x14:sparkline>
            <x14:sparkline>
              <xm:f>'Data-1'!P598:Q598</xm:f>
              <xm:sqref>T598</xm:sqref>
            </x14:sparkline>
            <x14:sparkline>
              <xm:f>'Data-1'!P599:Q599</xm:f>
              <xm:sqref>T599</xm:sqref>
            </x14:sparkline>
            <x14:sparkline>
              <xm:f>'Data-1'!P600:Q600</xm:f>
              <xm:sqref>T600</xm:sqref>
            </x14:sparkline>
            <x14:sparkline>
              <xm:f>'Data-1'!P601:Q601</xm:f>
              <xm:sqref>T601</xm:sqref>
            </x14:sparkline>
            <x14:sparkline>
              <xm:f>'Data-1'!P602:Q602</xm:f>
              <xm:sqref>T602</xm:sqref>
            </x14:sparkline>
            <x14:sparkline>
              <xm:f>'Data-1'!P603:Q603</xm:f>
              <xm:sqref>T603</xm:sqref>
            </x14:sparkline>
            <x14:sparkline>
              <xm:f>'Data-1'!P604:Q604</xm:f>
              <xm:sqref>T604</xm:sqref>
            </x14:sparkline>
            <x14:sparkline>
              <xm:f>'Data-1'!P605:Q605</xm:f>
              <xm:sqref>T605</xm:sqref>
            </x14:sparkline>
            <x14:sparkline>
              <xm:f>'Data-1'!P606:Q606</xm:f>
              <xm:sqref>T606</xm:sqref>
            </x14:sparkline>
            <x14:sparkline>
              <xm:f>'Data-1'!P607:Q607</xm:f>
              <xm:sqref>T607</xm:sqref>
            </x14:sparkline>
            <x14:sparkline>
              <xm:f>'Data-1'!P608:Q608</xm:f>
              <xm:sqref>T608</xm:sqref>
            </x14:sparkline>
            <x14:sparkline>
              <xm:f>'Data-1'!P609:Q609</xm:f>
              <xm:sqref>T609</xm:sqref>
            </x14:sparkline>
            <x14:sparkline>
              <xm:f>'Data-1'!P610:Q610</xm:f>
              <xm:sqref>T610</xm:sqref>
            </x14:sparkline>
            <x14:sparkline>
              <xm:f>'Data-1'!P611:Q611</xm:f>
              <xm:sqref>T611</xm:sqref>
            </x14:sparkline>
            <x14:sparkline>
              <xm:f>'Data-1'!P612:Q612</xm:f>
              <xm:sqref>T612</xm:sqref>
            </x14:sparkline>
            <x14:sparkline>
              <xm:f>'Data-1'!P613:Q613</xm:f>
              <xm:sqref>T613</xm:sqref>
            </x14:sparkline>
            <x14:sparkline>
              <xm:f>'Data-1'!P614:Q614</xm:f>
              <xm:sqref>T614</xm:sqref>
            </x14:sparkline>
            <x14:sparkline>
              <xm:f>'Data-1'!P615:Q615</xm:f>
              <xm:sqref>T615</xm:sqref>
            </x14:sparkline>
            <x14:sparkline>
              <xm:f>'Data-1'!P616:Q616</xm:f>
              <xm:sqref>T616</xm:sqref>
            </x14:sparkline>
            <x14:sparkline>
              <xm:f>'Data-1'!P617:Q617</xm:f>
              <xm:sqref>T617</xm:sqref>
            </x14:sparkline>
            <x14:sparkline>
              <xm:f>'Data-1'!P618:Q618</xm:f>
              <xm:sqref>T618</xm:sqref>
            </x14:sparkline>
            <x14:sparkline>
              <xm:f>'Data-1'!P619:Q619</xm:f>
              <xm:sqref>T619</xm:sqref>
            </x14:sparkline>
            <x14:sparkline>
              <xm:f>'Data-1'!P620:Q620</xm:f>
              <xm:sqref>T620</xm:sqref>
            </x14:sparkline>
            <x14:sparkline>
              <xm:f>'Data-1'!P621:Q621</xm:f>
              <xm:sqref>T621</xm:sqref>
            </x14:sparkline>
            <x14:sparkline>
              <xm:f>'Data-1'!P622:Q622</xm:f>
              <xm:sqref>T622</xm:sqref>
            </x14:sparkline>
            <x14:sparkline>
              <xm:f>'Data-1'!P623:Q623</xm:f>
              <xm:sqref>T623</xm:sqref>
            </x14:sparkline>
            <x14:sparkline>
              <xm:f>'Data-1'!P624:Q624</xm:f>
              <xm:sqref>T624</xm:sqref>
            </x14:sparkline>
            <x14:sparkline>
              <xm:f>'Data-1'!P625:Q625</xm:f>
              <xm:sqref>T625</xm:sqref>
            </x14:sparkline>
            <x14:sparkline>
              <xm:f>'Data-1'!P626:Q626</xm:f>
              <xm:sqref>T626</xm:sqref>
            </x14:sparkline>
            <x14:sparkline>
              <xm:f>'Data-1'!P627:Q627</xm:f>
              <xm:sqref>T627</xm:sqref>
            </x14:sparkline>
            <x14:sparkline>
              <xm:f>'Data-1'!P628:Q628</xm:f>
              <xm:sqref>T628</xm:sqref>
            </x14:sparkline>
            <x14:sparkline>
              <xm:f>'Data-1'!P629:Q629</xm:f>
              <xm:sqref>T629</xm:sqref>
            </x14:sparkline>
            <x14:sparkline>
              <xm:f>'Data-1'!P630:Q630</xm:f>
              <xm:sqref>T630</xm:sqref>
            </x14:sparkline>
            <x14:sparkline>
              <xm:f>'Data-1'!P631:Q631</xm:f>
              <xm:sqref>T631</xm:sqref>
            </x14:sparkline>
            <x14:sparkline>
              <xm:f>'Data-1'!P632:Q632</xm:f>
              <xm:sqref>T632</xm:sqref>
            </x14:sparkline>
            <x14:sparkline>
              <xm:f>'Data-1'!P633:Q633</xm:f>
              <xm:sqref>T633</xm:sqref>
            </x14:sparkline>
            <x14:sparkline>
              <xm:f>'Data-1'!P634:Q634</xm:f>
              <xm:sqref>T634</xm:sqref>
            </x14:sparkline>
            <x14:sparkline>
              <xm:f>'Data-1'!P635:Q635</xm:f>
              <xm:sqref>T635</xm:sqref>
            </x14:sparkline>
            <x14:sparkline>
              <xm:f>'Data-1'!P636:Q636</xm:f>
              <xm:sqref>T636</xm:sqref>
            </x14:sparkline>
            <x14:sparkline>
              <xm:f>'Data-1'!P637:Q637</xm:f>
              <xm:sqref>T637</xm:sqref>
            </x14:sparkline>
            <x14:sparkline>
              <xm:f>'Data-1'!P638:Q638</xm:f>
              <xm:sqref>T638</xm:sqref>
            </x14:sparkline>
            <x14:sparkline>
              <xm:f>'Data-1'!P639:Q639</xm:f>
              <xm:sqref>T639</xm:sqref>
            </x14:sparkline>
            <x14:sparkline>
              <xm:f>'Data-1'!P640:Q640</xm:f>
              <xm:sqref>T640</xm:sqref>
            </x14:sparkline>
            <x14:sparkline>
              <xm:f>'Data-1'!P641:Q641</xm:f>
              <xm:sqref>T641</xm:sqref>
            </x14:sparkline>
            <x14:sparkline>
              <xm:f>'Data-1'!P642:Q642</xm:f>
              <xm:sqref>T642</xm:sqref>
            </x14:sparkline>
            <x14:sparkline>
              <xm:f>'Data-1'!P643:Q643</xm:f>
              <xm:sqref>T643</xm:sqref>
            </x14:sparkline>
            <x14:sparkline>
              <xm:f>'Data-1'!P644:Q644</xm:f>
              <xm:sqref>T644</xm:sqref>
            </x14:sparkline>
            <x14:sparkline>
              <xm:f>'Data-1'!P645:Q645</xm:f>
              <xm:sqref>T645</xm:sqref>
            </x14:sparkline>
            <x14:sparkline>
              <xm:f>'Data-1'!P646:Q646</xm:f>
              <xm:sqref>T646</xm:sqref>
            </x14:sparkline>
            <x14:sparkline>
              <xm:f>'Data-1'!P647:Q647</xm:f>
              <xm:sqref>T647</xm:sqref>
            </x14:sparkline>
            <x14:sparkline>
              <xm:f>'Data-1'!P648:Q648</xm:f>
              <xm:sqref>T648</xm:sqref>
            </x14:sparkline>
            <x14:sparkline>
              <xm:f>'Data-1'!P649:Q649</xm:f>
              <xm:sqref>T649</xm:sqref>
            </x14:sparkline>
            <x14:sparkline>
              <xm:f>'Data-1'!P650:Q650</xm:f>
              <xm:sqref>T650</xm:sqref>
            </x14:sparkline>
            <x14:sparkline>
              <xm:f>'Data-1'!P651:Q651</xm:f>
              <xm:sqref>T651</xm:sqref>
            </x14:sparkline>
            <x14:sparkline>
              <xm:f>'Data-1'!P652:Q652</xm:f>
              <xm:sqref>T652</xm:sqref>
            </x14:sparkline>
            <x14:sparkline>
              <xm:f>'Data-1'!P653:Q653</xm:f>
              <xm:sqref>T653</xm:sqref>
            </x14:sparkline>
            <x14:sparkline>
              <xm:f>'Data-1'!P654:Q654</xm:f>
              <xm:sqref>T654</xm:sqref>
            </x14:sparkline>
            <x14:sparkline>
              <xm:f>'Data-1'!P655:Q655</xm:f>
              <xm:sqref>T655</xm:sqref>
            </x14:sparkline>
            <x14:sparkline>
              <xm:f>'Data-1'!P656:Q656</xm:f>
              <xm:sqref>T656</xm:sqref>
            </x14:sparkline>
            <x14:sparkline>
              <xm:f>'Data-1'!P657:Q657</xm:f>
              <xm:sqref>T657</xm:sqref>
            </x14:sparkline>
            <x14:sparkline>
              <xm:f>'Data-1'!P658:Q658</xm:f>
              <xm:sqref>T658</xm:sqref>
            </x14:sparkline>
            <x14:sparkline>
              <xm:f>'Data-1'!P659:Q659</xm:f>
              <xm:sqref>T659</xm:sqref>
            </x14:sparkline>
            <x14:sparkline>
              <xm:f>'Data-1'!P660:Q660</xm:f>
              <xm:sqref>T660</xm:sqref>
            </x14:sparkline>
            <x14:sparkline>
              <xm:f>'Data-1'!P661:Q661</xm:f>
              <xm:sqref>T661</xm:sqref>
            </x14:sparkline>
            <x14:sparkline>
              <xm:f>'Data-1'!P662:Q662</xm:f>
              <xm:sqref>T662</xm:sqref>
            </x14:sparkline>
            <x14:sparkline>
              <xm:f>'Data-1'!P663:Q663</xm:f>
              <xm:sqref>T663</xm:sqref>
            </x14:sparkline>
            <x14:sparkline>
              <xm:f>'Data-1'!P664:Q664</xm:f>
              <xm:sqref>T664</xm:sqref>
            </x14:sparkline>
            <x14:sparkline>
              <xm:f>'Data-1'!P665:Q665</xm:f>
              <xm:sqref>T665</xm:sqref>
            </x14:sparkline>
            <x14:sparkline>
              <xm:f>'Data-1'!P666:Q666</xm:f>
              <xm:sqref>T666</xm:sqref>
            </x14:sparkline>
            <x14:sparkline>
              <xm:f>'Data-1'!P667:Q667</xm:f>
              <xm:sqref>T667</xm:sqref>
            </x14:sparkline>
            <x14:sparkline>
              <xm:f>'Data-1'!P668:Q668</xm:f>
              <xm:sqref>T668</xm:sqref>
            </x14:sparkline>
            <x14:sparkline>
              <xm:f>'Data-1'!P669:Q669</xm:f>
              <xm:sqref>T669</xm:sqref>
            </x14:sparkline>
            <x14:sparkline>
              <xm:f>'Data-1'!P670:Q670</xm:f>
              <xm:sqref>T670</xm:sqref>
            </x14:sparkline>
            <x14:sparkline>
              <xm:f>'Data-1'!P671:Q671</xm:f>
              <xm:sqref>T671</xm:sqref>
            </x14:sparkline>
            <x14:sparkline>
              <xm:f>'Data-1'!P672:Q672</xm:f>
              <xm:sqref>T672</xm:sqref>
            </x14:sparkline>
            <x14:sparkline>
              <xm:f>'Data-1'!P673:Q673</xm:f>
              <xm:sqref>T673</xm:sqref>
            </x14:sparkline>
            <x14:sparkline>
              <xm:f>'Data-1'!P674:Q674</xm:f>
              <xm:sqref>T674</xm:sqref>
            </x14:sparkline>
            <x14:sparkline>
              <xm:f>'Data-1'!P675:Q675</xm:f>
              <xm:sqref>T675</xm:sqref>
            </x14:sparkline>
            <x14:sparkline>
              <xm:f>'Data-1'!P676:Q676</xm:f>
              <xm:sqref>T676</xm:sqref>
            </x14:sparkline>
            <x14:sparkline>
              <xm:f>'Data-1'!P677:Q677</xm:f>
              <xm:sqref>T677</xm:sqref>
            </x14:sparkline>
            <x14:sparkline>
              <xm:f>'Data-1'!P678:Q678</xm:f>
              <xm:sqref>T678</xm:sqref>
            </x14:sparkline>
            <x14:sparkline>
              <xm:f>'Data-1'!P679:Q679</xm:f>
              <xm:sqref>T679</xm:sqref>
            </x14:sparkline>
            <x14:sparkline>
              <xm:f>'Data-1'!P680:Q680</xm:f>
              <xm:sqref>T680</xm:sqref>
            </x14:sparkline>
            <x14:sparkline>
              <xm:f>'Data-1'!P681:Q681</xm:f>
              <xm:sqref>T681</xm:sqref>
            </x14:sparkline>
            <x14:sparkline>
              <xm:f>'Data-1'!P682:Q682</xm:f>
              <xm:sqref>T682</xm:sqref>
            </x14:sparkline>
            <x14:sparkline>
              <xm:f>'Data-1'!P683:Q683</xm:f>
              <xm:sqref>T683</xm:sqref>
            </x14:sparkline>
            <x14:sparkline>
              <xm:f>'Data-1'!P684:Q684</xm:f>
              <xm:sqref>T684</xm:sqref>
            </x14:sparkline>
            <x14:sparkline>
              <xm:f>'Data-1'!P685:Q685</xm:f>
              <xm:sqref>T685</xm:sqref>
            </x14:sparkline>
            <x14:sparkline>
              <xm:f>'Data-1'!P686:Q686</xm:f>
              <xm:sqref>T686</xm:sqref>
            </x14:sparkline>
            <x14:sparkline>
              <xm:f>'Data-1'!P687:Q687</xm:f>
              <xm:sqref>T687</xm:sqref>
            </x14:sparkline>
            <x14:sparkline>
              <xm:f>'Data-1'!P688:Q688</xm:f>
              <xm:sqref>T688</xm:sqref>
            </x14:sparkline>
            <x14:sparkline>
              <xm:f>'Data-1'!P689:Q689</xm:f>
              <xm:sqref>T689</xm:sqref>
            </x14:sparkline>
            <x14:sparkline>
              <xm:f>'Data-1'!P690:Q690</xm:f>
              <xm:sqref>T690</xm:sqref>
            </x14:sparkline>
            <x14:sparkline>
              <xm:f>'Data-1'!P691:Q691</xm:f>
              <xm:sqref>T691</xm:sqref>
            </x14:sparkline>
            <x14:sparkline>
              <xm:f>'Data-1'!P692:Q692</xm:f>
              <xm:sqref>T692</xm:sqref>
            </x14:sparkline>
            <x14:sparkline>
              <xm:f>'Data-1'!P693:Q693</xm:f>
              <xm:sqref>T693</xm:sqref>
            </x14:sparkline>
            <x14:sparkline>
              <xm:f>'Data-1'!P694:Q694</xm:f>
              <xm:sqref>T694</xm:sqref>
            </x14:sparkline>
            <x14:sparkline>
              <xm:f>'Data-1'!P695:Q695</xm:f>
              <xm:sqref>T695</xm:sqref>
            </x14:sparkline>
            <x14:sparkline>
              <xm:f>'Data-1'!P696:Q696</xm:f>
              <xm:sqref>T696</xm:sqref>
            </x14:sparkline>
            <x14:sparkline>
              <xm:f>'Data-1'!P697:Q697</xm:f>
              <xm:sqref>T697</xm:sqref>
            </x14:sparkline>
            <x14:sparkline>
              <xm:f>'Data-1'!P698:Q698</xm:f>
              <xm:sqref>T698</xm:sqref>
            </x14:sparkline>
            <x14:sparkline>
              <xm:f>'Data-1'!P699:Q699</xm:f>
              <xm:sqref>T699</xm:sqref>
            </x14:sparkline>
            <x14:sparkline>
              <xm:f>'Data-1'!P700:Q700</xm:f>
              <xm:sqref>T700</xm:sqref>
            </x14:sparkline>
            <x14:sparkline>
              <xm:f>'Data-1'!P701:Q701</xm:f>
              <xm:sqref>T701</xm:sqref>
            </x14:sparkline>
            <x14:sparkline>
              <xm:f>'Data-1'!P702:Q702</xm:f>
              <xm:sqref>T702</xm:sqref>
            </x14:sparkline>
            <x14:sparkline>
              <xm:f>'Data-1'!P703:Q703</xm:f>
              <xm:sqref>T703</xm:sqref>
            </x14:sparkline>
            <x14:sparkline>
              <xm:f>'Data-1'!P704:Q704</xm:f>
              <xm:sqref>T704</xm:sqref>
            </x14:sparkline>
            <x14:sparkline>
              <xm:f>'Data-1'!P705:Q705</xm:f>
              <xm:sqref>T705</xm:sqref>
            </x14:sparkline>
            <x14:sparkline>
              <xm:f>'Data-1'!P706:Q706</xm:f>
              <xm:sqref>T706</xm:sqref>
            </x14:sparkline>
            <x14:sparkline>
              <xm:f>'Data-1'!P707:Q707</xm:f>
              <xm:sqref>T707</xm:sqref>
            </x14:sparkline>
            <x14:sparkline>
              <xm:f>'Data-1'!P708:Q708</xm:f>
              <xm:sqref>T708</xm:sqref>
            </x14:sparkline>
            <x14:sparkline>
              <xm:f>'Data-1'!P709:Q709</xm:f>
              <xm:sqref>T709</xm:sqref>
            </x14:sparkline>
            <x14:sparkline>
              <xm:f>'Data-1'!P710:Q710</xm:f>
              <xm:sqref>T710</xm:sqref>
            </x14:sparkline>
            <x14:sparkline>
              <xm:f>'Data-1'!P711:Q711</xm:f>
              <xm:sqref>T711</xm:sqref>
            </x14:sparkline>
            <x14:sparkline>
              <xm:f>'Data-1'!P712:Q712</xm:f>
              <xm:sqref>T712</xm:sqref>
            </x14:sparkline>
            <x14:sparkline>
              <xm:f>'Data-1'!P713:Q713</xm:f>
              <xm:sqref>T713</xm:sqref>
            </x14:sparkline>
            <x14:sparkline>
              <xm:f>'Data-1'!P714:Q714</xm:f>
              <xm:sqref>T714</xm:sqref>
            </x14:sparkline>
            <x14:sparkline>
              <xm:f>'Data-1'!P715:Q715</xm:f>
              <xm:sqref>T715</xm:sqref>
            </x14:sparkline>
            <x14:sparkline>
              <xm:f>'Data-1'!P716:Q716</xm:f>
              <xm:sqref>T716</xm:sqref>
            </x14:sparkline>
            <x14:sparkline>
              <xm:f>'Data-1'!P717:Q717</xm:f>
              <xm:sqref>T717</xm:sqref>
            </x14:sparkline>
            <x14:sparkline>
              <xm:f>'Data-1'!P718:Q718</xm:f>
              <xm:sqref>T718</xm:sqref>
            </x14:sparkline>
            <x14:sparkline>
              <xm:f>'Data-1'!P719:Q719</xm:f>
              <xm:sqref>T719</xm:sqref>
            </x14:sparkline>
            <x14:sparkline>
              <xm:f>'Data-1'!P720:Q720</xm:f>
              <xm:sqref>T720</xm:sqref>
            </x14:sparkline>
            <x14:sparkline>
              <xm:f>'Data-1'!P721:Q721</xm:f>
              <xm:sqref>T721</xm:sqref>
            </x14:sparkline>
            <x14:sparkline>
              <xm:f>'Data-1'!P722:Q722</xm:f>
              <xm:sqref>T722</xm:sqref>
            </x14:sparkline>
            <x14:sparkline>
              <xm:f>'Data-1'!P723:Q723</xm:f>
              <xm:sqref>T723</xm:sqref>
            </x14:sparkline>
            <x14:sparkline>
              <xm:f>'Data-1'!P724:Q724</xm:f>
              <xm:sqref>T724</xm:sqref>
            </x14:sparkline>
            <x14:sparkline>
              <xm:f>'Data-1'!P725:Q725</xm:f>
              <xm:sqref>T725</xm:sqref>
            </x14:sparkline>
            <x14:sparkline>
              <xm:f>'Data-1'!P726:Q726</xm:f>
              <xm:sqref>T726</xm:sqref>
            </x14:sparkline>
            <x14:sparkline>
              <xm:f>'Data-1'!P727:Q727</xm:f>
              <xm:sqref>T727</xm:sqref>
            </x14:sparkline>
            <x14:sparkline>
              <xm:f>'Data-1'!P728:Q728</xm:f>
              <xm:sqref>T728</xm:sqref>
            </x14:sparkline>
            <x14:sparkline>
              <xm:f>'Data-1'!P729:Q729</xm:f>
              <xm:sqref>T729</xm:sqref>
            </x14:sparkline>
            <x14:sparkline>
              <xm:f>'Data-1'!P730:Q730</xm:f>
              <xm:sqref>T730</xm:sqref>
            </x14:sparkline>
            <x14:sparkline>
              <xm:f>'Data-1'!P731:Q731</xm:f>
              <xm:sqref>T731</xm:sqref>
            </x14:sparkline>
            <x14:sparkline>
              <xm:f>'Data-1'!P732:Q732</xm:f>
              <xm:sqref>T732</xm:sqref>
            </x14:sparkline>
            <x14:sparkline>
              <xm:f>'Data-1'!P733:Q733</xm:f>
              <xm:sqref>T733</xm:sqref>
            </x14:sparkline>
            <x14:sparkline>
              <xm:f>'Data-1'!P734:Q734</xm:f>
              <xm:sqref>T734</xm:sqref>
            </x14:sparkline>
            <x14:sparkline>
              <xm:f>'Data-1'!P735:Q735</xm:f>
              <xm:sqref>T735</xm:sqref>
            </x14:sparkline>
            <x14:sparkline>
              <xm:f>'Data-1'!P736:Q736</xm:f>
              <xm:sqref>T736</xm:sqref>
            </x14:sparkline>
            <x14:sparkline>
              <xm:f>'Data-1'!P737:Q737</xm:f>
              <xm:sqref>T737</xm:sqref>
            </x14:sparkline>
            <x14:sparkline>
              <xm:f>'Data-1'!P738:Q738</xm:f>
              <xm:sqref>T738</xm:sqref>
            </x14:sparkline>
            <x14:sparkline>
              <xm:f>'Data-1'!P739:Q739</xm:f>
              <xm:sqref>T739</xm:sqref>
            </x14:sparkline>
            <x14:sparkline>
              <xm:f>'Data-1'!P740:Q740</xm:f>
              <xm:sqref>T740</xm:sqref>
            </x14:sparkline>
            <x14:sparkline>
              <xm:f>'Data-1'!P741:Q741</xm:f>
              <xm:sqref>T741</xm:sqref>
            </x14:sparkline>
            <x14:sparkline>
              <xm:f>'Data-1'!P742:Q742</xm:f>
              <xm:sqref>T742</xm:sqref>
            </x14:sparkline>
            <x14:sparkline>
              <xm:f>'Data-1'!P743:Q743</xm:f>
              <xm:sqref>T743</xm:sqref>
            </x14:sparkline>
            <x14:sparkline>
              <xm:f>'Data-1'!P744:Q744</xm:f>
              <xm:sqref>T744</xm:sqref>
            </x14:sparkline>
            <x14:sparkline>
              <xm:f>'Data-1'!P745:Q745</xm:f>
              <xm:sqref>T745</xm:sqref>
            </x14:sparkline>
            <x14:sparkline>
              <xm:f>'Data-1'!P746:Q746</xm:f>
              <xm:sqref>T746</xm:sqref>
            </x14:sparkline>
            <x14:sparkline>
              <xm:f>'Data-1'!P747:Q747</xm:f>
              <xm:sqref>T747</xm:sqref>
            </x14:sparkline>
            <x14:sparkline>
              <xm:f>'Data-1'!P748:Q748</xm:f>
              <xm:sqref>T748</xm:sqref>
            </x14:sparkline>
            <x14:sparkline>
              <xm:f>'Data-1'!P749:Q749</xm:f>
              <xm:sqref>T749</xm:sqref>
            </x14:sparkline>
            <x14:sparkline>
              <xm:f>'Data-1'!P750:Q750</xm:f>
              <xm:sqref>T750</xm:sqref>
            </x14:sparkline>
            <x14:sparkline>
              <xm:f>'Data-1'!P751:Q751</xm:f>
              <xm:sqref>T751</xm:sqref>
            </x14:sparkline>
            <x14:sparkline>
              <xm:f>'Data-1'!P752:Q752</xm:f>
              <xm:sqref>T752</xm:sqref>
            </x14:sparkline>
            <x14:sparkline>
              <xm:f>'Data-1'!P753:Q753</xm:f>
              <xm:sqref>T753</xm:sqref>
            </x14:sparkline>
            <x14:sparkline>
              <xm:f>'Data-1'!P754:Q754</xm:f>
              <xm:sqref>T754</xm:sqref>
            </x14:sparkline>
            <x14:sparkline>
              <xm:f>'Data-1'!P755:Q755</xm:f>
              <xm:sqref>T755</xm:sqref>
            </x14:sparkline>
            <x14:sparkline>
              <xm:f>'Data-1'!P756:Q756</xm:f>
              <xm:sqref>T756</xm:sqref>
            </x14:sparkline>
            <x14:sparkline>
              <xm:f>'Data-1'!P757:Q757</xm:f>
              <xm:sqref>T757</xm:sqref>
            </x14:sparkline>
            <x14:sparkline>
              <xm:f>'Data-1'!P758:Q758</xm:f>
              <xm:sqref>T758</xm:sqref>
            </x14:sparkline>
            <x14:sparkline>
              <xm:f>'Data-1'!P759:Q759</xm:f>
              <xm:sqref>T759</xm:sqref>
            </x14:sparkline>
            <x14:sparkline>
              <xm:f>'Data-1'!P760:Q760</xm:f>
              <xm:sqref>T760</xm:sqref>
            </x14:sparkline>
            <x14:sparkline>
              <xm:f>'Data-1'!P761:Q761</xm:f>
              <xm:sqref>T761</xm:sqref>
            </x14:sparkline>
            <x14:sparkline>
              <xm:f>'Data-1'!P762:Q762</xm:f>
              <xm:sqref>T762</xm:sqref>
            </x14:sparkline>
            <x14:sparkline>
              <xm:f>'Data-1'!P763:Q763</xm:f>
              <xm:sqref>T763</xm:sqref>
            </x14:sparkline>
            <x14:sparkline>
              <xm:f>'Data-1'!P764:Q764</xm:f>
              <xm:sqref>T764</xm:sqref>
            </x14:sparkline>
            <x14:sparkline>
              <xm:f>'Data-1'!P765:Q765</xm:f>
              <xm:sqref>T765</xm:sqref>
            </x14:sparkline>
            <x14:sparkline>
              <xm:f>'Data-1'!P766:Q766</xm:f>
              <xm:sqref>T766</xm:sqref>
            </x14:sparkline>
            <x14:sparkline>
              <xm:f>'Data-1'!P767:Q767</xm:f>
              <xm:sqref>T767</xm:sqref>
            </x14:sparkline>
            <x14:sparkline>
              <xm:f>'Data-1'!P768:Q768</xm:f>
              <xm:sqref>T768</xm:sqref>
            </x14:sparkline>
            <x14:sparkline>
              <xm:f>'Data-1'!P769:Q769</xm:f>
              <xm:sqref>T769</xm:sqref>
            </x14:sparkline>
            <x14:sparkline>
              <xm:f>'Data-1'!P770:Q770</xm:f>
              <xm:sqref>T770</xm:sqref>
            </x14:sparkline>
            <x14:sparkline>
              <xm:f>'Data-1'!P771:Q771</xm:f>
              <xm:sqref>T771</xm:sqref>
            </x14:sparkline>
            <x14:sparkline>
              <xm:f>'Data-1'!P772:Q772</xm:f>
              <xm:sqref>T772</xm:sqref>
            </x14:sparkline>
            <x14:sparkline>
              <xm:f>'Data-1'!P773:Q773</xm:f>
              <xm:sqref>T773</xm:sqref>
            </x14:sparkline>
            <x14:sparkline>
              <xm:f>'Data-1'!P774:Q774</xm:f>
              <xm:sqref>T774</xm:sqref>
            </x14:sparkline>
            <x14:sparkline>
              <xm:f>'Data-1'!P775:Q775</xm:f>
              <xm:sqref>T775</xm:sqref>
            </x14:sparkline>
            <x14:sparkline>
              <xm:f>'Data-1'!P776:Q776</xm:f>
              <xm:sqref>T776</xm:sqref>
            </x14:sparkline>
            <x14:sparkline>
              <xm:f>'Data-1'!P777:Q777</xm:f>
              <xm:sqref>T777</xm:sqref>
            </x14:sparkline>
            <x14:sparkline>
              <xm:f>'Data-1'!P778:Q778</xm:f>
              <xm:sqref>T778</xm:sqref>
            </x14:sparkline>
            <x14:sparkline>
              <xm:f>'Data-1'!P779:Q779</xm:f>
              <xm:sqref>T779</xm:sqref>
            </x14:sparkline>
            <x14:sparkline>
              <xm:f>'Data-1'!P780:Q780</xm:f>
              <xm:sqref>T780</xm:sqref>
            </x14:sparkline>
            <x14:sparkline>
              <xm:f>'Data-1'!P781:Q781</xm:f>
              <xm:sqref>T781</xm:sqref>
            </x14:sparkline>
            <x14:sparkline>
              <xm:f>'Data-1'!P782:Q782</xm:f>
              <xm:sqref>T782</xm:sqref>
            </x14:sparkline>
            <x14:sparkline>
              <xm:f>'Data-1'!P783:Q783</xm:f>
              <xm:sqref>T783</xm:sqref>
            </x14:sparkline>
            <x14:sparkline>
              <xm:f>'Data-1'!P784:Q784</xm:f>
              <xm:sqref>T784</xm:sqref>
            </x14:sparkline>
            <x14:sparkline>
              <xm:f>'Data-1'!P785:Q785</xm:f>
              <xm:sqref>T785</xm:sqref>
            </x14:sparkline>
            <x14:sparkline>
              <xm:f>'Data-1'!P786:Q786</xm:f>
              <xm:sqref>T786</xm:sqref>
            </x14:sparkline>
            <x14:sparkline>
              <xm:f>'Data-1'!P787:Q787</xm:f>
              <xm:sqref>T787</xm:sqref>
            </x14:sparkline>
            <x14:sparkline>
              <xm:f>'Data-1'!P788:Q788</xm:f>
              <xm:sqref>T788</xm:sqref>
            </x14:sparkline>
            <x14:sparkline>
              <xm:f>'Data-1'!P789:Q789</xm:f>
              <xm:sqref>T789</xm:sqref>
            </x14:sparkline>
            <x14:sparkline>
              <xm:f>'Data-1'!P790:Q790</xm:f>
              <xm:sqref>T790</xm:sqref>
            </x14:sparkline>
            <x14:sparkline>
              <xm:f>'Data-1'!P791:Q791</xm:f>
              <xm:sqref>T791</xm:sqref>
            </x14:sparkline>
            <x14:sparkline>
              <xm:f>'Data-1'!P792:Q792</xm:f>
              <xm:sqref>T792</xm:sqref>
            </x14:sparkline>
            <x14:sparkline>
              <xm:f>'Data-1'!P793:Q793</xm:f>
              <xm:sqref>T793</xm:sqref>
            </x14:sparkline>
            <x14:sparkline>
              <xm:f>'Data-1'!P794:Q794</xm:f>
              <xm:sqref>T794</xm:sqref>
            </x14:sparkline>
            <x14:sparkline>
              <xm:f>'Data-1'!P795:Q795</xm:f>
              <xm:sqref>T795</xm:sqref>
            </x14:sparkline>
            <x14:sparkline>
              <xm:f>'Data-1'!P796:Q796</xm:f>
              <xm:sqref>T796</xm:sqref>
            </x14:sparkline>
            <x14:sparkline>
              <xm:f>'Data-1'!P797:Q797</xm:f>
              <xm:sqref>T797</xm:sqref>
            </x14:sparkline>
            <x14:sparkline>
              <xm:f>'Data-1'!P798:Q798</xm:f>
              <xm:sqref>T798</xm:sqref>
            </x14:sparkline>
            <x14:sparkline>
              <xm:f>'Data-1'!P799:Q799</xm:f>
              <xm:sqref>T799</xm:sqref>
            </x14:sparkline>
            <x14:sparkline>
              <xm:f>'Data-1'!P800:Q800</xm:f>
              <xm:sqref>T800</xm:sqref>
            </x14:sparkline>
            <x14:sparkline>
              <xm:f>'Data-1'!P801:Q801</xm:f>
              <xm:sqref>T801</xm:sqref>
            </x14:sparkline>
            <x14:sparkline>
              <xm:f>'Data-1'!P802:Q802</xm:f>
              <xm:sqref>T802</xm:sqref>
            </x14:sparkline>
            <x14:sparkline>
              <xm:f>'Data-1'!P803:Q803</xm:f>
              <xm:sqref>T803</xm:sqref>
            </x14:sparkline>
            <x14:sparkline>
              <xm:f>'Data-1'!P804:Q804</xm:f>
              <xm:sqref>T804</xm:sqref>
            </x14:sparkline>
            <x14:sparkline>
              <xm:f>'Data-1'!P805:Q805</xm:f>
              <xm:sqref>T805</xm:sqref>
            </x14:sparkline>
            <x14:sparkline>
              <xm:f>'Data-1'!P806:Q806</xm:f>
              <xm:sqref>T806</xm:sqref>
            </x14:sparkline>
            <x14:sparkline>
              <xm:f>'Data-1'!P807:Q807</xm:f>
              <xm:sqref>T807</xm:sqref>
            </x14:sparkline>
            <x14:sparkline>
              <xm:f>'Data-1'!P808:Q808</xm:f>
              <xm:sqref>T808</xm:sqref>
            </x14:sparkline>
            <x14:sparkline>
              <xm:f>'Data-1'!P809:Q809</xm:f>
              <xm:sqref>T809</xm:sqref>
            </x14:sparkline>
            <x14:sparkline>
              <xm:f>'Data-1'!P810:Q810</xm:f>
              <xm:sqref>T810</xm:sqref>
            </x14:sparkline>
            <x14:sparkline>
              <xm:f>'Data-1'!P811:Q811</xm:f>
              <xm:sqref>T811</xm:sqref>
            </x14:sparkline>
            <x14:sparkline>
              <xm:f>'Data-1'!P812:Q812</xm:f>
              <xm:sqref>T812</xm:sqref>
            </x14:sparkline>
            <x14:sparkline>
              <xm:f>'Data-1'!P813:Q813</xm:f>
              <xm:sqref>T813</xm:sqref>
            </x14:sparkline>
            <x14:sparkline>
              <xm:f>'Data-1'!P814:Q814</xm:f>
              <xm:sqref>T814</xm:sqref>
            </x14:sparkline>
            <x14:sparkline>
              <xm:f>'Data-1'!P815:Q815</xm:f>
              <xm:sqref>T815</xm:sqref>
            </x14:sparkline>
            <x14:sparkline>
              <xm:f>'Data-1'!P816:Q816</xm:f>
              <xm:sqref>T816</xm:sqref>
            </x14:sparkline>
            <x14:sparkline>
              <xm:f>'Data-1'!P817:Q817</xm:f>
              <xm:sqref>T817</xm:sqref>
            </x14:sparkline>
            <x14:sparkline>
              <xm:f>'Data-1'!P818:Q818</xm:f>
              <xm:sqref>T818</xm:sqref>
            </x14:sparkline>
            <x14:sparkline>
              <xm:f>'Data-1'!P819:Q819</xm:f>
              <xm:sqref>T819</xm:sqref>
            </x14:sparkline>
            <x14:sparkline>
              <xm:f>'Data-1'!P820:Q820</xm:f>
              <xm:sqref>T820</xm:sqref>
            </x14:sparkline>
            <x14:sparkline>
              <xm:f>'Data-1'!P821:Q821</xm:f>
              <xm:sqref>T821</xm:sqref>
            </x14:sparkline>
            <x14:sparkline>
              <xm:f>'Data-1'!P822:Q822</xm:f>
              <xm:sqref>T822</xm:sqref>
            </x14:sparkline>
            <x14:sparkline>
              <xm:f>'Data-1'!P823:Q823</xm:f>
              <xm:sqref>T823</xm:sqref>
            </x14:sparkline>
            <x14:sparkline>
              <xm:f>'Data-1'!P824:Q824</xm:f>
              <xm:sqref>T824</xm:sqref>
            </x14:sparkline>
            <x14:sparkline>
              <xm:f>'Data-1'!P825:Q825</xm:f>
              <xm:sqref>T825</xm:sqref>
            </x14:sparkline>
            <x14:sparkline>
              <xm:f>'Data-1'!P826:Q826</xm:f>
              <xm:sqref>T826</xm:sqref>
            </x14:sparkline>
            <x14:sparkline>
              <xm:f>'Data-1'!P827:Q827</xm:f>
              <xm:sqref>T827</xm:sqref>
            </x14:sparkline>
            <x14:sparkline>
              <xm:f>'Data-1'!P828:Q828</xm:f>
              <xm:sqref>T828</xm:sqref>
            </x14:sparkline>
            <x14:sparkline>
              <xm:f>'Data-1'!P829:Q829</xm:f>
              <xm:sqref>T829</xm:sqref>
            </x14:sparkline>
            <x14:sparkline>
              <xm:f>'Data-1'!P830:Q830</xm:f>
              <xm:sqref>T830</xm:sqref>
            </x14:sparkline>
            <x14:sparkline>
              <xm:f>'Data-1'!P831:Q831</xm:f>
              <xm:sqref>T831</xm:sqref>
            </x14:sparkline>
            <x14:sparkline>
              <xm:f>'Data-1'!P832:Q832</xm:f>
              <xm:sqref>T832</xm:sqref>
            </x14:sparkline>
            <x14:sparkline>
              <xm:f>'Data-1'!P833:Q833</xm:f>
              <xm:sqref>T833</xm:sqref>
            </x14:sparkline>
            <x14:sparkline>
              <xm:f>'Data-1'!P834:Q834</xm:f>
              <xm:sqref>T834</xm:sqref>
            </x14:sparkline>
            <x14:sparkline>
              <xm:f>'Data-1'!P835:Q835</xm:f>
              <xm:sqref>T835</xm:sqref>
            </x14:sparkline>
            <x14:sparkline>
              <xm:f>'Data-1'!P836:Q836</xm:f>
              <xm:sqref>T836</xm:sqref>
            </x14:sparkline>
            <x14:sparkline>
              <xm:f>'Data-1'!P837:Q837</xm:f>
              <xm:sqref>T837</xm:sqref>
            </x14:sparkline>
            <x14:sparkline>
              <xm:f>'Data-1'!P838:Q838</xm:f>
              <xm:sqref>T838</xm:sqref>
            </x14:sparkline>
            <x14:sparkline>
              <xm:f>'Data-1'!P839:Q839</xm:f>
              <xm:sqref>T839</xm:sqref>
            </x14:sparkline>
            <x14:sparkline>
              <xm:f>'Data-1'!P840:Q840</xm:f>
              <xm:sqref>T840</xm:sqref>
            </x14:sparkline>
            <x14:sparkline>
              <xm:f>'Data-1'!P841:Q841</xm:f>
              <xm:sqref>T841</xm:sqref>
            </x14:sparkline>
            <x14:sparkline>
              <xm:f>'Data-1'!P842:Q842</xm:f>
              <xm:sqref>T842</xm:sqref>
            </x14:sparkline>
            <x14:sparkline>
              <xm:f>'Data-1'!P843:Q843</xm:f>
              <xm:sqref>T843</xm:sqref>
            </x14:sparkline>
            <x14:sparkline>
              <xm:f>'Data-1'!P844:Q844</xm:f>
              <xm:sqref>T844</xm:sqref>
            </x14:sparkline>
            <x14:sparkline>
              <xm:f>'Data-1'!P845:Q845</xm:f>
              <xm:sqref>T845</xm:sqref>
            </x14:sparkline>
            <x14:sparkline>
              <xm:f>'Data-1'!P846:Q846</xm:f>
              <xm:sqref>T846</xm:sqref>
            </x14:sparkline>
            <x14:sparkline>
              <xm:f>'Data-1'!P847:Q847</xm:f>
              <xm:sqref>T847</xm:sqref>
            </x14:sparkline>
            <x14:sparkline>
              <xm:f>'Data-1'!P848:Q848</xm:f>
              <xm:sqref>T848</xm:sqref>
            </x14:sparkline>
            <x14:sparkline>
              <xm:f>'Data-1'!P849:Q849</xm:f>
              <xm:sqref>T849</xm:sqref>
            </x14:sparkline>
            <x14:sparkline>
              <xm:f>'Data-1'!P850:Q850</xm:f>
              <xm:sqref>T850</xm:sqref>
            </x14:sparkline>
            <x14:sparkline>
              <xm:f>'Data-1'!P851:Q851</xm:f>
              <xm:sqref>T851</xm:sqref>
            </x14:sparkline>
            <x14:sparkline>
              <xm:f>'Data-1'!P852:Q852</xm:f>
              <xm:sqref>T852</xm:sqref>
            </x14:sparkline>
            <x14:sparkline>
              <xm:f>'Data-1'!P853:Q853</xm:f>
              <xm:sqref>T853</xm:sqref>
            </x14:sparkline>
            <x14:sparkline>
              <xm:f>'Data-1'!P854:Q854</xm:f>
              <xm:sqref>T854</xm:sqref>
            </x14:sparkline>
            <x14:sparkline>
              <xm:f>'Data-1'!P855:Q855</xm:f>
              <xm:sqref>T855</xm:sqref>
            </x14:sparkline>
            <x14:sparkline>
              <xm:f>'Data-1'!P856:Q856</xm:f>
              <xm:sqref>T856</xm:sqref>
            </x14:sparkline>
            <x14:sparkline>
              <xm:f>'Data-1'!P857:Q857</xm:f>
              <xm:sqref>T857</xm:sqref>
            </x14:sparkline>
            <x14:sparkline>
              <xm:f>'Data-1'!P858:Q858</xm:f>
              <xm:sqref>T858</xm:sqref>
            </x14:sparkline>
            <x14:sparkline>
              <xm:f>'Data-1'!P859:Q859</xm:f>
              <xm:sqref>T859</xm:sqref>
            </x14:sparkline>
            <x14:sparkline>
              <xm:f>'Data-1'!P860:Q860</xm:f>
              <xm:sqref>T860</xm:sqref>
            </x14:sparkline>
            <x14:sparkline>
              <xm:f>'Data-1'!P861:Q861</xm:f>
              <xm:sqref>T861</xm:sqref>
            </x14:sparkline>
            <x14:sparkline>
              <xm:f>'Data-1'!P862:Q862</xm:f>
              <xm:sqref>T862</xm:sqref>
            </x14:sparkline>
            <x14:sparkline>
              <xm:f>'Data-1'!P863:Q863</xm:f>
              <xm:sqref>T863</xm:sqref>
            </x14:sparkline>
            <x14:sparkline>
              <xm:f>'Data-1'!P864:Q864</xm:f>
              <xm:sqref>T864</xm:sqref>
            </x14:sparkline>
            <x14:sparkline>
              <xm:f>'Data-1'!P865:Q865</xm:f>
              <xm:sqref>T865</xm:sqref>
            </x14:sparkline>
            <x14:sparkline>
              <xm:f>'Data-1'!P866:Q866</xm:f>
              <xm:sqref>T866</xm:sqref>
            </x14:sparkline>
            <x14:sparkline>
              <xm:f>'Data-1'!P867:Q867</xm:f>
              <xm:sqref>T867</xm:sqref>
            </x14:sparkline>
            <x14:sparkline>
              <xm:f>'Data-1'!P868:Q868</xm:f>
              <xm:sqref>T868</xm:sqref>
            </x14:sparkline>
            <x14:sparkline>
              <xm:f>'Data-1'!P869:Q869</xm:f>
              <xm:sqref>T869</xm:sqref>
            </x14:sparkline>
            <x14:sparkline>
              <xm:f>'Data-1'!P870:Q870</xm:f>
              <xm:sqref>T870</xm:sqref>
            </x14:sparkline>
            <x14:sparkline>
              <xm:f>'Data-1'!P871:Q871</xm:f>
              <xm:sqref>T871</xm:sqref>
            </x14:sparkline>
            <x14:sparkline>
              <xm:f>'Data-1'!P872:Q872</xm:f>
              <xm:sqref>T872</xm:sqref>
            </x14:sparkline>
            <x14:sparkline>
              <xm:f>'Data-1'!P873:Q873</xm:f>
              <xm:sqref>T873</xm:sqref>
            </x14:sparkline>
            <x14:sparkline>
              <xm:f>'Data-1'!P874:Q874</xm:f>
              <xm:sqref>T874</xm:sqref>
            </x14:sparkline>
            <x14:sparkline>
              <xm:f>'Data-1'!P875:Q875</xm:f>
              <xm:sqref>T875</xm:sqref>
            </x14:sparkline>
            <x14:sparkline>
              <xm:f>'Data-1'!P876:Q876</xm:f>
              <xm:sqref>T876</xm:sqref>
            </x14:sparkline>
            <x14:sparkline>
              <xm:f>'Data-1'!P877:Q877</xm:f>
              <xm:sqref>T877</xm:sqref>
            </x14:sparkline>
            <x14:sparkline>
              <xm:f>'Data-1'!P878:Q878</xm:f>
              <xm:sqref>T878</xm:sqref>
            </x14:sparkline>
            <x14:sparkline>
              <xm:f>'Data-1'!P879:Q879</xm:f>
              <xm:sqref>T879</xm:sqref>
            </x14:sparkline>
            <x14:sparkline>
              <xm:f>'Data-1'!P880:Q880</xm:f>
              <xm:sqref>T880</xm:sqref>
            </x14:sparkline>
            <x14:sparkline>
              <xm:f>'Data-1'!P881:Q881</xm:f>
              <xm:sqref>T881</xm:sqref>
            </x14:sparkline>
            <x14:sparkline>
              <xm:f>'Data-1'!P882:Q882</xm:f>
              <xm:sqref>T882</xm:sqref>
            </x14:sparkline>
            <x14:sparkline>
              <xm:f>'Data-1'!P883:Q883</xm:f>
              <xm:sqref>T883</xm:sqref>
            </x14:sparkline>
            <x14:sparkline>
              <xm:f>'Data-1'!P884:Q884</xm:f>
              <xm:sqref>T884</xm:sqref>
            </x14:sparkline>
            <x14:sparkline>
              <xm:f>'Data-1'!P885:Q885</xm:f>
              <xm:sqref>T885</xm:sqref>
            </x14:sparkline>
            <x14:sparkline>
              <xm:f>'Data-1'!P886:Q886</xm:f>
              <xm:sqref>T886</xm:sqref>
            </x14:sparkline>
            <x14:sparkline>
              <xm:f>'Data-1'!P887:Q887</xm:f>
              <xm:sqref>T887</xm:sqref>
            </x14:sparkline>
            <x14:sparkline>
              <xm:f>'Data-1'!P888:Q888</xm:f>
              <xm:sqref>T888</xm:sqref>
            </x14:sparkline>
            <x14:sparkline>
              <xm:f>'Data-1'!P889:Q889</xm:f>
              <xm:sqref>T889</xm:sqref>
            </x14:sparkline>
            <x14:sparkline>
              <xm:f>'Data-1'!P890:Q890</xm:f>
              <xm:sqref>T890</xm:sqref>
            </x14:sparkline>
            <x14:sparkline>
              <xm:f>'Data-1'!P891:Q891</xm:f>
              <xm:sqref>T891</xm:sqref>
            </x14:sparkline>
            <x14:sparkline>
              <xm:f>'Data-1'!P892:Q892</xm:f>
              <xm:sqref>T892</xm:sqref>
            </x14:sparkline>
            <x14:sparkline>
              <xm:f>'Data-1'!P893:Q893</xm:f>
              <xm:sqref>T893</xm:sqref>
            </x14:sparkline>
            <x14:sparkline>
              <xm:f>'Data-1'!P894:Q894</xm:f>
              <xm:sqref>T894</xm:sqref>
            </x14:sparkline>
            <x14:sparkline>
              <xm:f>'Data-1'!P895:Q895</xm:f>
              <xm:sqref>T895</xm:sqref>
            </x14:sparkline>
            <x14:sparkline>
              <xm:f>'Data-1'!P896:Q896</xm:f>
              <xm:sqref>T896</xm:sqref>
            </x14:sparkline>
            <x14:sparkline>
              <xm:f>'Data-1'!P897:Q897</xm:f>
              <xm:sqref>T897</xm:sqref>
            </x14:sparkline>
            <x14:sparkline>
              <xm:f>'Data-1'!P898:Q898</xm:f>
              <xm:sqref>T898</xm:sqref>
            </x14:sparkline>
            <x14:sparkline>
              <xm:f>'Data-1'!P899:Q899</xm:f>
              <xm:sqref>T899</xm:sqref>
            </x14:sparkline>
            <x14:sparkline>
              <xm:f>'Data-1'!P900:Q900</xm:f>
              <xm:sqref>T900</xm:sqref>
            </x14:sparkline>
            <x14:sparkline>
              <xm:f>'Data-1'!P901:Q901</xm:f>
              <xm:sqref>T901</xm:sqref>
            </x14:sparkline>
            <x14:sparkline>
              <xm:f>'Data-1'!P902:Q902</xm:f>
              <xm:sqref>T902</xm:sqref>
            </x14:sparkline>
            <x14:sparkline>
              <xm:f>'Data-1'!P903:Q903</xm:f>
              <xm:sqref>T903</xm:sqref>
            </x14:sparkline>
            <x14:sparkline>
              <xm:f>'Data-1'!P904:Q904</xm:f>
              <xm:sqref>T904</xm:sqref>
            </x14:sparkline>
            <x14:sparkline>
              <xm:f>'Data-1'!P905:Q905</xm:f>
              <xm:sqref>T905</xm:sqref>
            </x14:sparkline>
            <x14:sparkline>
              <xm:f>'Data-1'!P906:Q906</xm:f>
              <xm:sqref>T906</xm:sqref>
            </x14:sparkline>
            <x14:sparkline>
              <xm:f>'Data-1'!P907:Q907</xm:f>
              <xm:sqref>T907</xm:sqref>
            </x14:sparkline>
            <x14:sparkline>
              <xm:f>'Data-1'!P908:Q908</xm:f>
              <xm:sqref>T908</xm:sqref>
            </x14:sparkline>
            <x14:sparkline>
              <xm:f>'Data-1'!P909:Q909</xm:f>
              <xm:sqref>T909</xm:sqref>
            </x14:sparkline>
            <x14:sparkline>
              <xm:f>'Data-1'!P910:Q910</xm:f>
              <xm:sqref>T910</xm:sqref>
            </x14:sparkline>
            <x14:sparkline>
              <xm:f>'Data-1'!P911:Q911</xm:f>
              <xm:sqref>T911</xm:sqref>
            </x14:sparkline>
            <x14:sparkline>
              <xm:f>'Data-1'!P912:Q912</xm:f>
              <xm:sqref>T912</xm:sqref>
            </x14:sparkline>
            <x14:sparkline>
              <xm:f>'Data-1'!P913:Q913</xm:f>
              <xm:sqref>T913</xm:sqref>
            </x14:sparkline>
            <x14:sparkline>
              <xm:f>'Data-1'!P914:Q914</xm:f>
              <xm:sqref>T914</xm:sqref>
            </x14:sparkline>
            <x14:sparkline>
              <xm:f>'Data-1'!P915:Q915</xm:f>
              <xm:sqref>T915</xm:sqref>
            </x14:sparkline>
            <x14:sparkline>
              <xm:f>'Data-1'!P916:Q916</xm:f>
              <xm:sqref>T916</xm:sqref>
            </x14:sparkline>
            <x14:sparkline>
              <xm:f>'Data-1'!P917:Q917</xm:f>
              <xm:sqref>T917</xm:sqref>
            </x14:sparkline>
            <x14:sparkline>
              <xm:f>'Data-1'!P918:Q918</xm:f>
              <xm:sqref>T918</xm:sqref>
            </x14:sparkline>
            <x14:sparkline>
              <xm:f>'Data-1'!P919:Q919</xm:f>
              <xm:sqref>T919</xm:sqref>
            </x14:sparkline>
            <x14:sparkline>
              <xm:f>'Data-1'!P920:Q920</xm:f>
              <xm:sqref>T920</xm:sqref>
            </x14:sparkline>
            <x14:sparkline>
              <xm:f>'Data-1'!P921:Q921</xm:f>
              <xm:sqref>T921</xm:sqref>
            </x14:sparkline>
            <x14:sparkline>
              <xm:f>'Data-1'!P922:Q922</xm:f>
              <xm:sqref>T922</xm:sqref>
            </x14:sparkline>
            <x14:sparkline>
              <xm:f>'Data-1'!P923:Q923</xm:f>
              <xm:sqref>T923</xm:sqref>
            </x14:sparkline>
            <x14:sparkline>
              <xm:f>'Data-1'!P924:Q924</xm:f>
              <xm:sqref>T924</xm:sqref>
            </x14:sparkline>
            <x14:sparkline>
              <xm:f>'Data-1'!P925:Q925</xm:f>
              <xm:sqref>T925</xm:sqref>
            </x14:sparkline>
            <x14:sparkline>
              <xm:f>'Data-1'!P926:Q926</xm:f>
              <xm:sqref>T926</xm:sqref>
            </x14:sparkline>
            <x14:sparkline>
              <xm:f>'Data-1'!P927:Q927</xm:f>
              <xm:sqref>T927</xm:sqref>
            </x14:sparkline>
            <x14:sparkline>
              <xm:f>'Data-1'!P928:Q928</xm:f>
              <xm:sqref>T928</xm:sqref>
            </x14:sparkline>
            <x14:sparkline>
              <xm:f>'Data-1'!P929:Q929</xm:f>
              <xm:sqref>T929</xm:sqref>
            </x14:sparkline>
            <x14:sparkline>
              <xm:f>'Data-1'!P930:Q930</xm:f>
              <xm:sqref>T930</xm:sqref>
            </x14:sparkline>
            <x14:sparkline>
              <xm:f>'Data-1'!P931:Q931</xm:f>
              <xm:sqref>T931</xm:sqref>
            </x14:sparkline>
            <x14:sparkline>
              <xm:f>'Data-1'!P932:Q932</xm:f>
              <xm:sqref>T932</xm:sqref>
            </x14:sparkline>
            <x14:sparkline>
              <xm:f>'Data-1'!P933:Q933</xm:f>
              <xm:sqref>T933</xm:sqref>
            </x14:sparkline>
            <x14:sparkline>
              <xm:f>'Data-1'!P934:Q934</xm:f>
              <xm:sqref>T934</xm:sqref>
            </x14:sparkline>
            <x14:sparkline>
              <xm:f>'Data-1'!P935:Q935</xm:f>
              <xm:sqref>T935</xm:sqref>
            </x14:sparkline>
            <x14:sparkline>
              <xm:f>'Data-1'!P936:Q936</xm:f>
              <xm:sqref>T936</xm:sqref>
            </x14:sparkline>
            <x14:sparkline>
              <xm:f>'Data-1'!P937:Q937</xm:f>
              <xm:sqref>T937</xm:sqref>
            </x14:sparkline>
            <x14:sparkline>
              <xm:f>'Data-1'!P938:Q938</xm:f>
              <xm:sqref>T938</xm:sqref>
            </x14:sparkline>
            <x14:sparkline>
              <xm:f>'Data-1'!P939:Q939</xm:f>
              <xm:sqref>T939</xm:sqref>
            </x14:sparkline>
            <x14:sparkline>
              <xm:f>'Data-1'!P940:Q940</xm:f>
              <xm:sqref>T940</xm:sqref>
            </x14:sparkline>
            <x14:sparkline>
              <xm:f>'Data-1'!P941:Q941</xm:f>
              <xm:sqref>T941</xm:sqref>
            </x14:sparkline>
            <x14:sparkline>
              <xm:f>'Data-1'!P942:Q942</xm:f>
              <xm:sqref>T942</xm:sqref>
            </x14:sparkline>
            <x14:sparkline>
              <xm:f>'Data-1'!P943:Q943</xm:f>
              <xm:sqref>T943</xm:sqref>
            </x14:sparkline>
            <x14:sparkline>
              <xm:f>'Data-1'!P944:Q944</xm:f>
              <xm:sqref>T944</xm:sqref>
            </x14:sparkline>
            <x14:sparkline>
              <xm:f>'Data-1'!P945:Q945</xm:f>
              <xm:sqref>T945</xm:sqref>
            </x14:sparkline>
            <x14:sparkline>
              <xm:f>'Data-1'!P946:Q946</xm:f>
              <xm:sqref>T946</xm:sqref>
            </x14:sparkline>
            <x14:sparkline>
              <xm:f>'Data-1'!P947:Q947</xm:f>
              <xm:sqref>T947</xm:sqref>
            </x14:sparkline>
            <x14:sparkline>
              <xm:f>'Data-1'!P948:Q948</xm:f>
              <xm:sqref>T948</xm:sqref>
            </x14:sparkline>
            <x14:sparkline>
              <xm:f>'Data-1'!P949:Q949</xm:f>
              <xm:sqref>T949</xm:sqref>
            </x14:sparkline>
            <x14:sparkline>
              <xm:f>'Data-1'!P950:Q950</xm:f>
              <xm:sqref>T950</xm:sqref>
            </x14:sparkline>
            <x14:sparkline>
              <xm:f>'Data-1'!P951:Q951</xm:f>
              <xm:sqref>T951</xm:sqref>
            </x14:sparkline>
            <x14:sparkline>
              <xm:f>'Data-1'!P952:Q952</xm:f>
              <xm:sqref>T952</xm:sqref>
            </x14:sparkline>
            <x14:sparkline>
              <xm:f>'Data-1'!P953:Q953</xm:f>
              <xm:sqref>T953</xm:sqref>
            </x14:sparkline>
            <x14:sparkline>
              <xm:f>'Data-1'!P954:Q954</xm:f>
              <xm:sqref>T954</xm:sqref>
            </x14:sparkline>
            <x14:sparkline>
              <xm:f>'Data-1'!P955:Q955</xm:f>
              <xm:sqref>T955</xm:sqref>
            </x14:sparkline>
            <x14:sparkline>
              <xm:f>'Data-1'!P956:Q956</xm:f>
              <xm:sqref>T956</xm:sqref>
            </x14:sparkline>
            <x14:sparkline>
              <xm:f>'Data-1'!P957:Q957</xm:f>
              <xm:sqref>T957</xm:sqref>
            </x14:sparkline>
            <x14:sparkline>
              <xm:f>'Data-1'!P958:Q958</xm:f>
              <xm:sqref>T958</xm:sqref>
            </x14:sparkline>
            <x14:sparkline>
              <xm:f>'Data-1'!P959:Q959</xm:f>
              <xm:sqref>T959</xm:sqref>
            </x14:sparkline>
            <x14:sparkline>
              <xm:f>'Data-1'!P960:Q960</xm:f>
              <xm:sqref>T960</xm:sqref>
            </x14:sparkline>
            <x14:sparkline>
              <xm:f>'Data-1'!P961:Q961</xm:f>
              <xm:sqref>T961</xm:sqref>
            </x14:sparkline>
            <x14:sparkline>
              <xm:f>'Data-1'!P962:Q962</xm:f>
              <xm:sqref>T962</xm:sqref>
            </x14:sparkline>
            <x14:sparkline>
              <xm:f>'Data-1'!P963:Q963</xm:f>
              <xm:sqref>T963</xm:sqref>
            </x14:sparkline>
            <x14:sparkline>
              <xm:f>'Data-1'!P964:Q964</xm:f>
              <xm:sqref>T964</xm:sqref>
            </x14:sparkline>
            <x14:sparkline>
              <xm:f>'Data-1'!P965:Q965</xm:f>
              <xm:sqref>T965</xm:sqref>
            </x14:sparkline>
            <x14:sparkline>
              <xm:f>'Data-1'!P966:Q966</xm:f>
              <xm:sqref>T966</xm:sqref>
            </x14:sparkline>
            <x14:sparkline>
              <xm:f>'Data-1'!P967:Q967</xm:f>
              <xm:sqref>T967</xm:sqref>
            </x14:sparkline>
            <x14:sparkline>
              <xm:f>'Data-1'!P968:Q968</xm:f>
              <xm:sqref>T968</xm:sqref>
            </x14:sparkline>
            <x14:sparkline>
              <xm:f>'Data-1'!P969:Q969</xm:f>
              <xm:sqref>T969</xm:sqref>
            </x14:sparkline>
            <x14:sparkline>
              <xm:f>'Data-1'!P970:Q970</xm:f>
              <xm:sqref>T970</xm:sqref>
            </x14:sparkline>
            <x14:sparkline>
              <xm:f>'Data-1'!P971:Q971</xm:f>
              <xm:sqref>T971</xm:sqref>
            </x14:sparkline>
            <x14:sparkline>
              <xm:f>'Data-1'!P972:Q972</xm:f>
              <xm:sqref>T972</xm:sqref>
            </x14:sparkline>
            <x14:sparkline>
              <xm:f>'Data-1'!P973:Q973</xm:f>
              <xm:sqref>T973</xm:sqref>
            </x14:sparkline>
            <x14:sparkline>
              <xm:f>'Data-1'!P974:Q974</xm:f>
              <xm:sqref>T974</xm:sqref>
            </x14:sparkline>
            <x14:sparkline>
              <xm:f>'Data-1'!P975:Q975</xm:f>
              <xm:sqref>T975</xm:sqref>
            </x14:sparkline>
            <x14:sparkline>
              <xm:f>'Data-1'!P976:Q976</xm:f>
              <xm:sqref>T976</xm:sqref>
            </x14:sparkline>
            <x14:sparkline>
              <xm:f>'Data-1'!P977:Q977</xm:f>
              <xm:sqref>T977</xm:sqref>
            </x14:sparkline>
            <x14:sparkline>
              <xm:f>'Data-1'!P978:Q978</xm:f>
              <xm:sqref>T978</xm:sqref>
            </x14:sparkline>
            <x14:sparkline>
              <xm:f>'Data-1'!P979:Q979</xm:f>
              <xm:sqref>T979</xm:sqref>
            </x14:sparkline>
            <x14:sparkline>
              <xm:f>'Data-1'!P980:Q980</xm:f>
              <xm:sqref>T980</xm:sqref>
            </x14:sparkline>
            <x14:sparkline>
              <xm:f>'Data-1'!P981:Q981</xm:f>
              <xm:sqref>T981</xm:sqref>
            </x14:sparkline>
            <x14:sparkline>
              <xm:f>'Data-1'!P982:Q982</xm:f>
              <xm:sqref>T982</xm:sqref>
            </x14:sparkline>
            <x14:sparkline>
              <xm:f>'Data-1'!P983:Q983</xm:f>
              <xm:sqref>T983</xm:sqref>
            </x14:sparkline>
            <x14:sparkline>
              <xm:f>'Data-1'!P984:Q984</xm:f>
              <xm:sqref>T984</xm:sqref>
            </x14:sparkline>
            <x14:sparkline>
              <xm:f>'Data-1'!P985:Q985</xm:f>
              <xm:sqref>T985</xm:sqref>
            </x14:sparkline>
            <x14:sparkline>
              <xm:f>'Data-1'!P986:Q986</xm:f>
              <xm:sqref>T986</xm:sqref>
            </x14:sparkline>
            <x14:sparkline>
              <xm:f>'Data-1'!P987:Q987</xm:f>
              <xm:sqref>T987</xm:sqref>
            </x14:sparkline>
            <x14:sparkline>
              <xm:f>'Data-1'!P988:Q988</xm:f>
              <xm:sqref>T988</xm:sqref>
            </x14:sparkline>
            <x14:sparkline>
              <xm:f>'Data-1'!P989:Q989</xm:f>
              <xm:sqref>T989</xm:sqref>
            </x14:sparkline>
            <x14:sparkline>
              <xm:f>'Data-1'!P990:Q990</xm:f>
              <xm:sqref>T990</xm:sqref>
            </x14:sparkline>
            <x14:sparkline>
              <xm:f>'Data-1'!P991:Q991</xm:f>
              <xm:sqref>T991</xm:sqref>
            </x14:sparkline>
            <x14:sparkline>
              <xm:f>'Data-1'!P992:Q992</xm:f>
              <xm:sqref>T992</xm:sqref>
            </x14:sparkline>
            <x14:sparkline>
              <xm:f>'Data-1'!P993:Q993</xm:f>
              <xm:sqref>T993</xm:sqref>
            </x14:sparkline>
            <x14:sparkline>
              <xm:f>'Data-1'!P994:Q994</xm:f>
              <xm:sqref>T994</xm:sqref>
            </x14:sparkline>
            <x14:sparkline>
              <xm:f>'Data-1'!P995:Q995</xm:f>
              <xm:sqref>T995</xm:sqref>
            </x14:sparkline>
            <x14:sparkline>
              <xm:f>'Data-1'!P996:Q996</xm:f>
              <xm:sqref>T996</xm:sqref>
            </x14:sparkline>
            <x14:sparkline>
              <xm:f>'Data-1'!P997:Q997</xm:f>
              <xm:sqref>T997</xm:sqref>
            </x14:sparkline>
            <x14:sparkline>
              <xm:f>'Data-1'!P998:Q998</xm:f>
              <xm:sqref>T998</xm:sqref>
            </x14:sparkline>
            <x14:sparkline>
              <xm:f>'Data-1'!P999:Q999</xm:f>
              <xm:sqref>T999</xm:sqref>
            </x14:sparkline>
            <x14:sparkline>
              <xm:f>'Data-1'!P1000:Q1000</xm:f>
              <xm:sqref>T1000</xm:sqref>
            </x14:sparkline>
            <x14:sparkline>
              <xm:f>'Data-1'!P1001:Q1001</xm:f>
              <xm:sqref>T1001</xm:sqref>
            </x14:sparkline>
            <x14:sparkline>
              <xm:f>'Data-1'!P1002:Q1002</xm:f>
              <xm:sqref>T1002</xm:sqref>
            </x14:sparkline>
            <x14:sparkline>
              <xm:f>'Data-1'!P1003:Q1003</xm:f>
              <xm:sqref>T1003</xm:sqref>
            </x14:sparkline>
            <x14:sparkline>
              <xm:f>'Data-1'!P1004:Q1004</xm:f>
              <xm:sqref>T1004</xm:sqref>
            </x14:sparkline>
            <x14:sparkline>
              <xm:f>'Data-1'!P1005:Q1005</xm:f>
              <xm:sqref>T1005</xm:sqref>
            </x14:sparkline>
            <x14:sparkline>
              <xm:f>'Data-1'!P1006:Q1006</xm:f>
              <xm:sqref>T1006</xm:sqref>
            </x14:sparkline>
            <x14:sparkline>
              <xm:f>'Data-1'!P1007:Q1007</xm:f>
              <xm:sqref>T1007</xm:sqref>
            </x14:sparkline>
            <x14:sparkline>
              <xm:f>'Data-1'!P1008:Q1008</xm:f>
              <xm:sqref>T1008</xm:sqref>
            </x14:sparkline>
            <x14:sparkline>
              <xm:f>'Data-1'!P1009:Q1009</xm:f>
              <xm:sqref>T1009</xm:sqref>
            </x14:sparkline>
            <x14:sparkline>
              <xm:f>'Data-1'!P1010:Q1010</xm:f>
              <xm:sqref>T1010</xm:sqref>
            </x14:sparkline>
            <x14:sparkline>
              <xm:f>'Data-1'!P1011:Q1011</xm:f>
              <xm:sqref>T1011</xm:sqref>
            </x14:sparkline>
            <x14:sparkline>
              <xm:f>'Data-1'!P1012:Q1012</xm:f>
              <xm:sqref>T1012</xm:sqref>
            </x14:sparkline>
            <x14:sparkline>
              <xm:f>'Data-1'!P1013:Q1013</xm:f>
              <xm:sqref>T1013</xm:sqref>
            </x14:sparkline>
            <x14:sparkline>
              <xm:f>'Data-1'!P1014:Q1014</xm:f>
              <xm:sqref>T1014</xm:sqref>
            </x14:sparkline>
            <x14:sparkline>
              <xm:f>'Data-1'!P1015:Q1015</xm:f>
              <xm:sqref>T1015</xm:sqref>
            </x14:sparkline>
            <x14:sparkline>
              <xm:f>'Data-1'!P1016:Q1016</xm:f>
              <xm:sqref>T1016</xm:sqref>
            </x14:sparkline>
            <x14:sparkline>
              <xm:f>'Data-1'!P1017:Q1017</xm:f>
              <xm:sqref>T1017</xm:sqref>
            </x14:sparkline>
            <x14:sparkline>
              <xm:f>'Data-1'!P1018:Q1018</xm:f>
              <xm:sqref>T1018</xm:sqref>
            </x14:sparkline>
            <x14:sparkline>
              <xm:f>'Data-1'!P1019:Q1019</xm:f>
              <xm:sqref>T1019</xm:sqref>
            </x14:sparkline>
            <x14:sparkline>
              <xm:f>'Data-1'!P1020:Q1020</xm:f>
              <xm:sqref>T1020</xm:sqref>
            </x14:sparkline>
            <x14:sparkline>
              <xm:f>'Data-1'!P1021:Q1021</xm:f>
              <xm:sqref>T1021</xm:sqref>
            </x14:sparkline>
            <x14:sparkline>
              <xm:f>'Data-1'!P1022:Q1022</xm:f>
              <xm:sqref>T1022</xm:sqref>
            </x14:sparkline>
            <x14:sparkline>
              <xm:f>'Data-1'!P1023:Q1023</xm:f>
              <xm:sqref>T1023</xm:sqref>
            </x14:sparkline>
            <x14:sparkline>
              <xm:f>'Data-1'!P1024:Q1024</xm:f>
              <xm:sqref>T1024</xm:sqref>
            </x14:sparkline>
            <x14:sparkline>
              <xm:f>'Data-1'!P1025:Q1025</xm:f>
              <xm:sqref>T1025</xm:sqref>
            </x14:sparkline>
            <x14:sparkline>
              <xm:f>'Data-1'!P1026:Q1026</xm:f>
              <xm:sqref>T1026</xm:sqref>
            </x14:sparkline>
            <x14:sparkline>
              <xm:f>'Data-1'!P1027:Q1027</xm:f>
              <xm:sqref>T1027</xm:sqref>
            </x14:sparkline>
            <x14:sparkline>
              <xm:f>'Data-1'!P1028:Q1028</xm:f>
              <xm:sqref>T1028</xm:sqref>
            </x14:sparkline>
            <x14:sparkline>
              <xm:f>'Data-1'!P1029:Q1029</xm:f>
              <xm:sqref>T1029</xm:sqref>
            </x14:sparkline>
            <x14:sparkline>
              <xm:f>'Data-1'!P1030:Q1030</xm:f>
              <xm:sqref>T1030</xm:sqref>
            </x14:sparkline>
            <x14:sparkline>
              <xm:f>'Data-1'!P1031:Q1031</xm:f>
              <xm:sqref>T1031</xm:sqref>
            </x14:sparkline>
            <x14:sparkline>
              <xm:f>'Data-1'!P1032:Q1032</xm:f>
              <xm:sqref>T1032</xm:sqref>
            </x14:sparkline>
            <x14:sparkline>
              <xm:f>'Data-1'!P1033:Q1033</xm:f>
              <xm:sqref>T1033</xm:sqref>
            </x14:sparkline>
            <x14:sparkline>
              <xm:f>'Data-1'!P1034:Q1034</xm:f>
              <xm:sqref>T1034</xm:sqref>
            </x14:sparkline>
            <x14:sparkline>
              <xm:f>'Data-1'!P1035:Q1035</xm:f>
              <xm:sqref>T1035</xm:sqref>
            </x14:sparkline>
            <x14:sparkline>
              <xm:f>'Data-1'!P1036:Q1036</xm:f>
              <xm:sqref>T1036</xm:sqref>
            </x14:sparkline>
            <x14:sparkline>
              <xm:f>'Data-1'!P1037:Q1037</xm:f>
              <xm:sqref>T1037</xm:sqref>
            </x14:sparkline>
            <x14:sparkline>
              <xm:f>'Data-1'!P1038:Q1038</xm:f>
              <xm:sqref>T1038</xm:sqref>
            </x14:sparkline>
            <x14:sparkline>
              <xm:f>'Data-1'!P1039:Q1039</xm:f>
              <xm:sqref>T1039</xm:sqref>
            </x14:sparkline>
            <x14:sparkline>
              <xm:f>'Data-1'!P1040:Q1040</xm:f>
              <xm:sqref>T1040</xm:sqref>
            </x14:sparkline>
            <x14:sparkline>
              <xm:f>'Data-1'!P1041:Q1041</xm:f>
              <xm:sqref>T1041</xm:sqref>
            </x14:sparkline>
            <x14:sparkline>
              <xm:f>'Data-1'!P1042:Q1042</xm:f>
              <xm:sqref>T1042</xm:sqref>
            </x14:sparkline>
            <x14:sparkline>
              <xm:f>'Data-1'!P1043:Q1043</xm:f>
              <xm:sqref>T1043</xm:sqref>
            </x14:sparkline>
            <x14:sparkline>
              <xm:f>'Data-1'!P1044:Q1044</xm:f>
              <xm:sqref>T1044</xm:sqref>
            </x14:sparkline>
            <x14:sparkline>
              <xm:f>'Data-1'!P1045:Q1045</xm:f>
              <xm:sqref>T1045</xm:sqref>
            </x14:sparkline>
            <x14:sparkline>
              <xm:f>'Data-1'!P1046:Q1046</xm:f>
              <xm:sqref>T1046</xm:sqref>
            </x14:sparkline>
            <x14:sparkline>
              <xm:f>'Data-1'!P1047:Q1047</xm:f>
              <xm:sqref>T1047</xm:sqref>
            </x14:sparkline>
            <x14:sparkline>
              <xm:f>'Data-1'!P1048:Q1048</xm:f>
              <xm:sqref>T1048</xm:sqref>
            </x14:sparkline>
            <x14:sparkline>
              <xm:f>'Data-1'!P1049:Q1049</xm:f>
              <xm:sqref>T1049</xm:sqref>
            </x14:sparkline>
            <x14:sparkline>
              <xm:f>'Data-1'!P1050:Q1050</xm:f>
              <xm:sqref>T1050</xm:sqref>
            </x14:sparkline>
            <x14:sparkline>
              <xm:f>'Data-1'!P1051:Q1051</xm:f>
              <xm:sqref>T1051</xm:sqref>
            </x14:sparkline>
            <x14:sparkline>
              <xm:f>'Data-1'!P1052:Q1052</xm:f>
              <xm:sqref>T1052</xm:sqref>
            </x14:sparkline>
            <x14:sparkline>
              <xm:f>'Data-1'!P1053:Q1053</xm:f>
              <xm:sqref>T1053</xm:sqref>
            </x14:sparkline>
            <x14:sparkline>
              <xm:f>'Data-1'!P1054:Q1054</xm:f>
              <xm:sqref>T1054</xm:sqref>
            </x14:sparkline>
            <x14:sparkline>
              <xm:f>'Data-1'!P1055:Q1055</xm:f>
              <xm:sqref>T1055</xm:sqref>
            </x14:sparkline>
            <x14:sparkline>
              <xm:f>'Data-1'!P1056:Q1056</xm:f>
              <xm:sqref>T1056</xm:sqref>
            </x14:sparkline>
            <x14:sparkline>
              <xm:f>'Data-1'!P1057:Q1057</xm:f>
              <xm:sqref>T1057</xm:sqref>
            </x14:sparkline>
            <x14:sparkline>
              <xm:f>'Data-1'!P1058:Q1058</xm:f>
              <xm:sqref>T1058</xm:sqref>
            </x14:sparkline>
            <x14:sparkline>
              <xm:f>'Data-1'!P1059:Q1059</xm:f>
              <xm:sqref>T1059</xm:sqref>
            </x14:sparkline>
            <x14:sparkline>
              <xm:f>'Data-1'!P1060:Q1060</xm:f>
              <xm:sqref>T1060</xm:sqref>
            </x14:sparkline>
            <x14:sparkline>
              <xm:f>'Data-1'!P1061:Q1061</xm:f>
              <xm:sqref>T1061</xm:sqref>
            </x14:sparkline>
            <x14:sparkline>
              <xm:f>'Data-1'!P1062:Q1062</xm:f>
              <xm:sqref>T1062</xm:sqref>
            </x14:sparkline>
            <x14:sparkline>
              <xm:f>'Data-1'!P1063:Q1063</xm:f>
              <xm:sqref>T1063</xm:sqref>
            </x14:sparkline>
            <x14:sparkline>
              <xm:f>'Data-1'!P1064:Q1064</xm:f>
              <xm:sqref>T1064</xm:sqref>
            </x14:sparkline>
            <x14:sparkline>
              <xm:f>'Data-1'!P1065:Q1065</xm:f>
              <xm:sqref>T1065</xm:sqref>
            </x14:sparkline>
            <x14:sparkline>
              <xm:f>'Data-1'!P1066:Q1066</xm:f>
              <xm:sqref>T1066</xm:sqref>
            </x14:sparkline>
            <x14:sparkline>
              <xm:f>'Data-1'!P1067:Q1067</xm:f>
              <xm:sqref>T1067</xm:sqref>
            </x14:sparkline>
            <x14:sparkline>
              <xm:f>'Data-1'!P1068:Q1068</xm:f>
              <xm:sqref>T1068</xm:sqref>
            </x14:sparkline>
            <x14:sparkline>
              <xm:f>'Data-1'!P1069:Q1069</xm:f>
              <xm:sqref>T1069</xm:sqref>
            </x14:sparkline>
            <x14:sparkline>
              <xm:f>'Data-1'!P1070:Q1070</xm:f>
              <xm:sqref>T1070</xm:sqref>
            </x14:sparkline>
            <x14:sparkline>
              <xm:f>'Data-1'!P1071:Q1071</xm:f>
              <xm:sqref>T1071</xm:sqref>
            </x14:sparkline>
            <x14:sparkline>
              <xm:f>'Data-1'!P1072:Q1072</xm:f>
              <xm:sqref>T1072</xm:sqref>
            </x14:sparkline>
            <x14:sparkline>
              <xm:f>'Data-1'!P1073:Q1073</xm:f>
              <xm:sqref>T1073</xm:sqref>
            </x14:sparkline>
            <x14:sparkline>
              <xm:f>'Data-1'!P1074:Q1074</xm:f>
              <xm:sqref>T1074</xm:sqref>
            </x14:sparkline>
            <x14:sparkline>
              <xm:f>'Data-1'!P1075:Q1075</xm:f>
              <xm:sqref>T1075</xm:sqref>
            </x14:sparkline>
            <x14:sparkline>
              <xm:f>'Data-1'!P1076:Q1076</xm:f>
              <xm:sqref>T1076</xm:sqref>
            </x14:sparkline>
            <x14:sparkline>
              <xm:f>'Data-1'!P1077:Q1077</xm:f>
              <xm:sqref>T1077</xm:sqref>
            </x14:sparkline>
            <x14:sparkline>
              <xm:f>'Data-1'!P1078:Q1078</xm:f>
              <xm:sqref>T1078</xm:sqref>
            </x14:sparkline>
            <x14:sparkline>
              <xm:f>'Data-1'!P1079:Q1079</xm:f>
              <xm:sqref>T1079</xm:sqref>
            </x14:sparkline>
            <x14:sparkline>
              <xm:f>'Data-1'!P1080:Q1080</xm:f>
              <xm:sqref>T1080</xm:sqref>
            </x14:sparkline>
            <x14:sparkline>
              <xm:f>'Data-1'!P1081:Q1081</xm:f>
              <xm:sqref>T1081</xm:sqref>
            </x14:sparkline>
            <x14:sparkline>
              <xm:f>'Data-1'!P1082:Q1082</xm:f>
              <xm:sqref>T1082</xm:sqref>
            </x14:sparkline>
            <x14:sparkline>
              <xm:f>'Data-1'!P1083:Q1083</xm:f>
              <xm:sqref>T1083</xm:sqref>
            </x14:sparkline>
            <x14:sparkline>
              <xm:f>'Data-1'!P1084:Q1084</xm:f>
              <xm:sqref>T1084</xm:sqref>
            </x14:sparkline>
            <x14:sparkline>
              <xm:f>'Data-1'!P1085:Q1085</xm:f>
              <xm:sqref>T1085</xm:sqref>
            </x14:sparkline>
            <x14:sparkline>
              <xm:f>'Data-1'!P1086:Q1086</xm:f>
              <xm:sqref>T1086</xm:sqref>
            </x14:sparkline>
            <x14:sparkline>
              <xm:f>'Data-1'!P1087:Q1087</xm:f>
              <xm:sqref>T1087</xm:sqref>
            </x14:sparkline>
            <x14:sparkline>
              <xm:f>'Data-1'!P1088:Q1088</xm:f>
              <xm:sqref>T1088</xm:sqref>
            </x14:sparkline>
            <x14:sparkline>
              <xm:f>'Data-1'!P1089:Q1089</xm:f>
              <xm:sqref>T1089</xm:sqref>
            </x14:sparkline>
            <x14:sparkline>
              <xm:f>'Data-1'!P1090:Q1090</xm:f>
              <xm:sqref>T1090</xm:sqref>
            </x14:sparkline>
            <x14:sparkline>
              <xm:f>'Data-1'!P1091:Q1091</xm:f>
              <xm:sqref>T1091</xm:sqref>
            </x14:sparkline>
            <x14:sparkline>
              <xm:f>'Data-1'!P1092:Q1092</xm:f>
              <xm:sqref>T1092</xm:sqref>
            </x14:sparkline>
            <x14:sparkline>
              <xm:f>'Data-1'!P1093:Q1093</xm:f>
              <xm:sqref>T1093</xm:sqref>
            </x14:sparkline>
            <x14:sparkline>
              <xm:f>'Data-1'!P1094:Q1094</xm:f>
              <xm:sqref>T1094</xm:sqref>
            </x14:sparkline>
            <x14:sparkline>
              <xm:f>'Data-1'!P1095:Q1095</xm:f>
              <xm:sqref>T1095</xm:sqref>
            </x14:sparkline>
            <x14:sparkline>
              <xm:f>'Data-1'!P1096:Q1096</xm:f>
              <xm:sqref>T1096</xm:sqref>
            </x14:sparkline>
            <x14:sparkline>
              <xm:f>'Data-1'!P1097:Q1097</xm:f>
              <xm:sqref>T1097</xm:sqref>
            </x14:sparkline>
            <x14:sparkline>
              <xm:f>'Data-1'!P1098:Q1098</xm:f>
              <xm:sqref>T1098</xm:sqref>
            </x14:sparkline>
            <x14:sparkline>
              <xm:f>'Data-1'!P1099:Q1099</xm:f>
              <xm:sqref>T1099</xm:sqref>
            </x14:sparkline>
            <x14:sparkline>
              <xm:f>'Data-1'!P1100:Q1100</xm:f>
              <xm:sqref>T1100</xm:sqref>
            </x14:sparkline>
            <x14:sparkline>
              <xm:f>'Data-1'!P1101:Q1101</xm:f>
              <xm:sqref>T1101</xm:sqref>
            </x14:sparkline>
            <x14:sparkline>
              <xm:f>'Data-1'!P1102:Q1102</xm:f>
              <xm:sqref>T1102</xm:sqref>
            </x14:sparkline>
            <x14:sparkline>
              <xm:f>'Data-1'!P1103:Q1103</xm:f>
              <xm:sqref>T1103</xm:sqref>
            </x14:sparkline>
            <x14:sparkline>
              <xm:f>'Data-1'!P1104:Q1104</xm:f>
              <xm:sqref>T1104</xm:sqref>
            </x14:sparkline>
            <x14:sparkline>
              <xm:f>'Data-1'!P1105:Q1105</xm:f>
              <xm:sqref>T1105</xm:sqref>
            </x14:sparkline>
            <x14:sparkline>
              <xm:f>'Data-1'!P1106:Q1106</xm:f>
              <xm:sqref>T1106</xm:sqref>
            </x14:sparkline>
            <x14:sparkline>
              <xm:f>'Data-1'!P1107:Q1107</xm:f>
              <xm:sqref>T1107</xm:sqref>
            </x14:sparkline>
            <x14:sparkline>
              <xm:f>'Data-1'!P1108:Q1108</xm:f>
              <xm:sqref>T1108</xm:sqref>
            </x14:sparkline>
            <x14:sparkline>
              <xm:f>'Data-1'!P1109:Q1109</xm:f>
              <xm:sqref>T1109</xm:sqref>
            </x14:sparkline>
            <x14:sparkline>
              <xm:f>'Data-1'!P1110:Q1110</xm:f>
              <xm:sqref>T1110</xm:sqref>
            </x14:sparkline>
            <x14:sparkline>
              <xm:f>'Data-1'!P1111:Q1111</xm:f>
              <xm:sqref>T1111</xm:sqref>
            </x14:sparkline>
            <x14:sparkline>
              <xm:f>'Data-1'!P1112:Q1112</xm:f>
              <xm:sqref>T1112</xm:sqref>
            </x14:sparkline>
            <x14:sparkline>
              <xm:f>'Data-1'!P1113:Q1113</xm:f>
              <xm:sqref>T1113</xm:sqref>
            </x14:sparkline>
            <x14:sparkline>
              <xm:f>'Data-1'!P1114:Q1114</xm:f>
              <xm:sqref>T1114</xm:sqref>
            </x14:sparkline>
            <x14:sparkline>
              <xm:f>'Data-1'!P1115:Q1115</xm:f>
              <xm:sqref>T1115</xm:sqref>
            </x14:sparkline>
            <x14:sparkline>
              <xm:f>'Data-1'!P1116:Q1116</xm:f>
              <xm:sqref>T1116</xm:sqref>
            </x14:sparkline>
            <x14:sparkline>
              <xm:f>'Data-1'!P1117:Q1117</xm:f>
              <xm:sqref>T1117</xm:sqref>
            </x14:sparkline>
            <x14:sparkline>
              <xm:f>'Data-1'!P1118:Q1118</xm:f>
              <xm:sqref>T1118</xm:sqref>
            </x14:sparkline>
            <x14:sparkline>
              <xm:f>'Data-1'!P1119:Q1119</xm:f>
              <xm:sqref>T1119</xm:sqref>
            </x14:sparkline>
            <x14:sparkline>
              <xm:f>'Data-1'!P1120:Q1120</xm:f>
              <xm:sqref>T1120</xm:sqref>
            </x14:sparkline>
            <x14:sparkline>
              <xm:f>'Data-1'!P1121:Q1121</xm:f>
              <xm:sqref>T1121</xm:sqref>
            </x14:sparkline>
            <x14:sparkline>
              <xm:f>'Data-1'!P1122:Q1122</xm:f>
              <xm:sqref>T1122</xm:sqref>
            </x14:sparkline>
            <x14:sparkline>
              <xm:f>'Data-1'!P1123:Q1123</xm:f>
              <xm:sqref>T1123</xm:sqref>
            </x14:sparkline>
            <x14:sparkline>
              <xm:f>'Data-1'!P1124:Q1124</xm:f>
              <xm:sqref>T1124</xm:sqref>
            </x14:sparkline>
            <x14:sparkline>
              <xm:f>'Data-1'!P1125:Q1125</xm:f>
              <xm:sqref>T1125</xm:sqref>
            </x14:sparkline>
            <x14:sparkline>
              <xm:f>'Data-1'!P1126:Q1126</xm:f>
              <xm:sqref>T1126</xm:sqref>
            </x14:sparkline>
            <x14:sparkline>
              <xm:f>'Data-1'!P1127:Q1127</xm:f>
              <xm:sqref>T1127</xm:sqref>
            </x14:sparkline>
            <x14:sparkline>
              <xm:f>'Data-1'!P1128:Q1128</xm:f>
              <xm:sqref>T1128</xm:sqref>
            </x14:sparkline>
            <x14:sparkline>
              <xm:f>'Data-1'!P1129:Q1129</xm:f>
              <xm:sqref>T1129</xm:sqref>
            </x14:sparkline>
            <x14:sparkline>
              <xm:f>'Data-1'!P1130:Q1130</xm:f>
              <xm:sqref>T1130</xm:sqref>
            </x14:sparkline>
            <x14:sparkline>
              <xm:f>'Data-1'!P1131:Q1131</xm:f>
              <xm:sqref>T1131</xm:sqref>
            </x14:sparkline>
            <x14:sparkline>
              <xm:f>'Data-1'!P1132:Q1132</xm:f>
              <xm:sqref>T1132</xm:sqref>
            </x14:sparkline>
            <x14:sparkline>
              <xm:f>'Data-1'!P1133:Q1133</xm:f>
              <xm:sqref>T1133</xm:sqref>
            </x14:sparkline>
            <x14:sparkline>
              <xm:f>'Data-1'!P1134:Q1134</xm:f>
              <xm:sqref>T1134</xm:sqref>
            </x14:sparkline>
            <x14:sparkline>
              <xm:f>'Data-1'!P1135:Q1135</xm:f>
              <xm:sqref>T1135</xm:sqref>
            </x14:sparkline>
            <x14:sparkline>
              <xm:f>'Data-1'!P1136:Q1136</xm:f>
              <xm:sqref>T1136</xm:sqref>
            </x14:sparkline>
            <x14:sparkline>
              <xm:f>'Data-1'!P1137:Q1137</xm:f>
              <xm:sqref>T1137</xm:sqref>
            </x14:sparkline>
            <x14:sparkline>
              <xm:f>'Data-1'!P1138:Q1138</xm:f>
              <xm:sqref>T1138</xm:sqref>
            </x14:sparkline>
            <x14:sparkline>
              <xm:f>'Data-1'!P1139:Q1139</xm:f>
              <xm:sqref>T1139</xm:sqref>
            </x14:sparkline>
            <x14:sparkline>
              <xm:f>'Data-1'!P1140:Q1140</xm:f>
              <xm:sqref>T1140</xm:sqref>
            </x14:sparkline>
            <x14:sparkline>
              <xm:f>'Data-1'!P1141:Q1141</xm:f>
              <xm:sqref>T1141</xm:sqref>
            </x14:sparkline>
            <x14:sparkline>
              <xm:f>'Data-1'!P1142:Q1142</xm:f>
              <xm:sqref>T1142</xm:sqref>
            </x14:sparkline>
            <x14:sparkline>
              <xm:f>'Data-1'!P1143:Q1143</xm:f>
              <xm:sqref>T1143</xm:sqref>
            </x14:sparkline>
            <x14:sparkline>
              <xm:f>'Data-1'!P1144:Q1144</xm:f>
              <xm:sqref>T1144</xm:sqref>
            </x14:sparkline>
            <x14:sparkline>
              <xm:f>'Data-1'!P1145:Q1145</xm:f>
              <xm:sqref>T1145</xm:sqref>
            </x14:sparkline>
            <x14:sparkline>
              <xm:f>'Data-1'!P1146:Q1146</xm:f>
              <xm:sqref>T1146</xm:sqref>
            </x14:sparkline>
            <x14:sparkline>
              <xm:f>'Data-1'!P1147:Q1147</xm:f>
              <xm:sqref>T1147</xm:sqref>
            </x14:sparkline>
            <x14:sparkline>
              <xm:f>'Data-1'!P1148:Q1148</xm:f>
              <xm:sqref>T1148</xm:sqref>
            </x14:sparkline>
            <x14:sparkline>
              <xm:f>'Data-1'!P1149:Q1149</xm:f>
              <xm:sqref>T1149</xm:sqref>
            </x14:sparkline>
            <x14:sparkline>
              <xm:f>'Data-1'!P1150:Q1150</xm:f>
              <xm:sqref>T1150</xm:sqref>
            </x14:sparkline>
            <x14:sparkline>
              <xm:f>'Data-1'!P1151:Q1151</xm:f>
              <xm:sqref>T1151</xm:sqref>
            </x14:sparkline>
            <x14:sparkline>
              <xm:f>'Data-1'!P1152:Q1152</xm:f>
              <xm:sqref>T1152</xm:sqref>
            </x14:sparkline>
            <x14:sparkline>
              <xm:f>'Data-1'!P1153:Q1153</xm:f>
              <xm:sqref>T1153</xm:sqref>
            </x14:sparkline>
            <x14:sparkline>
              <xm:f>'Data-1'!P1154:Q1154</xm:f>
              <xm:sqref>T1154</xm:sqref>
            </x14:sparkline>
            <x14:sparkline>
              <xm:f>'Data-1'!P1155:Q1155</xm:f>
              <xm:sqref>T1155</xm:sqref>
            </x14:sparkline>
            <x14:sparkline>
              <xm:f>'Data-1'!P1156:Q1156</xm:f>
              <xm:sqref>T1156</xm:sqref>
            </x14:sparkline>
            <x14:sparkline>
              <xm:f>'Data-1'!P1157:Q1157</xm:f>
              <xm:sqref>T1157</xm:sqref>
            </x14:sparkline>
            <x14:sparkline>
              <xm:f>'Data-1'!P1158:Q1158</xm:f>
              <xm:sqref>T1158</xm:sqref>
            </x14:sparkline>
            <x14:sparkline>
              <xm:f>'Data-1'!P1159:Q1159</xm:f>
              <xm:sqref>T1159</xm:sqref>
            </x14:sparkline>
            <x14:sparkline>
              <xm:f>'Data-1'!P1160:Q1160</xm:f>
              <xm:sqref>T1160</xm:sqref>
            </x14:sparkline>
            <x14:sparkline>
              <xm:f>'Data-1'!P1161:Q1161</xm:f>
              <xm:sqref>T1161</xm:sqref>
            </x14:sparkline>
            <x14:sparkline>
              <xm:f>'Data-1'!P1162:Q1162</xm:f>
              <xm:sqref>T1162</xm:sqref>
            </x14:sparkline>
            <x14:sparkline>
              <xm:f>'Data-1'!P1163:Q1163</xm:f>
              <xm:sqref>T1163</xm:sqref>
            </x14:sparkline>
            <x14:sparkline>
              <xm:f>'Data-1'!P1164:Q1164</xm:f>
              <xm:sqref>T1164</xm:sqref>
            </x14:sparkline>
            <x14:sparkline>
              <xm:f>'Data-1'!P1165:Q1165</xm:f>
              <xm:sqref>T1165</xm:sqref>
            </x14:sparkline>
            <x14:sparkline>
              <xm:f>'Data-1'!P1166:Q1166</xm:f>
              <xm:sqref>T1166</xm:sqref>
            </x14:sparkline>
            <x14:sparkline>
              <xm:f>'Data-1'!P1167:Q1167</xm:f>
              <xm:sqref>T1167</xm:sqref>
            </x14:sparkline>
            <x14:sparkline>
              <xm:f>'Data-1'!P1168:Q1168</xm:f>
              <xm:sqref>T1168</xm:sqref>
            </x14:sparkline>
            <x14:sparkline>
              <xm:f>'Data-1'!P1169:Q1169</xm:f>
              <xm:sqref>T1169</xm:sqref>
            </x14:sparkline>
            <x14:sparkline>
              <xm:f>'Data-1'!P1170:Q1170</xm:f>
              <xm:sqref>T1170</xm:sqref>
            </x14:sparkline>
            <x14:sparkline>
              <xm:f>'Data-1'!P1171:Q1171</xm:f>
              <xm:sqref>T1171</xm:sqref>
            </x14:sparkline>
            <x14:sparkline>
              <xm:f>'Data-1'!P1172:Q1172</xm:f>
              <xm:sqref>T1172</xm:sqref>
            </x14:sparkline>
            <x14:sparkline>
              <xm:f>'Data-1'!P1173:Q1173</xm:f>
              <xm:sqref>T1173</xm:sqref>
            </x14:sparkline>
            <x14:sparkline>
              <xm:f>'Data-1'!P1174:Q1174</xm:f>
              <xm:sqref>T1174</xm:sqref>
            </x14:sparkline>
            <x14:sparkline>
              <xm:f>'Data-1'!P1175:Q1175</xm:f>
              <xm:sqref>T1175</xm:sqref>
            </x14:sparkline>
            <x14:sparkline>
              <xm:f>'Data-1'!P1176:Q1176</xm:f>
              <xm:sqref>T1176</xm:sqref>
            </x14:sparkline>
            <x14:sparkline>
              <xm:f>'Data-1'!P1177:Q1177</xm:f>
              <xm:sqref>T1177</xm:sqref>
            </x14:sparkline>
            <x14:sparkline>
              <xm:f>'Data-1'!P1178:Q1178</xm:f>
              <xm:sqref>T1178</xm:sqref>
            </x14:sparkline>
            <x14:sparkline>
              <xm:f>'Data-1'!P1179:Q1179</xm:f>
              <xm:sqref>T1179</xm:sqref>
            </x14:sparkline>
            <x14:sparkline>
              <xm:f>'Data-1'!P1180:Q1180</xm:f>
              <xm:sqref>T1180</xm:sqref>
            </x14:sparkline>
            <x14:sparkline>
              <xm:f>'Data-1'!P1181:Q1181</xm:f>
              <xm:sqref>T1181</xm:sqref>
            </x14:sparkline>
            <x14:sparkline>
              <xm:f>'Data-1'!P1182:Q1182</xm:f>
              <xm:sqref>T1182</xm:sqref>
            </x14:sparkline>
            <x14:sparkline>
              <xm:f>'Data-1'!P1183:Q1183</xm:f>
              <xm:sqref>T1183</xm:sqref>
            </x14:sparkline>
            <x14:sparkline>
              <xm:f>'Data-1'!P1184:Q1184</xm:f>
              <xm:sqref>T1184</xm:sqref>
            </x14:sparkline>
            <x14:sparkline>
              <xm:f>'Data-1'!P1185:Q1185</xm:f>
              <xm:sqref>T1185</xm:sqref>
            </x14:sparkline>
            <x14:sparkline>
              <xm:f>'Data-1'!P1186:Q1186</xm:f>
              <xm:sqref>T1186</xm:sqref>
            </x14:sparkline>
            <x14:sparkline>
              <xm:f>'Data-1'!P1187:Q1187</xm:f>
              <xm:sqref>T1187</xm:sqref>
            </x14:sparkline>
            <x14:sparkline>
              <xm:f>'Data-1'!P1188:Q1188</xm:f>
              <xm:sqref>T1188</xm:sqref>
            </x14:sparkline>
            <x14:sparkline>
              <xm:f>'Data-1'!P1189:Q1189</xm:f>
              <xm:sqref>T1189</xm:sqref>
            </x14:sparkline>
            <x14:sparkline>
              <xm:f>'Data-1'!P1190:Q1190</xm:f>
              <xm:sqref>T1190</xm:sqref>
            </x14:sparkline>
            <x14:sparkline>
              <xm:f>'Data-1'!P1191:Q1191</xm:f>
              <xm:sqref>T1191</xm:sqref>
            </x14:sparkline>
            <x14:sparkline>
              <xm:f>'Data-1'!P1192:Q1192</xm:f>
              <xm:sqref>T1192</xm:sqref>
            </x14:sparkline>
            <x14:sparkline>
              <xm:f>'Data-1'!P1193:Q1193</xm:f>
              <xm:sqref>T1193</xm:sqref>
            </x14:sparkline>
            <x14:sparkline>
              <xm:f>'Data-1'!P1194:Q1194</xm:f>
              <xm:sqref>T1194</xm:sqref>
            </x14:sparkline>
            <x14:sparkline>
              <xm:f>'Data-1'!P1195:Q1195</xm:f>
              <xm:sqref>T1195</xm:sqref>
            </x14:sparkline>
            <x14:sparkline>
              <xm:f>'Data-1'!P1196:Q1196</xm:f>
              <xm:sqref>T1196</xm:sqref>
            </x14:sparkline>
            <x14:sparkline>
              <xm:f>'Data-1'!P1197:Q1197</xm:f>
              <xm:sqref>T1197</xm:sqref>
            </x14:sparkline>
            <x14:sparkline>
              <xm:f>'Data-1'!P1198:Q1198</xm:f>
              <xm:sqref>T1198</xm:sqref>
            </x14:sparkline>
            <x14:sparkline>
              <xm:f>'Data-1'!P1199:Q1199</xm:f>
              <xm:sqref>T1199</xm:sqref>
            </x14:sparkline>
            <x14:sparkline>
              <xm:f>'Data-1'!P1200:Q1200</xm:f>
              <xm:sqref>T1200</xm:sqref>
            </x14:sparkline>
            <x14:sparkline>
              <xm:f>'Data-1'!P1201:Q1201</xm:f>
              <xm:sqref>T1201</xm:sqref>
            </x14:sparkline>
            <x14:sparkline>
              <xm:f>'Data-1'!P1202:Q1202</xm:f>
              <xm:sqref>T1202</xm:sqref>
            </x14:sparkline>
            <x14:sparkline>
              <xm:f>'Data-1'!P1203:Q1203</xm:f>
              <xm:sqref>T1203</xm:sqref>
            </x14:sparkline>
            <x14:sparkline>
              <xm:f>'Data-1'!P1204:Q1204</xm:f>
              <xm:sqref>T1204</xm:sqref>
            </x14:sparkline>
            <x14:sparkline>
              <xm:f>'Data-1'!P1205:Q1205</xm:f>
              <xm:sqref>T1205</xm:sqref>
            </x14:sparkline>
            <x14:sparkline>
              <xm:f>'Data-1'!P1206:Q1206</xm:f>
              <xm:sqref>T1206</xm:sqref>
            </x14:sparkline>
            <x14:sparkline>
              <xm:f>'Data-1'!P1207:Q1207</xm:f>
              <xm:sqref>T1207</xm:sqref>
            </x14:sparkline>
            <x14:sparkline>
              <xm:f>'Data-1'!P1208:Q1208</xm:f>
              <xm:sqref>T1208</xm:sqref>
            </x14:sparkline>
            <x14:sparkline>
              <xm:f>'Data-1'!P1209:Q1209</xm:f>
              <xm:sqref>T1209</xm:sqref>
            </x14:sparkline>
            <x14:sparkline>
              <xm:f>'Data-1'!P1210:Q1210</xm:f>
              <xm:sqref>T1210</xm:sqref>
            </x14:sparkline>
            <x14:sparkline>
              <xm:f>'Data-1'!P1211:Q1211</xm:f>
              <xm:sqref>T1211</xm:sqref>
            </x14:sparkline>
            <x14:sparkline>
              <xm:f>'Data-1'!P1212:Q1212</xm:f>
              <xm:sqref>T1212</xm:sqref>
            </x14:sparkline>
            <x14:sparkline>
              <xm:f>'Data-1'!P1213:Q1213</xm:f>
              <xm:sqref>T1213</xm:sqref>
            </x14:sparkline>
            <x14:sparkline>
              <xm:f>'Data-1'!P1214:Q1214</xm:f>
              <xm:sqref>T1214</xm:sqref>
            </x14:sparkline>
            <x14:sparkline>
              <xm:f>'Data-1'!P1215:Q1215</xm:f>
              <xm:sqref>T1215</xm:sqref>
            </x14:sparkline>
            <x14:sparkline>
              <xm:f>'Data-1'!P1216:Q1216</xm:f>
              <xm:sqref>T1216</xm:sqref>
            </x14:sparkline>
            <x14:sparkline>
              <xm:f>'Data-1'!P1217:Q1217</xm:f>
              <xm:sqref>T1217</xm:sqref>
            </x14:sparkline>
            <x14:sparkline>
              <xm:f>'Data-1'!P1218:Q1218</xm:f>
              <xm:sqref>T1218</xm:sqref>
            </x14:sparkline>
            <x14:sparkline>
              <xm:f>'Data-1'!P1219:Q1219</xm:f>
              <xm:sqref>T1219</xm:sqref>
            </x14:sparkline>
            <x14:sparkline>
              <xm:f>'Data-1'!P1220:Q1220</xm:f>
              <xm:sqref>T1220</xm:sqref>
            </x14:sparkline>
            <x14:sparkline>
              <xm:f>'Data-1'!P1221:Q1221</xm:f>
              <xm:sqref>T1221</xm:sqref>
            </x14:sparkline>
            <x14:sparkline>
              <xm:f>'Data-1'!P1222:Q1222</xm:f>
              <xm:sqref>T1222</xm:sqref>
            </x14:sparkline>
            <x14:sparkline>
              <xm:f>'Data-1'!P1223:Q1223</xm:f>
              <xm:sqref>T1223</xm:sqref>
            </x14:sparkline>
            <x14:sparkline>
              <xm:f>'Data-1'!P1224:Q1224</xm:f>
              <xm:sqref>T1224</xm:sqref>
            </x14:sparkline>
            <x14:sparkline>
              <xm:f>'Data-1'!P1225:Q1225</xm:f>
              <xm:sqref>T1225</xm:sqref>
            </x14:sparkline>
            <x14:sparkline>
              <xm:f>'Data-1'!P1226:Q1226</xm:f>
              <xm:sqref>T1226</xm:sqref>
            </x14:sparkline>
            <x14:sparkline>
              <xm:f>'Data-1'!P1227:Q1227</xm:f>
              <xm:sqref>T1227</xm:sqref>
            </x14:sparkline>
            <x14:sparkline>
              <xm:f>'Data-1'!P1228:Q1228</xm:f>
              <xm:sqref>T1228</xm:sqref>
            </x14:sparkline>
            <x14:sparkline>
              <xm:f>'Data-1'!P1229:Q1229</xm:f>
              <xm:sqref>T1229</xm:sqref>
            </x14:sparkline>
            <x14:sparkline>
              <xm:f>'Data-1'!P1230:Q1230</xm:f>
              <xm:sqref>T1230</xm:sqref>
            </x14:sparkline>
            <x14:sparkline>
              <xm:f>'Data-1'!P1231:Q1231</xm:f>
              <xm:sqref>T1231</xm:sqref>
            </x14:sparkline>
            <x14:sparkline>
              <xm:f>'Data-1'!P1232:Q1232</xm:f>
              <xm:sqref>T1232</xm:sqref>
            </x14:sparkline>
            <x14:sparkline>
              <xm:f>'Data-1'!P1233:Q1233</xm:f>
              <xm:sqref>T1233</xm:sqref>
            </x14:sparkline>
            <x14:sparkline>
              <xm:f>'Data-1'!P1234:Q1234</xm:f>
              <xm:sqref>T1234</xm:sqref>
            </x14:sparkline>
            <x14:sparkline>
              <xm:f>'Data-1'!P1235:Q1235</xm:f>
              <xm:sqref>T1235</xm:sqref>
            </x14:sparkline>
            <x14:sparkline>
              <xm:f>'Data-1'!P1236:Q1236</xm:f>
              <xm:sqref>T1236</xm:sqref>
            </x14:sparkline>
            <x14:sparkline>
              <xm:f>'Data-1'!P1237:Q1237</xm:f>
              <xm:sqref>T1237</xm:sqref>
            </x14:sparkline>
            <x14:sparkline>
              <xm:f>'Data-1'!P1238:Q1238</xm:f>
              <xm:sqref>T1238</xm:sqref>
            </x14:sparkline>
            <x14:sparkline>
              <xm:f>'Data-1'!P1239:Q1239</xm:f>
              <xm:sqref>T1239</xm:sqref>
            </x14:sparkline>
            <x14:sparkline>
              <xm:f>'Data-1'!P1240:Q1240</xm:f>
              <xm:sqref>T1240</xm:sqref>
            </x14:sparkline>
            <x14:sparkline>
              <xm:f>'Data-1'!P1241:Q1241</xm:f>
              <xm:sqref>T1241</xm:sqref>
            </x14:sparkline>
            <x14:sparkline>
              <xm:f>'Data-1'!P1242:Q1242</xm:f>
              <xm:sqref>T1242</xm:sqref>
            </x14:sparkline>
            <x14:sparkline>
              <xm:f>'Data-1'!P1243:Q1243</xm:f>
              <xm:sqref>T1243</xm:sqref>
            </x14:sparkline>
            <x14:sparkline>
              <xm:f>'Data-1'!P1244:Q1244</xm:f>
              <xm:sqref>T1244</xm:sqref>
            </x14:sparkline>
            <x14:sparkline>
              <xm:f>'Data-1'!P1245:Q1245</xm:f>
              <xm:sqref>T1245</xm:sqref>
            </x14:sparkline>
            <x14:sparkline>
              <xm:f>'Data-1'!P1246:Q1246</xm:f>
              <xm:sqref>T1246</xm:sqref>
            </x14:sparkline>
            <x14:sparkline>
              <xm:f>'Data-1'!P1247:Q1247</xm:f>
              <xm:sqref>T1247</xm:sqref>
            </x14:sparkline>
            <x14:sparkline>
              <xm:f>'Data-1'!P1248:Q1248</xm:f>
              <xm:sqref>T1248</xm:sqref>
            </x14:sparkline>
            <x14:sparkline>
              <xm:f>'Data-1'!P1249:Q1249</xm:f>
              <xm:sqref>T1249</xm:sqref>
            </x14:sparkline>
            <x14:sparkline>
              <xm:f>'Data-1'!P1250:Q1250</xm:f>
              <xm:sqref>T1250</xm:sqref>
            </x14:sparkline>
            <x14:sparkline>
              <xm:f>'Data-1'!P1251:Q1251</xm:f>
              <xm:sqref>T1251</xm:sqref>
            </x14:sparkline>
            <x14:sparkline>
              <xm:f>'Data-1'!P1252:Q1252</xm:f>
              <xm:sqref>T1252</xm:sqref>
            </x14:sparkline>
            <x14:sparkline>
              <xm:f>'Data-1'!P1253:Q1253</xm:f>
              <xm:sqref>T1253</xm:sqref>
            </x14:sparkline>
            <x14:sparkline>
              <xm:f>'Data-1'!P1254:Q1254</xm:f>
              <xm:sqref>T1254</xm:sqref>
            </x14:sparkline>
            <x14:sparkline>
              <xm:f>'Data-1'!P1255:Q1255</xm:f>
              <xm:sqref>T1255</xm:sqref>
            </x14:sparkline>
            <x14:sparkline>
              <xm:f>'Data-1'!P1256:Q1256</xm:f>
              <xm:sqref>T1256</xm:sqref>
            </x14:sparkline>
            <x14:sparkline>
              <xm:f>'Data-1'!P1257:Q1257</xm:f>
              <xm:sqref>T1257</xm:sqref>
            </x14:sparkline>
            <x14:sparkline>
              <xm:f>'Data-1'!P1258:Q1258</xm:f>
              <xm:sqref>T1258</xm:sqref>
            </x14:sparkline>
            <x14:sparkline>
              <xm:f>'Data-1'!P1259:Q1259</xm:f>
              <xm:sqref>T1259</xm:sqref>
            </x14:sparkline>
            <x14:sparkline>
              <xm:f>'Data-1'!P1260:Q1260</xm:f>
              <xm:sqref>T1260</xm:sqref>
            </x14:sparkline>
            <x14:sparkline>
              <xm:f>'Data-1'!P1261:Q1261</xm:f>
              <xm:sqref>T1261</xm:sqref>
            </x14:sparkline>
            <x14:sparkline>
              <xm:f>'Data-1'!P1262:Q1262</xm:f>
              <xm:sqref>T1262</xm:sqref>
            </x14:sparkline>
            <x14:sparkline>
              <xm:f>'Data-1'!P1263:Q1263</xm:f>
              <xm:sqref>T1263</xm:sqref>
            </x14:sparkline>
            <x14:sparkline>
              <xm:f>'Data-1'!P1264:Q1264</xm:f>
              <xm:sqref>T1264</xm:sqref>
            </x14:sparkline>
            <x14:sparkline>
              <xm:f>'Data-1'!P1265:Q1265</xm:f>
              <xm:sqref>T1265</xm:sqref>
            </x14:sparkline>
            <x14:sparkline>
              <xm:f>'Data-1'!P1266:Q1266</xm:f>
              <xm:sqref>T1266</xm:sqref>
            </x14:sparkline>
            <x14:sparkline>
              <xm:f>'Data-1'!P1267:Q1267</xm:f>
              <xm:sqref>T1267</xm:sqref>
            </x14:sparkline>
            <x14:sparkline>
              <xm:f>'Data-1'!P1268:Q1268</xm:f>
              <xm:sqref>T1268</xm:sqref>
            </x14:sparkline>
            <x14:sparkline>
              <xm:f>'Data-1'!P1269:Q1269</xm:f>
              <xm:sqref>T1269</xm:sqref>
            </x14:sparkline>
            <x14:sparkline>
              <xm:f>'Data-1'!P1270:Q1270</xm:f>
              <xm:sqref>T1270</xm:sqref>
            </x14:sparkline>
            <x14:sparkline>
              <xm:f>'Data-1'!P1271:Q1271</xm:f>
              <xm:sqref>T1271</xm:sqref>
            </x14:sparkline>
            <x14:sparkline>
              <xm:f>'Data-1'!P1272:Q1272</xm:f>
              <xm:sqref>T1272</xm:sqref>
            </x14:sparkline>
            <x14:sparkline>
              <xm:f>'Data-1'!P1273:Q1273</xm:f>
              <xm:sqref>T1273</xm:sqref>
            </x14:sparkline>
            <x14:sparkline>
              <xm:f>'Data-1'!P1274:Q1274</xm:f>
              <xm:sqref>T1274</xm:sqref>
            </x14:sparkline>
            <x14:sparkline>
              <xm:f>'Data-1'!P1275:Q1275</xm:f>
              <xm:sqref>T1275</xm:sqref>
            </x14:sparkline>
            <x14:sparkline>
              <xm:f>'Data-1'!P1276:Q1276</xm:f>
              <xm:sqref>T1276</xm:sqref>
            </x14:sparkline>
            <x14:sparkline>
              <xm:f>'Data-1'!P1277:Q1277</xm:f>
              <xm:sqref>T1277</xm:sqref>
            </x14:sparkline>
            <x14:sparkline>
              <xm:f>'Data-1'!P1278:Q1278</xm:f>
              <xm:sqref>T1278</xm:sqref>
            </x14:sparkline>
            <x14:sparkline>
              <xm:f>'Data-1'!P1279:Q1279</xm:f>
              <xm:sqref>T1279</xm:sqref>
            </x14:sparkline>
            <x14:sparkline>
              <xm:f>'Data-1'!P1280:Q1280</xm:f>
              <xm:sqref>T1280</xm:sqref>
            </x14:sparkline>
            <x14:sparkline>
              <xm:f>'Data-1'!P1281:Q1281</xm:f>
              <xm:sqref>T1281</xm:sqref>
            </x14:sparkline>
            <x14:sparkline>
              <xm:f>'Data-1'!P1282:Q1282</xm:f>
              <xm:sqref>T1282</xm:sqref>
            </x14:sparkline>
            <x14:sparkline>
              <xm:f>'Data-1'!P1283:Q1283</xm:f>
              <xm:sqref>T1283</xm:sqref>
            </x14:sparkline>
            <x14:sparkline>
              <xm:f>'Data-1'!P1284:Q1284</xm:f>
              <xm:sqref>T1284</xm:sqref>
            </x14:sparkline>
            <x14:sparkline>
              <xm:f>'Data-1'!P1285:Q1285</xm:f>
              <xm:sqref>T1285</xm:sqref>
            </x14:sparkline>
            <x14:sparkline>
              <xm:f>'Data-1'!P1286:Q1286</xm:f>
              <xm:sqref>T1286</xm:sqref>
            </x14:sparkline>
            <x14:sparkline>
              <xm:f>'Data-1'!P1287:Q1287</xm:f>
              <xm:sqref>T1287</xm:sqref>
            </x14:sparkline>
            <x14:sparkline>
              <xm:f>'Data-1'!P1288:Q1288</xm:f>
              <xm:sqref>T1288</xm:sqref>
            </x14:sparkline>
            <x14:sparkline>
              <xm:f>'Data-1'!P1289:Q1289</xm:f>
              <xm:sqref>T1289</xm:sqref>
            </x14:sparkline>
            <x14:sparkline>
              <xm:f>'Data-1'!P1290:Q1290</xm:f>
              <xm:sqref>T1290</xm:sqref>
            </x14:sparkline>
            <x14:sparkline>
              <xm:f>'Data-1'!P1291:Q1291</xm:f>
              <xm:sqref>T1291</xm:sqref>
            </x14:sparkline>
            <x14:sparkline>
              <xm:f>'Data-1'!P1292:Q1292</xm:f>
              <xm:sqref>T1292</xm:sqref>
            </x14:sparkline>
            <x14:sparkline>
              <xm:f>'Data-1'!P1293:Q1293</xm:f>
              <xm:sqref>T1293</xm:sqref>
            </x14:sparkline>
            <x14:sparkline>
              <xm:f>'Data-1'!P1294:Q1294</xm:f>
              <xm:sqref>T1294</xm:sqref>
            </x14:sparkline>
            <x14:sparkline>
              <xm:f>'Data-1'!P1295:Q1295</xm:f>
              <xm:sqref>T1295</xm:sqref>
            </x14:sparkline>
            <x14:sparkline>
              <xm:f>'Data-1'!P1296:Q1296</xm:f>
              <xm:sqref>T1296</xm:sqref>
            </x14:sparkline>
            <x14:sparkline>
              <xm:f>'Data-1'!P1297:Q1297</xm:f>
              <xm:sqref>T1297</xm:sqref>
            </x14:sparkline>
            <x14:sparkline>
              <xm:f>'Data-1'!P1298:Q1298</xm:f>
              <xm:sqref>T1298</xm:sqref>
            </x14:sparkline>
            <x14:sparkline>
              <xm:f>'Data-1'!P1299:Q1299</xm:f>
              <xm:sqref>T1299</xm:sqref>
            </x14:sparkline>
            <x14:sparkline>
              <xm:f>'Data-1'!P1300:Q1300</xm:f>
              <xm:sqref>T1300</xm:sqref>
            </x14:sparkline>
            <x14:sparkline>
              <xm:f>'Data-1'!P1301:Q1301</xm:f>
              <xm:sqref>T1301</xm:sqref>
            </x14:sparkline>
            <x14:sparkline>
              <xm:f>'Data-1'!P1302:Q1302</xm:f>
              <xm:sqref>T1302</xm:sqref>
            </x14:sparkline>
            <x14:sparkline>
              <xm:f>'Data-1'!P1303:Q1303</xm:f>
              <xm:sqref>T1303</xm:sqref>
            </x14:sparkline>
            <x14:sparkline>
              <xm:f>'Data-1'!P1304:Q1304</xm:f>
              <xm:sqref>T1304</xm:sqref>
            </x14:sparkline>
            <x14:sparkline>
              <xm:f>'Data-1'!P1305:Q1305</xm:f>
              <xm:sqref>T1305</xm:sqref>
            </x14:sparkline>
            <x14:sparkline>
              <xm:f>'Data-1'!P1306:Q1306</xm:f>
              <xm:sqref>T1306</xm:sqref>
            </x14:sparkline>
            <x14:sparkline>
              <xm:f>'Data-1'!P1307:Q1307</xm:f>
              <xm:sqref>T1307</xm:sqref>
            </x14:sparkline>
            <x14:sparkline>
              <xm:f>'Data-1'!P1308:Q1308</xm:f>
              <xm:sqref>T1308</xm:sqref>
            </x14:sparkline>
            <x14:sparkline>
              <xm:f>'Data-1'!P1309:Q1309</xm:f>
              <xm:sqref>T1309</xm:sqref>
            </x14:sparkline>
            <x14:sparkline>
              <xm:f>'Data-1'!P1310:Q1310</xm:f>
              <xm:sqref>T1310</xm:sqref>
            </x14:sparkline>
            <x14:sparkline>
              <xm:f>'Data-1'!P1311:Q1311</xm:f>
              <xm:sqref>T1311</xm:sqref>
            </x14:sparkline>
            <x14:sparkline>
              <xm:f>'Data-1'!P1312:Q1312</xm:f>
              <xm:sqref>T1312</xm:sqref>
            </x14:sparkline>
            <x14:sparkline>
              <xm:f>'Data-1'!P1313:Q1313</xm:f>
              <xm:sqref>T1313</xm:sqref>
            </x14:sparkline>
            <x14:sparkline>
              <xm:f>'Data-1'!P1314:Q1314</xm:f>
              <xm:sqref>T1314</xm:sqref>
            </x14:sparkline>
            <x14:sparkline>
              <xm:f>'Data-1'!P1315:Q1315</xm:f>
              <xm:sqref>T1315</xm:sqref>
            </x14:sparkline>
            <x14:sparkline>
              <xm:f>'Data-1'!P1316:Q1316</xm:f>
              <xm:sqref>T1316</xm:sqref>
            </x14:sparkline>
            <x14:sparkline>
              <xm:f>'Data-1'!P1317:Q1317</xm:f>
              <xm:sqref>T1317</xm:sqref>
            </x14:sparkline>
            <x14:sparkline>
              <xm:f>'Data-1'!P1318:Q1318</xm:f>
              <xm:sqref>T1318</xm:sqref>
            </x14:sparkline>
            <x14:sparkline>
              <xm:f>'Data-1'!P1319:Q1319</xm:f>
              <xm:sqref>T1319</xm:sqref>
            </x14:sparkline>
            <x14:sparkline>
              <xm:f>'Data-1'!P1320:Q1320</xm:f>
              <xm:sqref>T1320</xm:sqref>
            </x14:sparkline>
            <x14:sparkline>
              <xm:f>'Data-1'!P1321:Q1321</xm:f>
              <xm:sqref>T1321</xm:sqref>
            </x14:sparkline>
            <x14:sparkline>
              <xm:f>'Data-1'!P1322:Q1322</xm:f>
              <xm:sqref>T1322</xm:sqref>
            </x14:sparkline>
            <x14:sparkline>
              <xm:f>'Data-1'!P1323:Q1323</xm:f>
              <xm:sqref>T1323</xm:sqref>
            </x14:sparkline>
            <x14:sparkline>
              <xm:f>'Data-1'!P1324:Q1324</xm:f>
              <xm:sqref>T1324</xm:sqref>
            </x14:sparkline>
            <x14:sparkline>
              <xm:f>'Data-1'!P1325:Q1325</xm:f>
              <xm:sqref>T1325</xm:sqref>
            </x14:sparkline>
            <x14:sparkline>
              <xm:f>'Data-1'!P1326:Q1326</xm:f>
              <xm:sqref>T1326</xm:sqref>
            </x14:sparkline>
            <x14:sparkline>
              <xm:f>'Data-1'!P1327:Q1327</xm:f>
              <xm:sqref>T1327</xm:sqref>
            </x14:sparkline>
            <x14:sparkline>
              <xm:f>'Data-1'!P1328:Q1328</xm:f>
              <xm:sqref>T1328</xm:sqref>
            </x14:sparkline>
            <x14:sparkline>
              <xm:f>'Data-1'!P1329:Q1329</xm:f>
              <xm:sqref>T1329</xm:sqref>
            </x14:sparkline>
            <x14:sparkline>
              <xm:f>'Data-1'!P1330:Q1330</xm:f>
              <xm:sqref>T1330</xm:sqref>
            </x14:sparkline>
            <x14:sparkline>
              <xm:f>'Data-1'!P1331:Q1331</xm:f>
              <xm:sqref>T1331</xm:sqref>
            </x14:sparkline>
            <x14:sparkline>
              <xm:f>'Data-1'!P1332:Q1332</xm:f>
              <xm:sqref>T1332</xm:sqref>
            </x14:sparkline>
            <x14:sparkline>
              <xm:f>'Data-1'!P1333:Q1333</xm:f>
              <xm:sqref>T1333</xm:sqref>
            </x14:sparkline>
            <x14:sparkline>
              <xm:f>'Data-1'!P1334:Q1334</xm:f>
              <xm:sqref>T1334</xm:sqref>
            </x14:sparkline>
            <x14:sparkline>
              <xm:f>'Data-1'!P1335:Q1335</xm:f>
              <xm:sqref>T1335</xm:sqref>
            </x14:sparkline>
            <x14:sparkline>
              <xm:f>'Data-1'!P1336:Q1336</xm:f>
              <xm:sqref>T1336</xm:sqref>
            </x14:sparkline>
            <x14:sparkline>
              <xm:f>'Data-1'!P1337:Q1337</xm:f>
              <xm:sqref>T1337</xm:sqref>
            </x14:sparkline>
            <x14:sparkline>
              <xm:f>'Data-1'!P1338:Q1338</xm:f>
              <xm:sqref>T1338</xm:sqref>
            </x14:sparkline>
            <x14:sparkline>
              <xm:f>'Data-1'!P1339:Q1339</xm:f>
              <xm:sqref>T1339</xm:sqref>
            </x14:sparkline>
            <x14:sparkline>
              <xm:f>'Data-1'!P1340:Q1340</xm:f>
              <xm:sqref>T1340</xm:sqref>
            </x14:sparkline>
            <x14:sparkline>
              <xm:f>'Data-1'!P1341:Q1341</xm:f>
              <xm:sqref>T1341</xm:sqref>
            </x14:sparkline>
            <x14:sparkline>
              <xm:f>'Data-1'!P1342:Q1342</xm:f>
              <xm:sqref>T1342</xm:sqref>
            </x14:sparkline>
            <x14:sparkline>
              <xm:f>'Data-1'!P1343:Q1343</xm:f>
              <xm:sqref>T1343</xm:sqref>
            </x14:sparkline>
            <x14:sparkline>
              <xm:f>'Data-1'!P1344:Q1344</xm:f>
              <xm:sqref>T1344</xm:sqref>
            </x14:sparkline>
            <x14:sparkline>
              <xm:f>'Data-1'!P1345:Q1345</xm:f>
              <xm:sqref>T1345</xm:sqref>
            </x14:sparkline>
            <x14:sparkline>
              <xm:f>'Data-1'!P1346:Q1346</xm:f>
              <xm:sqref>T1346</xm:sqref>
            </x14:sparkline>
            <x14:sparkline>
              <xm:f>'Data-1'!P1347:Q1347</xm:f>
              <xm:sqref>T1347</xm:sqref>
            </x14:sparkline>
            <x14:sparkline>
              <xm:f>'Data-1'!P1348:Q1348</xm:f>
              <xm:sqref>T1348</xm:sqref>
            </x14:sparkline>
            <x14:sparkline>
              <xm:f>'Data-1'!P1349:Q1349</xm:f>
              <xm:sqref>T1349</xm:sqref>
            </x14:sparkline>
            <x14:sparkline>
              <xm:f>'Data-1'!P1350:Q1350</xm:f>
              <xm:sqref>T1350</xm:sqref>
            </x14:sparkline>
            <x14:sparkline>
              <xm:f>'Data-1'!P1351:Q1351</xm:f>
              <xm:sqref>T1351</xm:sqref>
            </x14:sparkline>
            <x14:sparkline>
              <xm:f>'Data-1'!P1352:Q1352</xm:f>
              <xm:sqref>T1352</xm:sqref>
            </x14:sparkline>
            <x14:sparkline>
              <xm:f>'Data-1'!P1353:Q1353</xm:f>
              <xm:sqref>T1353</xm:sqref>
            </x14:sparkline>
            <x14:sparkline>
              <xm:f>'Data-1'!P1354:Q1354</xm:f>
              <xm:sqref>T1354</xm:sqref>
            </x14:sparkline>
            <x14:sparkline>
              <xm:f>'Data-1'!P1355:Q1355</xm:f>
              <xm:sqref>T1355</xm:sqref>
            </x14:sparkline>
            <x14:sparkline>
              <xm:f>'Data-1'!P1356:Q1356</xm:f>
              <xm:sqref>T1356</xm:sqref>
            </x14:sparkline>
            <x14:sparkline>
              <xm:f>'Data-1'!P1357:Q1357</xm:f>
              <xm:sqref>T1357</xm:sqref>
            </x14:sparkline>
            <x14:sparkline>
              <xm:f>'Data-1'!P1358:Q1358</xm:f>
              <xm:sqref>T1358</xm:sqref>
            </x14:sparkline>
            <x14:sparkline>
              <xm:f>'Data-1'!P1359:Q1359</xm:f>
              <xm:sqref>T1359</xm:sqref>
            </x14:sparkline>
            <x14:sparkline>
              <xm:f>'Data-1'!P1360:Q1360</xm:f>
              <xm:sqref>T1360</xm:sqref>
            </x14:sparkline>
            <x14:sparkline>
              <xm:f>'Data-1'!P1361:Q1361</xm:f>
              <xm:sqref>T1361</xm:sqref>
            </x14:sparkline>
            <x14:sparkline>
              <xm:f>'Data-1'!P1362:Q1362</xm:f>
              <xm:sqref>T1362</xm:sqref>
            </x14:sparkline>
            <x14:sparkline>
              <xm:f>'Data-1'!P1363:Q1363</xm:f>
              <xm:sqref>T1363</xm:sqref>
            </x14:sparkline>
            <x14:sparkline>
              <xm:f>'Data-1'!P1364:Q1364</xm:f>
              <xm:sqref>T1364</xm:sqref>
            </x14:sparkline>
            <x14:sparkline>
              <xm:f>'Data-1'!P1365:Q1365</xm:f>
              <xm:sqref>T1365</xm:sqref>
            </x14:sparkline>
            <x14:sparkline>
              <xm:f>'Data-1'!P1366:Q1366</xm:f>
              <xm:sqref>T1366</xm:sqref>
            </x14:sparkline>
            <x14:sparkline>
              <xm:f>'Data-1'!P1367:Q1367</xm:f>
              <xm:sqref>T1367</xm:sqref>
            </x14:sparkline>
            <x14:sparkline>
              <xm:f>'Data-1'!P1368:Q1368</xm:f>
              <xm:sqref>T1368</xm:sqref>
            </x14:sparkline>
            <x14:sparkline>
              <xm:f>'Data-1'!P1369:Q1369</xm:f>
              <xm:sqref>T1369</xm:sqref>
            </x14:sparkline>
            <x14:sparkline>
              <xm:f>'Data-1'!P1370:Q1370</xm:f>
              <xm:sqref>T1370</xm:sqref>
            </x14:sparkline>
            <x14:sparkline>
              <xm:f>'Data-1'!P1371:Q1371</xm:f>
              <xm:sqref>T1371</xm:sqref>
            </x14:sparkline>
            <x14:sparkline>
              <xm:f>'Data-1'!P1372:Q1372</xm:f>
              <xm:sqref>T1372</xm:sqref>
            </x14:sparkline>
            <x14:sparkline>
              <xm:f>'Data-1'!P1373:Q1373</xm:f>
              <xm:sqref>T1373</xm:sqref>
            </x14:sparkline>
            <x14:sparkline>
              <xm:f>'Data-1'!P1374:Q1374</xm:f>
              <xm:sqref>T1374</xm:sqref>
            </x14:sparkline>
            <x14:sparkline>
              <xm:f>'Data-1'!P1375:Q1375</xm:f>
              <xm:sqref>T1375</xm:sqref>
            </x14:sparkline>
            <x14:sparkline>
              <xm:f>'Data-1'!P1376:Q1376</xm:f>
              <xm:sqref>T1376</xm:sqref>
            </x14:sparkline>
            <x14:sparkline>
              <xm:f>'Data-1'!P1377:Q1377</xm:f>
              <xm:sqref>T1377</xm:sqref>
            </x14:sparkline>
            <x14:sparkline>
              <xm:f>'Data-1'!P1378:Q1378</xm:f>
              <xm:sqref>T1378</xm:sqref>
            </x14:sparkline>
            <x14:sparkline>
              <xm:f>'Data-1'!P1379:Q1379</xm:f>
              <xm:sqref>T1379</xm:sqref>
            </x14:sparkline>
            <x14:sparkline>
              <xm:f>'Data-1'!P1380:Q1380</xm:f>
              <xm:sqref>T1380</xm:sqref>
            </x14:sparkline>
            <x14:sparkline>
              <xm:f>'Data-1'!P1381:Q1381</xm:f>
              <xm:sqref>T1381</xm:sqref>
            </x14:sparkline>
            <x14:sparkline>
              <xm:f>'Data-1'!P1382:Q1382</xm:f>
              <xm:sqref>T1382</xm:sqref>
            </x14:sparkline>
            <x14:sparkline>
              <xm:f>'Data-1'!P1383:Q1383</xm:f>
              <xm:sqref>T1383</xm:sqref>
            </x14:sparkline>
            <x14:sparkline>
              <xm:f>'Data-1'!P1384:Q1384</xm:f>
              <xm:sqref>T1384</xm:sqref>
            </x14:sparkline>
            <x14:sparkline>
              <xm:f>'Data-1'!P1385:Q1385</xm:f>
              <xm:sqref>T1385</xm:sqref>
            </x14:sparkline>
            <x14:sparkline>
              <xm:f>'Data-1'!P1386:Q1386</xm:f>
              <xm:sqref>T1386</xm:sqref>
            </x14:sparkline>
            <x14:sparkline>
              <xm:f>'Data-1'!P1387:Q1387</xm:f>
              <xm:sqref>T1387</xm:sqref>
            </x14:sparkline>
            <x14:sparkline>
              <xm:f>'Data-1'!P1388:Q1388</xm:f>
              <xm:sqref>T1388</xm:sqref>
            </x14:sparkline>
            <x14:sparkline>
              <xm:f>'Data-1'!P1389:Q1389</xm:f>
              <xm:sqref>T1389</xm:sqref>
            </x14:sparkline>
            <x14:sparkline>
              <xm:f>'Data-1'!P1390:Q1390</xm:f>
              <xm:sqref>T1390</xm:sqref>
            </x14:sparkline>
            <x14:sparkline>
              <xm:f>'Data-1'!P1391:Q1391</xm:f>
              <xm:sqref>T1391</xm:sqref>
            </x14:sparkline>
            <x14:sparkline>
              <xm:f>'Data-1'!P1392:Q1392</xm:f>
              <xm:sqref>T1392</xm:sqref>
            </x14:sparkline>
            <x14:sparkline>
              <xm:f>'Data-1'!P1393:Q1393</xm:f>
              <xm:sqref>T1393</xm:sqref>
            </x14:sparkline>
            <x14:sparkline>
              <xm:f>'Data-1'!P1394:Q1394</xm:f>
              <xm:sqref>T1394</xm:sqref>
            </x14:sparkline>
            <x14:sparkline>
              <xm:f>'Data-1'!P1395:Q1395</xm:f>
              <xm:sqref>T1395</xm:sqref>
            </x14:sparkline>
            <x14:sparkline>
              <xm:f>'Data-1'!P1396:Q1396</xm:f>
              <xm:sqref>T1396</xm:sqref>
            </x14:sparkline>
            <x14:sparkline>
              <xm:f>'Data-1'!P1397:Q1397</xm:f>
              <xm:sqref>T1397</xm:sqref>
            </x14:sparkline>
            <x14:sparkline>
              <xm:f>'Data-1'!P1398:Q1398</xm:f>
              <xm:sqref>T1398</xm:sqref>
            </x14:sparkline>
            <x14:sparkline>
              <xm:f>'Data-1'!P1399:Q1399</xm:f>
              <xm:sqref>T1399</xm:sqref>
            </x14:sparkline>
            <x14:sparkline>
              <xm:f>'Data-1'!P1400:Q1400</xm:f>
              <xm:sqref>T1400</xm:sqref>
            </x14:sparkline>
            <x14:sparkline>
              <xm:f>'Data-1'!P1401:Q1401</xm:f>
              <xm:sqref>T1401</xm:sqref>
            </x14:sparkline>
            <x14:sparkline>
              <xm:f>'Data-1'!P1402:Q1402</xm:f>
              <xm:sqref>T1402</xm:sqref>
            </x14:sparkline>
            <x14:sparkline>
              <xm:f>'Data-1'!P1403:Q1403</xm:f>
              <xm:sqref>T1403</xm:sqref>
            </x14:sparkline>
            <x14:sparkline>
              <xm:f>'Data-1'!P1404:Q1404</xm:f>
              <xm:sqref>T1404</xm:sqref>
            </x14:sparkline>
            <x14:sparkline>
              <xm:f>'Data-1'!P1405:Q1405</xm:f>
              <xm:sqref>T1405</xm:sqref>
            </x14:sparkline>
            <x14:sparkline>
              <xm:f>'Data-1'!P1406:Q1406</xm:f>
              <xm:sqref>T1406</xm:sqref>
            </x14:sparkline>
            <x14:sparkline>
              <xm:f>'Data-1'!P1407:Q1407</xm:f>
              <xm:sqref>T1407</xm:sqref>
            </x14:sparkline>
            <x14:sparkline>
              <xm:f>'Data-1'!P1408:Q1408</xm:f>
              <xm:sqref>T1408</xm:sqref>
            </x14:sparkline>
            <x14:sparkline>
              <xm:f>'Data-1'!P1409:Q1409</xm:f>
              <xm:sqref>T1409</xm:sqref>
            </x14:sparkline>
            <x14:sparkline>
              <xm:f>'Data-1'!P1410:Q1410</xm:f>
              <xm:sqref>T1410</xm:sqref>
            </x14:sparkline>
            <x14:sparkline>
              <xm:f>'Data-1'!P1411:Q1411</xm:f>
              <xm:sqref>T1411</xm:sqref>
            </x14:sparkline>
            <x14:sparkline>
              <xm:f>'Data-1'!P1412:Q1412</xm:f>
              <xm:sqref>T1412</xm:sqref>
            </x14:sparkline>
            <x14:sparkline>
              <xm:f>'Data-1'!P1413:Q1413</xm:f>
              <xm:sqref>T1413</xm:sqref>
            </x14:sparkline>
            <x14:sparkline>
              <xm:f>'Data-1'!P1414:Q1414</xm:f>
              <xm:sqref>T1414</xm:sqref>
            </x14:sparkline>
            <x14:sparkline>
              <xm:f>'Data-1'!P1415:Q1415</xm:f>
              <xm:sqref>T1415</xm:sqref>
            </x14:sparkline>
            <x14:sparkline>
              <xm:f>'Data-1'!P1416:Q1416</xm:f>
              <xm:sqref>T1416</xm:sqref>
            </x14:sparkline>
            <x14:sparkline>
              <xm:f>'Data-1'!P1417:Q1417</xm:f>
              <xm:sqref>T1417</xm:sqref>
            </x14:sparkline>
            <x14:sparkline>
              <xm:f>'Data-1'!P1418:Q1418</xm:f>
              <xm:sqref>T1418</xm:sqref>
            </x14:sparkline>
            <x14:sparkline>
              <xm:f>'Data-1'!P1419:Q1419</xm:f>
              <xm:sqref>T1419</xm:sqref>
            </x14:sparkline>
            <x14:sparkline>
              <xm:f>'Data-1'!P1420:Q1420</xm:f>
              <xm:sqref>T1420</xm:sqref>
            </x14:sparkline>
            <x14:sparkline>
              <xm:f>'Data-1'!P1421:Q1421</xm:f>
              <xm:sqref>T1421</xm:sqref>
            </x14:sparkline>
            <x14:sparkline>
              <xm:f>'Data-1'!P1422:Q1422</xm:f>
              <xm:sqref>T1422</xm:sqref>
            </x14:sparkline>
            <x14:sparkline>
              <xm:f>'Data-1'!P1423:Q1423</xm:f>
              <xm:sqref>T1423</xm:sqref>
            </x14:sparkline>
            <x14:sparkline>
              <xm:f>'Data-1'!P1424:Q1424</xm:f>
              <xm:sqref>T1424</xm:sqref>
            </x14:sparkline>
            <x14:sparkline>
              <xm:f>'Data-1'!P1425:Q1425</xm:f>
              <xm:sqref>T1425</xm:sqref>
            </x14:sparkline>
            <x14:sparkline>
              <xm:f>'Data-1'!P1426:Q1426</xm:f>
              <xm:sqref>T1426</xm:sqref>
            </x14:sparkline>
            <x14:sparkline>
              <xm:f>'Data-1'!P1427:Q1427</xm:f>
              <xm:sqref>T1427</xm:sqref>
            </x14:sparkline>
            <x14:sparkline>
              <xm:f>'Data-1'!P1428:Q1428</xm:f>
              <xm:sqref>T1428</xm:sqref>
            </x14:sparkline>
            <x14:sparkline>
              <xm:f>'Data-1'!P1429:Q1429</xm:f>
              <xm:sqref>T1429</xm:sqref>
            </x14:sparkline>
            <x14:sparkline>
              <xm:f>'Data-1'!P1430:Q1430</xm:f>
              <xm:sqref>T1430</xm:sqref>
            </x14:sparkline>
            <x14:sparkline>
              <xm:f>'Data-1'!P1431:Q1431</xm:f>
              <xm:sqref>T1431</xm:sqref>
            </x14:sparkline>
            <x14:sparkline>
              <xm:f>'Data-1'!P1432:Q1432</xm:f>
              <xm:sqref>T1432</xm:sqref>
            </x14:sparkline>
            <x14:sparkline>
              <xm:f>'Data-1'!P1433:Q1433</xm:f>
              <xm:sqref>T1433</xm:sqref>
            </x14:sparkline>
            <x14:sparkline>
              <xm:f>'Data-1'!P1434:Q1434</xm:f>
              <xm:sqref>T1434</xm:sqref>
            </x14:sparkline>
            <x14:sparkline>
              <xm:f>'Data-1'!P1435:Q1435</xm:f>
              <xm:sqref>T1435</xm:sqref>
            </x14:sparkline>
            <x14:sparkline>
              <xm:f>'Data-1'!P1436:Q1436</xm:f>
              <xm:sqref>T1436</xm:sqref>
            </x14:sparkline>
            <x14:sparkline>
              <xm:f>'Data-1'!P1437:Q1437</xm:f>
              <xm:sqref>T1437</xm:sqref>
            </x14:sparkline>
            <x14:sparkline>
              <xm:f>'Data-1'!P1438:Q1438</xm:f>
              <xm:sqref>T1438</xm:sqref>
            </x14:sparkline>
            <x14:sparkline>
              <xm:f>'Data-1'!P1439:Q1439</xm:f>
              <xm:sqref>T1439</xm:sqref>
            </x14:sparkline>
            <x14:sparkline>
              <xm:f>'Data-1'!P1440:Q1440</xm:f>
              <xm:sqref>T1440</xm:sqref>
            </x14:sparkline>
            <x14:sparkline>
              <xm:f>'Data-1'!P1441:Q1441</xm:f>
              <xm:sqref>T1441</xm:sqref>
            </x14:sparkline>
            <x14:sparkline>
              <xm:f>'Data-1'!P1442:Q1442</xm:f>
              <xm:sqref>T1442</xm:sqref>
            </x14:sparkline>
            <x14:sparkline>
              <xm:f>'Data-1'!P1443:Q1443</xm:f>
              <xm:sqref>T1443</xm:sqref>
            </x14:sparkline>
            <x14:sparkline>
              <xm:f>'Data-1'!P1444:Q1444</xm:f>
              <xm:sqref>T1444</xm:sqref>
            </x14:sparkline>
            <x14:sparkline>
              <xm:f>'Data-1'!P1445:Q1445</xm:f>
              <xm:sqref>T1445</xm:sqref>
            </x14:sparkline>
            <x14:sparkline>
              <xm:f>'Data-1'!P1446:Q1446</xm:f>
              <xm:sqref>T1446</xm:sqref>
            </x14:sparkline>
            <x14:sparkline>
              <xm:f>'Data-1'!P1447:Q1447</xm:f>
              <xm:sqref>T1447</xm:sqref>
            </x14:sparkline>
            <x14:sparkline>
              <xm:f>'Data-1'!P1448:Q1448</xm:f>
              <xm:sqref>T1448</xm:sqref>
            </x14:sparkline>
            <x14:sparkline>
              <xm:f>'Data-1'!P1449:Q1449</xm:f>
              <xm:sqref>T1449</xm:sqref>
            </x14:sparkline>
            <x14:sparkline>
              <xm:f>'Data-1'!P1450:Q1450</xm:f>
              <xm:sqref>T1450</xm:sqref>
            </x14:sparkline>
            <x14:sparkline>
              <xm:f>'Data-1'!P1451:Q1451</xm:f>
              <xm:sqref>T1451</xm:sqref>
            </x14:sparkline>
            <x14:sparkline>
              <xm:f>'Data-1'!P1452:Q1452</xm:f>
              <xm:sqref>T1452</xm:sqref>
            </x14:sparkline>
            <x14:sparkline>
              <xm:f>'Data-1'!P1453:Q1453</xm:f>
              <xm:sqref>T1453</xm:sqref>
            </x14:sparkline>
            <x14:sparkline>
              <xm:f>'Data-1'!P1454:Q1454</xm:f>
              <xm:sqref>T1454</xm:sqref>
            </x14:sparkline>
            <x14:sparkline>
              <xm:f>'Data-1'!P1455:Q1455</xm:f>
              <xm:sqref>T1455</xm:sqref>
            </x14:sparkline>
            <x14:sparkline>
              <xm:f>'Data-1'!P1456:Q1456</xm:f>
              <xm:sqref>T1456</xm:sqref>
            </x14:sparkline>
            <x14:sparkline>
              <xm:f>'Data-1'!P1457:Q1457</xm:f>
              <xm:sqref>T1457</xm:sqref>
            </x14:sparkline>
            <x14:sparkline>
              <xm:f>'Data-1'!P1458:Q1458</xm:f>
              <xm:sqref>T1458</xm:sqref>
            </x14:sparkline>
            <x14:sparkline>
              <xm:f>'Data-1'!P1459:Q1459</xm:f>
              <xm:sqref>T1459</xm:sqref>
            </x14:sparkline>
            <x14:sparkline>
              <xm:f>'Data-1'!P1460:Q1460</xm:f>
              <xm:sqref>T1460</xm:sqref>
            </x14:sparkline>
            <x14:sparkline>
              <xm:f>'Data-1'!P1461:Q1461</xm:f>
              <xm:sqref>T1461</xm:sqref>
            </x14:sparkline>
            <x14:sparkline>
              <xm:f>'Data-1'!P1462:Q1462</xm:f>
              <xm:sqref>T1462</xm:sqref>
            </x14:sparkline>
            <x14:sparkline>
              <xm:f>'Data-1'!P1463:Q1463</xm:f>
              <xm:sqref>T1463</xm:sqref>
            </x14:sparkline>
            <x14:sparkline>
              <xm:f>'Data-1'!P1464:Q1464</xm:f>
              <xm:sqref>T1464</xm:sqref>
            </x14:sparkline>
            <x14:sparkline>
              <xm:f>'Data-1'!P1465:Q1465</xm:f>
              <xm:sqref>T1465</xm:sqref>
            </x14:sparkline>
            <x14:sparkline>
              <xm:f>'Data-1'!P1466:Q1466</xm:f>
              <xm:sqref>T1466</xm:sqref>
            </x14:sparkline>
            <x14:sparkline>
              <xm:f>'Data-1'!P1467:Q1467</xm:f>
              <xm:sqref>T1467</xm:sqref>
            </x14:sparkline>
            <x14:sparkline>
              <xm:f>'Data-1'!P1468:Q1468</xm:f>
              <xm:sqref>T1468</xm:sqref>
            </x14:sparkline>
            <x14:sparkline>
              <xm:f>'Data-1'!P1469:Q1469</xm:f>
              <xm:sqref>T1469</xm:sqref>
            </x14:sparkline>
            <x14:sparkline>
              <xm:f>'Data-1'!P1470:Q1470</xm:f>
              <xm:sqref>T1470</xm:sqref>
            </x14:sparkline>
            <x14:sparkline>
              <xm:f>'Data-1'!P1471:Q1471</xm:f>
              <xm:sqref>T1471</xm:sqref>
            </x14:sparkline>
            <x14:sparkline>
              <xm:f>'Data-1'!P1472:Q1472</xm:f>
              <xm:sqref>T1472</xm:sqref>
            </x14:sparkline>
            <x14:sparkline>
              <xm:f>'Data-1'!P1473:Q1473</xm:f>
              <xm:sqref>T1473</xm:sqref>
            </x14:sparkline>
            <x14:sparkline>
              <xm:f>'Data-1'!P1474:Q1474</xm:f>
              <xm:sqref>T1474</xm:sqref>
            </x14:sparkline>
            <x14:sparkline>
              <xm:f>'Data-1'!P1475:Q1475</xm:f>
              <xm:sqref>T1475</xm:sqref>
            </x14:sparkline>
            <x14:sparkline>
              <xm:f>'Data-1'!P1476:Q1476</xm:f>
              <xm:sqref>T1476</xm:sqref>
            </x14:sparkline>
            <x14:sparkline>
              <xm:f>'Data-1'!P1477:Q1477</xm:f>
              <xm:sqref>T1477</xm:sqref>
            </x14:sparkline>
            <x14:sparkline>
              <xm:f>'Data-1'!P1478:Q1478</xm:f>
              <xm:sqref>T1478</xm:sqref>
            </x14:sparkline>
            <x14:sparkline>
              <xm:f>'Data-1'!P1479:Q1479</xm:f>
              <xm:sqref>T1479</xm:sqref>
            </x14:sparkline>
            <x14:sparkline>
              <xm:f>'Data-1'!P1480:Q1480</xm:f>
              <xm:sqref>T1480</xm:sqref>
            </x14:sparkline>
            <x14:sparkline>
              <xm:f>'Data-1'!P1481:Q1481</xm:f>
              <xm:sqref>T1481</xm:sqref>
            </x14:sparkline>
            <x14:sparkline>
              <xm:f>'Data-1'!P1482:Q1482</xm:f>
              <xm:sqref>T1482</xm:sqref>
            </x14:sparkline>
            <x14:sparkline>
              <xm:f>'Data-1'!P1483:Q1483</xm:f>
              <xm:sqref>T1483</xm:sqref>
            </x14:sparkline>
            <x14:sparkline>
              <xm:f>'Data-1'!P1484:Q1484</xm:f>
              <xm:sqref>T1484</xm:sqref>
            </x14:sparkline>
            <x14:sparkline>
              <xm:f>'Data-1'!P1485:Q1485</xm:f>
              <xm:sqref>T1485</xm:sqref>
            </x14:sparkline>
            <x14:sparkline>
              <xm:f>'Data-1'!P1486:Q1486</xm:f>
              <xm:sqref>T1486</xm:sqref>
            </x14:sparkline>
            <x14:sparkline>
              <xm:f>'Data-1'!P1487:Q1487</xm:f>
              <xm:sqref>T1487</xm:sqref>
            </x14:sparkline>
            <x14:sparkline>
              <xm:f>'Data-1'!P1488:Q1488</xm:f>
              <xm:sqref>T1488</xm:sqref>
            </x14:sparkline>
            <x14:sparkline>
              <xm:f>'Data-1'!P1489:Q1489</xm:f>
              <xm:sqref>T1489</xm:sqref>
            </x14:sparkline>
            <x14:sparkline>
              <xm:f>'Data-1'!P1490:Q1490</xm:f>
              <xm:sqref>T1490</xm:sqref>
            </x14:sparkline>
            <x14:sparkline>
              <xm:f>'Data-1'!P1491:Q1491</xm:f>
              <xm:sqref>T1491</xm:sqref>
            </x14:sparkline>
            <x14:sparkline>
              <xm:f>'Data-1'!P1492:Q1492</xm:f>
              <xm:sqref>T1492</xm:sqref>
            </x14:sparkline>
            <x14:sparkline>
              <xm:f>'Data-1'!P1493:Q1493</xm:f>
              <xm:sqref>T1493</xm:sqref>
            </x14:sparkline>
            <x14:sparkline>
              <xm:f>'Data-1'!P1494:Q1494</xm:f>
              <xm:sqref>T1494</xm:sqref>
            </x14:sparkline>
            <x14:sparkline>
              <xm:f>'Data-1'!P1495:Q1495</xm:f>
              <xm:sqref>T1495</xm:sqref>
            </x14:sparkline>
            <x14:sparkline>
              <xm:f>'Data-1'!P1496:Q1496</xm:f>
              <xm:sqref>T1496</xm:sqref>
            </x14:sparkline>
            <x14:sparkline>
              <xm:f>'Data-1'!P1497:Q1497</xm:f>
              <xm:sqref>T1497</xm:sqref>
            </x14:sparkline>
            <x14:sparkline>
              <xm:f>'Data-1'!P1498:Q1498</xm:f>
              <xm:sqref>T1498</xm:sqref>
            </x14:sparkline>
            <x14:sparkline>
              <xm:f>'Data-1'!P1499:Q1499</xm:f>
              <xm:sqref>T1499</xm:sqref>
            </x14:sparkline>
            <x14:sparkline>
              <xm:f>'Data-1'!P1500:Q1500</xm:f>
              <xm:sqref>T1500</xm:sqref>
            </x14:sparkline>
            <x14:sparkline>
              <xm:f>'Data-1'!P1501:Q1501</xm:f>
              <xm:sqref>T1501</xm:sqref>
            </x14:sparkline>
            <x14:sparkline>
              <xm:f>'Data-1'!P1502:Q1502</xm:f>
              <xm:sqref>T1502</xm:sqref>
            </x14:sparkline>
            <x14:sparkline>
              <xm:f>'Data-1'!P1503:Q1503</xm:f>
              <xm:sqref>T1503</xm:sqref>
            </x14:sparkline>
            <x14:sparkline>
              <xm:f>'Data-1'!P1504:Q1504</xm:f>
              <xm:sqref>T1504</xm:sqref>
            </x14:sparkline>
            <x14:sparkline>
              <xm:f>'Data-1'!P1505:Q1505</xm:f>
              <xm:sqref>T1505</xm:sqref>
            </x14:sparkline>
            <x14:sparkline>
              <xm:f>'Data-1'!P1506:Q1506</xm:f>
              <xm:sqref>T1506</xm:sqref>
            </x14:sparkline>
            <x14:sparkline>
              <xm:f>'Data-1'!P1507:Q1507</xm:f>
              <xm:sqref>T1507</xm:sqref>
            </x14:sparkline>
            <x14:sparkline>
              <xm:f>'Data-1'!P1508:Q1508</xm:f>
              <xm:sqref>T1508</xm:sqref>
            </x14:sparkline>
            <x14:sparkline>
              <xm:f>'Data-1'!P1509:Q1509</xm:f>
              <xm:sqref>T1509</xm:sqref>
            </x14:sparkline>
            <x14:sparkline>
              <xm:f>'Data-1'!P1510:Q1510</xm:f>
              <xm:sqref>T1510</xm:sqref>
            </x14:sparkline>
            <x14:sparkline>
              <xm:f>'Data-1'!P1511:Q1511</xm:f>
              <xm:sqref>T1511</xm:sqref>
            </x14:sparkline>
            <x14:sparkline>
              <xm:f>'Data-1'!P1512:Q1512</xm:f>
              <xm:sqref>T1512</xm:sqref>
            </x14:sparkline>
            <x14:sparkline>
              <xm:f>'Data-1'!P1513:Q1513</xm:f>
              <xm:sqref>T1513</xm:sqref>
            </x14:sparkline>
            <x14:sparkline>
              <xm:f>'Data-1'!P1514:Q1514</xm:f>
              <xm:sqref>T1514</xm:sqref>
            </x14:sparkline>
            <x14:sparkline>
              <xm:f>'Data-1'!P1515:Q1515</xm:f>
              <xm:sqref>T1515</xm:sqref>
            </x14:sparkline>
            <x14:sparkline>
              <xm:f>'Data-1'!P1516:Q1516</xm:f>
              <xm:sqref>T1516</xm:sqref>
            </x14:sparkline>
            <x14:sparkline>
              <xm:f>'Data-1'!P1517:Q1517</xm:f>
              <xm:sqref>T1517</xm:sqref>
            </x14:sparkline>
            <x14:sparkline>
              <xm:f>'Data-1'!P1518:Q1518</xm:f>
              <xm:sqref>T1518</xm:sqref>
            </x14:sparkline>
            <x14:sparkline>
              <xm:f>'Data-1'!P1519:Q1519</xm:f>
              <xm:sqref>T1519</xm:sqref>
            </x14:sparkline>
            <x14:sparkline>
              <xm:f>'Data-1'!P1520:Q1520</xm:f>
              <xm:sqref>T1520</xm:sqref>
            </x14:sparkline>
            <x14:sparkline>
              <xm:f>'Data-1'!P1521:Q1521</xm:f>
              <xm:sqref>T1521</xm:sqref>
            </x14:sparkline>
            <x14:sparkline>
              <xm:f>'Data-1'!P1522:Q1522</xm:f>
              <xm:sqref>T1522</xm:sqref>
            </x14:sparkline>
            <x14:sparkline>
              <xm:f>'Data-1'!P1523:Q1523</xm:f>
              <xm:sqref>T1523</xm:sqref>
            </x14:sparkline>
            <x14:sparkline>
              <xm:f>'Data-1'!P1524:Q1524</xm:f>
              <xm:sqref>T1524</xm:sqref>
            </x14:sparkline>
            <x14:sparkline>
              <xm:f>'Data-1'!P1525:Q1525</xm:f>
              <xm:sqref>T1525</xm:sqref>
            </x14:sparkline>
            <x14:sparkline>
              <xm:f>'Data-1'!P1526:Q1526</xm:f>
              <xm:sqref>T1526</xm:sqref>
            </x14:sparkline>
            <x14:sparkline>
              <xm:f>'Data-1'!P1527:Q1527</xm:f>
              <xm:sqref>T1527</xm:sqref>
            </x14:sparkline>
            <x14:sparkline>
              <xm:f>'Data-1'!P1528:Q1528</xm:f>
              <xm:sqref>T1528</xm:sqref>
            </x14:sparkline>
            <x14:sparkline>
              <xm:f>'Data-1'!P1529:Q1529</xm:f>
              <xm:sqref>T1529</xm:sqref>
            </x14:sparkline>
            <x14:sparkline>
              <xm:f>'Data-1'!P1530:Q1530</xm:f>
              <xm:sqref>T1530</xm:sqref>
            </x14:sparkline>
            <x14:sparkline>
              <xm:f>'Data-1'!P1531:Q1531</xm:f>
              <xm:sqref>T1531</xm:sqref>
            </x14:sparkline>
            <x14:sparkline>
              <xm:f>'Data-1'!P1532:Q1532</xm:f>
              <xm:sqref>T1532</xm:sqref>
            </x14:sparkline>
            <x14:sparkline>
              <xm:f>'Data-1'!P1533:Q1533</xm:f>
              <xm:sqref>T1533</xm:sqref>
            </x14:sparkline>
            <x14:sparkline>
              <xm:f>'Data-1'!P1534:Q1534</xm:f>
              <xm:sqref>T1534</xm:sqref>
            </x14:sparkline>
            <x14:sparkline>
              <xm:f>'Data-1'!P1535:Q1535</xm:f>
              <xm:sqref>T1535</xm:sqref>
            </x14:sparkline>
            <x14:sparkline>
              <xm:f>'Data-1'!P1536:Q1536</xm:f>
              <xm:sqref>T1536</xm:sqref>
            </x14:sparkline>
            <x14:sparkline>
              <xm:f>'Data-1'!P1537:Q1537</xm:f>
              <xm:sqref>T1537</xm:sqref>
            </x14:sparkline>
            <x14:sparkline>
              <xm:f>'Data-1'!P1538:Q1538</xm:f>
              <xm:sqref>T1538</xm:sqref>
            </x14:sparkline>
            <x14:sparkline>
              <xm:f>'Data-1'!P1539:Q1539</xm:f>
              <xm:sqref>T1539</xm:sqref>
            </x14:sparkline>
            <x14:sparkline>
              <xm:f>'Data-1'!P1540:Q1540</xm:f>
              <xm:sqref>T1540</xm:sqref>
            </x14:sparkline>
            <x14:sparkline>
              <xm:f>'Data-1'!P1541:Q1541</xm:f>
              <xm:sqref>T1541</xm:sqref>
            </x14:sparkline>
            <x14:sparkline>
              <xm:f>'Data-1'!P1542:Q1542</xm:f>
              <xm:sqref>T1542</xm:sqref>
            </x14:sparkline>
            <x14:sparkline>
              <xm:f>'Data-1'!P1543:Q1543</xm:f>
              <xm:sqref>T1543</xm:sqref>
            </x14:sparkline>
            <x14:sparkline>
              <xm:f>'Data-1'!P1544:Q1544</xm:f>
              <xm:sqref>T1544</xm:sqref>
            </x14:sparkline>
            <x14:sparkline>
              <xm:f>'Data-1'!P1545:Q1545</xm:f>
              <xm:sqref>T1545</xm:sqref>
            </x14:sparkline>
            <x14:sparkline>
              <xm:f>'Data-1'!P1546:Q1546</xm:f>
              <xm:sqref>T1546</xm:sqref>
            </x14:sparkline>
            <x14:sparkline>
              <xm:f>'Data-1'!P1547:Q1547</xm:f>
              <xm:sqref>T1547</xm:sqref>
            </x14:sparkline>
            <x14:sparkline>
              <xm:f>'Data-1'!P1548:Q1548</xm:f>
              <xm:sqref>T1548</xm:sqref>
            </x14:sparkline>
            <x14:sparkline>
              <xm:f>'Data-1'!P1549:Q1549</xm:f>
              <xm:sqref>T1549</xm:sqref>
            </x14:sparkline>
            <x14:sparkline>
              <xm:f>'Data-1'!P1550:Q1550</xm:f>
              <xm:sqref>T1550</xm:sqref>
            </x14:sparkline>
            <x14:sparkline>
              <xm:f>'Data-1'!P1551:Q1551</xm:f>
              <xm:sqref>T1551</xm:sqref>
            </x14:sparkline>
            <x14:sparkline>
              <xm:f>'Data-1'!P1552:Q1552</xm:f>
              <xm:sqref>T1552</xm:sqref>
            </x14:sparkline>
            <x14:sparkline>
              <xm:f>'Data-1'!P1553:Q1553</xm:f>
              <xm:sqref>T1553</xm:sqref>
            </x14:sparkline>
            <x14:sparkline>
              <xm:f>'Data-1'!P1554:Q1554</xm:f>
              <xm:sqref>T1554</xm:sqref>
            </x14:sparkline>
            <x14:sparkline>
              <xm:f>'Data-1'!P1555:Q1555</xm:f>
              <xm:sqref>T1555</xm:sqref>
            </x14:sparkline>
            <x14:sparkline>
              <xm:f>'Data-1'!P1556:Q1556</xm:f>
              <xm:sqref>T1556</xm:sqref>
            </x14:sparkline>
            <x14:sparkline>
              <xm:f>'Data-1'!P1557:Q1557</xm:f>
              <xm:sqref>T1557</xm:sqref>
            </x14:sparkline>
            <x14:sparkline>
              <xm:f>'Data-1'!P1558:Q1558</xm:f>
              <xm:sqref>T1558</xm:sqref>
            </x14:sparkline>
            <x14:sparkline>
              <xm:f>'Data-1'!P1559:Q1559</xm:f>
              <xm:sqref>T1559</xm:sqref>
            </x14:sparkline>
            <x14:sparkline>
              <xm:f>'Data-1'!P1560:Q1560</xm:f>
              <xm:sqref>T1560</xm:sqref>
            </x14:sparkline>
            <x14:sparkline>
              <xm:f>'Data-1'!P1561:Q1561</xm:f>
              <xm:sqref>T1561</xm:sqref>
            </x14:sparkline>
            <x14:sparkline>
              <xm:f>'Data-1'!P1562:Q1562</xm:f>
              <xm:sqref>T1562</xm:sqref>
            </x14:sparkline>
            <x14:sparkline>
              <xm:f>'Data-1'!P1563:Q1563</xm:f>
              <xm:sqref>T1563</xm:sqref>
            </x14:sparkline>
            <x14:sparkline>
              <xm:f>'Data-1'!P1564:Q1564</xm:f>
              <xm:sqref>T1564</xm:sqref>
            </x14:sparkline>
            <x14:sparkline>
              <xm:f>'Data-1'!P1565:Q1565</xm:f>
              <xm:sqref>T1565</xm:sqref>
            </x14:sparkline>
            <x14:sparkline>
              <xm:f>'Data-1'!P1566:Q1566</xm:f>
              <xm:sqref>T1566</xm:sqref>
            </x14:sparkline>
            <x14:sparkline>
              <xm:f>'Data-1'!P1567:Q1567</xm:f>
              <xm:sqref>T1567</xm:sqref>
            </x14:sparkline>
            <x14:sparkline>
              <xm:f>'Data-1'!P1568:Q1568</xm:f>
              <xm:sqref>T1568</xm:sqref>
            </x14:sparkline>
            <x14:sparkline>
              <xm:f>'Data-1'!P1569:Q1569</xm:f>
              <xm:sqref>T1569</xm:sqref>
            </x14:sparkline>
            <x14:sparkline>
              <xm:f>'Data-1'!P1570:Q1570</xm:f>
              <xm:sqref>T1570</xm:sqref>
            </x14:sparkline>
            <x14:sparkline>
              <xm:f>'Data-1'!P1571:Q1571</xm:f>
              <xm:sqref>T1571</xm:sqref>
            </x14:sparkline>
            <x14:sparkline>
              <xm:f>'Data-1'!P1572:Q1572</xm:f>
              <xm:sqref>T1572</xm:sqref>
            </x14:sparkline>
            <x14:sparkline>
              <xm:f>'Data-1'!P1573:Q1573</xm:f>
              <xm:sqref>T1573</xm:sqref>
            </x14:sparkline>
            <x14:sparkline>
              <xm:f>'Data-1'!P1574:Q1574</xm:f>
              <xm:sqref>T1574</xm:sqref>
            </x14:sparkline>
            <x14:sparkline>
              <xm:f>'Data-1'!P1575:Q1575</xm:f>
              <xm:sqref>T1575</xm:sqref>
            </x14:sparkline>
            <x14:sparkline>
              <xm:f>'Data-1'!P1576:Q1576</xm:f>
              <xm:sqref>T1576</xm:sqref>
            </x14:sparkline>
            <x14:sparkline>
              <xm:f>'Data-1'!P1577:Q1577</xm:f>
              <xm:sqref>T1577</xm:sqref>
            </x14:sparkline>
            <x14:sparkline>
              <xm:f>'Data-1'!P1578:Q1578</xm:f>
              <xm:sqref>T1578</xm:sqref>
            </x14:sparkline>
            <x14:sparkline>
              <xm:f>'Data-1'!P1579:Q1579</xm:f>
              <xm:sqref>T1579</xm:sqref>
            </x14:sparkline>
            <x14:sparkline>
              <xm:f>'Data-1'!P1580:Q1580</xm:f>
              <xm:sqref>T1580</xm:sqref>
            </x14:sparkline>
            <x14:sparkline>
              <xm:f>'Data-1'!P1581:Q1581</xm:f>
              <xm:sqref>T1581</xm:sqref>
            </x14:sparkline>
            <x14:sparkline>
              <xm:f>'Data-1'!P1582:Q1582</xm:f>
              <xm:sqref>T1582</xm:sqref>
            </x14:sparkline>
            <x14:sparkline>
              <xm:f>'Data-1'!P1583:Q1583</xm:f>
              <xm:sqref>T1583</xm:sqref>
            </x14:sparkline>
            <x14:sparkline>
              <xm:f>'Data-1'!P1584:Q1584</xm:f>
              <xm:sqref>T1584</xm:sqref>
            </x14:sparkline>
            <x14:sparkline>
              <xm:f>'Data-1'!P1585:Q1585</xm:f>
              <xm:sqref>T1585</xm:sqref>
            </x14:sparkline>
            <x14:sparkline>
              <xm:f>'Data-1'!P1586:Q1586</xm:f>
              <xm:sqref>T1586</xm:sqref>
            </x14:sparkline>
            <x14:sparkline>
              <xm:f>'Data-1'!P1587:Q1587</xm:f>
              <xm:sqref>T1587</xm:sqref>
            </x14:sparkline>
            <x14:sparkline>
              <xm:f>'Data-1'!P1588:Q1588</xm:f>
              <xm:sqref>T1588</xm:sqref>
            </x14:sparkline>
            <x14:sparkline>
              <xm:f>'Data-1'!P1589:Q1589</xm:f>
              <xm:sqref>T1589</xm:sqref>
            </x14:sparkline>
            <x14:sparkline>
              <xm:f>'Data-1'!P1590:Q1590</xm:f>
              <xm:sqref>T1590</xm:sqref>
            </x14:sparkline>
            <x14:sparkline>
              <xm:f>'Data-1'!P1591:Q1591</xm:f>
              <xm:sqref>T1591</xm:sqref>
            </x14:sparkline>
            <x14:sparkline>
              <xm:f>'Data-1'!P1592:Q1592</xm:f>
              <xm:sqref>T1592</xm:sqref>
            </x14:sparkline>
            <x14:sparkline>
              <xm:f>'Data-1'!P1593:Q1593</xm:f>
              <xm:sqref>T1593</xm:sqref>
            </x14:sparkline>
            <x14:sparkline>
              <xm:f>'Data-1'!P1594:Q1594</xm:f>
              <xm:sqref>T1594</xm:sqref>
            </x14:sparkline>
            <x14:sparkline>
              <xm:f>'Data-1'!P1595:Q1595</xm:f>
              <xm:sqref>T1595</xm:sqref>
            </x14:sparkline>
            <x14:sparkline>
              <xm:f>'Data-1'!P1596:Q1596</xm:f>
              <xm:sqref>T1596</xm:sqref>
            </x14:sparkline>
            <x14:sparkline>
              <xm:f>'Data-1'!P1597:Q1597</xm:f>
              <xm:sqref>T1597</xm:sqref>
            </x14:sparkline>
            <x14:sparkline>
              <xm:f>'Data-1'!P1598:Q1598</xm:f>
              <xm:sqref>T1598</xm:sqref>
            </x14:sparkline>
            <x14:sparkline>
              <xm:f>'Data-1'!P1599:Q1599</xm:f>
              <xm:sqref>T1599</xm:sqref>
            </x14:sparkline>
            <x14:sparkline>
              <xm:f>'Data-1'!P1600:Q1600</xm:f>
              <xm:sqref>T1600</xm:sqref>
            </x14:sparkline>
            <x14:sparkline>
              <xm:f>'Data-1'!P1601:Q1601</xm:f>
              <xm:sqref>T1601</xm:sqref>
            </x14:sparkline>
            <x14:sparkline>
              <xm:f>'Data-1'!P1602:Q1602</xm:f>
              <xm:sqref>T1602</xm:sqref>
            </x14:sparkline>
            <x14:sparkline>
              <xm:f>'Data-1'!P1603:Q1603</xm:f>
              <xm:sqref>T1603</xm:sqref>
            </x14:sparkline>
            <x14:sparkline>
              <xm:f>'Data-1'!P1604:Q1604</xm:f>
              <xm:sqref>T1604</xm:sqref>
            </x14:sparkline>
            <x14:sparkline>
              <xm:f>'Data-1'!P1605:Q1605</xm:f>
              <xm:sqref>T1605</xm:sqref>
            </x14:sparkline>
            <x14:sparkline>
              <xm:f>'Data-1'!P1606:Q1606</xm:f>
              <xm:sqref>T1606</xm:sqref>
            </x14:sparkline>
            <x14:sparkline>
              <xm:f>'Data-1'!P1607:Q1607</xm:f>
              <xm:sqref>T1607</xm:sqref>
            </x14:sparkline>
            <x14:sparkline>
              <xm:f>'Data-1'!P1608:Q1608</xm:f>
              <xm:sqref>T1608</xm:sqref>
            </x14:sparkline>
            <x14:sparkline>
              <xm:f>'Data-1'!P1609:Q1609</xm:f>
              <xm:sqref>T1609</xm:sqref>
            </x14:sparkline>
            <x14:sparkline>
              <xm:f>'Data-1'!P1610:Q1610</xm:f>
              <xm:sqref>T1610</xm:sqref>
            </x14:sparkline>
            <x14:sparkline>
              <xm:f>'Data-1'!P1611:Q1611</xm:f>
              <xm:sqref>T1611</xm:sqref>
            </x14:sparkline>
            <x14:sparkline>
              <xm:f>'Data-1'!P1612:Q1612</xm:f>
              <xm:sqref>T1612</xm:sqref>
            </x14:sparkline>
            <x14:sparkline>
              <xm:f>'Data-1'!P1613:Q1613</xm:f>
              <xm:sqref>T1613</xm:sqref>
            </x14:sparkline>
            <x14:sparkline>
              <xm:f>'Data-1'!P1614:Q1614</xm:f>
              <xm:sqref>T1614</xm:sqref>
            </x14:sparkline>
            <x14:sparkline>
              <xm:f>'Data-1'!P1615:Q1615</xm:f>
              <xm:sqref>T1615</xm:sqref>
            </x14:sparkline>
            <x14:sparkline>
              <xm:f>'Data-1'!P1616:Q1616</xm:f>
              <xm:sqref>T1616</xm:sqref>
            </x14:sparkline>
            <x14:sparkline>
              <xm:f>'Data-1'!P1617:Q1617</xm:f>
              <xm:sqref>T1617</xm:sqref>
            </x14:sparkline>
            <x14:sparkline>
              <xm:f>'Data-1'!P1618:Q1618</xm:f>
              <xm:sqref>T1618</xm:sqref>
            </x14:sparkline>
            <x14:sparkline>
              <xm:f>'Data-1'!P1619:Q1619</xm:f>
              <xm:sqref>T1619</xm:sqref>
            </x14:sparkline>
            <x14:sparkline>
              <xm:f>'Data-1'!P1620:Q1620</xm:f>
              <xm:sqref>T1620</xm:sqref>
            </x14:sparkline>
            <x14:sparkline>
              <xm:f>'Data-1'!P1621:Q1621</xm:f>
              <xm:sqref>T1621</xm:sqref>
            </x14:sparkline>
            <x14:sparkline>
              <xm:f>'Data-1'!P1622:Q1622</xm:f>
              <xm:sqref>T1622</xm:sqref>
            </x14:sparkline>
            <x14:sparkline>
              <xm:f>'Data-1'!P1623:Q1623</xm:f>
              <xm:sqref>T1623</xm:sqref>
            </x14:sparkline>
            <x14:sparkline>
              <xm:f>'Data-1'!P1624:Q1624</xm:f>
              <xm:sqref>T1624</xm:sqref>
            </x14:sparkline>
            <x14:sparkline>
              <xm:f>'Data-1'!P1625:Q1625</xm:f>
              <xm:sqref>T1625</xm:sqref>
            </x14:sparkline>
            <x14:sparkline>
              <xm:f>'Data-1'!P1626:Q1626</xm:f>
              <xm:sqref>T1626</xm:sqref>
            </x14:sparkline>
            <x14:sparkline>
              <xm:f>'Data-1'!P1627:Q1627</xm:f>
              <xm:sqref>T1627</xm:sqref>
            </x14:sparkline>
            <x14:sparkline>
              <xm:f>'Data-1'!P1628:Q1628</xm:f>
              <xm:sqref>T1628</xm:sqref>
            </x14:sparkline>
            <x14:sparkline>
              <xm:f>'Data-1'!P1629:Q1629</xm:f>
              <xm:sqref>T1629</xm:sqref>
            </x14:sparkline>
            <x14:sparkline>
              <xm:f>'Data-1'!P1630:Q1630</xm:f>
              <xm:sqref>T1630</xm:sqref>
            </x14:sparkline>
            <x14:sparkline>
              <xm:f>'Data-1'!P1631:Q1631</xm:f>
              <xm:sqref>T1631</xm:sqref>
            </x14:sparkline>
            <x14:sparkline>
              <xm:f>'Data-1'!P1632:Q1632</xm:f>
              <xm:sqref>T1632</xm:sqref>
            </x14:sparkline>
            <x14:sparkline>
              <xm:f>'Data-1'!P1633:Q1633</xm:f>
              <xm:sqref>T1633</xm:sqref>
            </x14:sparkline>
            <x14:sparkline>
              <xm:f>'Data-1'!P1634:Q1634</xm:f>
              <xm:sqref>T1634</xm:sqref>
            </x14:sparkline>
            <x14:sparkline>
              <xm:f>'Data-1'!P1635:Q1635</xm:f>
              <xm:sqref>T1635</xm:sqref>
            </x14:sparkline>
            <x14:sparkline>
              <xm:f>'Data-1'!P1636:Q1636</xm:f>
              <xm:sqref>T1636</xm:sqref>
            </x14:sparkline>
            <x14:sparkline>
              <xm:f>'Data-1'!P1637:Q1637</xm:f>
              <xm:sqref>T1637</xm:sqref>
            </x14:sparkline>
            <x14:sparkline>
              <xm:f>'Data-1'!P1638:Q1638</xm:f>
              <xm:sqref>T1638</xm:sqref>
            </x14:sparkline>
            <x14:sparkline>
              <xm:f>'Data-1'!P1639:Q1639</xm:f>
              <xm:sqref>T1639</xm:sqref>
            </x14:sparkline>
            <x14:sparkline>
              <xm:f>'Data-1'!P1640:Q1640</xm:f>
              <xm:sqref>T1640</xm:sqref>
            </x14:sparkline>
            <x14:sparkline>
              <xm:f>'Data-1'!P1641:Q1641</xm:f>
              <xm:sqref>T1641</xm:sqref>
            </x14:sparkline>
            <x14:sparkline>
              <xm:f>'Data-1'!P1642:Q1642</xm:f>
              <xm:sqref>T1642</xm:sqref>
            </x14:sparkline>
            <x14:sparkline>
              <xm:f>'Data-1'!P1643:Q1643</xm:f>
              <xm:sqref>T1643</xm:sqref>
            </x14:sparkline>
            <x14:sparkline>
              <xm:f>'Data-1'!P1644:Q1644</xm:f>
              <xm:sqref>T1644</xm:sqref>
            </x14:sparkline>
            <x14:sparkline>
              <xm:f>'Data-1'!P1645:Q1645</xm:f>
              <xm:sqref>T1645</xm:sqref>
            </x14:sparkline>
            <x14:sparkline>
              <xm:f>'Data-1'!P1646:Q1646</xm:f>
              <xm:sqref>T1646</xm:sqref>
            </x14:sparkline>
            <x14:sparkline>
              <xm:f>'Data-1'!P1647:Q1647</xm:f>
              <xm:sqref>T1647</xm:sqref>
            </x14:sparkline>
            <x14:sparkline>
              <xm:f>'Data-1'!P1648:Q1648</xm:f>
              <xm:sqref>T1648</xm:sqref>
            </x14:sparkline>
            <x14:sparkline>
              <xm:f>'Data-1'!P1649:Q1649</xm:f>
              <xm:sqref>T1649</xm:sqref>
            </x14:sparkline>
            <x14:sparkline>
              <xm:f>'Data-1'!P1650:Q1650</xm:f>
              <xm:sqref>T1650</xm:sqref>
            </x14:sparkline>
            <x14:sparkline>
              <xm:f>'Data-1'!P1651:Q1651</xm:f>
              <xm:sqref>T1651</xm:sqref>
            </x14:sparkline>
            <x14:sparkline>
              <xm:f>'Data-1'!P1652:Q1652</xm:f>
              <xm:sqref>T1652</xm:sqref>
            </x14:sparkline>
            <x14:sparkline>
              <xm:f>'Data-1'!P1653:Q1653</xm:f>
              <xm:sqref>T1653</xm:sqref>
            </x14:sparkline>
            <x14:sparkline>
              <xm:f>'Data-1'!P1654:Q1654</xm:f>
              <xm:sqref>T1654</xm:sqref>
            </x14:sparkline>
            <x14:sparkline>
              <xm:f>'Data-1'!P1655:Q1655</xm:f>
              <xm:sqref>T1655</xm:sqref>
            </x14:sparkline>
            <x14:sparkline>
              <xm:f>'Data-1'!P1656:Q1656</xm:f>
              <xm:sqref>T1656</xm:sqref>
            </x14:sparkline>
            <x14:sparkline>
              <xm:f>'Data-1'!P1657:Q1657</xm:f>
              <xm:sqref>T1657</xm:sqref>
            </x14:sparkline>
            <x14:sparkline>
              <xm:f>'Data-1'!P1658:Q1658</xm:f>
              <xm:sqref>T1658</xm:sqref>
            </x14:sparkline>
            <x14:sparkline>
              <xm:f>'Data-1'!P1659:Q1659</xm:f>
              <xm:sqref>T1659</xm:sqref>
            </x14:sparkline>
            <x14:sparkline>
              <xm:f>'Data-1'!P1660:Q1660</xm:f>
              <xm:sqref>T1660</xm:sqref>
            </x14:sparkline>
            <x14:sparkline>
              <xm:f>'Data-1'!P1661:Q1661</xm:f>
              <xm:sqref>T1661</xm:sqref>
            </x14:sparkline>
            <x14:sparkline>
              <xm:f>'Data-1'!P1662:Q1662</xm:f>
              <xm:sqref>T1662</xm:sqref>
            </x14:sparkline>
            <x14:sparkline>
              <xm:f>'Data-1'!P1663:Q1663</xm:f>
              <xm:sqref>T1663</xm:sqref>
            </x14:sparkline>
            <x14:sparkline>
              <xm:f>'Data-1'!P1664:Q1664</xm:f>
              <xm:sqref>T1664</xm:sqref>
            </x14:sparkline>
            <x14:sparkline>
              <xm:f>'Data-1'!P1665:Q1665</xm:f>
              <xm:sqref>T1665</xm:sqref>
            </x14:sparkline>
            <x14:sparkline>
              <xm:f>'Data-1'!P1666:Q1666</xm:f>
              <xm:sqref>T1666</xm:sqref>
            </x14:sparkline>
            <x14:sparkline>
              <xm:f>'Data-1'!P1667:Q1667</xm:f>
              <xm:sqref>T1667</xm:sqref>
            </x14:sparkline>
            <x14:sparkline>
              <xm:f>'Data-1'!P1668:Q1668</xm:f>
              <xm:sqref>T1668</xm:sqref>
            </x14:sparkline>
            <x14:sparkline>
              <xm:f>'Data-1'!P1669:Q1669</xm:f>
              <xm:sqref>T1669</xm:sqref>
            </x14:sparkline>
            <x14:sparkline>
              <xm:f>'Data-1'!P1670:Q1670</xm:f>
              <xm:sqref>T1670</xm:sqref>
            </x14:sparkline>
            <x14:sparkline>
              <xm:f>'Data-1'!P1671:Q1671</xm:f>
              <xm:sqref>T1671</xm:sqref>
            </x14:sparkline>
            <x14:sparkline>
              <xm:f>'Data-1'!P1672:Q1672</xm:f>
              <xm:sqref>T1672</xm:sqref>
            </x14:sparkline>
            <x14:sparkline>
              <xm:f>'Data-1'!P1673:Q1673</xm:f>
              <xm:sqref>T1673</xm:sqref>
            </x14:sparkline>
            <x14:sparkline>
              <xm:f>'Data-1'!P1674:Q1674</xm:f>
              <xm:sqref>T1674</xm:sqref>
            </x14:sparkline>
            <x14:sparkline>
              <xm:f>'Data-1'!P1675:Q1675</xm:f>
              <xm:sqref>T1675</xm:sqref>
            </x14:sparkline>
            <x14:sparkline>
              <xm:f>'Data-1'!P1676:Q1676</xm:f>
              <xm:sqref>T1676</xm:sqref>
            </x14:sparkline>
            <x14:sparkline>
              <xm:f>'Data-1'!P1677:Q1677</xm:f>
              <xm:sqref>T1677</xm:sqref>
            </x14:sparkline>
            <x14:sparkline>
              <xm:f>'Data-1'!P1678:Q1678</xm:f>
              <xm:sqref>T1678</xm:sqref>
            </x14:sparkline>
            <x14:sparkline>
              <xm:f>'Data-1'!P1679:Q1679</xm:f>
              <xm:sqref>T1679</xm:sqref>
            </x14:sparkline>
            <x14:sparkline>
              <xm:f>'Data-1'!P1680:Q1680</xm:f>
              <xm:sqref>T1680</xm:sqref>
            </x14:sparkline>
            <x14:sparkline>
              <xm:f>'Data-1'!P1681:Q1681</xm:f>
              <xm:sqref>T1681</xm:sqref>
            </x14:sparkline>
            <x14:sparkline>
              <xm:f>'Data-1'!P1682:Q1682</xm:f>
              <xm:sqref>T1682</xm:sqref>
            </x14:sparkline>
            <x14:sparkline>
              <xm:f>'Data-1'!P1683:Q1683</xm:f>
              <xm:sqref>T1683</xm:sqref>
            </x14:sparkline>
            <x14:sparkline>
              <xm:f>'Data-1'!P1684:Q1684</xm:f>
              <xm:sqref>T1684</xm:sqref>
            </x14:sparkline>
            <x14:sparkline>
              <xm:f>'Data-1'!P1685:Q1685</xm:f>
              <xm:sqref>T1685</xm:sqref>
            </x14:sparkline>
            <x14:sparkline>
              <xm:f>'Data-1'!P1686:Q1686</xm:f>
              <xm:sqref>T1686</xm:sqref>
            </x14:sparkline>
            <x14:sparkline>
              <xm:f>'Data-1'!P1687:Q1687</xm:f>
              <xm:sqref>T1687</xm:sqref>
            </x14:sparkline>
            <x14:sparkline>
              <xm:f>'Data-1'!P1688:Q1688</xm:f>
              <xm:sqref>T1688</xm:sqref>
            </x14:sparkline>
            <x14:sparkline>
              <xm:f>'Data-1'!P1689:Q1689</xm:f>
              <xm:sqref>T1689</xm:sqref>
            </x14:sparkline>
            <x14:sparkline>
              <xm:f>'Data-1'!P1690:Q1690</xm:f>
              <xm:sqref>T1690</xm:sqref>
            </x14:sparkline>
            <x14:sparkline>
              <xm:f>'Data-1'!P1691:Q1691</xm:f>
              <xm:sqref>T1691</xm:sqref>
            </x14:sparkline>
            <x14:sparkline>
              <xm:f>'Data-1'!P1692:Q1692</xm:f>
              <xm:sqref>T1692</xm:sqref>
            </x14:sparkline>
            <x14:sparkline>
              <xm:f>'Data-1'!P1693:Q1693</xm:f>
              <xm:sqref>T1693</xm:sqref>
            </x14:sparkline>
            <x14:sparkline>
              <xm:f>'Data-1'!P1694:Q1694</xm:f>
              <xm:sqref>T1694</xm:sqref>
            </x14:sparkline>
            <x14:sparkline>
              <xm:f>'Data-1'!P1695:Q1695</xm:f>
              <xm:sqref>T1695</xm:sqref>
            </x14:sparkline>
            <x14:sparkline>
              <xm:f>'Data-1'!P1696:Q1696</xm:f>
              <xm:sqref>T1696</xm:sqref>
            </x14:sparkline>
            <x14:sparkline>
              <xm:f>'Data-1'!P1697:Q1697</xm:f>
              <xm:sqref>T1697</xm:sqref>
            </x14:sparkline>
            <x14:sparkline>
              <xm:f>'Data-1'!P1698:Q1698</xm:f>
              <xm:sqref>T1698</xm:sqref>
            </x14:sparkline>
            <x14:sparkline>
              <xm:f>'Data-1'!P1699:Q1699</xm:f>
              <xm:sqref>T1699</xm:sqref>
            </x14:sparkline>
            <x14:sparkline>
              <xm:f>'Data-1'!P1700:Q1700</xm:f>
              <xm:sqref>T1700</xm:sqref>
            </x14:sparkline>
            <x14:sparkline>
              <xm:f>'Data-1'!P1701:Q1701</xm:f>
              <xm:sqref>T1701</xm:sqref>
            </x14:sparkline>
            <x14:sparkline>
              <xm:f>'Data-1'!P1702:Q1702</xm:f>
              <xm:sqref>T1702</xm:sqref>
            </x14:sparkline>
            <x14:sparkline>
              <xm:f>'Data-1'!P1703:Q1703</xm:f>
              <xm:sqref>T1703</xm:sqref>
            </x14:sparkline>
            <x14:sparkline>
              <xm:f>'Data-1'!P1704:Q1704</xm:f>
              <xm:sqref>T1704</xm:sqref>
            </x14:sparkline>
            <x14:sparkline>
              <xm:f>'Data-1'!P1705:Q1705</xm:f>
              <xm:sqref>T1705</xm:sqref>
            </x14:sparkline>
            <x14:sparkline>
              <xm:f>'Data-1'!P1706:Q1706</xm:f>
              <xm:sqref>T1706</xm:sqref>
            </x14:sparkline>
            <x14:sparkline>
              <xm:f>'Data-1'!P1707:Q1707</xm:f>
              <xm:sqref>T1707</xm:sqref>
            </x14:sparkline>
            <x14:sparkline>
              <xm:f>'Data-1'!P1708:Q1708</xm:f>
              <xm:sqref>T1708</xm:sqref>
            </x14:sparkline>
            <x14:sparkline>
              <xm:f>'Data-1'!P1709:Q1709</xm:f>
              <xm:sqref>T1709</xm:sqref>
            </x14:sparkline>
            <x14:sparkline>
              <xm:f>'Data-1'!P1710:Q1710</xm:f>
              <xm:sqref>T1710</xm:sqref>
            </x14:sparkline>
            <x14:sparkline>
              <xm:f>'Data-1'!P1711:Q1711</xm:f>
              <xm:sqref>T1711</xm:sqref>
            </x14:sparkline>
            <x14:sparkline>
              <xm:f>'Data-1'!P1712:Q1712</xm:f>
              <xm:sqref>T1712</xm:sqref>
            </x14:sparkline>
            <x14:sparkline>
              <xm:f>'Data-1'!P1713:Q1713</xm:f>
              <xm:sqref>T1713</xm:sqref>
            </x14:sparkline>
            <x14:sparkline>
              <xm:f>'Data-1'!P1714:Q1714</xm:f>
              <xm:sqref>T1714</xm:sqref>
            </x14:sparkline>
            <x14:sparkline>
              <xm:f>'Data-1'!P1715:Q1715</xm:f>
              <xm:sqref>T1715</xm:sqref>
            </x14:sparkline>
            <x14:sparkline>
              <xm:f>'Data-1'!P1716:Q1716</xm:f>
              <xm:sqref>T1716</xm:sqref>
            </x14:sparkline>
            <x14:sparkline>
              <xm:f>'Data-1'!P1717:Q1717</xm:f>
              <xm:sqref>T1717</xm:sqref>
            </x14:sparkline>
            <x14:sparkline>
              <xm:f>'Data-1'!P1718:Q1718</xm:f>
              <xm:sqref>T1718</xm:sqref>
            </x14:sparkline>
            <x14:sparkline>
              <xm:f>'Data-1'!P1719:Q1719</xm:f>
              <xm:sqref>T1719</xm:sqref>
            </x14:sparkline>
            <x14:sparkline>
              <xm:f>'Data-1'!P1720:Q1720</xm:f>
              <xm:sqref>T1720</xm:sqref>
            </x14:sparkline>
            <x14:sparkline>
              <xm:f>'Data-1'!P1721:Q1721</xm:f>
              <xm:sqref>T1721</xm:sqref>
            </x14:sparkline>
            <x14:sparkline>
              <xm:f>'Data-1'!P1722:Q1722</xm:f>
              <xm:sqref>T1722</xm:sqref>
            </x14:sparkline>
            <x14:sparkline>
              <xm:f>'Data-1'!P1723:Q1723</xm:f>
              <xm:sqref>T1723</xm:sqref>
            </x14:sparkline>
            <x14:sparkline>
              <xm:f>'Data-1'!P1724:Q1724</xm:f>
              <xm:sqref>T1724</xm:sqref>
            </x14:sparkline>
            <x14:sparkline>
              <xm:f>'Data-1'!P1725:Q1725</xm:f>
              <xm:sqref>T1725</xm:sqref>
            </x14:sparkline>
            <x14:sparkline>
              <xm:f>'Data-1'!P1726:Q1726</xm:f>
              <xm:sqref>T1726</xm:sqref>
            </x14:sparkline>
            <x14:sparkline>
              <xm:f>'Data-1'!P1727:Q1727</xm:f>
              <xm:sqref>T1727</xm:sqref>
            </x14:sparkline>
            <x14:sparkline>
              <xm:f>'Data-1'!P1728:Q1728</xm:f>
              <xm:sqref>T1728</xm:sqref>
            </x14:sparkline>
            <x14:sparkline>
              <xm:f>'Data-1'!P1729:Q1729</xm:f>
              <xm:sqref>T1729</xm:sqref>
            </x14:sparkline>
            <x14:sparkline>
              <xm:f>'Data-1'!P1730:Q1730</xm:f>
              <xm:sqref>T1730</xm:sqref>
            </x14:sparkline>
            <x14:sparkline>
              <xm:f>'Data-1'!P1731:Q1731</xm:f>
              <xm:sqref>T1731</xm:sqref>
            </x14:sparkline>
            <x14:sparkline>
              <xm:f>'Data-1'!P1732:Q1732</xm:f>
              <xm:sqref>T1732</xm:sqref>
            </x14:sparkline>
            <x14:sparkline>
              <xm:f>'Data-1'!P1733:Q1733</xm:f>
              <xm:sqref>T1733</xm:sqref>
            </x14:sparkline>
            <x14:sparkline>
              <xm:f>'Data-1'!P1734:Q1734</xm:f>
              <xm:sqref>T1734</xm:sqref>
            </x14:sparkline>
            <x14:sparkline>
              <xm:f>'Data-1'!P1735:Q1735</xm:f>
              <xm:sqref>T1735</xm:sqref>
            </x14:sparkline>
            <x14:sparkline>
              <xm:f>'Data-1'!P1736:Q1736</xm:f>
              <xm:sqref>T1736</xm:sqref>
            </x14:sparkline>
            <x14:sparkline>
              <xm:f>'Data-1'!P1737:Q1737</xm:f>
              <xm:sqref>T1737</xm:sqref>
            </x14:sparkline>
            <x14:sparkline>
              <xm:f>'Data-1'!P1738:Q1738</xm:f>
              <xm:sqref>T1738</xm:sqref>
            </x14:sparkline>
            <x14:sparkline>
              <xm:f>'Data-1'!P1739:Q1739</xm:f>
              <xm:sqref>T1739</xm:sqref>
            </x14:sparkline>
            <x14:sparkline>
              <xm:f>'Data-1'!P1740:Q1740</xm:f>
              <xm:sqref>T1740</xm:sqref>
            </x14:sparkline>
            <x14:sparkline>
              <xm:f>'Data-1'!P1741:Q1741</xm:f>
              <xm:sqref>T1741</xm:sqref>
            </x14:sparkline>
            <x14:sparkline>
              <xm:f>'Data-1'!P1742:Q1742</xm:f>
              <xm:sqref>T1742</xm:sqref>
            </x14:sparkline>
            <x14:sparkline>
              <xm:f>'Data-1'!P1743:Q1743</xm:f>
              <xm:sqref>T1743</xm:sqref>
            </x14:sparkline>
            <x14:sparkline>
              <xm:f>'Data-1'!P1744:Q1744</xm:f>
              <xm:sqref>T1744</xm:sqref>
            </x14:sparkline>
            <x14:sparkline>
              <xm:f>'Data-1'!P1745:Q1745</xm:f>
              <xm:sqref>T1745</xm:sqref>
            </x14:sparkline>
            <x14:sparkline>
              <xm:f>'Data-1'!P1746:Q1746</xm:f>
              <xm:sqref>T1746</xm:sqref>
            </x14:sparkline>
            <x14:sparkline>
              <xm:f>'Data-1'!P1747:Q1747</xm:f>
              <xm:sqref>T1747</xm:sqref>
            </x14:sparkline>
            <x14:sparkline>
              <xm:f>'Data-1'!P1748:Q1748</xm:f>
              <xm:sqref>T1748</xm:sqref>
            </x14:sparkline>
            <x14:sparkline>
              <xm:f>'Data-1'!P1749:Q1749</xm:f>
              <xm:sqref>T1749</xm:sqref>
            </x14:sparkline>
            <x14:sparkline>
              <xm:f>'Data-1'!P1750:Q1750</xm:f>
              <xm:sqref>T1750</xm:sqref>
            </x14:sparkline>
            <x14:sparkline>
              <xm:f>'Data-1'!P1751:Q1751</xm:f>
              <xm:sqref>T1751</xm:sqref>
            </x14:sparkline>
            <x14:sparkline>
              <xm:f>'Data-1'!P1752:Q1752</xm:f>
              <xm:sqref>T1752</xm:sqref>
            </x14:sparkline>
            <x14:sparkline>
              <xm:f>'Data-1'!P1753:Q1753</xm:f>
              <xm:sqref>T1753</xm:sqref>
            </x14:sparkline>
            <x14:sparkline>
              <xm:f>'Data-1'!P1754:Q1754</xm:f>
              <xm:sqref>T1754</xm:sqref>
            </x14:sparkline>
            <x14:sparkline>
              <xm:f>'Data-1'!P1755:Q1755</xm:f>
              <xm:sqref>T1755</xm:sqref>
            </x14:sparkline>
            <x14:sparkline>
              <xm:f>'Data-1'!P1756:Q1756</xm:f>
              <xm:sqref>T1756</xm:sqref>
            </x14:sparkline>
            <x14:sparkline>
              <xm:f>'Data-1'!P1757:Q1757</xm:f>
              <xm:sqref>T1757</xm:sqref>
            </x14:sparkline>
            <x14:sparkline>
              <xm:f>'Data-1'!P1758:Q1758</xm:f>
              <xm:sqref>T1758</xm:sqref>
            </x14:sparkline>
            <x14:sparkline>
              <xm:f>'Data-1'!P1759:Q1759</xm:f>
              <xm:sqref>T1759</xm:sqref>
            </x14:sparkline>
            <x14:sparkline>
              <xm:f>'Data-1'!P1760:Q1760</xm:f>
              <xm:sqref>T1760</xm:sqref>
            </x14:sparkline>
            <x14:sparkline>
              <xm:f>'Data-1'!P1761:Q1761</xm:f>
              <xm:sqref>T1761</xm:sqref>
            </x14:sparkline>
            <x14:sparkline>
              <xm:f>'Data-1'!P1762:Q1762</xm:f>
              <xm:sqref>T1762</xm:sqref>
            </x14:sparkline>
            <x14:sparkline>
              <xm:f>'Data-1'!P1763:Q1763</xm:f>
              <xm:sqref>T1763</xm:sqref>
            </x14:sparkline>
            <x14:sparkline>
              <xm:f>'Data-1'!P1764:Q1764</xm:f>
              <xm:sqref>T1764</xm:sqref>
            </x14:sparkline>
            <x14:sparkline>
              <xm:f>'Data-1'!P1765:Q1765</xm:f>
              <xm:sqref>T1765</xm:sqref>
            </x14:sparkline>
            <x14:sparkline>
              <xm:f>'Data-1'!P1766:Q1766</xm:f>
              <xm:sqref>T1766</xm:sqref>
            </x14:sparkline>
            <x14:sparkline>
              <xm:f>'Data-1'!P1767:Q1767</xm:f>
              <xm:sqref>T1767</xm:sqref>
            </x14:sparkline>
            <x14:sparkline>
              <xm:f>'Data-1'!P1768:Q1768</xm:f>
              <xm:sqref>T1768</xm:sqref>
            </x14:sparkline>
            <x14:sparkline>
              <xm:f>'Data-1'!P1769:Q1769</xm:f>
              <xm:sqref>T1769</xm:sqref>
            </x14:sparkline>
            <x14:sparkline>
              <xm:f>'Data-1'!P1770:Q1770</xm:f>
              <xm:sqref>T1770</xm:sqref>
            </x14:sparkline>
            <x14:sparkline>
              <xm:f>'Data-1'!P1771:Q1771</xm:f>
              <xm:sqref>T1771</xm:sqref>
            </x14:sparkline>
            <x14:sparkline>
              <xm:f>'Data-1'!P1772:Q1772</xm:f>
              <xm:sqref>T1772</xm:sqref>
            </x14:sparkline>
            <x14:sparkline>
              <xm:f>'Data-1'!P1773:Q1773</xm:f>
              <xm:sqref>T1773</xm:sqref>
            </x14:sparkline>
            <x14:sparkline>
              <xm:f>'Data-1'!P1774:Q1774</xm:f>
              <xm:sqref>T1774</xm:sqref>
            </x14:sparkline>
            <x14:sparkline>
              <xm:f>'Data-1'!P1775:Q1775</xm:f>
              <xm:sqref>T1775</xm:sqref>
            </x14:sparkline>
            <x14:sparkline>
              <xm:f>'Data-1'!P1776:Q1776</xm:f>
              <xm:sqref>T1776</xm:sqref>
            </x14:sparkline>
            <x14:sparkline>
              <xm:f>'Data-1'!P1777:Q1777</xm:f>
              <xm:sqref>T1777</xm:sqref>
            </x14:sparkline>
            <x14:sparkline>
              <xm:f>'Data-1'!P1778:Q1778</xm:f>
              <xm:sqref>T1778</xm:sqref>
            </x14:sparkline>
            <x14:sparkline>
              <xm:f>'Data-1'!P1779:Q1779</xm:f>
              <xm:sqref>T1779</xm:sqref>
            </x14:sparkline>
            <x14:sparkline>
              <xm:f>'Data-1'!P1780:Q1780</xm:f>
              <xm:sqref>T1780</xm:sqref>
            </x14:sparkline>
            <x14:sparkline>
              <xm:f>'Data-1'!P1781:Q1781</xm:f>
              <xm:sqref>T1781</xm:sqref>
            </x14:sparkline>
            <x14:sparkline>
              <xm:f>'Data-1'!P1782:Q1782</xm:f>
              <xm:sqref>T1782</xm:sqref>
            </x14:sparkline>
            <x14:sparkline>
              <xm:f>'Data-1'!P1783:Q1783</xm:f>
              <xm:sqref>T1783</xm:sqref>
            </x14:sparkline>
            <x14:sparkline>
              <xm:f>'Data-1'!P1784:Q1784</xm:f>
              <xm:sqref>T1784</xm:sqref>
            </x14:sparkline>
            <x14:sparkline>
              <xm:f>'Data-1'!P1785:Q1785</xm:f>
              <xm:sqref>T1785</xm:sqref>
            </x14:sparkline>
            <x14:sparkline>
              <xm:f>'Data-1'!P1786:Q1786</xm:f>
              <xm:sqref>T1786</xm:sqref>
            </x14:sparkline>
            <x14:sparkline>
              <xm:f>'Data-1'!P1787:Q1787</xm:f>
              <xm:sqref>T1787</xm:sqref>
            </x14:sparkline>
            <x14:sparkline>
              <xm:f>'Data-1'!P1788:Q1788</xm:f>
              <xm:sqref>T1788</xm:sqref>
            </x14:sparkline>
            <x14:sparkline>
              <xm:f>'Data-1'!P1789:Q1789</xm:f>
              <xm:sqref>T1789</xm:sqref>
            </x14:sparkline>
            <x14:sparkline>
              <xm:f>'Data-1'!P1790:Q1790</xm:f>
              <xm:sqref>T1790</xm:sqref>
            </x14:sparkline>
            <x14:sparkline>
              <xm:f>'Data-1'!P1791:Q1791</xm:f>
              <xm:sqref>T1791</xm:sqref>
            </x14:sparkline>
            <x14:sparkline>
              <xm:f>'Data-1'!P1792:Q1792</xm:f>
              <xm:sqref>T1792</xm:sqref>
            </x14:sparkline>
            <x14:sparkline>
              <xm:f>'Data-1'!P1793:Q1793</xm:f>
              <xm:sqref>T1793</xm:sqref>
            </x14:sparkline>
            <x14:sparkline>
              <xm:f>'Data-1'!P1794:Q1794</xm:f>
              <xm:sqref>T1794</xm:sqref>
            </x14:sparkline>
            <x14:sparkline>
              <xm:f>'Data-1'!P1795:Q1795</xm:f>
              <xm:sqref>T1795</xm:sqref>
            </x14:sparkline>
            <x14:sparkline>
              <xm:f>'Data-1'!P1796:Q1796</xm:f>
              <xm:sqref>T1796</xm:sqref>
            </x14:sparkline>
            <x14:sparkline>
              <xm:f>'Data-1'!P1797:Q1797</xm:f>
              <xm:sqref>T1797</xm:sqref>
            </x14:sparkline>
            <x14:sparkline>
              <xm:f>'Data-1'!P1798:Q1798</xm:f>
              <xm:sqref>T1798</xm:sqref>
            </x14:sparkline>
            <x14:sparkline>
              <xm:f>'Data-1'!P1799:Q1799</xm:f>
              <xm:sqref>T1799</xm:sqref>
            </x14:sparkline>
            <x14:sparkline>
              <xm:f>'Data-1'!P1800:Q1800</xm:f>
              <xm:sqref>T1800</xm:sqref>
            </x14:sparkline>
            <x14:sparkline>
              <xm:f>'Data-1'!P1801:Q1801</xm:f>
              <xm:sqref>T1801</xm:sqref>
            </x14:sparkline>
            <x14:sparkline>
              <xm:f>'Data-1'!P1802:Q1802</xm:f>
              <xm:sqref>T1802</xm:sqref>
            </x14:sparkline>
            <x14:sparkline>
              <xm:f>'Data-1'!P1803:Q1803</xm:f>
              <xm:sqref>T1803</xm:sqref>
            </x14:sparkline>
            <x14:sparkline>
              <xm:f>'Data-1'!P1804:Q1804</xm:f>
              <xm:sqref>T1804</xm:sqref>
            </x14:sparkline>
            <x14:sparkline>
              <xm:f>'Data-1'!P1805:Q1805</xm:f>
              <xm:sqref>T1805</xm:sqref>
            </x14:sparkline>
            <x14:sparkline>
              <xm:f>'Data-1'!P1806:Q1806</xm:f>
              <xm:sqref>T1806</xm:sqref>
            </x14:sparkline>
            <x14:sparkline>
              <xm:f>'Data-1'!P1807:Q1807</xm:f>
              <xm:sqref>T1807</xm:sqref>
            </x14:sparkline>
            <x14:sparkline>
              <xm:f>'Data-1'!P1808:Q1808</xm:f>
              <xm:sqref>T1808</xm:sqref>
            </x14:sparkline>
            <x14:sparkline>
              <xm:f>'Data-1'!P1809:Q1809</xm:f>
              <xm:sqref>T1809</xm:sqref>
            </x14:sparkline>
            <x14:sparkline>
              <xm:f>'Data-1'!P1810:Q1810</xm:f>
              <xm:sqref>T1810</xm:sqref>
            </x14:sparkline>
            <x14:sparkline>
              <xm:f>'Data-1'!P1811:Q1811</xm:f>
              <xm:sqref>T1811</xm:sqref>
            </x14:sparkline>
            <x14:sparkline>
              <xm:f>'Data-1'!P1812:Q1812</xm:f>
              <xm:sqref>T1812</xm:sqref>
            </x14:sparkline>
            <x14:sparkline>
              <xm:f>'Data-1'!P1813:Q1813</xm:f>
              <xm:sqref>T1813</xm:sqref>
            </x14:sparkline>
            <x14:sparkline>
              <xm:f>'Data-1'!P1814:Q1814</xm:f>
              <xm:sqref>T1814</xm:sqref>
            </x14:sparkline>
            <x14:sparkline>
              <xm:f>'Data-1'!P1815:Q1815</xm:f>
              <xm:sqref>T1815</xm:sqref>
            </x14:sparkline>
            <x14:sparkline>
              <xm:f>'Data-1'!P1816:Q1816</xm:f>
              <xm:sqref>T1816</xm:sqref>
            </x14:sparkline>
            <x14:sparkline>
              <xm:f>'Data-1'!P1817:Q1817</xm:f>
              <xm:sqref>T1817</xm:sqref>
            </x14:sparkline>
            <x14:sparkline>
              <xm:f>'Data-1'!P1818:Q1818</xm:f>
              <xm:sqref>T1818</xm:sqref>
            </x14:sparkline>
            <x14:sparkline>
              <xm:f>'Data-1'!P1819:Q1819</xm:f>
              <xm:sqref>T1819</xm:sqref>
            </x14:sparkline>
            <x14:sparkline>
              <xm:f>'Data-1'!P1820:Q1820</xm:f>
              <xm:sqref>T1820</xm:sqref>
            </x14:sparkline>
            <x14:sparkline>
              <xm:f>'Data-1'!P1821:Q1821</xm:f>
              <xm:sqref>T1821</xm:sqref>
            </x14:sparkline>
            <x14:sparkline>
              <xm:f>'Data-1'!P1822:Q1822</xm:f>
              <xm:sqref>T1822</xm:sqref>
            </x14:sparkline>
            <x14:sparkline>
              <xm:f>'Data-1'!P1823:Q1823</xm:f>
              <xm:sqref>T1823</xm:sqref>
            </x14:sparkline>
            <x14:sparkline>
              <xm:f>'Data-1'!P1824:Q1824</xm:f>
              <xm:sqref>T1824</xm:sqref>
            </x14:sparkline>
            <x14:sparkline>
              <xm:f>'Data-1'!P1825:Q1825</xm:f>
              <xm:sqref>T1825</xm:sqref>
            </x14:sparkline>
            <x14:sparkline>
              <xm:f>'Data-1'!P1826:Q1826</xm:f>
              <xm:sqref>T1826</xm:sqref>
            </x14:sparkline>
            <x14:sparkline>
              <xm:f>'Data-1'!P1827:Q1827</xm:f>
              <xm:sqref>T1827</xm:sqref>
            </x14:sparkline>
            <x14:sparkline>
              <xm:f>'Data-1'!P1828:Q1828</xm:f>
              <xm:sqref>T1828</xm:sqref>
            </x14:sparkline>
            <x14:sparkline>
              <xm:f>'Data-1'!P1829:Q1829</xm:f>
              <xm:sqref>T1829</xm:sqref>
            </x14:sparkline>
            <x14:sparkline>
              <xm:f>'Data-1'!P1830:Q1830</xm:f>
              <xm:sqref>T1830</xm:sqref>
            </x14:sparkline>
            <x14:sparkline>
              <xm:f>'Data-1'!P1831:Q1831</xm:f>
              <xm:sqref>T1831</xm:sqref>
            </x14:sparkline>
            <x14:sparkline>
              <xm:f>'Data-1'!P1832:Q1832</xm:f>
              <xm:sqref>T1832</xm:sqref>
            </x14:sparkline>
            <x14:sparkline>
              <xm:f>'Data-1'!P1833:Q1833</xm:f>
              <xm:sqref>T1833</xm:sqref>
            </x14:sparkline>
            <x14:sparkline>
              <xm:f>'Data-1'!P1834:Q1834</xm:f>
              <xm:sqref>T1834</xm:sqref>
            </x14:sparkline>
            <x14:sparkline>
              <xm:f>'Data-1'!P1835:Q1835</xm:f>
              <xm:sqref>T1835</xm:sqref>
            </x14:sparkline>
            <x14:sparkline>
              <xm:f>'Data-1'!P1836:Q1836</xm:f>
              <xm:sqref>T1836</xm:sqref>
            </x14:sparkline>
            <x14:sparkline>
              <xm:f>'Data-1'!P1837:Q1837</xm:f>
              <xm:sqref>T1837</xm:sqref>
            </x14:sparkline>
            <x14:sparkline>
              <xm:f>'Data-1'!P1838:Q1838</xm:f>
              <xm:sqref>T1838</xm:sqref>
            </x14:sparkline>
            <x14:sparkline>
              <xm:f>'Data-1'!P1839:Q1839</xm:f>
              <xm:sqref>T1839</xm:sqref>
            </x14:sparkline>
            <x14:sparkline>
              <xm:f>'Data-1'!P1840:Q1840</xm:f>
              <xm:sqref>T1840</xm:sqref>
            </x14:sparkline>
            <x14:sparkline>
              <xm:f>'Data-1'!P1841:Q1841</xm:f>
              <xm:sqref>T1841</xm:sqref>
            </x14:sparkline>
            <x14:sparkline>
              <xm:f>'Data-1'!P1842:Q1842</xm:f>
              <xm:sqref>T1842</xm:sqref>
            </x14:sparkline>
            <x14:sparkline>
              <xm:f>'Data-1'!P1843:Q1843</xm:f>
              <xm:sqref>T1843</xm:sqref>
            </x14:sparkline>
            <x14:sparkline>
              <xm:f>'Data-1'!P1844:Q1844</xm:f>
              <xm:sqref>T1844</xm:sqref>
            </x14:sparkline>
            <x14:sparkline>
              <xm:f>'Data-1'!P1845:Q1845</xm:f>
              <xm:sqref>T1845</xm:sqref>
            </x14:sparkline>
            <x14:sparkline>
              <xm:f>'Data-1'!P1846:Q1846</xm:f>
              <xm:sqref>T1846</xm:sqref>
            </x14:sparkline>
            <x14:sparkline>
              <xm:f>'Data-1'!P1847:Q1847</xm:f>
              <xm:sqref>T1847</xm:sqref>
            </x14:sparkline>
            <x14:sparkline>
              <xm:f>'Data-1'!P1848:Q1848</xm:f>
              <xm:sqref>T1848</xm:sqref>
            </x14:sparkline>
            <x14:sparkline>
              <xm:f>'Data-1'!P1849:Q1849</xm:f>
              <xm:sqref>T1849</xm:sqref>
            </x14:sparkline>
            <x14:sparkline>
              <xm:f>'Data-1'!P1850:Q1850</xm:f>
              <xm:sqref>T1850</xm:sqref>
            </x14:sparkline>
            <x14:sparkline>
              <xm:f>'Data-1'!P1851:Q1851</xm:f>
              <xm:sqref>T1851</xm:sqref>
            </x14:sparkline>
            <x14:sparkline>
              <xm:f>'Data-1'!P1852:Q1852</xm:f>
              <xm:sqref>T1852</xm:sqref>
            </x14:sparkline>
            <x14:sparkline>
              <xm:f>'Data-1'!P1853:Q1853</xm:f>
              <xm:sqref>T1853</xm:sqref>
            </x14:sparkline>
            <x14:sparkline>
              <xm:f>'Data-1'!P1854:Q1854</xm:f>
              <xm:sqref>T1854</xm:sqref>
            </x14:sparkline>
            <x14:sparkline>
              <xm:f>'Data-1'!P1855:Q1855</xm:f>
              <xm:sqref>T1855</xm:sqref>
            </x14:sparkline>
            <x14:sparkline>
              <xm:f>'Data-1'!P1856:Q1856</xm:f>
              <xm:sqref>T1856</xm:sqref>
            </x14:sparkline>
            <x14:sparkline>
              <xm:f>'Data-1'!P1857:Q1857</xm:f>
              <xm:sqref>T1857</xm:sqref>
            </x14:sparkline>
            <x14:sparkline>
              <xm:f>'Data-1'!P1858:Q1858</xm:f>
              <xm:sqref>T1858</xm:sqref>
            </x14:sparkline>
            <x14:sparkline>
              <xm:f>'Data-1'!P1859:Q1859</xm:f>
              <xm:sqref>T1859</xm:sqref>
            </x14:sparkline>
            <x14:sparkline>
              <xm:f>'Data-1'!P1860:Q1860</xm:f>
              <xm:sqref>T1860</xm:sqref>
            </x14:sparkline>
            <x14:sparkline>
              <xm:f>'Data-1'!P1861:Q1861</xm:f>
              <xm:sqref>T1861</xm:sqref>
            </x14:sparkline>
            <x14:sparkline>
              <xm:f>'Data-1'!P1862:Q1862</xm:f>
              <xm:sqref>T1862</xm:sqref>
            </x14:sparkline>
            <x14:sparkline>
              <xm:f>'Data-1'!P1863:Q1863</xm:f>
              <xm:sqref>T1863</xm:sqref>
            </x14:sparkline>
            <x14:sparkline>
              <xm:f>'Data-1'!P1864:Q1864</xm:f>
              <xm:sqref>T1864</xm:sqref>
            </x14:sparkline>
            <x14:sparkline>
              <xm:f>'Data-1'!P1865:Q1865</xm:f>
              <xm:sqref>T1865</xm:sqref>
            </x14:sparkline>
            <x14:sparkline>
              <xm:f>'Data-1'!P1866:Q1866</xm:f>
              <xm:sqref>T1866</xm:sqref>
            </x14:sparkline>
            <x14:sparkline>
              <xm:f>'Data-1'!P1867:Q1867</xm:f>
              <xm:sqref>T1867</xm:sqref>
            </x14:sparkline>
            <x14:sparkline>
              <xm:f>'Data-1'!P1868:Q1868</xm:f>
              <xm:sqref>T1868</xm:sqref>
            </x14:sparkline>
            <x14:sparkline>
              <xm:f>'Data-1'!P1869:Q1869</xm:f>
              <xm:sqref>T1869</xm:sqref>
            </x14:sparkline>
            <x14:sparkline>
              <xm:f>'Data-1'!P1870:Q1870</xm:f>
              <xm:sqref>T1870</xm:sqref>
            </x14:sparkline>
            <x14:sparkline>
              <xm:f>'Data-1'!P1871:Q1871</xm:f>
              <xm:sqref>T1871</xm:sqref>
            </x14:sparkline>
            <x14:sparkline>
              <xm:f>'Data-1'!P1872:Q1872</xm:f>
              <xm:sqref>T1872</xm:sqref>
            </x14:sparkline>
            <x14:sparkline>
              <xm:f>'Data-1'!P1873:Q1873</xm:f>
              <xm:sqref>T1873</xm:sqref>
            </x14:sparkline>
            <x14:sparkline>
              <xm:f>'Data-1'!P1874:Q1874</xm:f>
              <xm:sqref>T1874</xm:sqref>
            </x14:sparkline>
            <x14:sparkline>
              <xm:f>'Data-1'!P1875:Q1875</xm:f>
              <xm:sqref>T1875</xm:sqref>
            </x14:sparkline>
            <x14:sparkline>
              <xm:f>'Data-1'!P1876:Q1876</xm:f>
              <xm:sqref>T1876</xm:sqref>
            </x14:sparkline>
            <x14:sparkline>
              <xm:f>'Data-1'!P1877:Q1877</xm:f>
              <xm:sqref>T1877</xm:sqref>
            </x14:sparkline>
            <x14:sparkline>
              <xm:f>'Data-1'!P1878:Q1878</xm:f>
              <xm:sqref>T1878</xm:sqref>
            </x14:sparkline>
            <x14:sparkline>
              <xm:f>'Data-1'!P1879:Q1879</xm:f>
              <xm:sqref>T1879</xm:sqref>
            </x14:sparkline>
            <x14:sparkline>
              <xm:f>'Data-1'!P1880:Q1880</xm:f>
              <xm:sqref>T1880</xm:sqref>
            </x14:sparkline>
            <x14:sparkline>
              <xm:f>'Data-1'!P1881:Q1881</xm:f>
              <xm:sqref>T1881</xm:sqref>
            </x14:sparkline>
            <x14:sparkline>
              <xm:f>'Data-1'!P1882:Q1882</xm:f>
              <xm:sqref>T1882</xm:sqref>
            </x14:sparkline>
            <x14:sparkline>
              <xm:f>'Data-1'!P1883:Q1883</xm:f>
              <xm:sqref>T1883</xm:sqref>
            </x14:sparkline>
            <x14:sparkline>
              <xm:f>'Data-1'!P1884:Q1884</xm:f>
              <xm:sqref>T1884</xm:sqref>
            </x14:sparkline>
            <x14:sparkline>
              <xm:f>'Data-1'!P1885:Q1885</xm:f>
              <xm:sqref>T1885</xm:sqref>
            </x14:sparkline>
            <x14:sparkline>
              <xm:f>'Data-1'!P1886:Q1886</xm:f>
              <xm:sqref>T1886</xm:sqref>
            </x14:sparkline>
            <x14:sparkline>
              <xm:f>'Data-1'!P1887:Q1887</xm:f>
              <xm:sqref>T1887</xm:sqref>
            </x14:sparkline>
            <x14:sparkline>
              <xm:f>'Data-1'!P1888:Q1888</xm:f>
              <xm:sqref>T1888</xm:sqref>
            </x14:sparkline>
            <x14:sparkline>
              <xm:f>'Data-1'!P1889:Q1889</xm:f>
              <xm:sqref>T1889</xm:sqref>
            </x14:sparkline>
            <x14:sparkline>
              <xm:f>'Data-1'!P1890:Q1890</xm:f>
              <xm:sqref>T1890</xm:sqref>
            </x14:sparkline>
            <x14:sparkline>
              <xm:f>'Data-1'!P1891:Q1891</xm:f>
              <xm:sqref>T1891</xm:sqref>
            </x14:sparkline>
            <x14:sparkline>
              <xm:f>'Data-1'!P1892:Q1892</xm:f>
              <xm:sqref>T1892</xm:sqref>
            </x14:sparkline>
            <x14:sparkline>
              <xm:f>'Data-1'!P1893:Q1893</xm:f>
              <xm:sqref>T1893</xm:sqref>
            </x14:sparkline>
            <x14:sparkline>
              <xm:f>'Data-1'!P1894:Q1894</xm:f>
              <xm:sqref>T1894</xm:sqref>
            </x14:sparkline>
            <x14:sparkline>
              <xm:f>'Data-1'!P1895:Q1895</xm:f>
              <xm:sqref>T1895</xm:sqref>
            </x14:sparkline>
            <x14:sparkline>
              <xm:f>'Data-1'!P1896:Q1896</xm:f>
              <xm:sqref>T1896</xm:sqref>
            </x14:sparkline>
            <x14:sparkline>
              <xm:f>'Data-1'!P1897:Q1897</xm:f>
              <xm:sqref>T1897</xm:sqref>
            </x14:sparkline>
            <x14:sparkline>
              <xm:f>'Data-1'!P1898:Q1898</xm:f>
              <xm:sqref>T1898</xm:sqref>
            </x14:sparkline>
            <x14:sparkline>
              <xm:f>'Data-1'!P1899:Q1899</xm:f>
              <xm:sqref>T1899</xm:sqref>
            </x14:sparkline>
            <x14:sparkline>
              <xm:f>'Data-1'!P1900:Q1900</xm:f>
              <xm:sqref>T1900</xm:sqref>
            </x14:sparkline>
            <x14:sparkline>
              <xm:f>'Data-1'!P1901:Q1901</xm:f>
              <xm:sqref>T1901</xm:sqref>
            </x14:sparkline>
            <x14:sparkline>
              <xm:f>'Data-1'!P1902:Q1902</xm:f>
              <xm:sqref>T1902</xm:sqref>
            </x14:sparkline>
            <x14:sparkline>
              <xm:f>'Data-1'!P1903:Q1903</xm:f>
              <xm:sqref>T1903</xm:sqref>
            </x14:sparkline>
            <x14:sparkline>
              <xm:f>'Data-1'!P1904:Q1904</xm:f>
              <xm:sqref>T1904</xm:sqref>
            </x14:sparkline>
            <x14:sparkline>
              <xm:f>'Data-1'!P1905:Q1905</xm:f>
              <xm:sqref>T1905</xm:sqref>
            </x14:sparkline>
            <x14:sparkline>
              <xm:f>'Data-1'!P1906:Q1906</xm:f>
              <xm:sqref>T1906</xm:sqref>
            </x14:sparkline>
            <x14:sparkline>
              <xm:f>'Data-1'!P1907:Q1907</xm:f>
              <xm:sqref>T1907</xm:sqref>
            </x14:sparkline>
            <x14:sparkline>
              <xm:f>'Data-1'!P1908:Q1908</xm:f>
              <xm:sqref>T1908</xm:sqref>
            </x14:sparkline>
            <x14:sparkline>
              <xm:f>'Data-1'!P1909:Q1909</xm:f>
              <xm:sqref>T1909</xm:sqref>
            </x14:sparkline>
            <x14:sparkline>
              <xm:f>'Data-1'!P1910:Q1910</xm:f>
              <xm:sqref>T1910</xm:sqref>
            </x14:sparkline>
            <x14:sparkline>
              <xm:f>'Data-1'!P1911:Q1911</xm:f>
              <xm:sqref>T1911</xm:sqref>
            </x14:sparkline>
            <x14:sparkline>
              <xm:f>'Data-1'!P1912:Q1912</xm:f>
              <xm:sqref>T1912</xm:sqref>
            </x14:sparkline>
            <x14:sparkline>
              <xm:f>'Data-1'!P1913:Q1913</xm:f>
              <xm:sqref>T1913</xm:sqref>
            </x14:sparkline>
            <x14:sparkline>
              <xm:f>'Data-1'!P1914:Q1914</xm:f>
              <xm:sqref>T1914</xm:sqref>
            </x14:sparkline>
            <x14:sparkline>
              <xm:f>'Data-1'!P1915:Q1915</xm:f>
              <xm:sqref>T1915</xm:sqref>
            </x14:sparkline>
            <x14:sparkline>
              <xm:f>'Data-1'!P1916:Q1916</xm:f>
              <xm:sqref>T1916</xm:sqref>
            </x14:sparkline>
            <x14:sparkline>
              <xm:f>'Data-1'!P1917:Q1917</xm:f>
              <xm:sqref>T1917</xm:sqref>
            </x14:sparkline>
            <x14:sparkline>
              <xm:f>'Data-1'!P1918:Q1918</xm:f>
              <xm:sqref>T1918</xm:sqref>
            </x14:sparkline>
            <x14:sparkline>
              <xm:f>'Data-1'!P1919:Q1919</xm:f>
              <xm:sqref>T1919</xm:sqref>
            </x14:sparkline>
            <x14:sparkline>
              <xm:f>'Data-1'!P1920:Q1920</xm:f>
              <xm:sqref>T1920</xm:sqref>
            </x14:sparkline>
            <x14:sparkline>
              <xm:f>'Data-1'!P1921:Q1921</xm:f>
              <xm:sqref>T1921</xm:sqref>
            </x14:sparkline>
            <x14:sparkline>
              <xm:f>'Data-1'!P1922:Q1922</xm:f>
              <xm:sqref>T1922</xm:sqref>
            </x14:sparkline>
            <x14:sparkline>
              <xm:f>'Data-1'!P1923:Q1923</xm:f>
              <xm:sqref>T1923</xm:sqref>
            </x14:sparkline>
            <x14:sparkline>
              <xm:f>'Data-1'!P1924:Q1924</xm:f>
              <xm:sqref>T1924</xm:sqref>
            </x14:sparkline>
            <x14:sparkline>
              <xm:f>'Data-1'!P1925:Q1925</xm:f>
              <xm:sqref>T1925</xm:sqref>
            </x14:sparkline>
            <x14:sparkline>
              <xm:f>'Data-1'!P1926:Q1926</xm:f>
              <xm:sqref>T1926</xm:sqref>
            </x14:sparkline>
            <x14:sparkline>
              <xm:f>'Data-1'!P1927:Q1927</xm:f>
              <xm:sqref>T1927</xm:sqref>
            </x14:sparkline>
            <x14:sparkline>
              <xm:f>'Data-1'!P1928:Q1928</xm:f>
              <xm:sqref>T1928</xm:sqref>
            </x14:sparkline>
            <x14:sparkline>
              <xm:f>'Data-1'!P1929:Q1929</xm:f>
              <xm:sqref>T1929</xm:sqref>
            </x14:sparkline>
            <x14:sparkline>
              <xm:f>'Data-1'!P1930:Q1930</xm:f>
              <xm:sqref>T1930</xm:sqref>
            </x14:sparkline>
            <x14:sparkline>
              <xm:f>'Data-1'!P1931:Q1931</xm:f>
              <xm:sqref>T1931</xm:sqref>
            </x14:sparkline>
            <x14:sparkline>
              <xm:f>'Data-1'!P1932:Q1932</xm:f>
              <xm:sqref>T1932</xm:sqref>
            </x14:sparkline>
            <x14:sparkline>
              <xm:f>'Data-1'!P1933:Q1933</xm:f>
              <xm:sqref>T1933</xm:sqref>
            </x14:sparkline>
            <x14:sparkline>
              <xm:f>'Data-1'!P1934:Q1934</xm:f>
              <xm:sqref>T1934</xm:sqref>
            </x14:sparkline>
            <x14:sparkline>
              <xm:f>'Data-1'!P1935:Q1935</xm:f>
              <xm:sqref>T1935</xm:sqref>
            </x14:sparkline>
            <x14:sparkline>
              <xm:f>'Data-1'!P1936:Q1936</xm:f>
              <xm:sqref>T1936</xm:sqref>
            </x14:sparkline>
            <x14:sparkline>
              <xm:f>'Data-1'!P1937:Q1937</xm:f>
              <xm:sqref>T1937</xm:sqref>
            </x14:sparkline>
            <x14:sparkline>
              <xm:f>'Data-1'!P1938:Q1938</xm:f>
              <xm:sqref>T1938</xm:sqref>
            </x14:sparkline>
            <x14:sparkline>
              <xm:f>'Data-1'!P1939:Q1939</xm:f>
              <xm:sqref>T1939</xm:sqref>
            </x14:sparkline>
            <x14:sparkline>
              <xm:f>'Data-1'!P1940:Q1940</xm:f>
              <xm:sqref>T1940</xm:sqref>
            </x14:sparkline>
            <x14:sparkline>
              <xm:f>'Data-1'!P1941:Q1941</xm:f>
              <xm:sqref>T1941</xm:sqref>
            </x14:sparkline>
            <x14:sparkline>
              <xm:f>'Data-1'!P1942:Q1942</xm:f>
              <xm:sqref>T1942</xm:sqref>
            </x14:sparkline>
            <x14:sparkline>
              <xm:f>'Data-1'!P1943:Q1943</xm:f>
              <xm:sqref>T1943</xm:sqref>
            </x14:sparkline>
            <x14:sparkline>
              <xm:f>'Data-1'!P1944:Q1944</xm:f>
              <xm:sqref>T1944</xm:sqref>
            </x14:sparkline>
            <x14:sparkline>
              <xm:f>'Data-1'!P1945:Q1945</xm:f>
              <xm:sqref>T1945</xm:sqref>
            </x14:sparkline>
            <x14:sparkline>
              <xm:f>'Data-1'!P1946:Q1946</xm:f>
              <xm:sqref>T1946</xm:sqref>
            </x14:sparkline>
            <x14:sparkline>
              <xm:f>'Data-1'!P1947:Q1947</xm:f>
              <xm:sqref>T1947</xm:sqref>
            </x14:sparkline>
            <x14:sparkline>
              <xm:f>'Data-1'!P1948:Q1948</xm:f>
              <xm:sqref>T1948</xm:sqref>
            </x14:sparkline>
            <x14:sparkline>
              <xm:f>'Data-1'!P1949:Q1949</xm:f>
              <xm:sqref>T1949</xm:sqref>
            </x14:sparkline>
            <x14:sparkline>
              <xm:f>'Data-1'!P1950:Q1950</xm:f>
              <xm:sqref>T1950</xm:sqref>
            </x14:sparkline>
            <x14:sparkline>
              <xm:f>'Data-1'!P1951:Q1951</xm:f>
              <xm:sqref>T1951</xm:sqref>
            </x14:sparkline>
            <x14:sparkline>
              <xm:f>'Data-1'!P1952:Q1952</xm:f>
              <xm:sqref>T1952</xm:sqref>
            </x14:sparkline>
            <x14:sparkline>
              <xm:f>'Data-1'!P1953:Q1953</xm:f>
              <xm:sqref>T1953</xm:sqref>
            </x14:sparkline>
            <x14:sparkline>
              <xm:f>'Data-1'!P1954:Q1954</xm:f>
              <xm:sqref>T1954</xm:sqref>
            </x14:sparkline>
            <x14:sparkline>
              <xm:f>'Data-1'!P1955:Q1955</xm:f>
              <xm:sqref>T1955</xm:sqref>
            </x14:sparkline>
            <x14:sparkline>
              <xm:f>'Data-1'!P1956:Q1956</xm:f>
              <xm:sqref>T1956</xm:sqref>
            </x14:sparkline>
            <x14:sparkline>
              <xm:f>'Data-1'!P1957:Q1957</xm:f>
              <xm:sqref>T1957</xm:sqref>
            </x14:sparkline>
            <x14:sparkline>
              <xm:f>'Data-1'!P1958:Q1958</xm:f>
              <xm:sqref>T1958</xm:sqref>
            </x14:sparkline>
            <x14:sparkline>
              <xm:f>'Data-1'!P1959:Q1959</xm:f>
              <xm:sqref>T1959</xm:sqref>
            </x14:sparkline>
            <x14:sparkline>
              <xm:f>'Data-1'!P1960:Q1960</xm:f>
              <xm:sqref>T1960</xm:sqref>
            </x14:sparkline>
            <x14:sparkline>
              <xm:f>'Data-1'!P1961:Q1961</xm:f>
              <xm:sqref>T1961</xm:sqref>
            </x14:sparkline>
            <x14:sparkline>
              <xm:f>'Data-1'!P1962:Q1962</xm:f>
              <xm:sqref>T1962</xm:sqref>
            </x14:sparkline>
            <x14:sparkline>
              <xm:f>'Data-1'!P1963:Q1963</xm:f>
              <xm:sqref>T1963</xm:sqref>
            </x14:sparkline>
            <x14:sparkline>
              <xm:f>'Data-1'!P1964:Q1964</xm:f>
              <xm:sqref>T1964</xm:sqref>
            </x14:sparkline>
            <x14:sparkline>
              <xm:f>'Data-1'!P1965:Q1965</xm:f>
              <xm:sqref>T1965</xm:sqref>
            </x14:sparkline>
            <x14:sparkline>
              <xm:f>'Data-1'!P1966:Q1966</xm:f>
              <xm:sqref>T1966</xm:sqref>
            </x14:sparkline>
            <x14:sparkline>
              <xm:f>'Data-1'!P1967:Q1967</xm:f>
              <xm:sqref>T1967</xm:sqref>
            </x14:sparkline>
            <x14:sparkline>
              <xm:f>'Data-1'!P1968:Q1968</xm:f>
              <xm:sqref>T1968</xm:sqref>
            </x14:sparkline>
            <x14:sparkline>
              <xm:f>'Data-1'!P1969:Q1969</xm:f>
              <xm:sqref>T1969</xm:sqref>
            </x14:sparkline>
            <x14:sparkline>
              <xm:f>'Data-1'!P1970:Q1970</xm:f>
              <xm:sqref>T1970</xm:sqref>
            </x14:sparkline>
            <x14:sparkline>
              <xm:f>'Data-1'!P1971:Q1971</xm:f>
              <xm:sqref>T1971</xm:sqref>
            </x14:sparkline>
            <x14:sparkline>
              <xm:f>'Data-1'!P1972:Q1972</xm:f>
              <xm:sqref>T1972</xm:sqref>
            </x14:sparkline>
            <x14:sparkline>
              <xm:f>'Data-1'!P1973:Q1973</xm:f>
              <xm:sqref>T1973</xm:sqref>
            </x14:sparkline>
            <x14:sparkline>
              <xm:f>'Data-1'!P1974:Q1974</xm:f>
              <xm:sqref>T1974</xm:sqref>
            </x14:sparkline>
            <x14:sparkline>
              <xm:f>'Data-1'!P1975:Q1975</xm:f>
              <xm:sqref>T1975</xm:sqref>
            </x14:sparkline>
            <x14:sparkline>
              <xm:f>'Data-1'!P1976:Q1976</xm:f>
              <xm:sqref>T1976</xm:sqref>
            </x14:sparkline>
            <x14:sparkline>
              <xm:f>'Data-1'!P1977:Q1977</xm:f>
              <xm:sqref>T1977</xm:sqref>
            </x14:sparkline>
            <x14:sparkline>
              <xm:f>'Data-1'!P1978:Q1978</xm:f>
              <xm:sqref>T1978</xm:sqref>
            </x14:sparkline>
            <x14:sparkline>
              <xm:f>'Data-1'!P1979:Q1979</xm:f>
              <xm:sqref>T1979</xm:sqref>
            </x14:sparkline>
            <x14:sparkline>
              <xm:f>'Data-1'!P1980:Q1980</xm:f>
              <xm:sqref>T1980</xm:sqref>
            </x14:sparkline>
            <x14:sparkline>
              <xm:f>'Data-1'!P1981:Q1981</xm:f>
              <xm:sqref>T1981</xm:sqref>
            </x14:sparkline>
            <x14:sparkline>
              <xm:f>'Data-1'!P1982:Q1982</xm:f>
              <xm:sqref>T1982</xm:sqref>
            </x14:sparkline>
            <x14:sparkline>
              <xm:f>'Data-1'!P1983:Q1983</xm:f>
              <xm:sqref>T1983</xm:sqref>
            </x14:sparkline>
            <x14:sparkline>
              <xm:f>'Data-1'!P1984:Q1984</xm:f>
              <xm:sqref>T1984</xm:sqref>
            </x14:sparkline>
            <x14:sparkline>
              <xm:f>'Data-1'!P1985:Q1985</xm:f>
              <xm:sqref>T1985</xm:sqref>
            </x14:sparkline>
            <x14:sparkline>
              <xm:f>'Data-1'!P1986:Q1986</xm:f>
              <xm:sqref>T1986</xm:sqref>
            </x14:sparkline>
            <x14:sparkline>
              <xm:f>'Data-1'!P1987:Q1987</xm:f>
              <xm:sqref>T1987</xm:sqref>
            </x14:sparkline>
            <x14:sparkline>
              <xm:f>'Data-1'!P1988:Q1988</xm:f>
              <xm:sqref>T1988</xm:sqref>
            </x14:sparkline>
            <x14:sparkline>
              <xm:f>'Data-1'!P1989:Q1989</xm:f>
              <xm:sqref>T1989</xm:sqref>
            </x14:sparkline>
            <x14:sparkline>
              <xm:f>'Data-1'!P1990:Q1990</xm:f>
              <xm:sqref>T1990</xm:sqref>
            </x14:sparkline>
            <x14:sparkline>
              <xm:f>'Data-1'!P1991:Q1991</xm:f>
              <xm:sqref>T1991</xm:sqref>
            </x14:sparkline>
            <x14:sparkline>
              <xm:f>'Data-1'!P1992:Q1992</xm:f>
              <xm:sqref>T1992</xm:sqref>
            </x14:sparkline>
            <x14:sparkline>
              <xm:f>'Data-1'!P1993:Q1993</xm:f>
              <xm:sqref>T1993</xm:sqref>
            </x14:sparkline>
            <x14:sparkline>
              <xm:f>'Data-1'!P1994:Q1994</xm:f>
              <xm:sqref>T1994</xm:sqref>
            </x14:sparkline>
            <x14:sparkline>
              <xm:f>'Data-1'!P1995:Q1995</xm:f>
              <xm:sqref>T1995</xm:sqref>
            </x14:sparkline>
            <x14:sparkline>
              <xm:f>'Data-1'!P1996:Q1996</xm:f>
              <xm:sqref>T1996</xm:sqref>
            </x14:sparkline>
            <x14:sparkline>
              <xm:f>'Data-1'!P1997:Q1997</xm:f>
              <xm:sqref>T1997</xm:sqref>
            </x14:sparkline>
            <x14:sparkline>
              <xm:f>'Data-1'!P1998:Q1998</xm:f>
              <xm:sqref>T1998</xm:sqref>
            </x14:sparkline>
            <x14:sparkline>
              <xm:f>'Data-1'!P1999:Q1999</xm:f>
              <xm:sqref>T1999</xm:sqref>
            </x14:sparkline>
            <x14:sparkline>
              <xm:f>'Data-1'!P2000:Q2000</xm:f>
              <xm:sqref>T2000</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C2:D5"/>
  <sheetViews>
    <sheetView tabSelected="1" workbookViewId="0">
      <selection activeCell="F5" sqref="F5"/>
    </sheetView>
  </sheetViews>
  <sheetFormatPr defaultRowHeight="15"/>
  <cols>
    <col min="3" max="3" width="14.5703125" bestFit="1" customWidth="1"/>
  </cols>
  <sheetData>
    <row r="2" spans="3:4">
      <c r="C2" s="35" t="s">
        <v>63</v>
      </c>
      <c r="D2" s="35" t="s">
        <v>1613</v>
      </c>
    </row>
    <row r="3" spans="3:4">
      <c r="C3" s="35" t="s">
        <v>73</v>
      </c>
      <c r="D3" s="35" t="s">
        <v>1614</v>
      </c>
    </row>
    <row r="4" spans="3:4">
      <c r="C4" s="35" t="s">
        <v>82</v>
      </c>
      <c r="D4" s="35" t="s">
        <v>1615</v>
      </c>
    </row>
    <row r="5" spans="3:4">
      <c r="C5" s="35" t="s">
        <v>96</v>
      </c>
      <c r="D5" s="35" t="s">
        <v>1616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P3001"/>
  <sheetViews>
    <sheetView topLeftCell="A2977" workbookViewId="0">
      <selection activeCell="N8" sqref="N8"/>
    </sheetView>
  </sheetViews>
  <sheetFormatPr defaultRowHeight="15"/>
  <cols>
    <col min="1" max="1" width="10.7109375" style="57" bestFit="1" customWidth="1"/>
    <col min="2" max="2" width="15.42578125" bestFit="1" customWidth="1"/>
    <col min="3" max="3" width="11.7109375" bestFit="1" customWidth="1"/>
    <col min="4" max="4" width="31.85546875" bestFit="1" customWidth="1"/>
    <col min="5" max="5" width="12.7109375" bestFit="1" customWidth="1"/>
    <col min="6" max="6" width="8.7109375" bestFit="1" customWidth="1"/>
    <col min="10" max="10" width="7" bestFit="1" customWidth="1"/>
    <col min="12" max="12" width="9" bestFit="1" customWidth="1"/>
    <col min="16" max="16" width="10.7109375" style="36" bestFit="1" customWidth="1"/>
  </cols>
  <sheetData>
    <row r="1" spans="1:16" s="50" customFormat="1">
      <c r="A1" s="58" t="s">
        <v>2</v>
      </c>
      <c r="B1" s="50" t="s">
        <v>3</v>
      </c>
      <c r="C1" s="50" t="s">
        <v>4</v>
      </c>
      <c r="D1" s="50" t="s">
        <v>0</v>
      </c>
      <c r="E1" s="50" t="s">
        <v>5</v>
      </c>
      <c r="F1" s="50" t="s">
        <v>1</v>
      </c>
      <c r="G1" s="50" t="s">
        <v>1666</v>
      </c>
      <c r="H1" s="50" t="s">
        <v>1667</v>
      </c>
      <c r="I1" s="50" t="s">
        <v>8</v>
      </c>
      <c r="J1" s="50" t="s">
        <v>9</v>
      </c>
      <c r="K1" s="50" t="s">
        <v>67</v>
      </c>
      <c r="L1" s="50" t="s">
        <v>6</v>
      </c>
      <c r="M1" s="50" t="s">
        <v>7</v>
      </c>
      <c r="P1" s="49" t="s">
        <v>2</v>
      </c>
    </row>
    <row r="2" spans="1:16">
      <c r="A2" s="57">
        <v>40909</v>
      </c>
      <c r="B2" t="s">
        <v>10</v>
      </c>
      <c r="C2" t="s">
        <v>11</v>
      </c>
      <c r="D2" t="s">
        <v>12</v>
      </c>
      <c r="E2" t="s">
        <v>13</v>
      </c>
      <c r="F2">
        <v>8</v>
      </c>
      <c r="G2" t="str">
        <f>TEXT(A2,"yyyy")</f>
        <v>2012</v>
      </c>
      <c r="H2" t="str">
        <f>TEXT(A2,"mmmm")</f>
        <v>January</v>
      </c>
      <c r="I2">
        <v>16272</v>
      </c>
      <c r="J2">
        <v>17280</v>
      </c>
      <c r="K2">
        <f>J2-I2</f>
        <v>1008</v>
      </c>
      <c r="L2">
        <v>2034</v>
      </c>
      <c r="M2">
        <v>2160</v>
      </c>
      <c r="P2" s="36">
        <v>40909</v>
      </c>
    </row>
    <row r="3" spans="1:16">
      <c r="A3" s="57">
        <v>40909</v>
      </c>
      <c r="B3" t="s">
        <v>14</v>
      </c>
      <c r="C3" t="s">
        <v>11</v>
      </c>
      <c r="D3" t="s">
        <v>15</v>
      </c>
      <c r="E3" t="s">
        <v>16</v>
      </c>
      <c r="F3">
        <v>21</v>
      </c>
      <c r="G3" t="str">
        <f t="shared" ref="G3:G66" si="0">TEXT(A3,"yyyy")</f>
        <v>2012</v>
      </c>
      <c r="H3" t="str">
        <f t="shared" ref="H3:H66" si="1">TEXT(A3,"mmmm")</f>
        <v>January</v>
      </c>
      <c r="I3">
        <v>75222</v>
      </c>
      <c r="J3">
        <v>81270</v>
      </c>
      <c r="K3">
        <f t="shared" ref="K3:K66" si="2">J3-I3</f>
        <v>6048</v>
      </c>
      <c r="L3">
        <v>3582</v>
      </c>
      <c r="M3">
        <v>3870</v>
      </c>
      <c r="P3" s="36">
        <v>40909</v>
      </c>
    </row>
    <row r="4" spans="1:16">
      <c r="A4" s="57">
        <v>40909</v>
      </c>
      <c r="B4" t="s">
        <v>17</v>
      </c>
      <c r="C4" t="s">
        <v>18</v>
      </c>
      <c r="D4" t="s">
        <v>19</v>
      </c>
      <c r="E4" t="s">
        <v>13</v>
      </c>
      <c r="F4">
        <v>16</v>
      </c>
      <c r="G4" t="str">
        <f t="shared" si="0"/>
        <v>2012</v>
      </c>
      <c r="H4" t="str">
        <f t="shared" si="1"/>
        <v>January</v>
      </c>
      <c r="I4">
        <v>63648</v>
      </c>
      <c r="J4">
        <v>67680</v>
      </c>
      <c r="K4">
        <f t="shared" si="2"/>
        <v>4032</v>
      </c>
      <c r="L4">
        <v>3978</v>
      </c>
      <c r="M4">
        <v>4230</v>
      </c>
      <c r="P4" s="36">
        <v>40909</v>
      </c>
    </row>
    <row r="5" spans="1:16">
      <c r="A5" s="57">
        <v>40909</v>
      </c>
      <c r="B5" t="s">
        <v>20</v>
      </c>
      <c r="C5" t="s">
        <v>18</v>
      </c>
      <c r="D5" t="s">
        <v>21</v>
      </c>
      <c r="E5" t="s">
        <v>13</v>
      </c>
      <c r="F5">
        <v>23</v>
      </c>
      <c r="G5" t="str">
        <f t="shared" si="0"/>
        <v>2012</v>
      </c>
      <c r="H5" t="str">
        <f t="shared" si="1"/>
        <v>January</v>
      </c>
      <c r="I5">
        <v>50508</v>
      </c>
      <c r="J5">
        <v>53820</v>
      </c>
      <c r="K5">
        <f t="shared" si="2"/>
        <v>3312</v>
      </c>
      <c r="L5">
        <v>2196</v>
      </c>
      <c r="M5">
        <v>2340</v>
      </c>
      <c r="P5" s="36">
        <v>40909</v>
      </c>
    </row>
    <row r="6" spans="1:16">
      <c r="A6" s="57">
        <v>40910</v>
      </c>
      <c r="B6" t="s">
        <v>22</v>
      </c>
      <c r="C6" t="s">
        <v>23</v>
      </c>
      <c r="D6" t="s">
        <v>19</v>
      </c>
      <c r="E6" t="s">
        <v>13</v>
      </c>
      <c r="F6">
        <v>22</v>
      </c>
      <c r="G6" t="str">
        <f t="shared" si="0"/>
        <v>2012</v>
      </c>
      <c r="H6" t="str">
        <f t="shared" si="1"/>
        <v>January</v>
      </c>
      <c r="I6">
        <v>87516</v>
      </c>
      <c r="J6">
        <v>93060</v>
      </c>
      <c r="K6">
        <f t="shared" si="2"/>
        <v>5544</v>
      </c>
      <c r="L6">
        <v>3978</v>
      </c>
      <c r="M6">
        <v>4230</v>
      </c>
      <c r="P6" s="36">
        <v>40910</v>
      </c>
    </row>
    <row r="7" spans="1:16">
      <c r="A7" s="57">
        <v>40910</v>
      </c>
      <c r="B7" t="s">
        <v>24</v>
      </c>
      <c r="C7" t="s">
        <v>25</v>
      </c>
      <c r="D7" t="s">
        <v>19</v>
      </c>
      <c r="E7" t="s">
        <v>13</v>
      </c>
      <c r="F7">
        <v>13</v>
      </c>
      <c r="G7" t="str">
        <f t="shared" si="0"/>
        <v>2012</v>
      </c>
      <c r="H7" t="str">
        <f t="shared" si="1"/>
        <v>January</v>
      </c>
      <c r="I7">
        <v>51714</v>
      </c>
      <c r="J7">
        <v>54990</v>
      </c>
      <c r="K7">
        <f t="shared" si="2"/>
        <v>3276</v>
      </c>
      <c r="L7">
        <v>3978</v>
      </c>
      <c r="M7">
        <v>4230</v>
      </c>
      <c r="P7" s="36">
        <v>40910</v>
      </c>
    </row>
    <row r="8" spans="1:16">
      <c r="A8" s="57">
        <v>40910</v>
      </c>
      <c r="B8" t="s">
        <v>14</v>
      </c>
      <c r="C8" t="s">
        <v>11</v>
      </c>
      <c r="D8" t="s">
        <v>26</v>
      </c>
      <c r="E8" t="s">
        <v>13</v>
      </c>
      <c r="F8">
        <v>27</v>
      </c>
      <c r="G8" t="str">
        <f t="shared" si="0"/>
        <v>2012</v>
      </c>
      <c r="H8" t="str">
        <f t="shared" si="1"/>
        <v>January</v>
      </c>
      <c r="I8">
        <v>82134</v>
      </c>
      <c r="J8">
        <v>87480</v>
      </c>
      <c r="K8">
        <f t="shared" si="2"/>
        <v>5346</v>
      </c>
      <c r="L8">
        <v>3042</v>
      </c>
      <c r="M8">
        <v>3240</v>
      </c>
      <c r="P8" s="36">
        <v>40910</v>
      </c>
    </row>
    <row r="9" spans="1:16">
      <c r="A9" s="57">
        <v>40910</v>
      </c>
      <c r="B9" t="s">
        <v>27</v>
      </c>
      <c r="C9" t="s">
        <v>23</v>
      </c>
      <c r="D9" t="s">
        <v>19</v>
      </c>
      <c r="E9" t="s">
        <v>13</v>
      </c>
      <c r="F9">
        <v>27</v>
      </c>
      <c r="G9" t="str">
        <f t="shared" si="0"/>
        <v>2012</v>
      </c>
      <c r="H9" t="str">
        <f t="shared" si="1"/>
        <v>January</v>
      </c>
      <c r="I9">
        <v>107406</v>
      </c>
      <c r="J9">
        <v>114210</v>
      </c>
      <c r="K9">
        <f t="shared" si="2"/>
        <v>6804</v>
      </c>
      <c r="L9">
        <v>3978</v>
      </c>
      <c r="M9">
        <v>4230</v>
      </c>
      <c r="P9" s="36">
        <v>40910</v>
      </c>
    </row>
    <row r="10" spans="1:16">
      <c r="A10" s="57">
        <v>40912</v>
      </c>
      <c r="B10" t="s">
        <v>10</v>
      </c>
      <c r="C10" t="s">
        <v>11</v>
      </c>
      <c r="D10" t="s">
        <v>19</v>
      </c>
      <c r="E10" t="s">
        <v>13</v>
      </c>
      <c r="F10">
        <v>27</v>
      </c>
      <c r="G10" t="str">
        <f t="shared" si="0"/>
        <v>2012</v>
      </c>
      <c r="H10" t="str">
        <f t="shared" si="1"/>
        <v>January</v>
      </c>
      <c r="I10">
        <v>107406</v>
      </c>
      <c r="J10">
        <v>114210</v>
      </c>
      <c r="K10">
        <f t="shared" si="2"/>
        <v>6804</v>
      </c>
      <c r="L10">
        <v>3978</v>
      </c>
      <c r="M10">
        <v>4230</v>
      </c>
      <c r="P10" s="36">
        <v>40912</v>
      </c>
    </row>
    <row r="11" spans="1:16">
      <c r="A11" s="57">
        <v>40913</v>
      </c>
      <c r="B11" t="s">
        <v>24</v>
      </c>
      <c r="C11" t="s">
        <v>25</v>
      </c>
      <c r="D11" t="s">
        <v>28</v>
      </c>
      <c r="E11" t="s">
        <v>13</v>
      </c>
      <c r="F11">
        <v>27</v>
      </c>
      <c r="G11" t="str">
        <f t="shared" si="0"/>
        <v>2012</v>
      </c>
      <c r="H11" t="str">
        <f t="shared" si="1"/>
        <v>January</v>
      </c>
      <c r="I11">
        <v>157464</v>
      </c>
      <c r="J11">
        <v>167670</v>
      </c>
      <c r="K11">
        <f t="shared" si="2"/>
        <v>10206</v>
      </c>
      <c r="L11">
        <v>5832</v>
      </c>
      <c r="M11">
        <v>6210</v>
      </c>
      <c r="P11" s="36">
        <v>40913</v>
      </c>
    </row>
    <row r="12" spans="1:16">
      <c r="A12" s="57">
        <v>40913</v>
      </c>
      <c r="B12" t="s">
        <v>29</v>
      </c>
      <c r="C12" t="s">
        <v>30</v>
      </c>
      <c r="D12" t="s">
        <v>21</v>
      </c>
      <c r="E12" t="s">
        <v>13</v>
      </c>
      <c r="F12">
        <v>27</v>
      </c>
      <c r="G12" t="str">
        <f t="shared" si="0"/>
        <v>2012</v>
      </c>
      <c r="H12" t="str">
        <f t="shared" si="1"/>
        <v>January</v>
      </c>
      <c r="I12">
        <v>59292</v>
      </c>
      <c r="J12">
        <v>63180</v>
      </c>
      <c r="K12">
        <f t="shared" si="2"/>
        <v>3888</v>
      </c>
      <c r="L12">
        <v>2196</v>
      </c>
      <c r="M12">
        <v>2340</v>
      </c>
      <c r="P12" s="36">
        <v>40913</v>
      </c>
    </row>
    <row r="13" spans="1:16">
      <c r="A13" s="57">
        <v>40913</v>
      </c>
      <c r="B13" t="s">
        <v>31</v>
      </c>
      <c r="C13" t="s">
        <v>30</v>
      </c>
      <c r="D13" t="s">
        <v>32</v>
      </c>
      <c r="E13" t="s">
        <v>13</v>
      </c>
      <c r="F13">
        <v>27</v>
      </c>
      <c r="G13" t="str">
        <f t="shared" si="0"/>
        <v>2012</v>
      </c>
      <c r="H13" t="str">
        <f t="shared" si="1"/>
        <v>January</v>
      </c>
      <c r="I13">
        <v>95742</v>
      </c>
      <c r="J13">
        <v>102060</v>
      </c>
      <c r="K13">
        <f t="shared" si="2"/>
        <v>6318</v>
      </c>
      <c r="L13">
        <v>3546</v>
      </c>
      <c r="M13">
        <v>3780</v>
      </c>
      <c r="P13" s="36">
        <v>40913</v>
      </c>
    </row>
    <row r="14" spans="1:16">
      <c r="A14" s="57">
        <v>40914</v>
      </c>
      <c r="B14" t="s">
        <v>27</v>
      </c>
      <c r="C14" t="s">
        <v>23</v>
      </c>
      <c r="D14" t="s">
        <v>15</v>
      </c>
      <c r="E14" t="s">
        <v>16</v>
      </c>
      <c r="F14">
        <v>12</v>
      </c>
      <c r="G14" t="str">
        <f t="shared" si="0"/>
        <v>2012</v>
      </c>
      <c r="H14" t="str">
        <f t="shared" si="1"/>
        <v>January</v>
      </c>
      <c r="I14">
        <v>42984</v>
      </c>
      <c r="J14">
        <v>46440</v>
      </c>
      <c r="K14">
        <f t="shared" si="2"/>
        <v>3456</v>
      </c>
      <c r="L14">
        <v>3582</v>
      </c>
      <c r="M14">
        <v>3870</v>
      </c>
      <c r="P14" s="36">
        <v>40914</v>
      </c>
    </row>
    <row r="15" spans="1:16">
      <c r="A15" s="57">
        <v>40915</v>
      </c>
      <c r="B15" t="s">
        <v>27</v>
      </c>
      <c r="C15" t="s">
        <v>23</v>
      </c>
      <c r="D15" t="s">
        <v>33</v>
      </c>
      <c r="E15" t="s">
        <v>13</v>
      </c>
      <c r="F15">
        <v>18</v>
      </c>
      <c r="G15" t="str">
        <f t="shared" si="0"/>
        <v>2012</v>
      </c>
      <c r="H15" t="str">
        <f t="shared" si="1"/>
        <v>January</v>
      </c>
      <c r="I15">
        <v>71604</v>
      </c>
      <c r="J15">
        <v>76140</v>
      </c>
      <c r="K15">
        <f t="shared" si="2"/>
        <v>4536</v>
      </c>
      <c r="L15">
        <v>3978</v>
      </c>
      <c r="M15">
        <v>4230</v>
      </c>
      <c r="P15" s="36">
        <v>40915</v>
      </c>
    </row>
    <row r="16" spans="1:16">
      <c r="A16" s="57">
        <v>40916</v>
      </c>
      <c r="B16" t="s">
        <v>31</v>
      </c>
      <c r="C16" t="s">
        <v>30</v>
      </c>
      <c r="D16" t="s">
        <v>33</v>
      </c>
      <c r="E16" t="s">
        <v>13</v>
      </c>
      <c r="F16">
        <v>8</v>
      </c>
      <c r="G16" t="str">
        <f t="shared" si="0"/>
        <v>2012</v>
      </c>
      <c r="H16" t="str">
        <f t="shared" si="1"/>
        <v>January</v>
      </c>
      <c r="I16">
        <v>31824</v>
      </c>
      <c r="J16">
        <v>33840</v>
      </c>
      <c r="K16">
        <f t="shared" si="2"/>
        <v>2016</v>
      </c>
      <c r="L16">
        <v>3978</v>
      </c>
      <c r="M16">
        <v>4230</v>
      </c>
      <c r="P16" s="36">
        <v>40916</v>
      </c>
    </row>
    <row r="17" spans="1:16">
      <c r="A17" s="57">
        <v>40916</v>
      </c>
      <c r="B17" t="s">
        <v>34</v>
      </c>
      <c r="C17" t="s">
        <v>25</v>
      </c>
      <c r="D17" t="s">
        <v>12</v>
      </c>
      <c r="E17" t="s">
        <v>13</v>
      </c>
      <c r="F17">
        <v>21</v>
      </c>
      <c r="G17" t="str">
        <f t="shared" si="0"/>
        <v>2012</v>
      </c>
      <c r="H17" t="str">
        <f t="shared" si="1"/>
        <v>January</v>
      </c>
      <c r="I17">
        <v>42714</v>
      </c>
      <c r="J17">
        <v>45360</v>
      </c>
      <c r="K17">
        <f t="shared" si="2"/>
        <v>2646</v>
      </c>
      <c r="L17">
        <v>2034</v>
      </c>
      <c r="M17">
        <v>2160</v>
      </c>
      <c r="P17" s="36">
        <v>40916</v>
      </c>
    </row>
    <row r="18" spans="1:16">
      <c r="A18" s="57">
        <v>40916</v>
      </c>
      <c r="B18" t="s">
        <v>10</v>
      </c>
      <c r="C18" t="s">
        <v>11</v>
      </c>
      <c r="D18" t="s">
        <v>26</v>
      </c>
      <c r="E18" t="s">
        <v>13</v>
      </c>
      <c r="F18">
        <v>25</v>
      </c>
      <c r="G18" t="str">
        <f t="shared" si="0"/>
        <v>2012</v>
      </c>
      <c r="H18" t="str">
        <f t="shared" si="1"/>
        <v>January</v>
      </c>
      <c r="I18">
        <v>76050</v>
      </c>
      <c r="J18">
        <v>81000</v>
      </c>
      <c r="K18">
        <f t="shared" si="2"/>
        <v>4950</v>
      </c>
      <c r="L18">
        <v>3042</v>
      </c>
      <c r="M18">
        <v>3240</v>
      </c>
      <c r="P18" s="36">
        <v>40916</v>
      </c>
    </row>
    <row r="19" spans="1:16">
      <c r="A19" s="57">
        <v>40916</v>
      </c>
      <c r="B19" t="s">
        <v>10</v>
      </c>
      <c r="C19" t="s">
        <v>11</v>
      </c>
      <c r="D19" t="s">
        <v>35</v>
      </c>
      <c r="E19" t="s">
        <v>13</v>
      </c>
      <c r="F19">
        <v>12</v>
      </c>
      <c r="G19" t="str">
        <f t="shared" si="0"/>
        <v>2012</v>
      </c>
      <c r="H19" t="str">
        <f t="shared" si="1"/>
        <v>January</v>
      </c>
      <c r="I19">
        <v>61776</v>
      </c>
      <c r="J19">
        <v>65880</v>
      </c>
      <c r="K19">
        <f t="shared" si="2"/>
        <v>4104</v>
      </c>
      <c r="L19">
        <v>5148</v>
      </c>
      <c r="M19">
        <v>5490</v>
      </c>
      <c r="P19" s="36">
        <v>40916</v>
      </c>
    </row>
    <row r="20" spans="1:16">
      <c r="A20" s="57">
        <v>40916</v>
      </c>
      <c r="B20" t="s">
        <v>31</v>
      </c>
      <c r="C20" t="s">
        <v>30</v>
      </c>
      <c r="D20" t="s">
        <v>36</v>
      </c>
      <c r="E20" t="s">
        <v>13</v>
      </c>
      <c r="F20">
        <v>9</v>
      </c>
      <c r="G20" t="str">
        <f t="shared" si="0"/>
        <v>2012</v>
      </c>
      <c r="H20" t="str">
        <f t="shared" si="1"/>
        <v>January</v>
      </c>
      <c r="I20">
        <v>18954</v>
      </c>
      <c r="J20">
        <v>20250</v>
      </c>
      <c r="K20">
        <f t="shared" si="2"/>
        <v>1296</v>
      </c>
      <c r="L20">
        <v>2106</v>
      </c>
      <c r="M20">
        <v>2250</v>
      </c>
      <c r="P20" s="36">
        <v>40916</v>
      </c>
    </row>
    <row r="21" spans="1:16">
      <c r="A21" s="57">
        <v>40917</v>
      </c>
      <c r="B21" t="s">
        <v>17</v>
      </c>
      <c r="C21" t="s">
        <v>18</v>
      </c>
      <c r="D21" t="s">
        <v>37</v>
      </c>
      <c r="E21" t="s">
        <v>13</v>
      </c>
      <c r="F21">
        <v>23</v>
      </c>
      <c r="G21" t="str">
        <f t="shared" si="0"/>
        <v>2012</v>
      </c>
      <c r="H21" t="str">
        <f t="shared" si="1"/>
        <v>January</v>
      </c>
      <c r="I21">
        <v>103086</v>
      </c>
      <c r="J21">
        <v>109710</v>
      </c>
      <c r="K21">
        <f t="shared" si="2"/>
        <v>6624</v>
      </c>
      <c r="L21">
        <v>4482</v>
      </c>
      <c r="M21">
        <v>4770</v>
      </c>
      <c r="P21" s="36">
        <v>40917</v>
      </c>
    </row>
    <row r="22" spans="1:16">
      <c r="A22" s="57">
        <v>40918</v>
      </c>
      <c r="B22" t="s">
        <v>31</v>
      </c>
      <c r="C22" t="s">
        <v>30</v>
      </c>
      <c r="D22" t="s">
        <v>38</v>
      </c>
      <c r="E22" t="s">
        <v>13</v>
      </c>
      <c r="F22">
        <v>23</v>
      </c>
      <c r="G22" t="str">
        <f t="shared" si="0"/>
        <v>2012</v>
      </c>
      <c r="H22" t="str">
        <f t="shared" si="1"/>
        <v>January</v>
      </c>
      <c r="I22">
        <v>81558</v>
      </c>
      <c r="J22">
        <v>86940</v>
      </c>
      <c r="K22">
        <f t="shared" si="2"/>
        <v>5382</v>
      </c>
      <c r="L22">
        <v>3546</v>
      </c>
      <c r="M22">
        <v>3780</v>
      </c>
      <c r="P22" s="36">
        <v>40918</v>
      </c>
    </row>
    <row r="23" spans="1:16">
      <c r="A23" s="57">
        <v>40918</v>
      </c>
      <c r="B23" t="s">
        <v>17</v>
      </c>
      <c r="C23" t="s">
        <v>18</v>
      </c>
      <c r="D23" t="s">
        <v>37</v>
      </c>
      <c r="E23" t="s">
        <v>13</v>
      </c>
      <c r="F23">
        <v>20</v>
      </c>
      <c r="G23" t="str">
        <f t="shared" si="0"/>
        <v>2012</v>
      </c>
      <c r="H23" t="str">
        <f t="shared" si="1"/>
        <v>January</v>
      </c>
      <c r="I23">
        <v>89640</v>
      </c>
      <c r="J23">
        <v>95400</v>
      </c>
      <c r="K23">
        <f t="shared" si="2"/>
        <v>5760</v>
      </c>
      <c r="L23">
        <v>4482</v>
      </c>
      <c r="M23">
        <v>4770</v>
      </c>
      <c r="P23" s="36">
        <v>40918</v>
      </c>
    </row>
    <row r="24" spans="1:16">
      <c r="A24" s="57">
        <v>40919</v>
      </c>
      <c r="B24" t="s">
        <v>10</v>
      </c>
      <c r="C24" t="s">
        <v>11</v>
      </c>
      <c r="D24" t="s">
        <v>37</v>
      </c>
      <c r="E24" t="s">
        <v>13</v>
      </c>
      <c r="F24">
        <v>25</v>
      </c>
      <c r="G24" t="str">
        <f t="shared" si="0"/>
        <v>2012</v>
      </c>
      <c r="H24" t="str">
        <f t="shared" si="1"/>
        <v>January</v>
      </c>
      <c r="I24">
        <v>112050</v>
      </c>
      <c r="J24">
        <v>119250</v>
      </c>
      <c r="K24">
        <f t="shared" si="2"/>
        <v>7200</v>
      </c>
      <c r="L24">
        <v>4482</v>
      </c>
      <c r="M24">
        <v>4770</v>
      </c>
      <c r="P24" s="36">
        <v>40919</v>
      </c>
    </row>
    <row r="25" spans="1:16">
      <c r="A25" s="57">
        <v>40919</v>
      </c>
      <c r="B25" t="s">
        <v>14</v>
      </c>
      <c r="C25" t="s">
        <v>11</v>
      </c>
      <c r="D25" t="s">
        <v>12</v>
      </c>
      <c r="E25" t="s">
        <v>13</v>
      </c>
      <c r="F25">
        <v>4</v>
      </c>
      <c r="G25" t="str">
        <f t="shared" si="0"/>
        <v>2012</v>
      </c>
      <c r="H25" t="str">
        <f t="shared" si="1"/>
        <v>January</v>
      </c>
      <c r="I25">
        <v>8136</v>
      </c>
      <c r="J25">
        <v>8640</v>
      </c>
      <c r="K25">
        <f t="shared" si="2"/>
        <v>504</v>
      </c>
      <c r="L25">
        <v>2034</v>
      </c>
      <c r="M25">
        <v>2160</v>
      </c>
      <c r="P25" s="36">
        <v>40919</v>
      </c>
    </row>
    <row r="26" spans="1:16">
      <c r="A26" s="57">
        <v>40919</v>
      </c>
      <c r="B26" t="s">
        <v>31</v>
      </c>
      <c r="C26" t="s">
        <v>30</v>
      </c>
      <c r="D26" t="s">
        <v>33</v>
      </c>
      <c r="E26" t="s">
        <v>13</v>
      </c>
      <c r="F26">
        <v>24</v>
      </c>
      <c r="G26" t="str">
        <f t="shared" si="0"/>
        <v>2012</v>
      </c>
      <c r="H26" t="str">
        <f t="shared" si="1"/>
        <v>January</v>
      </c>
      <c r="I26">
        <v>95472</v>
      </c>
      <c r="J26">
        <v>101520</v>
      </c>
      <c r="K26">
        <f t="shared" si="2"/>
        <v>6048</v>
      </c>
      <c r="L26">
        <v>3978</v>
      </c>
      <c r="M26">
        <v>4230</v>
      </c>
      <c r="P26" s="36">
        <v>40919</v>
      </c>
    </row>
    <row r="27" spans="1:16">
      <c r="A27" s="57">
        <v>40919</v>
      </c>
      <c r="B27" t="s">
        <v>10</v>
      </c>
      <c r="C27" t="s">
        <v>11</v>
      </c>
      <c r="D27" t="s">
        <v>28</v>
      </c>
      <c r="E27" t="s">
        <v>13</v>
      </c>
      <c r="F27">
        <v>24</v>
      </c>
      <c r="G27" t="str">
        <f t="shared" si="0"/>
        <v>2012</v>
      </c>
      <c r="H27" t="str">
        <f t="shared" si="1"/>
        <v>January</v>
      </c>
      <c r="I27">
        <v>139968</v>
      </c>
      <c r="J27">
        <v>149040</v>
      </c>
      <c r="K27">
        <f t="shared" si="2"/>
        <v>9072</v>
      </c>
      <c r="L27">
        <v>5832</v>
      </c>
      <c r="M27">
        <v>6210</v>
      </c>
      <c r="P27" s="36">
        <v>40919</v>
      </c>
    </row>
    <row r="28" spans="1:16">
      <c r="A28" s="57">
        <v>40919</v>
      </c>
      <c r="B28" t="s">
        <v>34</v>
      </c>
      <c r="C28" t="s">
        <v>25</v>
      </c>
      <c r="D28" t="s">
        <v>33</v>
      </c>
      <c r="E28" t="s">
        <v>13</v>
      </c>
      <c r="F28">
        <v>16</v>
      </c>
      <c r="G28" t="str">
        <f t="shared" si="0"/>
        <v>2012</v>
      </c>
      <c r="H28" t="str">
        <f t="shared" si="1"/>
        <v>January</v>
      </c>
      <c r="I28">
        <v>63648</v>
      </c>
      <c r="J28">
        <v>67680</v>
      </c>
      <c r="K28">
        <f t="shared" si="2"/>
        <v>4032</v>
      </c>
      <c r="L28">
        <v>3978</v>
      </c>
      <c r="M28">
        <v>4230</v>
      </c>
      <c r="P28" s="36">
        <v>40919</v>
      </c>
    </row>
    <row r="29" spans="1:16">
      <c r="A29" s="57">
        <v>40919</v>
      </c>
      <c r="B29" t="s">
        <v>14</v>
      </c>
      <c r="C29" t="s">
        <v>11</v>
      </c>
      <c r="D29" t="s">
        <v>33</v>
      </c>
      <c r="E29" t="s">
        <v>13</v>
      </c>
      <c r="F29">
        <v>6</v>
      </c>
      <c r="G29" t="str">
        <f t="shared" si="0"/>
        <v>2012</v>
      </c>
      <c r="H29" t="str">
        <f t="shared" si="1"/>
        <v>January</v>
      </c>
      <c r="I29">
        <v>23868</v>
      </c>
      <c r="J29">
        <v>25380</v>
      </c>
      <c r="K29">
        <f t="shared" si="2"/>
        <v>1512</v>
      </c>
      <c r="L29">
        <v>3978</v>
      </c>
      <c r="M29">
        <v>4230</v>
      </c>
      <c r="P29" s="36">
        <v>40919</v>
      </c>
    </row>
    <row r="30" spans="1:16">
      <c r="A30" s="57">
        <v>40919</v>
      </c>
      <c r="B30" t="s">
        <v>14</v>
      </c>
      <c r="C30" t="s">
        <v>11</v>
      </c>
      <c r="D30" t="s">
        <v>35</v>
      </c>
      <c r="E30" t="s">
        <v>13</v>
      </c>
      <c r="F30">
        <v>4</v>
      </c>
      <c r="G30" t="str">
        <f t="shared" si="0"/>
        <v>2012</v>
      </c>
      <c r="H30" t="str">
        <f t="shared" si="1"/>
        <v>January</v>
      </c>
      <c r="I30">
        <v>20592</v>
      </c>
      <c r="J30">
        <v>21960</v>
      </c>
      <c r="K30">
        <f t="shared" si="2"/>
        <v>1368</v>
      </c>
      <c r="L30">
        <v>5148</v>
      </c>
      <c r="M30">
        <v>5490</v>
      </c>
      <c r="P30" s="36">
        <v>40919</v>
      </c>
    </row>
    <row r="31" spans="1:16">
      <c r="A31" s="57">
        <v>40920</v>
      </c>
      <c r="B31" t="s">
        <v>20</v>
      </c>
      <c r="C31" t="s">
        <v>18</v>
      </c>
      <c r="D31" t="s">
        <v>28</v>
      </c>
      <c r="E31" t="s">
        <v>13</v>
      </c>
      <c r="F31">
        <v>24</v>
      </c>
      <c r="G31" t="str">
        <f t="shared" si="0"/>
        <v>2012</v>
      </c>
      <c r="H31" t="str">
        <f t="shared" si="1"/>
        <v>January</v>
      </c>
      <c r="I31">
        <v>139968</v>
      </c>
      <c r="J31">
        <v>149040</v>
      </c>
      <c r="K31">
        <f t="shared" si="2"/>
        <v>9072</v>
      </c>
      <c r="L31">
        <v>5832</v>
      </c>
      <c r="M31">
        <v>6210</v>
      </c>
      <c r="P31" s="36">
        <v>40920</v>
      </c>
    </row>
    <row r="32" spans="1:16">
      <c r="A32" s="57">
        <v>40920</v>
      </c>
      <c r="B32" t="s">
        <v>20</v>
      </c>
      <c r="C32" t="s">
        <v>18</v>
      </c>
      <c r="D32" t="s">
        <v>12</v>
      </c>
      <c r="E32" t="s">
        <v>13</v>
      </c>
      <c r="F32">
        <v>21</v>
      </c>
      <c r="G32" t="str">
        <f t="shared" si="0"/>
        <v>2012</v>
      </c>
      <c r="H32" t="str">
        <f t="shared" si="1"/>
        <v>January</v>
      </c>
      <c r="I32">
        <v>42714</v>
      </c>
      <c r="J32">
        <v>45360</v>
      </c>
      <c r="K32">
        <f t="shared" si="2"/>
        <v>2646</v>
      </c>
      <c r="L32">
        <v>2034</v>
      </c>
      <c r="M32">
        <v>2160</v>
      </c>
      <c r="P32" s="36">
        <v>40920</v>
      </c>
    </row>
    <row r="33" spans="1:16">
      <c r="A33" s="57">
        <v>40920</v>
      </c>
      <c r="B33" t="s">
        <v>22</v>
      </c>
      <c r="C33" t="s">
        <v>23</v>
      </c>
      <c r="D33" t="s">
        <v>28</v>
      </c>
      <c r="E33" t="s">
        <v>13</v>
      </c>
      <c r="F33">
        <v>13</v>
      </c>
      <c r="G33" t="str">
        <f t="shared" si="0"/>
        <v>2012</v>
      </c>
      <c r="H33" t="str">
        <f t="shared" si="1"/>
        <v>January</v>
      </c>
      <c r="I33">
        <v>75816</v>
      </c>
      <c r="J33">
        <v>80730</v>
      </c>
      <c r="K33">
        <f t="shared" si="2"/>
        <v>4914</v>
      </c>
      <c r="L33">
        <v>5832</v>
      </c>
      <c r="M33">
        <v>6210</v>
      </c>
      <c r="P33" s="36">
        <v>40920</v>
      </c>
    </row>
    <row r="34" spans="1:16">
      <c r="A34" s="57">
        <v>40921</v>
      </c>
      <c r="B34" t="s">
        <v>24</v>
      </c>
      <c r="C34" t="s">
        <v>25</v>
      </c>
      <c r="D34" t="s">
        <v>38</v>
      </c>
      <c r="E34" t="s">
        <v>13</v>
      </c>
      <c r="F34">
        <v>2</v>
      </c>
      <c r="G34" t="str">
        <f t="shared" si="0"/>
        <v>2012</v>
      </c>
      <c r="H34" t="str">
        <f t="shared" si="1"/>
        <v>January</v>
      </c>
      <c r="I34">
        <v>7092</v>
      </c>
      <c r="J34">
        <v>7560</v>
      </c>
      <c r="K34">
        <f t="shared" si="2"/>
        <v>468</v>
      </c>
      <c r="L34">
        <v>3546</v>
      </c>
      <c r="M34">
        <v>3780</v>
      </c>
      <c r="P34" s="36">
        <v>40921</v>
      </c>
    </row>
    <row r="35" spans="1:16">
      <c r="A35" s="57">
        <v>40921</v>
      </c>
      <c r="B35" t="s">
        <v>14</v>
      </c>
      <c r="C35" t="s">
        <v>11</v>
      </c>
      <c r="D35" t="s">
        <v>39</v>
      </c>
      <c r="E35" t="s">
        <v>13</v>
      </c>
      <c r="F35">
        <v>20</v>
      </c>
      <c r="G35" t="str">
        <f t="shared" si="0"/>
        <v>2012</v>
      </c>
      <c r="H35" t="str">
        <f t="shared" si="1"/>
        <v>January</v>
      </c>
      <c r="I35">
        <v>74520</v>
      </c>
      <c r="J35">
        <v>79200</v>
      </c>
      <c r="K35">
        <f t="shared" si="2"/>
        <v>4680</v>
      </c>
      <c r="L35">
        <v>3726</v>
      </c>
      <c r="M35">
        <v>3960</v>
      </c>
      <c r="P35" s="36">
        <v>40921</v>
      </c>
    </row>
    <row r="36" spans="1:16">
      <c r="A36" s="57">
        <v>40922</v>
      </c>
      <c r="B36" t="s">
        <v>31</v>
      </c>
      <c r="C36" t="s">
        <v>30</v>
      </c>
      <c r="D36" t="s">
        <v>33</v>
      </c>
      <c r="E36" t="s">
        <v>13</v>
      </c>
      <c r="F36">
        <v>21</v>
      </c>
      <c r="G36" t="str">
        <f t="shared" si="0"/>
        <v>2012</v>
      </c>
      <c r="H36" t="str">
        <f t="shared" si="1"/>
        <v>January</v>
      </c>
      <c r="I36">
        <v>83538</v>
      </c>
      <c r="J36">
        <v>88830</v>
      </c>
      <c r="K36">
        <f t="shared" si="2"/>
        <v>5292</v>
      </c>
      <c r="L36">
        <v>3978</v>
      </c>
      <c r="M36">
        <v>4230</v>
      </c>
      <c r="P36" s="36">
        <v>40922</v>
      </c>
    </row>
    <row r="37" spans="1:16">
      <c r="A37" s="57">
        <v>40922</v>
      </c>
      <c r="B37" t="s">
        <v>27</v>
      </c>
      <c r="C37" t="s">
        <v>23</v>
      </c>
      <c r="D37" t="s">
        <v>26</v>
      </c>
      <c r="E37" t="s">
        <v>13</v>
      </c>
      <c r="F37">
        <v>12</v>
      </c>
      <c r="G37" t="str">
        <f t="shared" si="0"/>
        <v>2012</v>
      </c>
      <c r="H37" t="str">
        <f t="shared" si="1"/>
        <v>January</v>
      </c>
      <c r="I37">
        <v>36504</v>
      </c>
      <c r="J37">
        <v>38880</v>
      </c>
      <c r="K37">
        <f t="shared" si="2"/>
        <v>2376</v>
      </c>
      <c r="L37">
        <v>3042</v>
      </c>
      <c r="M37">
        <v>3240</v>
      </c>
      <c r="P37" s="36">
        <v>40922</v>
      </c>
    </row>
    <row r="38" spans="1:16">
      <c r="A38" s="57">
        <v>40922</v>
      </c>
      <c r="B38" t="s">
        <v>14</v>
      </c>
      <c r="C38" t="s">
        <v>11</v>
      </c>
      <c r="D38" t="s">
        <v>38</v>
      </c>
      <c r="E38" t="s">
        <v>13</v>
      </c>
      <c r="F38">
        <v>23</v>
      </c>
      <c r="G38" t="str">
        <f t="shared" si="0"/>
        <v>2012</v>
      </c>
      <c r="H38" t="str">
        <f t="shared" si="1"/>
        <v>January</v>
      </c>
      <c r="I38">
        <v>81558</v>
      </c>
      <c r="J38">
        <v>86940</v>
      </c>
      <c r="K38">
        <f t="shared" si="2"/>
        <v>5382</v>
      </c>
      <c r="L38">
        <v>3546</v>
      </c>
      <c r="M38">
        <v>3780</v>
      </c>
      <c r="P38" s="36">
        <v>40922</v>
      </c>
    </row>
    <row r="39" spans="1:16">
      <c r="A39" s="57">
        <v>40923</v>
      </c>
      <c r="B39" t="s">
        <v>20</v>
      </c>
      <c r="C39" t="s">
        <v>18</v>
      </c>
      <c r="D39" t="s">
        <v>37</v>
      </c>
      <c r="E39" t="s">
        <v>13</v>
      </c>
      <c r="F39">
        <v>23</v>
      </c>
      <c r="G39" t="str">
        <f t="shared" si="0"/>
        <v>2012</v>
      </c>
      <c r="H39" t="str">
        <f t="shared" si="1"/>
        <v>January</v>
      </c>
      <c r="I39">
        <v>103086</v>
      </c>
      <c r="J39">
        <v>109710</v>
      </c>
      <c r="K39">
        <f t="shared" si="2"/>
        <v>6624</v>
      </c>
      <c r="L39">
        <v>4482</v>
      </c>
      <c r="M39">
        <v>4770</v>
      </c>
      <c r="P39" s="36">
        <v>40923</v>
      </c>
    </row>
    <row r="40" spans="1:16">
      <c r="A40" s="57">
        <v>40924</v>
      </c>
      <c r="B40" t="s">
        <v>20</v>
      </c>
      <c r="C40" t="s">
        <v>18</v>
      </c>
      <c r="D40" t="s">
        <v>40</v>
      </c>
      <c r="E40" t="s">
        <v>16</v>
      </c>
      <c r="F40">
        <v>24</v>
      </c>
      <c r="G40" t="str">
        <f t="shared" si="0"/>
        <v>2012</v>
      </c>
      <c r="H40" t="str">
        <f t="shared" si="1"/>
        <v>January</v>
      </c>
      <c r="I40">
        <v>94176</v>
      </c>
      <c r="J40">
        <v>101520</v>
      </c>
      <c r="K40">
        <f t="shared" si="2"/>
        <v>7344</v>
      </c>
      <c r="L40">
        <v>3924</v>
      </c>
      <c r="M40">
        <v>4230</v>
      </c>
      <c r="P40" s="36">
        <v>40924</v>
      </c>
    </row>
    <row r="41" spans="1:16">
      <c r="A41" s="57">
        <v>40925</v>
      </c>
      <c r="B41" t="s">
        <v>20</v>
      </c>
      <c r="C41" t="s">
        <v>18</v>
      </c>
      <c r="D41" t="s">
        <v>41</v>
      </c>
      <c r="E41" t="s">
        <v>13</v>
      </c>
      <c r="F41">
        <v>25</v>
      </c>
      <c r="G41" t="str">
        <f t="shared" si="0"/>
        <v>2012</v>
      </c>
      <c r="H41" t="str">
        <f t="shared" si="1"/>
        <v>January</v>
      </c>
      <c r="I41">
        <v>73800</v>
      </c>
      <c r="J41">
        <v>78750</v>
      </c>
      <c r="K41">
        <f t="shared" si="2"/>
        <v>4950</v>
      </c>
      <c r="L41">
        <v>2952</v>
      </c>
      <c r="M41">
        <v>3150</v>
      </c>
      <c r="P41" s="36">
        <v>40925</v>
      </c>
    </row>
    <row r="42" spans="1:16">
      <c r="A42" s="57">
        <v>40926</v>
      </c>
      <c r="B42" t="s">
        <v>22</v>
      </c>
      <c r="C42" t="s">
        <v>23</v>
      </c>
      <c r="D42" t="s">
        <v>39</v>
      </c>
      <c r="E42" t="s">
        <v>13</v>
      </c>
      <c r="F42">
        <v>17</v>
      </c>
      <c r="G42" t="str">
        <f t="shared" si="0"/>
        <v>2012</v>
      </c>
      <c r="H42" t="str">
        <f t="shared" si="1"/>
        <v>January</v>
      </c>
      <c r="I42">
        <v>63342</v>
      </c>
      <c r="J42">
        <v>67320</v>
      </c>
      <c r="K42">
        <f t="shared" si="2"/>
        <v>3978</v>
      </c>
      <c r="L42">
        <v>3726</v>
      </c>
      <c r="M42">
        <v>3960</v>
      </c>
      <c r="P42" s="36">
        <v>40926</v>
      </c>
    </row>
    <row r="43" spans="1:16">
      <c r="A43" s="57">
        <v>40926</v>
      </c>
      <c r="B43" t="s">
        <v>24</v>
      </c>
      <c r="C43" t="s">
        <v>25</v>
      </c>
      <c r="D43" t="s">
        <v>33</v>
      </c>
      <c r="E43" t="s">
        <v>13</v>
      </c>
      <c r="F43">
        <v>21</v>
      </c>
      <c r="G43" t="str">
        <f t="shared" si="0"/>
        <v>2012</v>
      </c>
      <c r="H43" t="str">
        <f t="shared" si="1"/>
        <v>January</v>
      </c>
      <c r="I43">
        <v>83538</v>
      </c>
      <c r="J43">
        <v>88830</v>
      </c>
      <c r="K43">
        <f t="shared" si="2"/>
        <v>5292</v>
      </c>
      <c r="L43">
        <v>3978</v>
      </c>
      <c r="M43">
        <v>4230</v>
      </c>
      <c r="P43" s="36">
        <v>40926</v>
      </c>
    </row>
    <row r="44" spans="1:16">
      <c r="A44" s="57">
        <v>40926</v>
      </c>
      <c r="B44" t="s">
        <v>14</v>
      </c>
      <c r="C44" t="s">
        <v>11</v>
      </c>
      <c r="D44" t="s">
        <v>39</v>
      </c>
      <c r="E44" t="s">
        <v>13</v>
      </c>
      <c r="F44">
        <v>9</v>
      </c>
      <c r="G44" t="str">
        <f t="shared" si="0"/>
        <v>2012</v>
      </c>
      <c r="H44" t="str">
        <f t="shared" si="1"/>
        <v>January</v>
      </c>
      <c r="I44">
        <v>33534</v>
      </c>
      <c r="J44">
        <v>35640</v>
      </c>
      <c r="K44">
        <f t="shared" si="2"/>
        <v>2106</v>
      </c>
      <c r="L44">
        <v>3726</v>
      </c>
      <c r="M44">
        <v>3960</v>
      </c>
      <c r="P44" s="36">
        <v>40926</v>
      </c>
    </row>
    <row r="45" spans="1:16">
      <c r="A45" s="57">
        <v>40926</v>
      </c>
      <c r="B45" t="s">
        <v>20</v>
      </c>
      <c r="C45" t="s">
        <v>18</v>
      </c>
      <c r="D45" t="s">
        <v>37</v>
      </c>
      <c r="E45" t="s">
        <v>13</v>
      </c>
      <c r="F45">
        <v>11</v>
      </c>
      <c r="G45" t="str">
        <f t="shared" si="0"/>
        <v>2012</v>
      </c>
      <c r="H45" t="str">
        <f t="shared" si="1"/>
        <v>January</v>
      </c>
      <c r="I45">
        <v>49302</v>
      </c>
      <c r="J45">
        <v>52470</v>
      </c>
      <c r="K45">
        <f t="shared" si="2"/>
        <v>3168</v>
      </c>
      <c r="L45">
        <v>4482</v>
      </c>
      <c r="M45">
        <v>4770</v>
      </c>
      <c r="P45" s="36">
        <v>40926</v>
      </c>
    </row>
    <row r="46" spans="1:16">
      <c r="A46" s="57">
        <v>40926</v>
      </c>
      <c r="B46" t="s">
        <v>24</v>
      </c>
      <c r="C46" t="s">
        <v>25</v>
      </c>
      <c r="D46" t="s">
        <v>15</v>
      </c>
      <c r="E46" t="s">
        <v>16</v>
      </c>
      <c r="F46">
        <v>4</v>
      </c>
      <c r="G46" t="str">
        <f t="shared" si="0"/>
        <v>2012</v>
      </c>
      <c r="H46" t="str">
        <f t="shared" si="1"/>
        <v>January</v>
      </c>
      <c r="I46">
        <v>14328</v>
      </c>
      <c r="J46">
        <v>15480</v>
      </c>
      <c r="K46">
        <f t="shared" si="2"/>
        <v>1152</v>
      </c>
      <c r="L46">
        <v>3582</v>
      </c>
      <c r="M46">
        <v>3870</v>
      </c>
      <c r="P46" s="36">
        <v>40926</v>
      </c>
    </row>
    <row r="47" spans="1:16">
      <c r="A47" s="57">
        <v>40926</v>
      </c>
      <c r="B47" t="s">
        <v>10</v>
      </c>
      <c r="C47" t="s">
        <v>11</v>
      </c>
      <c r="D47" t="s">
        <v>37</v>
      </c>
      <c r="E47" t="s">
        <v>13</v>
      </c>
      <c r="F47">
        <v>22</v>
      </c>
      <c r="G47" t="str">
        <f t="shared" si="0"/>
        <v>2012</v>
      </c>
      <c r="H47" t="str">
        <f t="shared" si="1"/>
        <v>January</v>
      </c>
      <c r="I47">
        <v>98604</v>
      </c>
      <c r="J47">
        <v>104940</v>
      </c>
      <c r="K47">
        <f t="shared" si="2"/>
        <v>6336</v>
      </c>
      <c r="L47">
        <v>4482</v>
      </c>
      <c r="M47">
        <v>4770</v>
      </c>
      <c r="P47" s="36">
        <v>40926</v>
      </c>
    </row>
    <row r="48" spans="1:16">
      <c r="A48" s="57">
        <v>40926</v>
      </c>
      <c r="B48" t="s">
        <v>17</v>
      </c>
      <c r="C48" t="s">
        <v>18</v>
      </c>
      <c r="D48" t="s">
        <v>40</v>
      </c>
      <c r="E48" t="s">
        <v>16</v>
      </c>
      <c r="F48">
        <v>15</v>
      </c>
      <c r="G48" t="str">
        <f t="shared" si="0"/>
        <v>2012</v>
      </c>
      <c r="H48" t="str">
        <f t="shared" si="1"/>
        <v>January</v>
      </c>
      <c r="I48">
        <v>58860</v>
      </c>
      <c r="J48">
        <v>63450</v>
      </c>
      <c r="K48">
        <f t="shared" si="2"/>
        <v>4590</v>
      </c>
      <c r="L48">
        <v>3924</v>
      </c>
      <c r="M48">
        <v>4230</v>
      </c>
      <c r="P48" s="36">
        <v>40926</v>
      </c>
    </row>
    <row r="49" spans="1:16">
      <c r="A49" s="57">
        <v>40926</v>
      </c>
      <c r="B49" t="s">
        <v>34</v>
      </c>
      <c r="C49" t="s">
        <v>25</v>
      </c>
      <c r="D49" t="s">
        <v>42</v>
      </c>
      <c r="E49" t="s">
        <v>16</v>
      </c>
      <c r="F49">
        <v>23</v>
      </c>
      <c r="G49" t="str">
        <f t="shared" si="0"/>
        <v>2012</v>
      </c>
      <c r="H49" t="str">
        <f t="shared" si="1"/>
        <v>January</v>
      </c>
      <c r="I49">
        <v>172638</v>
      </c>
      <c r="J49">
        <v>186300</v>
      </c>
      <c r="K49">
        <f t="shared" si="2"/>
        <v>13662</v>
      </c>
      <c r="L49">
        <v>7506</v>
      </c>
      <c r="M49">
        <v>8100</v>
      </c>
      <c r="P49" s="36">
        <v>40926</v>
      </c>
    </row>
    <row r="50" spans="1:16">
      <c r="A50" s="57">
        <v>40926</v>
      </c>
      <c r="B50" t="s">
        <v>14</v>
      </c>
      <c r="C50" t="s">
        <v>11</v>
      </c>
      <c r="D50" t="s">
        <v>32</v>
      </c>
      <c r="E50" t="s">
        <v>13</v>
      </c>
      <c r="F50">
        <v>9</v>
      </c>
      <c r="G50" t="str">
        <f t="shared" si="0"/>
        <v>2012</v>
      </c>
      <c r="H50" t="str">
        <f t="shared" si="1"/>
        <v>January</v>
      </c>
      <c r="I50">
        <v>31914</v>
      </c>
      <c r="J50">
        <v>34020</v>
      </c>
      <c r="K50">
        <f t="shared" si="2"/>
        <v>2106</v>
      </c>
      <c r="L50">
        <v>3546</v>
      </c>
      <c r="M50">
        <v>3780</v>
      </c>
      <c r="P50" s="36">
        <v>40926</v>
      </c>
    </row>
    <row r="51" spans="1:16">
      <c r="A51" s="57">
        <v>40926</v>
      </c>
      <c r="B51" t="s">
        <v>17</v>
      </c>
      <c r="C51" t="s">
        <v>18</v>
      </c>
      <c r="D51" t="s">
        <v>26</v>
      </c>
      <c r="E51" t="s">
        <v>13</v>
      </c>
      <c r="F51">
        <v>7</v>
      </c>
      <c r="G51" t="str">
        <f t="shared" si="0"/>
        <v>2012</v>
      </c>
      <c r="H51" t="str">
        <f t="shared" si="1"/>
        <v>January</v>
      </c>
      <c r="I51">
        <v>21294</v>
      </c>
      <c r="J51">
        <v>22680</v>
      </c>
      <c r="K51">
        <f t="shared" si="2"/>
        <v>1386</v>
      </c>
      <c r="L51">
        <v>3042</v>
      </c>
      <c r="M51">
        <v>3240</v>
      </c>
      <c r="P51" s="36">
        <v>40926</v>
      </c>
    </row>
    <row r="52" spans="1:16">
      <c r="A52" s="57">
        <v>40927</v>
      </c>
      <c r="B52" t="s">
        <v>27</v>
      </c>
      <c r="C52" t="s">
        <v>23</v>
      </c>
      <c r="D52" t="s">
        <v>26</v>
      </c>
      <c r="E52" t="s">
        <v>13</v>
      </c>
      <c r="F52">
        <v>25</v>
      </c>
      <c r="G52" t="str">
        <f t="shared" si="0"/>
        <v>2012</v>
      </c>
      <c r="H52" t="str">
        <f t="shared" si="1"/>
        <v>January</v>
      </c>
      <c r="I52">
        <v>76050</v>
      </c>
      <c r="J52">
        <v>81000</v>
      </c>
      <c r="K52">
        <f t="shared" si="2"/>
        <v>4950</v>
      </c>
      <c r="L52">
        <v>3042</v>
      </c>
      <c r="M52">
        <v>3240</v>
      </c>
      <c r="P52" s="36">
        <v>40927</v>
      </c>
    </row>
    <row r="53" spans="1:16">
      <c r="A53" s="57">
        <v>40927</v>
      </c>
      <c r="B53" t="s">
        <v>17</v>
      </c>
      <c r="C53" t="s">
        <v>18</v>
      </c>
      <c r="D53" t="s">
        <v>19</v>
      </c>
      <c r="E53" t="s">
        <v>13</v>
      </c>
      <c r="F53">
        <v>10</v>
      </c>
      <c r="G53" t="str">
        <f t="shared" si="0"/>
        <v>2012</v>
      </c>
      <c r="H53" t="str">
        <f t="shared" si="1"/>
        <v>January</v>
      </c>
      <c r="I53">
        <v>39780</v>
      </c>
      <c r="J53">
        <v>42300</v>
      </c>
      <c r="K53">
        <f t="shared" si="2"/>
        <v>2520</v>
      </c>
      <c r="L53">
        <v>3978</v>
      </c>
      <c r="M53">
        <v>4230</v>
      </c>
      <c r="P53" s="36">
        <v>40927</v>
      </c>
    </row>
    <row r="54" spans="1:16">
      <c r="A54" s="57">
        <v>40927</v>
      </c>
      <c r="B54" t="s">
        <v>34</v>
      </c>
      <c r="C54" t="s">
        <v>25</v>
      </c>
      <c r="D54" t="s">
        <v>35</v>
      </c>
      <c r="E54" t="s">
        <v>13</v>
      </c>
      <c r="F54">
        <v>8</v>
      </c>
      <c r="G54" t="str">
        <f t="shared" si="0"/>
        <v>2012</v>
      </c>
      <c r="H54" t="str">
        <f t="shared" si="1"/>
        <v>January</v>
      </c>
      <c r="I54">
        <v>41184</v>
      </c>
      <c r="J54">
        <v>43920</v>
      </c>
      <c r="K54">
        <f t="shared" si="2"/>
        <v>2736</v>
      </c>
      <c r="L54">
        <v>5148</v>
      </c>
      <c r="M54">
        <v>5490</v>
      </c>
      <c r="P54" s="36">
        <v>40927</v>
      </c>
    </row>
    <row r="55" spans="1:16">
      <c r="A55" s="57">
        <v>40928</v>
      </c>
      <c r="B55" t="s">
        <v>24</v>
      </c>
      <c r="C55" t="s">
        <v>25</v>
      </c>
      <c r="D55" t="s">
        <v>26</v>
      </c>
      <c r="E55" t="s">
        <v>13</v>
      </c>
      <c r="F55">
        <v>18</v>
      </c>
      <c r="G55" t="str">
        <f t="shared" si="0"/>
        <v>2012</v>
      </c>
      <c r="H55" t="str">
        <f t="shared" si="1"/>
        <v>January</v>
      </c>
      <c r="I55">
        <v>54756</v>
      </c>
      <c r="J55">
        <v>58320</v>
      </c>
      <c r="K55">
        <f t="shared" si="2"/>
        <v>3564</v>
      </c>
      <c r="L55">
        <v>3042</v>
      </c>
      <c r="M55">
        <v>3240</v>
      </c>
      <c r="P55" s="36">
        <v>40928</v>
      </c>
    </row>
    <row r="56" spans="1:16">
      <c r="A56" s="57">
        <v>40928</v>
      </c>
      <c r="B56" t="s">
        <v>31</v>
      </c>
      <c r="C56" t="s">
        <v>30</v>
      </c>
      <c r="D56" t="s">
        <v>35</v>
      </c>
      <c r="E56" t="s">
        <v>13</v>
      </c>
      <c r="F56">
        <v>8</v>
      </c>
      <c r="G56" t="str">
        <f t="shared" si="0"/>
        <v>2012</v>
      </c>
      <c r="H56" t="str">
        <f t="shared" si="1"/>
        <v>January</v>
      </c>
      <c r="I56">
        <v>41184</v>
      </c>
      <c r="J56">
        <v>43920</v>
      </c>
      <c r="K56">
        <f t="shared" si="2"/>
        <v>2736</v>
      </c>
      <c r="L56">
        <v>5148</v>
      </c>
      <c r="M56">
        <v>5490</v>
      </c>
      <c r="P56" s="36">
        <v>40928</v>
      </c>
    </row>
    <row r="57" spans="1:16">
      <c r="A57" s="57">
        <v>40929</v>
      </c>
      <c r="B57" t="s">
        <v>31</v>
      </c>
      <c r="C57" t="s">
        <v>30</v>
      </c>
      <c r="D57" t="s">
        <v>42</v>
      </c>
      <c r="E57" t="s">
        <v>16</v>
      </c>
      <c r="F57">
        <v>25</v>
      </c>
      <c r="G57" t="str">
        <f t="shared" si="0"/>
        <v>2012</v>
      </c>
      <c r="H57" t="str">
        <f t="shared" si="1"/>
        <v>January</v>
      </c>
      <c r="I57">
        <v>187650</v>
      </c>
      <c r="J57">
        <v>202500</v>
      </c>
      <c r="K57">
        <f t="shared" si="2"/>
        <v>14850</v>
      </c>
      <c r="L57">
        <v>7506</v>
      </c>
      <c r="M57">
        <v>8100</v>
      </c>
      <c r="P57" s="36">
        <v>40929</v>
      </c>
    </row>
    <row r="58" spans="1:16">
      <c r="A58" s="57">
        <v>40929</v>
      </c>
      <c r="B58" t="s">
        <v>29</v>
      </c>
      <c r="C58" t="s">
        <v>30</v>
      </c>
      <c r="D58" t="s">
        <v>26</v>
      </c>
      <c r="E58" t="s">
        <v>13</v>
      </c>
      <c r="F58">
        <v>7</v>
      </c>
      <c r="G58" t="str">
        <f t="shared" si="0"/>
        <v>2012</v>
      </c>
      <c r="H58" t="str">
        <f t="shared" si="1"/>
        <v>January</v>
      </c>
      <c r="I58">
        <v>21294</v>
      </c>
      <c r="J58">
        <v>22680</v>
      </c>
      <c r="K58">
        <f t="shared" si="2"/>
        <v>1386</v>
      </c>
      <c r="L58">
        <v>3042</v>
      </c>
      <c r="M58">
        <v>3240</v>
      </c>
      <c r="P58" s="36">
        <v>40929</v>
      </c>
    </row>
    <row r="59" spans="1:16">
      <c r="A59" s="57">
        <v>40930</v>
      </c>
      <c r="B59" t="s">
        <v>22</v>
      </c>
      <c r="C59" t="s">
        <v>23</v>
      </c>
      <c r="D59" t="s">
        <v>19</v>
      </c>
      <c r="E59" t="s">
        <v>13</v>
      </c>
      <c r="F59">
        <v>17</v>
      </c>
      <c r="G59" t="str">
        <f t="shared" si="0"/>
        <v>2012</v>
      </c>
      <c r="H59" t="str">
        <f t="shared" si="1"/>
        <v>January</v>
      </c>
      <c r="I59">
        <v>67626</v>
      </c>
      <c r="J59">
        <v>71910</v>
      </c>
      <c r="K59">
        <f t="shared" si="2"/>
        <v>4284</v>
      </c>
      <c r="L59">
        <v>3978</v>
      </c>
      <c r="M59">
        <v>4230</v>
      </c>
      <c r="P59" s="36">
        <v>40930</v>
      </c>
    </row>
    <row r="60" spans="1:16">
      <c r="A60" s="57">
        <v>40931</v>
      </c>
      <c r="B60" t="s">
        <v>34</v>
      </c>
      <c r="C60" t="s">
        <v>25</v>
      </c>
      <c r="D60" t="s">
        <v>41</v>
      </c>
      <c r="E60" t="s">
        <v>13</v>
      </c>
      <c r="F60">
        <v>3</v>
      </c>
      <c r="G60" t="str">
        <f t="shared" si="0"/>
        <v>2012</v>
      </c>
      <c r="H60" t="str">
        <f t="shared" si="1"/>
        <v>January</v>
      </c>
      <c r="I60">
        <v>8856</v>
      </c>
      <c r="J60">
        <v>9450</v>
      </c>
      <c r="K60">
        <f t="shared" si="2"/>
        <v>594</v>
      </c>
      <c r="L60">
        <v>2952</v>
      </c>
      <c r="M60">
        <v>3150</v>
      </c>
      <c r="P60" s="36">
        <v>40931</v>
      </c>
    </row>
    <row r="61" spans="1:16">
      <c r="A61" s="57">
        <v>40931</v>
      </c>
      <c r="B61" t="s">
        <v>10</v>
      </c>
      <c r="C61" t="s">
        <v>11</v>
      </c>
      <c r="D61" t="s">
        <v>12</v>
      </c>
      <c r="E61" t="s">
        <v>13</v>
      </c>
      <c r="F61">
        <v>13</v>
      </c>
      <c r="G61" t="str">
        <f t="shared" si="0"/>
        <v>2012</v>
      </c>
      <c r="H61" t="str">
        <f t="shared" si="1"/>
        <v>January</v>
      </c>
      <c r="I61">
        <v>26442</v>
      </c>
      <c r="J61">
        <v>28080</v>
      </c>
      <c r="K61">
        <f t="shared" si="2"/>
        <v>1638</v>
      </c>
      <c r="L61">
        <v>2034</v>
      </c>
      <c r="M61">
        <v>2160</v>
      </c>
      <c r="P61" s="36">
        <v>40931</v>
      </c>
    </row>
    <row r="62" spans="1:16">
      <c r="A62" s="57">
        <v>40932</v>
      </c>
      <c r="B62" t="s">
        <v>20</v>
      </c>
      <c r="C62" t="s">
        <v>18</v>
      </c>
      <c r="D62" t="s">
        <v>15</v>
      </c>
      <c r="E62" t="s">
        <v>16</v>
      </c>
      <c r="F62">
        <v>17</v>
      </c>
      <c r="G62" t="str">
        <f t="shared" si="0"/>
        <v>2012</v>
      </c>
      <c r="H62" t="str">
        <f t="shared" si="1"/>
        <v>January</v>
      </c>
      <c r="I62">
        <v>60894</v>
      </c>
      <c r="J62">
        <v>65790</v>
      </c>
      <c r="K62">
        <f t="shared" si="2"/>
        <v>4896</v>
      </c>
      <c r="L62">
        <v>3582</v>
      </c>
      <c r="M62">
        <v>3870</v>
      </c>
      <c r="P62" s="36">
        <v>40932</v>
      </c>
    </row>
    <row r="63" spans="1:16">
      <c r="A63" s="57">
        <v>40932</v>
      </c>
      <c r="B63" t="s">
        <v>20</v>
      </c>
      <c r="C63" t="s">
        <v>18</v>
      </c>
      <c r="D63" t="s">
        <v>19</v>
      </c>
      <c r="E63" t="s">
        <v>13</v>
      </c>
      <c r="F63">
        <v>22</v>
      </c>
      <c r="G63" t="str">
        <f t="shared" si="0"/>
        <v>2012</v>
      </c>
      <c r="H63" t="str">
        <f t="shared" si="1"/>
        <v>January</v>
      </c>
      <c r="I63">
        <v>87516</v>
      </c>
      <c r="J63">
        <v>93060</v>
      </c>
      <c r="K63">
        <f t="shared" si="2"/>
        <v>5544</v>
      </c>
      <c r="L63">
        <v>3978</v>
      </c>
      <c r="M63">
        <v>4230</v>
      </c>
      <c r="P63" s="36">
        <v>40932</v>
      </c>
    </row>
    <row r="64" spans="1:16">
      <c r="A64" s="57">
        <v>40932</v>
      </c>
      <c r="B64" t="s">
        <v>17</v>
      </c>
      <c r="C64" t="s">
        <v>18</v>
      </c>
      <c r="D64" t="s">
        <v>21</v>
      </c>
      <c r="E64" t="s">
        <v>13</v>
      </c>
      <c r="F64">
        <v>23</v>
      </c>
      <c r="G64" t="str">
        <f t="shared" si="0"/>
        <v>2012</v>
      </c>
      <c r="H64" t="str">
        <f t="shared" si="1"/>
        <v>January</v>
      </c>
      <c r="I64">
        <v>50508</v>
      </c>
      <c r="J64">
        <v>53820</v>
      </c>
      <c r="K64">
        <f t="shared" si="2"/>
        <v>3312</v>
      </c>
      <c r="L64">
        <v>2196</v>
      </c>
      <c r="M64">
        <v>2340</v>
      </c>
      <c r="P64" s="36">
        <v>40932</v>
      </c>
    </row>
    <row r="65" spans="1:16">
      <c r="A65" s="57">
        <v>40933</v>
      </c>
      <c r="B65" t="s">
        <v>17</v>
      </c>
      <c r="C65" t="s">
        <v>18</v>
      </c>
      <c r="D65" t="s">
        <v>12</v>
      </c>
      <c r="E65" t="s">
        <v>13</v>
      </c>
      <c r="F65">
        <v>1</v>
      </c>
      <c r="G65" t="str">
        <f t="shared" si="0"/>
        <v>2012</v>
      </c>
      <c r="H65" t="str">
        <f t="shared" si="1"/>
        <v>January</v>
      </c>
      <c r="I65">
        <v>2034</v>
      </c>
      <c r="J65">
        <v>2160</v>
      </c>
      <c r="K65">
        <f t="shared" si="2"/>
        <v>126</v>
      </c>
      <c r="L65">
        <v>2034</v>
      </c>
      <c r="M65">
        <v>2160</v>
      </c>
      <c r="P65" s="36">
        <v>40933</v>
      </c>
    </row>
    <row r="66" spans="1:16">
      <c r="A66" s="57">
        <v>40934</v>
      </c>
      <c r="B66" t="s">
        <v>20</v>
      </c>
      <c r="C66" t="s">
        <v>18</v>
      </c>
      <c r="D66" t="s">
        <v>35</v>
      </c>
      <c r="E66" t="s">
        <v>13</v>
      </c>
      <c r="F66">
        <v>25</v>
      </c>
      <c r="G66" t="str">
        <f t="shared" si="0"/>
        <v>2012</v>
      </c>
      <c r="H66" t="str">
        <f t="shared" si="1"/>
        <v>January</v>
      </c>
      <c r="I66">
        <v>128700</v>
      </c>
      <c r="J66">
        <v>137250</v>
      </c>
      <c r="K66">
        <f t="shared" si="2"/>
        <v>8550</v>
      </c>
      <c r="L66">
        <v>5148</v>
      </c>
      <c r="M66">
        <v>5490</v>
      </c>
      <c r="P66" s="36">
        <v>40934</v>
      </c>
    </row>
    <row r="67" spans="1:16">
      <c r="A67" s="57">
        <v>40935</v>
      </c>
      <c r="B67" t="s">
        <v>24</v>
      </c>
      <c r="C67" t="s">
        <v>25</v>
      </c>
      <c r="D67" t="s">
        <v>43</v>
      </c>
      <c r="E67" t="s">
        <v>13</v>
      </c>
      <c r="F67">
        <v>22</v>
      </c>
      <c r="G67" t="str">
        <f t="shared" ref="G67:G130" si="3">TEXT(A67,"yyyy")</f>
        <v>2012</v>
      </c>
      <c r="H67" t="str">
        <f t="shared" ref="H67:H130" si="4">TEXT(A67,"mmmm")</f>
        <v>January</v>
      </c>
      <c r="I67">
        <v>74448</v>
      </c>
      <c r="J67">
        <v>79200</v>
      </c>
      <c r="K67">
        <f t="shared" ref="K67:K130" si="5">J67-I67</f>
        <v>4752</v>
      </c>
      <c r="L67">
        <v>3384</v>
      </c>
      <c r="M67">
        <v>3600</v>
      </c>
      <c r="P67" s="36">
        <v>40935</v>
      </c>
    </row>
    <row r="68" spans="1:16">
      <c r="A68" s="57">
        <v>40935</v>
      </c>
      <c r="B68" t="s">
        <v>22</v>
      </c>
      <c r="C68" t="s">
        <v>23</v>
      </c>
      <c r="D68" t="s">
        <v>19</v>
      </c>
      <c r="E68" t="s">
        <v>13</v>
      </c>
      <c r="F68">
        <v>2</v>
      </c>
      <c r="G68" t="str">
        <f t="shared" si="3"/>
        <v>2012</v>
      </c>
      <c r="H68" t="str">
        <f t="shared" si="4"/>
        <v>January</v>
      </c>
      <c r="I68">
        <v>7956</v>
      </c>
      <c r="J68">
        <v>8460</v>
      </c>
      <c r="K68">
        <f t="shared" si="5"/>
        <v>504</v>
      </c>
      <c r="L68">
        <v>3978</v>
      </c>
      <c r="M68">
        <v>4230</v>
      </c>
      <c r="P68" s="36">
        <v>40935</v>
      </c>
    </row>
    <row r="69" spans="1:16">
      <c r="A69" s="57">
        <v>40935</v>
      </c>
      <c r="B69" t="s">
        <v>22</v>
      </c>
      <c r="C69" t="s">
        <v>23</v>
      </c>
      <c r="D69" t="s">
        <v>15</v>
      </c>
      <c r="E69" t="s">
        <v>16</v>
      </c>
      <c r="F69">
        <v>11</v>
      </c>
      <c r="G69" t="str">
        <f t="shared" si="3"/>
        <v>2012</v>
      </c>
      <c r="H69" t="str">
        <f t="shared" si="4"/>
        <v>January</v>
      </c>
      <c r="I69">
        <v>39402</v>
      </c>
      <c r="J69">
        <v>42570</v>
      </c>
      <c r="K69">
        <f t="shared" si="5"/>
        <v>3168</v>
      </c>
      <c r="L69">
        <v>3582</v>
      </c>
      <c r="M69">
        <v>3870</v>
      </c>
      <c r="P69" s="36">
        <v>40935</v>
      </c>
    </row>
    <row r="70" spans="1:16">
      <c r="A70" s="57">
        <v>40936</v>
      </c>
      <c r="B70" t="s">
        <v>34</v>
      </c>
      <c r="C70" t="s">
        <v>25</v>
      </c>
      <c r="D70" t="s">
        <v>32</v>
      </c>
      <c r="E70" t="s">
        <v>13</v>
      </c>
      <c r="F70">
        <v>11</v>
      </c>
      <c r="G70" t="str">
        <f t="shared" si="3"/>
        <v>2012</v>
      </c>
      <c r="H70" t="str">
        <f t="shared" si="4"/>
        <v>January</v>
      </c>
      <c r="I70">
        <v>39006</v>
      </c>
      <c r="J70">
        <v>41580</v>
      </c>
      <c r="K70">
        <f t="shared" si="5"/>
        <v>2574</v>
      </c>
      <c r="L70">
        <v>3546</v>
      </c>
      <c r="M70">
        <v>3780</v>
      </c>
      <c r="P70" s="36">
        <v>40936</v>
      </c>
    </row>
    <row r="71" spans="1:16">
      <c r="A71" s="57">
        <v>40936</v>
      </c>
      <c r="B71" t="s">
        <v>14</v>
      </c>
      <c r="C71" t="s">
        <v>11</v>
      </c>
      <c r="D71" t="s">
        <v>42</v>
      </c>
      <c r="E71" t="s">
        <v>16</v>
      </c>
      <c r="F71">
        <v>1</v>
      </c>
      <c r="G71" t="str">
        <f t="shared" si="3"/>
        <v>2012</v>
      </c>
      <c r="H71" t="str">
        <f t="shared" si="4"/>
        <v>January</v>
      </c>
      <c r="I71">
        <v>7506</v>
      </c>
      <c r="J71">
        <v>8100</v>
      </c>
      <c r="K71">
        <f t="shared" si="5"/>
        <v>594</v>
      </c>
      <c r="L71">
        <v>7506</v>
      </c>
      <c r="M71">
        <v>8100</v>
      </c>
      <c r="P71" s="36">
        <v>40936</v>
      </c>
    </row>
    <row r="72" spans="1:16">
      <c r="A72" s="57">
        <v>40937</v>
      </c>
      <c r="B72" t="s">
        <v>22</v>
      </c>
      <c r="C72" t="s">
        <v>23</v>
      </c>
      <c r="D72" t="s">
        <v>33</v>
      </c>
      <c r="E72" t="s">
        <v>13</v>
      </c>
      <c r="F72">
        <v>14</v>
      </c>
      <c r="G72" t="str">
        <f t="shared" si="3"/>
        <v>2012</v>
      </c>
      <c r="H72" t="str">
        <f t="shared" si="4"/>
        <v>January</v>
      </c>
      <c r="I72">
        <v>55692</v>
      </c>
      <c r="J72">
        <v>59220</v>
      </c>
      <c r="K72">
        <f t="shared" si="5"/>
        <v>3528</v>
      </c>
      <c r="L72">
        <v>3978</v>
      </c>
      <c r="M72">
        <v>4230</v>
      </c>
      <c r="P72" s="36">
        <v>40937</v>
      </c>
    </row>
    <row r="73" spans="1:16">
      <c r="A73" s="57">
        <v>40937</v>
      </c>
      <c r="B73" t="s">
        <v>10</v>
      </c>
      <c r="C73" t="s">
        <v>11</v>
      </c>
      <c r="D73" t="s">
        <v>12</v>
      </c>
      <c r="E73" t="s">
        <v>13</v>
      </c>
      <c r="F73">
        <v>11</v>
      </c>
      <c r="G73" t="str">
        <f t="shared" si="3"/>
        <v>2012</v>
      </c>
      <c r="H73" t="str">
        <f t="shared" si="4"/>
        <v>January</v>
      </c>
      <c r="I73">
        <v>22374</v>
      </c>
      <c r="J73">
        <v>23760</v>
      </c>
      <c r="K73">
        <f t="shared" si="5"/>
        <v>1386</v>
      </c>
      <c r="L73">
        <v>2034</v>
      </c>
      <c r="M73">
        <v>2160</v>
      </c>
      <c r="P73" s="36">
        <v>40937</v>
      </c>
    </row>
    <row r="74" spans="1:16">
      <c r="A74" s="57">
        <v>40938</v>
      </c>
      <c r="B74" t="s">
        <v>34</v>
      </c>
      <c r="C74" t="s">
        <v>25</v>
      </c>
      <c r="D74" t="s">
        <v>41</v>
      </c>
      <c r="E74" t="s">
        <v>13</v>
      </c>
      <c r="F74">
        <v>8</v>
      </c>
      <c r="G74" t="str">
        <f t="shared" si="3"/>
        <v>2012</v>
      </c>
      <c r="H74" t="str">
        <f t="shared" si="4"/>
        <v>January</v>
      </c>
      <c r="I74">
        <v>23616</v>
      </c>
      <c r="J74">
        <v>25200</v>
      </c>
      <c r="K74">
        <f t="shared" si="5"/>
        <v>1584</v>
      </c>
      <c r="L74">
        <v>2952</v>
      </c>
      <c r="M74">
        <v>3150</v>
      </c>
      <c r="P74" s="36">
        <v>40938</v>
      </c>
    </row>
    <row r="75" spans="1:16">
      <c r="A75" s="57">
        <v>40938</v>
      </c>
      <c r="B75" t="s">
        <v>34</v>
      </c>
      <c r="C75" t="s">
        <v>25</v>
      </c>
      <c r="D75" t="s">
        <v>38</v>
      </c>
      <c r="E75" t="s">
        <v>13</v>
      </c>
      <c r="F75">
        <v>1</v>
      </c>
      <c r="G75" t="str">
        <f t="shared" si="3"/>
        <v>2012</v>
      </c>
      <c r="H75" t="str">
        <f t="shared" si="4"/>
        <v>January</v>
      </c>
      <c r="I75">
        <v>3546</v>
      </c>
      <c r="J75">
        <v>3780</v>
      </c>
      <c r="K75">
        <f t="shared" si="5"/>
        <v>234</v>
      </c>
      <c r="L75">
        <v>3546</v>
      </c>
      <c r="M75">
        <v>3780</v>
      </c>
      <c r="P75" s="36">
        <v>40938</v>
      </c>
    </row>
    <row r="76" spans="1:16">
      <c r="A76" s="57">
        <v>40938</v>
      </c>
      <c r="B76" t="s">
        <v>20</v>
      </c>
      <c r="C76" t="s">
        <v>18</v>
      </c>
      <c r="D76" t="s">
        <v>32</v>
      </c>
      <c r="E76" t="s">
        <v>13</v>
      </c>
      <c r="F76">
        <v>24</v>
      </c>
      <c r="G76" t="str">
        <f t="shared" si="3"/>
        <v>2012</v>
      </c>
      <c r="H76" t="str">
        <f t="shared" si="4"/>
        <v>January</v>
      </c>
      <c r="I76">
        <v>85104</v>
      </c>
      <c r="J76">
        <v>90720</v>
      </c>
      <c r="K76">
        <f t="shared" si="5"/>
        <v>5616</v>
      </c>
      <c r="L76">
        <v>3546</v>
      </c>
      <c r="M76">
        <v>3780</v>
      </c>
      <c r="P76" s="36">
        <v>40938</v>
      </c>
    </row>
    <row r="77" spans="1:16">
      <c r="A77" s="57">
        <v>40939</v>
      </c>
      <c r="B77" t="s">
        <v>31</v>
      </c>
      <c r="C77" t="s">
        <v>30</v>
      </c>
      <c r="D77" t="s">
        <v>33</v>
      </c>
      <c r="E77" t="s">
        <v>13</v>
      </c>
      <c r="F77">
        <v>15</v>
      </c>
      <c r="G77" t="str">
        <f t="shared" si="3"/>
        <v>2012</v>
      </c>
      <c r="H77" t="str">
        <f t="shared" si="4"/>
        <v>January</v>
      </c>
      <c r="I77">
        <v>59670</v>
      </c>
      <c r="J77">
        <v>63450</v>
      </c>
      <c r="K77">
        <f t="shared" si="5"/>
        <v>3780</v>
      </c>
      <c r="L77">
        <v>3978</v>
      </c>
      <c r="M77">
        <v>4230</v>
      </c>
      <c r="P77" s="36">
        <v>40939</v>
      </c>
    </row>
    <row r="78" spans="1:16">
      <c r="A78" s="57">
        <v>40940</v>
      </c>
      <c r="B78" t="s">
        <v>17</v>
      </c>
      <c r="C78" t="s">
        <v>18</v>
      </c>
      <c r="D78" t="s">
        <v>38</v>
      </c>
      <c r="E78" t="s">
        <v>13</v>
      </c>
      <c r="F78">
        <v>20</v>
      </c>
      <c r="G78" t="str">
        <f t="shared" si="3"/>
        <v>2012</v>
      </c>
      <c r="H78" t="str">
        <f t="shared" si="4"/>
        <v>February</v>
      </c>
      <c r="I78">
        <v>70920</v>
      </c>
      <c r="J78">
        <v>75600</v>
      </c>
      <c r="K78">
        <f t="shared" si="5"/>
        <v>4680</v>
      </c>
      <c r="L78">
        <v>3546</v>
      </c>
      <c r="M78">
        <v>3780</v>
      </c>
      <c r="P78" s="36">
        <v>40940</v>
      </c>
    </row>
    <row r="79" spans="1:16">
      <c r="A79" s="57">
        <v>40940</v>
      </c>
      <c r="B79" t="s">
        <v>27</v>
      </c>
      <c r="C79" t="s">
        <v>23</v>
      </c>
      <c r="D79" t="s">
        <v>35</v>
      </c>
      <c r="E79" t="s">
        <v>13</v>
      </c>
      <c r="F79">
        <v>1</v>
      </c>
      <c r="G79" t="str">
        <f t="shared" si="3"/>
        <v>2012</v>
      </c>
      <c r="H79" t="str">
        <f t="shared" si="4"/>
        <v>February</v>
      </c>
      <c r="I79">
        <v>5148</v>
      </c>
      <c r="J79">
        <v>5490</v>
      </c>
      <c r="K79">
        <f t="shared" si="5"/>
        <v>342</v>
      </c>
      <c r="L79">
        <v>5148</v>
      </c>
      <c r="M79">
        <v>5490</v>
      </c>
      <c r="P79" s="36">
        <v>40940</v>
      </c>
    </row>
    <row r="80" spans="1:16">
      <c r="A80" s="57">
        <v>40941</v>
      </c>
      <c r="B80" t="s">
        <v>34</v>
      </c>
      <c r="C80" t="s">
        <v>25</v>
      </c>
      <c r="D80" t="s">
        <v>21</v>
      </c>
      <c r="E80" t="s">
        <v>13</v>
      </c>
      <c r="F80">
        <v>5</v>
      </c>
      <c r="G80" t="str">
        <f t="shared" si="3"/>
        <v>2012</v>
      </c>
      <c r="H80" t="str">
        <f t="shared" si="4"/>
        <v>February</v>
      </c>
      <c r="I80">
        <v>10980</v>
      </c>
      <c r="J80">
        <v>11700</v>
      </c>
      <c r="K80">
        <f t="shared" si="5"/>
        <v>720</v>
      </c>
      <c r="L80">
        <v>2196</v>
      </c>
      <c r="M80">
        <v>2340</v>
      </c>
      <c r="P80" s="36">
        <v>40941</v>
      </c>
    </row>
    <row r="81" spans="1:16">
      <c r="A81" s="57">
        <v>40942</v>
      </c>
      <c r="B81" t="s">
        <v>20</v>
      </c>
      <c r="C81" t="s">
        <v>18</v>
      </c>
      <c r="D81" t="s">
        <v>40</v>
      </c>
      <c r="E81" t="s">
        <v>16</v>
      </c>
      <c r="F81">
        <v>2</v>
      </c>
      <c r="G81" t="str">
        <f t="shared" si="3"/>
        <v>2012</v>
      </c>
      <c r="H81" t="str">
        <f t="shared" si="4"/>
        <v>February</v>
      </c>
      <c r="I81">
        <v>7848</v>
      </c>
      <c r="J81">
        <v>8460</v>
      </c>
      <c r="K81">
        <f t="shared" si="5"/>
        <v>612</v>
      </c>
      <c r="L81">
        <v>3924</v>
      </c>
      <c r="M81">
        <v>4230</v>
      </c>
      <c r="P81" s="36">
        <v>40942</v>
      </c>
    </row>
    <row r="82" spans="1:16">
      <c r="A82" s="57">
        <v>40942</v>
      </c>
      <c r="B82" t="s">
        <v>31</v>
      </c>
      <c r="C82" t="s">
        <v>30</v>
      </c>
      <c r="D82" t="s">
        <v>33</v>
      </c>
      <c r="E82" t="s">
        <v>13</v>
      </c>
      <c r="F82">
        <v>15</v>
      </c>
      <c r="G82" t="str">
        <f t="shared" si="3"/>
        <v>2012</v>
      </c>
      <c r="H82" t="str">
        <f t="shared" si="4"/>
        <v>February</v>
      </c>
      <c r="I82">
        <v>59670</v>
      </c>
      <c r="J82">
        <v>63450</v>
      </c>
      <c r="K82">
        <f t="shared" si="5"/>
        <v>3780</v>
      </c>
      <c r="L82">
        <v>3978</v>
      </c>
      <c r="M82">
        <v>4230</v>
      </c>
      <c r="P82" s="36">
        <v>40942</v>
      </c>
    </row>
    <row r="83" spans="1:16">
      <c r="A83" s="57">
        <v>40942</v>
      </c>
      <c r="B83" t="s">
        <v>10</v>
      </c>
      <c r="C83" t="s">
        <v>11</v>
      </c>
      <c r="D83" t="s">
        <v>36</v>
      </c>
      <c r="E83" t="s">
        <v>13</v>
      </c>
      <c r="F83">
        <v>24</v>
      </c>
      <c r="G83" t="str">
        <f t="shared" si="3"/>
        <v>2012</v>
      </c>
      <c r="H83" t="str">
        <f t="shared" si="4"/>
        <v>February</v>
      </c>
      <c r="I83">
        <v>50544</v>
      </c>
      <c r="J83">
        <v>54000</v>
      </c>
      <c r="K83">
        <f t="shared" si="5"/>
        <v>3456</v>
      </c>
      <c r="L83">
        <v>2106</v>
      </c>
      <c r="M83">
        <v>2250</v>
      </c>
      <c r="P83" s="36">
        <v>40942</v>
      </c>
    </row>
    <row r="84" spans="1:16">
      <c r="A84" s="57">
        <v>40943</v>
      </c>
      <c r="B84" t="s">
        <v>27</v>
      </c>
      <c r="C84" t="s">
        <v>23</v>
      </c>
      <c r="D84" t="s">
        <v>35</v>
      </c>
      <c r="E84" t="s">
        <v>13</v>
      </c>
      <c r="F84">
        <v>23</v>
      </c>
      <c r="G84" t="str">
        <f t="shared" si="3"/>
        <v>2012</v>
      </c>
      <c r="H84" t="str">
        <f t="shared" si="4"/>
        <v>February</v>
      </c>
      <c r="I84">
        <v>118404</v>
      </c>
      <c r="J84">
        <v>126270</v>
      </c>
      <c r="K84">
        <f t="shared" si="5"/>
        <v>7866</v>
      </c>
      <c r="L84">
        <v>5148</v>
      </c>
      <c r="M84">
        <v>5490</v>
      </c>
      <c r="P84" s="36">
        <v>40943</v>
      </c>
    </row>
    <row r="85" spans="1:16">
      <c r="A85" s="57">
        <v>40944</v>
      </c>
      <c r="B85" t="s">
        <v>27</v>
      </c>
      <c r="C85" t="s">
        <v>23</v>
      </c>
      <c r="D85" t="s">
        <v>32</v>
      </c>
      <c r="E85" t="s">
        <v>13</v>
      </c>
      <c r="F85">
        <v>20</v>
      </c>
      <c r="G85" t="str">
        <f t="shared" si="3"/>
        <v>2012</v>
      </c>
      <c r="H85" t="str">
        <f t="shared" si="4"/>
        <v>February</v>
      </c>
      <c r="I85">
        <v>70920</v>
      </c>
      <c r="J85">
        <v>75600</v>
      </c>
      <c r="K85">
        <f t="shared" si="5"/>
        <v>4680</v>
      </c>
      <c r="L85">
        <v>3546</v>
      </c>
      <c r="M85">
        <v>3780</v>
      </c>
      <c r="P85" s="36">
        <v>40944</v>
      </c>
    </row>
    <row r="86" spans="1:16">
      <c r="A86" s="57">
        <v>40945</v>
      </c>
      <c r="B86" t="s">
        <v>24</v>
      </c>
      <c r="C86" t="s">
        <v>25</v>
      </c>
      <c r="D86" t="s">
        <v>38</v>
      </c>
      <c r="E86" t="s">
        <v>13</v>
      </c>
      <c r="F86">
        <v>23</v>
      </c>
      <c r="G86" t="str">
        <f t="shared" si="3"/>
        <v>2012</v>
      </c>
      <c r="H86" t="str">
        <f t="shared" si="4"/>
        <v>February</v>
      </c>
      <c r="I86">
        <v>81558</v>
      </c>
      <c r="J86">
        <v>86940</v>
      </c>
      <c r="K86">
        <f t="shared" si="5"/>
        <v>5382</v>
      </c>
      <c r="L86">
        <v>3546</v>
      </c>
      <c r="M86">
        <v>3780</v>
      </c>
      <c r="P86" s="36">
        <v>40945</v>
      </c>
    </row>
    <row r="87" spans="1:16">
      <c r="A87" s="57">
        <v>40945</v>
      </c>
      <c r="B87" t="s">
        <v>31</v>
      </c>
      <c r="C87" t="s">
        <v>30</v>
      </c>
      <c r="D87" t="s">
        <v>35</v>
      </c>
      <c r="E87" t="s">
        <v>13</v>
      </c>
      <c r="F87">
        <v>22</v>
      </c>
      <c r="G87" t="str">
        <f t="shared" si="3"/>
        <v>2012</v>
      </c>
      <c r="H87" t="str">
        <f t="shared" si="4"/>
        <v>February</v>
      </c>
      <c r="I87">
        <v>113256</v>
      </c>
      <c r="J87">
        <v>120780</v>
      </c>
      <c r="K87">
        <f t="shared" si="5"/>
        <v>7524</v>
      </c>
      <c r="L87">
        <v>5148</v>
      </c>
      <c r="M87">
        <v>5490</v>
      </c>
      <c r="P87" s="36">
        <v>40945</v>
      </c>
    </row>
    <row r="88" spans="1:16">
      <c r="A88" s="57">
        <v>40945</v>
      </c>
      <c r="B88" t="s">
        <v>20</v>
      </c>
      <c r="C88" t="s">
        <v>18</v>
      </c>
      <c r="D88" t="s">
        <v>43</v>
      </c>
      <c r="E88" t="s">
        <v>13</v>
      </c>
      <c r="F88">
        <v>10</v>
      </c>
      <c r="G88" t="str">
        <f t="shared" si="3"/>
        <v>2012</v>
      </c>
      <c r="H88" t="str">
        <f t="shared" si="4"/>
        <v>February</v>
      </c>
      <c r="I88">
        <v>33840</v>
      </c>
      <c r="J88">
        <v>36000</v>
      </c>
      <c r="K88">
        <f t="shared" si="5"/>
        <v>2160</v>
      </c>
      <c r="L88">
        <v>3384</v>
      </c>
      <c r="M88">
        <v>3600</v>
      </c>
      <c r="P88" s="36">
        <v>40945</v>
      </c>
    </row>
    <row r="89" spans="1:16">
      <c r="A89" s="57">
        <v>40946</v>
      </c>
      <c r="B89" t="s">
        <v>20</v>
      </c>
      <c r="C89" t="s">
        <v>18</v>
      </c>
      <c r="D89" t="s">
        <v>26</v>
      </c>
      <c r="E89" t="s">
        <v>13</v>
      </c>
      <c r="F89">
        <v>5</v>
      </c>
      <c r="G89" t="str">
        <f t="shared" si="3"/>
        <v>2012</v>
      </c>
      <c r="H89" t="str">
        <f t="shared" si="4"/>
        <v>February</v>
      </c>
      <c r="I89">
        <v>15210</v>
      </c>
      <c r="J89">
        <v>16200</v>
      </c>
      <c r="K89">
        <f t="shared" si="5"/>
        <v>990</v>
      </c>
      <c r="L89">
        <v>3042</v>
      </c>
      <c r="M89">
        <v>3240</v>
      </c>
      <c r="P89" s="36">
        <v>40946</v>
      </c>
    </row>
    <row r="90" spans="1:16">
      <c r="A90" s="57">
        <v>40946</v>
      </c>
      <c r="B90" t="s">
        <v>14</v>
      </c>
      <c r="C90" t="s">
        <v>11</v>
      </c>
      <c r="D90" t="s">
        <v>19</v>
      </c>
      <c r="E90" t="s">
        <v>13</v>
      </c>
      <c r="F90">
        <v>12</v>
      </c>
      <c r="G90" t="str">
        <f t="shared" si="3"/>
        <v>2012</v>
      </c>
      <c r="H90" t="str">
        <f t="shared" si="4"/>
        <v>February</v>
      </c>
      <c r="I90">
        <v>47736</v>
      </c>
      <c r="J90">
        <v>50760</v>
      </c>
      <c r="K90">
        <f t="shared" si="5"/>
        <v>3024</v>
      </c>
      <c r="L90">
        <v>3978</v>
      </c>
      <c r="M90">
        <v>4230</v>
      </c>
      <c r="P90" s="36">
        <v>40946</v>
      </c>
    </row>
    <row r="91" spans="1:16">
      <c r="A91" s="57">
        <v>40946</v>
      </c>
      <c r="B91" t="s">
        <v>10</v>
      </c>
      <c r="C91" t="s">
        <v>11</v>
      </c>
      <c r="D91" t="s">
        <v>33</v>
      </c>
      <c r="E91" t="s">
        <v>13</v>
      </c>
      <c r="F91">
        <v>19</v>
      </c>
      <c r="G91" t="str">
        <f t="shared" si="3"/>
        <v>2012</v>
      </c>
      <c r="H91" t="str">
        <f t="shared" si="4"/>
        <v>February</v>
      </c>
      <c r="I91">
        <v>75582</v>
      </c>
      <c r="J91">
        <v>80370</v>
      </c>
      <c r="K91">
        <f t="shared" si="5"/>
        <v>4788</v>
      </c>
      <c r="L91">
        <v>3978</v>
      </c>
      <c r="M91">
        <v>4230</v>
      </c>
      <c r="P91" s="36">
        <v>40946</v>
      </c>
    </row>
    <row r="92" spans="1:16">
      <c r="A92" s="57">
        <v>40946</v>
      </c>
      <c r="B92" t="s">
        <v>22</v>
      </c>
      <c r="C92" t="s">
        <v>23</v>
      </c>
      <c r="D92" t="s">
        <v>40</v>
      </c>
      <c r="E92" t="s">
        <v>16</v>
      </c>
      <c r="F92">
        <v>18</v>
      </c>
      <c r="G92" t="str">
        <f t="shared" si="3"/>
        <v>2012</v>
      </c>
      <c r="H92" t="str">
        <f t="shared" si="4"/>
        <v>February</v>
      </c>
      <c r="I92">
        <v>70632</v>
      </c>
      <c r="J92">
        <v>76140</v>
      </c>
      <c r="K92">
        <f t="shared" si="5"/>
        <v>5508</v>
      </c>
      <c r="L92">
        <v>3924</v>
      </c>
      <c r="M92">
        <v>4230</v>
      </c>
      <c r="P92" s="36">
        <v>40946</v>
      </c>
    </row>
    <row r="93" spans="1:16">
      <c r="A93" s="57">
        <v>40946</v>
      </c>
      <c r="B93" t="s">
        <v>24</v>
      </c>
      <c r="C93" t="s">
        <v>25</v>
      </c>
      <c r="D93" t="s">
        <v>41</v>
      </c>
      <c r="E93" t="s">
        <v>13</v>
      </c>
      <c r="F93">
        <v>1</v>
      </c>
      <c r="G93" t="str">
        <f t="shared" si="3"/>
        <v>2012</v>
      </c>
      <c r="H93" t="str">
        <f t="shared" si="4"/>
        <v>February</v>
      </c>
      <c r="I93">
        <v>2952</v>
      </c>
      <c r="J93">
        <v>3150</v>
      </c>
      <c r="K93">
        <f t="shared" si="5"/>
        <v>198</v>
      </c>
      <c r="L93">
        <v>2952</v>
      </c>
      <c r="M93">
        <v>3150</v>
      </c>
      <c r="P93" s="36">
        <v>40946</v>
      </c>
    </row>
    <row r="94" spans="1:16">
      <c r="A94" s="57">
        <v>40946</v>
      </c>
      <c r="B94" t="s">
        <v>10</v>
      </c>
      <c r="C94" t="s">
        <v>11</v>
      </c>
      <c r="D94" t="s">
        <v>26</v>
      </c>
      <c r="E94" t="s">
        <v>13</v>
      </c>
      <c r="F94">
        <v>15</v>
      </c>
      <c r="G94" t="str">
        <f t="shared" si="3"/>
        <v>2012</v>
      </c>
      <c r="H94" t="str">
        <f t="shared" si="4"/>
        <v>February</v>
      </c>
      <c r="I94">
        <v>45630</v>
      </c>
      <c r="J94">
        <v>48600</v>
      </c>
      <c r="K94">
        <f t="shared" si="5"/>
        <v>2970</v>
      </c>
      <c r="L94">
        <v>3042</v>
      </c>
      <c r="M94">
        <v>3240</v>
      </c>
      <c r="P94" s="36">
        <v>40946</v>
      </c>
    </row>
    <row r="95" spans="1:16">
      <c r="A95" s="57">
        <v>40946</v>
      </c>
      <c r="B95" t="s">
        <v>31</v>
      </c>
      <c r="C95" t="s">
        <v>30</v>
      </c>
      <c r="D95" t="s">
        <v>19</v>
      </c>
      <c r="E95" t="s">
        <v>13</v>
      </c>
      <c r="F95">
        <v>4</v>
      </c>
      <c r="G95" t="str">
        <f t="shared" si="3"/>
        <v>2012</v>
      </c>
      <c r="H95" t="str">
        <f t="shared" si="4"/>
        <v>February</v>
      </c>
      <c r="I95">
        <v>15912</v>
      </c>
      <c r="J95">
        <v>16920</v>
      </c>
      <c r="K95">
        <f t="shared" si="5"/>
        <v>1008</v>
      </c>
      <c r="L95">
        <v>3978</v>
      </c>
      <c r="M95">
        <v>4230</v>
      </c>
      <c r="P95" s="36">
        <v>40946</v>
      </c>
    </row>
    <row r="96" spans="1:16">
      <c r="A96" s="57">
        <v>40947</v>
      </c>
      <c r="B96" t="s">
        <v>14</v>
      </c>
      <c r="C96" t="s">
        <v>11</v>
      </c>
      <c r="D96" t="s">
        <v>36</v>
      </c>
      <c r="E96" t="s">
        <v>13</v>
      </c>
      <c r="F96">
        <v>16</v>
      </c>
      <c r="G96" t="str">
        <f t="shared" si="3"/>
        <v>2012</v>
      </c>
      <c r="H96" t="str">
        <f t="shared" si="4"/>
        <v>February</v>
      </c>
      <c r="I96">
        <v>33696</v>
      </c>
      <c r="J96">
        <v>36000</v>
      </c>
      <c r="K96">
        <f t="shared" si="5"/>
        <v>2304</v>
      </c>
      <c r="L96">
        <v>2106</v>
      </c>
      <c r="M96">
        <v>2250</v>
      </c>
      <c r="P96" s="36">
        <v>40947</v>
      </c>
    </row>
    <row r="97" spans="1:16">
      <c r="A97" s="57">
        <v>40947</v>
      </c>
      <c r="B97" t="s">
        <v>14</v>
      </c>
      <c r="C97" t="s">
        <v>11</v>
      </c>
      <c r="D97" t="s">
        <v>12</v>
      </c>
      <c r="E97" t="s">
        <v>13</v>
      </c>
      <c r="F97">
        <v>10</v>
      </c>
      <c r="G97" t="str">
        <f t="shared" si="3"/>
        <v>2012</v>
      </c>
      <c r="H97" t="str">
        <f t="shared" si="4"/>
        <v>February</v>
      </c>
      <c r="I97">
        <v>20340</v>
      </c>
      <c r="J97">
        <v>21600</v>
      </c>
      <c r="K97">
        <f t="shared" si="5"/>
        <v>1260</v>
      </c>
      <c r="L97">
        <v>2034</v>
      </c>
      <c r="M97">
        <v>2160</v>
      </c>
      <c r="P97" s="36">
        <v>40947</v>
      </c>
    </row>
    <row r="98" spans="1:16">
      <c r="A98" s="57">
        <v>40947</v>
      </c>
      <c r="B98" t="s">
        <v>29</v>
      </c>
      <c r="C98" t="s">
        <v>30</v>
      </c>
      <c r="D98" t="s">
        <v>37</v>
      </c>
      <c r="E98" t="s">
        <v>13</v>
      </c>
      <c r="F98">
        <v>21</v>
      </c>
      <c r="G98" t="str">
        <f t="shared" si="3"/>
        <v>2012</v>
      </c>
      <c r="H98" t="str">
        <f t="shared" si="4"/>
        <v>February</v>
      </c>
      <c r="I98">
        <v>94122</v>
      </c>
      <c r="J98">
        <v>100170</v>
      </c>
      <c r="K98">
        <f t="shared" si="5"/>
        <v>6048</v>
      </c>
      <c r="L98">
        <v>4482</v>
      </c>
      <c r="M98">
        <v>4770</v>
      </c>
      <c r="P98" s="36">
        <v>40947</v>
      </c>
    </row>
    <row r="99" spans="1:16">
      <c r="A99" s="57">
        <v>40948</v>
      </c>
      <c r="B99" t="s">
        <v>29</v>
      </c>
      <c r="C99" t="s">
        <v>30</v>
      </c>
      <c r="D99" t="s">
        <v>39</v>
      </c>
      <c r="E99" t="s">
        <v>13</v>
      </c>
      <c r="F99">
        <v>7</v>
      </c>
      <c r="G99" t="str">
        <f t="shared" si="3"/>
        <v>2012</v>
      </c>
      <c r="H99" t="str">
        <f t="shared" si="4"/>
        <v>February</v>
      </c>
      <c r="I99">
        <v>26082</v>
      </c>
      <c r="J99">
        <v>27720</v>
      </c>
      <c r="K99">
        <f t="shared" si="5"/>
        <v>1638</v>
      </c>
      <c r="L99">
        <v>3726</v>
      </c>
      <c r="M99">
        <v>3960</v>
      </c>
      <c r="P99" s="36">
        <v>40948</v>
      </c>
    </row>
    <row r="100" spans="1:16">
      <c r="A100" s="57">
        <v>40948</v>
      </c>
      <c r="B100" t="s">
        <v>17</v>
      </c>
      <c r="C100" t="s">
        <v>18</v>
      </c>
      <c r="D100" t="s">
        <v>41</v>
      </c>
      <c r="E100" t="s">
        <v>13</v>
      </c>
      <c r="F100">
        <v>22</v>
      </c>
      <c r="G100" t="str">
        <f t="shared" si="3"/>
        <v>2012</v>
      </c>
      <c r="H100" t="str">
        <f t="shared" si="4"/>
        <v>February</v>
      </c>
      <c r="I100">
        <v>64944</v>
      </c>
      <c r="J100">
        <v>69300</v>
      </c>
      <c r="K100">
        <f t="shared" si="5"/>
        <v>4356</v>
      </c>
      <c r="L100">
        <v>2952</v>
      </c>
      <c r="M100">
        <v>3150</v>
      </c>
      <c r="P100" s="36">
        <v>40948</v>
      </c>
    </row>
    <row r="101" spans="1:16">
      <c r="A101" s="57">
        <v>40948</v>
      </c>
      <c r="B101" t="s">
        <v>31</v>
      </c>
      <c r="C101" t="s">
        <v>30</v>
      </c>
      <c r="D101" t="s">
        <v>43</v>
      </c>
      <c r="E101" t="s">
        <v>13</v>
      </c>
      <c r="F101">
        <v>15</v>
      </c>
      <c r="G101" t="str">
        <f t="shared" si="3"/>
        <v>2012</v>
      </c>
      <c r="H101" t="str">
        <f t="shared" si="4"/>
        <v>February</v>
      </c>
      <c r="I101">
        <v>50760</v>
      </c>
      <c r="J101">
        <v>54000</v>
      </c>
      <c r="K101">
        <f t="shared" si="5"/>
        <v>3240</v>
      </c>
      <c r="L101">
        <v>3384</v>
      </c>
      <c r="M101">
        <v>3600</v>
      </c>
      <c r="P101" s="36">
        <v>40948</v>
      </c>
    </row>
    <row r="102" spans="1:16">
      <c r="A102" s="57">
        <v>40948</v>
      </c>
      <c r="B102" t="s">
        <v>10</v>
      </c>
      <c r="C102" t="s">
        <v>11</v>
      </c>
      <c r="D102" t="s">
        <v>32</v>
      </c>
      <c r="E102" t="s">
        <v>13</v>
      </c>
      <c r="F102">
        <v>7</v>
      </c>
      <c r="G102" t="str">
        <f t="shared" si="3"/>
        <v>2012</v>
      </c>
      <c r="H102" t="str">
        <f t="shared" si="4"/>
        <v>February</v>
      </c>
      <c r="I102">
        <v>24822</v>
      </c>
      <c r="J102">
        <v>26460</v>
      </c>
      <c r="K102">
        <f t="shared" si="5"/>
        <v>1638</v>
      </c>
      <c r="L102">
        <v>3546</v>
      </c>
      <c r="M102">
        <v>3780</v>
      </c>
      <c r="P102" s="36">
        <v>40948</v>
      </c>
    </row>
    <row r="103" spans="1:16">
      <c r="A103" s="57">
        <v>40949</v>
      </c>
      <c r="B103" t="s">
        <v>22</v>
      </c>
      <c r="C103" t="s">
        <v>23</v>
      </c>
      <c r="D103" t="s">
        <v>35</v>
      </c>
      <c r="E103" t="s">
        <v>13</v>
      </c>
      <c r="F103">
        <v>17</v>
      </c>
      <c r="G103" t="str">
        <f t="shared" si="3"/>
        <v>2012</v>
      </c>
      <c r="H103" t="str">
        <f t="shared" si="4"/>
        <v>February</v>
      </c>
      <c r="I103">
        <v>87516</v>
      </c>
      <c r="J103">
        <v>93330</v>
      </c>
      <c r="K103">
        <f t="shared" si="5"/>
        <v>5814</v>
      </c>
      <c r="L103">
        <v>5148</v>
      </c>
      <c r="M103">
        <v>5490</v>
      </c>
      <c r="P103" s="36">
        <v>40949</v>
      </c>
    </row>
    <row r="104" spans="1:16">
      <c r="A104" s="57">
        <v>40950</v>
      </c>
      <c r="B104" t="s">
        <v>17</v>
      </c>
      <c r="C104" t="s">
        <v>18</v>
      </c>
      <c r="D104" t="s">
        <v>12</v>
      </c>
      <c r="E104" t="s">
        <v>13</v>
      </c>
      <c r="F104">
        <v>20</v>
      </c>
      <c r="G104" t="str">
        <f t="shared" si="3"/>
        <v>2012</v>
      </c>
      <c r="H104" t="str">
        <f t="shared" si="4"/>
        <v>February</v>
      </c>
      <c r="I104">
        <v>40680</v>
      </c>
      <c r="J104">
        <v>43200</v>
      </c>
      <c r="K104">
        <f t="shared" si="5"/>
        <v>2520</v>
      </c>
      <c r="L104">
        <v>2034</v>
      </c>
      <c r="M104">
        <v>2160</v>
      </c>
      <c r="P104" s="36">
        <v>40950</v>
      </c>
    </row>
    <row r="105" spans="1:16">
      <c r="A105" s="57">
        <v>40950</v>
      </c>
      <c r="B105" t="s">
        <v>24</v>
      </c>
      <c r="C105" t="s">
        <v>25</v>
      </c>
      <c r="D105" t="s">
        <v>21</v>
      </c>
      <c r="E105" t="s">
        <v>13</v>
      </c>
      <c r="F105">
        <v>5</v>
      </c>
      <c r="G105" t="str">
        <f t="shared" si="3"/>
        <v>2012</v>
      </c>
      <c r="H105" t="str">
        <f t="shared" si="4"/>
        <v>February</v>
      </c>
      <c r="I105">
        <v>10980</v>
      </c>
      <c r="J105">
        <v>11700</v>
      </c>
      <c r="K105">
        <f t="shared" si="5"/>
        <v>720</v>
      </c>
      <c r="L105">
        <v>2196</v>
      </c>
      <c r="M105">
        <v>2340</v>
      </c>
      <c r="P105" s="36">
        <v>40950</v>
      </c>
    </row>
    <row r="106" spans="1:16">
      <c r="A106" s="57">
        <v>40950</v>
      </c>
      <c r="B106" t="s">
        <v>17</v>
      </c>
      <c r="C106" t="s">
        <v>18</v>
      </c>
      <c r="D106" t="s">
        <v>32</v>
      </c>
      <c r="E106" t="s">
        <v>13</v>
      </c>
      <c r="F106">
        <v>14</v>
      </c>
      <c r="G106" t="str">
        <f t="shared" si="3"/>
        <v>2012</v>
      </c>
      <c r="H106" t="str">
        <f t="shared" si="4"/>
        <v>February</v>
      </c>
      <c r="I106">
        <v>49644</v>
      </c>
      <c r="J106">
        <v>52920</v>
      </c>
      <c r="K106">
        <f t="shared" si="5"/>
        <v>3276</v>
      </c>
      <c r="L106">
        <v>3546</v>
      </c>
      <c r="M106">
        <v>3780</v>
      </c>
      <c r="P106" s="36">
        <v>40950</v>
      </c>
    </row>
    <row r="107" spans="1:16">
      <c r="A107" s="57">
        <v>40950</v>
      </c>
      <c r="B107" t="s">
        <v>22</v>
      </c>
      <c r="C107" t="s">
        <v>23</v>
      </c>
      <c r="D107" t="s">
        <v>38</v>
      </c>
      <c r="E107" t="s">
        <v>13</v>
      </c>
      <c r="F107">
        <v>6</v>
      </c>
      <c r="G107" t="str">
        <f t="shared" si="3"/>
        <v>2012</v>
      </c>
      <c r="H107" t="str">
        <f t="shared" si="4"/>
        <v>February</v>
      </c>
      <c r="I107">
        <v>21276</v>
      </c>
      <c r="J107">
        <v>22680</v>
      </c>
      <c r="K107">
        <f t="shared" si="5"/>
        <v>1404</v>
      </c>
      <c r="L107">
        <v>3546</v>
      </c>
      <c r="M107">
        <v>3780</v>
      </c>
      <c r="P107" s="36">
        <v>40950</v>
      </c>
    </row>
    <row r="108" spans="1:16">
      <c r="A108" s="57">
        <v>40951</v>
      </c>
      <c r="B108" t="s">
        <v>10</v>
      </c>
      <c r="C108" t="s">
        <v>11</v>
      </c>
      <c r="D108" t="s">
        <v>42</v>
      </c>
      <c r="E108" t="s">
        <v>16</v>
      </c>
      <c r="F108">
        <v>22</v>
      </c>
      <c r="G108" t="str">
        <f t="shared" si="3"/>
        <v>2012</v>
      </c>
      <c r="H108" t="str">
        <f t="shared" si="4"/>
        <v>February</v>
      </c>
      <c r="I108">
        <v>165132</v>
      </c>
      <c r="J108">
        <v>178200</v>
      </c>
      <c r="K108">
        <f t="shared" si="5"/>
        <v>13068</v>
      </c>
      <c r="L108">
        <v>7506</v>
      </c>
      <c r="M108">
        <v>8100</v>
      </c>
      <c r="P108" s="36">
        <v>40951</v>
      </c>
    </row>
    <row r="109" spans="1:16">
      <c r="A109" s="57">
        <v>40951</v>
      </c>
      <c r="B109" t="s">
        <v>34</v>
      </c>
      <c r="C109" t="s">
        <v>25</v>
      </c>
      <c r="D109" t="s">
        <v>40</v>
      </c>
      <c r="E109" t="s">
        <v>16</v>
      </c>
      <c r="F109">
        <v>6</v>
      </c>
      <c r="G109" t="str">
        <f t="shared" si="3"/>
        <v>2012</v>
      </c>
      <c r="H109" t="str">
        <f t="shared" si="4"/>
        <v>February</v>
      </c>
      <c r="I109">
        <v>23544</v>
      </c>
      <c r="J109">
        <v>25380</v>
      </c>
      <c r="K109">
        <f t="shared" si="5"/>
        <v>1836</v>
      </c>
      <c r="L109">
        <v>3924</v>
      </c>
      <c r="M109">
        <v>4230</v>
      </c>
      <c r="P109" s="36">
        <v>40951</v>
      </c>
    </row>
    <row r="110" spans="1:16">
      <c r="A110" s="57">
        <v>40951</v>
      </c>
      <c r="B110" t="s">
        <v>10</v>
      </c>
      <c r="C110" t="s">
        <v>11</v>
      </c>
      <c r="D110" t="s">
        <v>37</v>
      </c>
      <c r="E110" t="s">
        <v>13</v>
      </c>
      <c r="F110">
        <v>6</v>
      </c>
      <c r="G110" t="str">
        <f t="shared" si="3"/>
        <v>2012</v>
      </c>
      <c r="H110" t="str">
        <f t="shared" si="4"/>
        <v>February</v>
      </c>
      <c r="I110">
        <v>26892</v>
      </c>
      <c r="J110">
        <v>28620</v>
      </c>
      <c r="K110">
        <f t="shared" si="5"/>
        <v>1728</v>
      </c>
      <c r="L110">
        <v>4482</v>
      </c>
      <c r="M110">
        <v>4770</v>
      </c>
      <c r="P110" s="36">
        <v>40951</v>
      </c>
    </row>
    <row r="111" spans="1:16">
      <c r="A111" s="57">
        <v>40952</v>
      </c>
      <c r="B111" t="s">
        <v>22</v>
      </c>
      <c r="C111" t="s">
        <v>23</v>
      </c>
      <c r="D111" t="s">
        <v>32</v>
      </c>
      <c r="E111" t="s">
        <v>13</v>
      </c>
      <c r="F111">
        <v>2</v>
      </c>
      <c r="G111" t="str">
        <f t="shared" si="3"/>
        <v>2012</v>
      </c>
      <c r="H111" t="str">
        <f t="shared" si="4"/>
        <v>February</v>
      </c>
      <c r="I111">
        <v>7092</v>
      </c>
      <c r="J111">
        <v>7560</v>
      </c>
      <c r="K111">
        <f t="shared" si="5"/>
        <v>468</v>
      </c>
      <c r="L111">
        <v>3546</v>
      </c>
      <c r="M111">
        <v>3780</v>
      </c>
      <c r="P111" s="36">
        <v>40952</v>
      </c>
    </row>
    <row r="112" spans="1:16">
      <c r="A112" s="57">
        <v>40952</v>
      </c>
      <c r="B112" t="s">
        <v>22</v>
      </c>
      <c r="C112" t="s">
        <v>23</v>
      </c>
      <c r="D112" t="s">
        <v>39</v>
      </c>
      <c r="E112" t="s">
        <v>13</v>
      </c>
      <c r="F112">
        <v>24</v>
      </c>
      <c r="G112" t="str">
        <f t="shared" si="3"/>
        <v>2012</v>
      </c>
      <c r="H112" t="str">
        <f t="shared" si="4"/>
        <v>February</v>
      </c>
      <c r="I112">
        <v>89424</v>
      </c>
      <c r="J112">
        <v>95040</v>
      </c>
      <c r="K112">
        <f t="shared" si="5"/>
        <v>5616</v>
      </c>
      <c r="L112">
        <v>3726</v>
      </c>
      <c r="M112">
        <v>3960</v>
      </c>
      <c r="P112" s="36">
        <v>40952</v>
      </c>
    </row>
    <row r="113" spans="1:16">
      <c r="A113" s="57">
        <v>40952</v>
      </c>
      <c r="B113" t="s">
        <v>20</v>
      </c>
      <c r="C113" t="s">
        <v>18</v>
      </c>
      <c r="D113" t="s">
        <v>36</v>
      </c>
      <c r="E113" t="s">
        <v>13</v>
      </c>
      <c r="F113">
        <v>11</v>
      </c>
      <c r="G113" t="str">
        <f t="shared" si="3"/>
        <v>2012</v>
      </c>
      <c r="H113" t="str">
        <f t="shared" si="4"/>
        <v>February</v>
      </c>
      <c r="I113">
        <v>23166</v>
      </c>
      <c r="J113">
        <v>24750</v>
      </c>
      <c r="K113">
        <f t="shared" si="5"/>
        <v>1584</v>
      </c>
      <c r="L113">
        <v>2106</v>
      </c>
      <c r="M113">
        <v>2250</v>
      </c>
      <c r="P113" s="36">
        <v>40952</v>
      </c>
    </row>
    <row r="114" spans="1:16">
      <c r="A114" s="57">
        <v>40952</v>
      </c>
      <c r="B114" t="s">
        <v>10</v>
      </c>
      <c r="C114" t="s">
        <v>11</v>
      </c>
      <c r="D114" t="s">
        <v>32</v>
      </c>
      <c r="E114" t="s">
        <v>13</v>
      </c>
      <c r="F114">
        <v>10</v>
      </c>
      <c r="G114" t="str">
        <f t="shared" si="3"/>
        <v>2012</v>
      </c>
      <c r="H114" t="str">
        <f t="shared" si="4"/>
        <v>February</v>
      </c>
      <c r="I114">
        <v>35460</v>
      </c>
      <c r="J114">
        <v>37800</v>
      </c>
      <c r="K114">
        <f t="shared" si="5"/>
        <v>2340</v>
      </c>
      <c r="L114">
        <v>3546</v>
      </c>
      <c r="M114">
        <v>3780</v>
      </c>
      <c r="P114" s="36">
        <v>40952</v>
      </c>
    </row>
    <row r="115" spans="1:16">
      <c r="A115" s="57">
        <v>40954</v>
      </c>
      <c r="B115" t="s">
        <v>10</v>
      </c>
      <c r="C115" t="s">
        <v>11</v>
      </c>
      <c r="D115" t="s">
        <v>43</v>
      </c>
      <c r="E115" t="s">
        <v>13</v>
      </c>
      <c r="F115">
        <v>7</v>
      </c>
      <c r="G115" t="str">
        <f t="shared" si="3"/>
        <v>2012</v>
      </c>
      <c r="H115" t="str">
        <f t="shared" si="4"/>
        <v>February</v>
      </c>
      <c r="I115">
        <v>23688</v>
      </c>
      <c r="J115">
        <v>25200</v>
      </c>
      <c r="K115">
        <f t="shared" si="5"/>
        <v>1512</v>
      </c>
      <c r="L115">
        <v>3384</v>
      </c>
      <c r="M115">
        <v>3600</v>
      </c>
      <c r="P115" s="36">
        <v>40954</v>
      </c>
    </row>
    <row r="116" spans="1:16">
      <c r="A116" s="57">
        <v>40954</v>
      </c>
      <c r="B116" t="s">
        <v>24</v>
      </c>
      <c r="C116" t="s">
        <v>25</v>
      </c>
      <c r="D116" t="s">
        <v>36</v>
      </c>
      <c r="E116" t="s">
        <v>13</v>
      </c>
      <c r="F116">
        <v>22</v>
      </c>
      <c r="G116" t="str">
        <f t="shared" si="3"/>
        <v>2012</v>
      </c>
      <c r="H116" t="str">
        <f t="shared" si="4"/>
        <v>February</v>
      </c>
      <c r="I116">
        <v>46332</v>
      </c>
      <c r="J116">
        <v>49500</v>
      </c>
      <c r="K116">
        <f t="shared" si="5"/>
        <v>3168</v>
      </c>
      <c r="L116">
        <v>2106</v>
      </c>
      <c r="M116">
        <v>2250</v>
      </c>
      <c r="P116" s="36">
        <v>40954</v>
      </c>
    </row>
    <row r="117" spans="1:16">
      <c r="A117" s="57">
        <v>40954</v>
      </c>
      <c r="B117" t="s">
        <v>17</v>
      </c>
      <c r="C117" t="s">
        <v>18</v>
      </c>
      <c r="D117" t="s">
        <v>40</v>
      </c>
      <c r="E117" t="s">
        <v>16</v>
      </c>
      <c r="F117">
        <v>7</v>
      </c>
      <c r="G117" t="str">
        <f t="shared" si="3"/>
        <v>2012</v>
      </c>
      <c r="H117" t="str">
        <f t="shared" si="4"/>
        <v>February</v>
      </c>
      <c r="I117">
        <v>27468</v>
      </c>
      <c r="J117">
        <v>29610</v>
      </c>
      <c r="K117">
        <f t="shared" si="5"/>
        <v>2142</v>
      </c>
      <c r="L117">
        <v>3924</v>
      </c>
      <c r="M117">
        <v>4230</v>
      </c>
      <c r="P117" s="36">
        <v>40954</v>
      </c>
    </row>
    <row r="118" spans="1:16">
      <c r="A118" s="57">
        <v>40955</v>
      </c>
      <c r="B118" t="s">
        <v>22</v>
      </c>
      <c r="C118" t="s">
        <v>23</v>
      </c>
      <c r="D118" t="s">
        <v>15</v>
      </c>
      <c r="E118" t="s">
        <v>16</v>
      </c>
      <c r="F118">
        <v>18</v>
      </c>
      <c r="G118" t="str">
        <f t="shared" si="3"/>
        <v>2012</v>
      </c>
      <c r="H118" t="str">
        <f t="shared" si="4"/>
        <v>February</v>
      </c>
      <c r="I118">
        <v>64476</v>
      </c>
      <c r="J118">
        <v>69660</v>
      </c>
      <c r="K118">
        <f t="shared" si="5"/>
        <v>5184</v>
      </c>
      <c r="L118">
        <v>3582</v>
      </c>
      <c r="M118">
        <v>3870</v>
      </c>
      <c r="P118" s="36">
        <v>40955</v>
      </c>
    </row>
    <row r="119" spans="1:16">
      <c r="A119" s="57">
        <v>40955</v>
      </c>
      <c r="B119" t="s">
        <v>20</v>
      </c>
      <c r="C119" t="s">
        <v>18</v>
      </c>
      <c r="D119" t="s">
        <v>15</v>
      </c>
      <c r="E119" t="s">
        <v>16</v>
      </c>
      <c r="F119">
        <v>12</v>
      </c>
      <c r="G119" t="str">
        <f t="shared" si="3"/>
        <v>2012</v>
      </c>
      <c r="H119" t="str">
        <f t="shared" si="4"/>
        <v>February</v>
      </c>
      <c r="I119">
        <v>42984</v>
      </c>
      <c r="J119">
        <v>46440</v>
      </c>
      <c r="K119">
        <f t="shared" si="5"/>
        <v>3456</v>
      </c>
      <c r="L119">
        <v>3582</v>
      </c>
      <c r="M119">
        <v>3870</v>
      </c>
      <c r="P119" s="36">
        <v>40955</v>
      </c>
    </row>
    <row r="120" spans="1:16">
      <c r="A120" s="57">
        <v>40956</v>
      </c>
      <c r="B120" t="s">
        <v>22</v>
      </c>
      <c r="C120" t="s">
        <v>23</v>
      </c>
      <c r="D120" t="s">
        <v>39</v>
      </c>
      <c r="E120" t="s">
        <v>13</v>
      </c>
      <c r="F120">
        <v>19</v>
      </c>
      <c r="G120" t="str">
        <f t="shared" si="3"/>
        <v>2012</v>
      </c>
      <c r="H120" t="str">
        <f t="shared" si="4"/>
        <v>February</v>
      </c>
      <c r="I120">
        <v>70794</v>
      </c>
      <c r="J120">
        <v>75240</v>
      </c>
      <c r="K120">
        <f t="shared" si="5"/>
        <v>4446</v>
      </c>
      <c r="L120">
        <v>3726</v>
      </c>
      <c r="M120">
        <v>3960</v>
      </c>
      <c r="P120" s="36">
        <v>40956</v>
      </c>
    </row>
    <row r="121" spans="1:16">
      <c r="A121" s="57">
        <v>40956</v>
      </c>
      <c r="B121" t="s">
        <v>31</v>
      </c>
      <c r="C121" t="s">
        <v>30</v>
      </c>
      <c r="D121" t="s">
        <v>15</v>
      </c>
      <c r="E121" t="s">
        <v>16</v>
      </c>
      <c r="F121">
        <v>23</v>
      </c>
      <c r="G121" t="str">
        <f t="shared" si="3"/>
        <v>2012</v>
      </c>
      <c r="H121" t="str">
        <f t="shared" si="4"/>
        <v>February</v>
      </c>
      <c r="I121">
        <v>82386</v>
      </c>
      <c r="J121">
        <v>89010</v>
      </c>
      <c r="K121">
        <f t="shared" si="5"/>
        <v>6624</v>
      </c>
      <c r="L121">
        <v>3582</v>
      </c>
      <c r="M121">
        <v>3870</v>
      </c>
      <c r="P121" s="36">
        <v>40956</v>
      </c>
    </row>
    <row r="122" spans="1:16">
      <c r="A122" s="57">
        <v>40957</v>
      </c>
      <c r="B122" t="s">
        <v>29</v>
      </c>
      <c r="C122" t="s">
        <v>30</v>
      </c>
      <c r="D122" t="s">
        <v>41</v>
      </c>
      <c r="E122" t="s">
        <v>13</v>
      </c>
      <c r="F122">
        <v>3</v>
      </c>
      <c r="G122" t="str">
        <f t="shared" si="3"/>
        <v>2012</v>
      </c>
      <c r="H122" t="str">
        <f t="shared" si="4"/>
        <v>February</v>
      </c>
      <c r="I122">
        <v>8856</v>
      </c>
      <c r="J122">
        <v>9450</v>
      </c>
      <c r="K122">
        <f t="shared" si="5"/>
        <v>594</v>
      </c>
      <c r="L122">
        <v>2952</v>
      </c>
      <c r="M122">
        <v>3150</v>
      </c>
      <c r="P122" s="36">
        <v>40957</v>
      </c>
    </row>
    <row r="123" spans="1:16">
      <c r="A123" s="57">
        <v>40957</v>
      </c>
      <c r="B123" t="s">
        <v>24</v>
      </c>
      <c r="C123" t="s">
        <v>25</v>
      </c>
      <c r="D123" t="s">
        <v>19</v>
      </c>
      <c r="E123" t="s">
        <v>13</v>
      </c>
      <c r="F123">
        <v>24</v>
      </c>
      <c r="G123" t="str">
        <f t="shared" si="3"/>
        <v>2012</v>
      </c>
      <c r="H123" t="str">
        <f t="shared" si="4"/>
        <v>February</v>
      </c>
      <c r="I123">
        <v>95472</v>
      </c>
      <c r="J123">
        <v>101520</v>
      </c>
      <c r="K123">
        <f t="shared" si="5"/>
        <v>6048</v>
      </c>
      <c r="L123">
        <v>3978</v>
      </c>
      <c r="M123">
        <v>4230</v>
      </c>
      <c r="P123" s="36">
        <v>40957</v>
      </c>
    </row>
    <row r="124" spans="1:16">
      <c r="A124" s="57">
        <v>40957</v>
      </c>
      <c r="B124" t="s">
        <v>29</v>
      </c>
      <c r="C124" t="s">
        <v>30</v>
      </c>
      <c r="D124" t="s">
        <v>12</v>
      </c>
      <c r="E124" t="s">
        <v>13</v>
      </c>
      <c r="F124">
        <v>25</v>
      </c>
      <c r="G124" t="str">
        <f t="shared" si="3"/>
        <v>2012</v>
      </c>
      <c r="H124" t="str">
        <f t="shared" si="4"/>
        <v>February</v>
      </c>
      <c r="I124">
        <v>50850</v>
      </c>
      <c r="J124">
        <v>54000</v>
      </c>
      <c r="K124">
        <f t="shared" si="5"/>
        <v>3150</v>
      </c>
      <c r="L124">
        <v>2034</v>
      </c>
      <c r="M124">
        <v>2160</v>
      </c>
      <c r="P124" s="36">
        <v>40957</v>
      </c>
    </row>
    <row r="125" spans="1:16">
      <c r="A125" s="57">
        <v>40958</v>
      </c>
      <c r="B125" t="s">
        <v>34</v>
      </c>
      <c r="C125" t="s">
        <v>25</v>
      </c>
      <c r="D125" t="s">
        <v>40</v>
      </c>
      <c r="E125" t="s">
        <v>16</v>
      </c>
      <c r="F125">
        <v>5</v>
      </c>
      <c r="G125" t="str">
        <f t="shared" si="3"/>
        <v>2012</v>
      </c>
      <c r="H125" t="str">
        <f t="shared" si="4"/>
        <v>February</v>
      </c>
      <c r="I125">
        <v>19620</v>
      </c>
      <c r="J125">
        <v>21150</v>
      </c>
      <c r="K125">
        <f t="shared" si="5"/>
        <v>1530</v>
      </c>
      <c r="L125">
        <v>3924</v>
      </c>
      <c r="M125">
        <v>4230</v>
      </c>
      <c r="P125" s="36">
        <v>40958</v>
      </c>
    </row>
    <row r="126" spans="1:16">
      <c r="A126" s="57">
        <v>40958</v>
      </c>
      <c r="B126" t="s">
        <v>17</v>
      </c>
      <c r="C126" t="s">
        <v>18</v>
      </c>
      <c r="D126" t="s">
        <v>28</v>
      </c>
      <c r="E126" t="s">
        <v>13</v>
      </c>
      <c r="F126">
        <v>2</v>
      </c>
      <c r="G126" t="str">
        <f t="shared" si="3"/>
        <v>2012</v>
      </c>
      <c r="H126" t="str">
        <f t="shared" si="4"/>
        <v>February</v>
      </c>
      <c r="I126">
        <v>11664</v>
      </c>
      <c r="J126">
        <v>12420</v>
      </c>
      <c r="K126">
        <f t="shared" si="5"/>
        <v>756</v>
      </c>
      <c r="L126">
        <v>5832</v>
      </c>
      <c r="M126">
        <v>6210</v>
      </c>
      <c r="P126" s="36">
        <v>40958</v>
      </c>
    </row>
    <row r="127" spans="1:16">
      <c r="A127" s="57">
        <v>40959</v>
      </c>
      <c r="B127" t="s">
        <v>24</v>
      </c>
      <c r="C127" t="s">
        <v>25</v>
      </c>
      <c r="D127" t="s">
        <v>38</v>
      </c>
      <c r="E127" t="s">
        <v>13</v>
      </c>
      <c r="F127">
        <v>14</v>
      </c>
      <c r="G127" t="str">
        <f t="shared" si="3"/>
        <v>2012</v>
      </c>
      <c r="H127" t="str">
        <f t="shared" si="4"/>
        <v>February</v>
      </c>
      <c r="I127">
        <v>49644</v>
      </c>
      <c r="J127">
        <v>52920</v>
      </c>
      <c r="K127">
        <f t="shared" si="5"/>
        <v>3276</v>
      </c>
      <c r="L127">
        <v>3546</v>
      </c>
      <c r="M127">
        <v>3780</v>
      </c>
      <c r="P127" s="36">
        <v>40959</v>
      </c>
    </row>
    <row r="128" spans="1:16">
      <c r="A128" s="57">
        <v>40959</v>
      </c>
      <c r="B128" t="s">
        <v>14</v>
      </c>
      <c r="C128" t="s">
        <v>11</v>
      </c>
      <c r="D128" t="s">
        <v>12</v>
      </c>
      <c r="E128" t="s">
        <v>13</v>
      </c>
      <c r="F128">
        <v>6</v>
      </c>
      <c r="G128" t="str">
        <f t="shared" si="3"/>
        <v>2012</v>
      </c>
      <c r="H128" t="str">
        <f t="shared" si="4"/>
        <v>February</v>
      </c>
      <c r="I128">
        <v>12204</v>
      </c>
      <c r="J128">
        <v>12960</v>
      </c>
      <c r="K128">
        <f t="shared" si="5"/>
        <v>756</v>
      </c>
      <c r="L128">
        <v>2034</v>
      </c>
      <c r="M128">
        <v>2160</v>
      </c>
      <c r="P128" s="36">
        <v>40959</v>
      </c>
    </row>
    <row r="129" spans="1:16">
      <c r="A129" s="57">
        <v>40960</v>
      </c>
      <c r="B129" t="s">
        <v>22</v>
      </c>
      <c r="C129" t="s">
        <v>23</v>
      </c>
      <c r="D129" t="s">
        <v>12</v>
      </c>
      <c r="E129" t="s">
        <v>13</v>
      </c>
      <c r="F129">
        <v>13</v>
      </c>
      <c r="G129" t="str">
        <f t="shared" si="3"/>
        <v>2012</v>
      </c>
      <c r="H129" t="str">
        <f t="shared" si="4"/>
        <v>February</v>
      </c>
      <c r="I129">
        <v>26442</v>
      </c>
      <c r="J129">
        <v>28080</v>
      </c>
      <c r="K129">
        <f t="shared" si="5"/>
        <v>1638</v>
      </c>
      <c r="L129">
        <v>2034</v>
      </c>
      <c r="M129">
        <v>2160</v>
      </c>
      <c r="P129" s="36">
        <v>40960</v>
      </c>
    </row>
    <row r="130" spans="1:16">
      <c r="A130" s="57">
        <v>40961</v>
      </c>
      <c r="B130" t="s">
        <v>27</v>
      </c>
      <c r="C130" t="s">
        <v>23</v>
      </c>
      <c r="D130" t="s">
        <v>26</v>
      </c>
      <c r="E130" t="s">
        <v>13</v>
      </c>
      <c r="F130">
        <v>4</v>
      </c>
      <c r="G130" t="str">
        <f t="shared" si="3"/>
        <v>2012</v>
      </c>
      <c r="H130" t="str">
        <f t="shared" si="4"/>
        <v>February</v>
      </c>
      <c r="I130">
        <v>12168</v>
      </c>
      <c r="J130">
        <v>12960</v>
      </c>
      <c r="K130">
        <f t="shared" si="5"/>
        <v>792</v>
      </c>
      <c r="L130">
        <v>3042</v>
      </c>
      <c r="M130">
        <v>3240</v>
      </c>
      <c r="P130" s="36">
        <v>40961</v>
      </c>
    </row>
    <row r="131" spans="1:16">
      <c r="A131" s="57">
        <v>40961</v>
      </c>
      <c r="B131" t="s">
        <v>34</v>
      </c>
      <c r="C131" t="s">
        <v>25</v>
      </c>
      <c r="D131" t="s">
        <v>26</v>
      </c>
      <c r="E131" t="s">
        <v>13</v>
      </c>
      <c r="F131">
        <v>21</v>
      </c>
      <c r="G131" t="str">
        <f t="shared" ref="G131:G194" si="6">TEXT(A131,"yyyy")</f>
        <v>2012</v>
      </c>
      <c r="H131" t="str">
        <f t="shared" ref="H131:H194" si="7">TEXT(A131,"mmmm")</f>
        <v>February</v>
      </c>
      <c r="I131">
        <v>63882</v>
      </c>
      <c r="J131">
        <v>68040</v>
      </c>
      <c r="K131">
        <f t="shared" ref="K131:K194" si="8">J131-I131</f>
        <v>4158</v>
      </c>
      <c r="L131">
        <v>3042</v>
      </c>
      <c r="M131">
        <v>3240</v>
      </c>
      <c r="P131" s="36">
        <v>40961</v>
      </c>
    </row>
    <row r="132" spans="1:16">
      <c r="A132" s="57">
        <v>40961</v>
      </c>
      <c r="B132" t="s">
        <v>27</v>
      </c>
      <c r="C132" t="s">
        <v>23</v>
      </c>
      <c r="D132" t="s">
        <v>39</v>
      </c>
      <c r="E132" t="s">
        <v>13</v>
      </c>
      <c r="F132">
        <v>16</v>
      </c>
      <c r="G132" t="str">
        <f t="shared" si="6"/>
        <v>2012</v>
      </c>
      <c r="H132" t="str">
        <f t="shared" si="7"/>
        <v>February</v>
      </c>
      <c r="I132">
        <v>59616</v>
      </c>
      <c r="J132">
        <v>63360</v>
      </c>
      <c r="K132">
        <f t="shared" si="8"/>
        <v>3744</v>
      </c>
      <c r="L132">
        <v>3726</v>
      </c>
      <c r="M132">
        <v>3960</v>
      </c>
      <c r="P132" s="36">
        <v>40961</v>
      </c>
    </row>
    <row r="133" spans="1:16">
      <c r="A133" s="57">
        <v>40961</v>
      </c>
      <c r="B133" t="s">
        <v>17</v>
      </c>
      <c r="C133" t="s">
        <v>18</v>
      </c>
      <c r="D133" t="s">
        <v>21</v>
      </c>
      <c r="E133" t="s">
        <v>13</v>
      </c>
      <c r="F133">
        <v>10</v>
      </c>
      <c r="G133" t="str">
        <f t="shared" si="6"/>
        <v>2012</v>
      </c>
      <c r="H133" t="str">
        <f t="shared" si="7"/>
        <v>February</v>
      </c>
      <c r="I133">
        <v>21960</v>
      </c>
      <c r="J133">
        <v>23400</v>
      </c>
      <c r="K133">
        <f t="shared" si="8"/>
        <v>1440</v>
      </c>
      <c r="L133">
        <v>2196</v>
      </c>
      <c r="M133">
        <v>2340</v>
      </c>
      <c r="P133" s="36">
        <v>40961</v>
      </c>
    </row>
    <row r="134" spans="1:16">
      <c r="A134" s="57">
        <v>40963</v>
      </c>
      <c r="B134" t="s">
        <v>17</v>
      </c>
      <c r="C134" t="s">
        <v>18</v>
      </c>
      <c r="D134" t="s">
        <v>37</v>
      </c>
      <c r="E134" t="s">
        <v>13</v>
      </c>
      <c r="F134">
        <v>3</v>
      </c>
      <c r="G134" t="str">
        <f t="shared" si="6"/>
        <v>2012</v>
      </c>
      <c r="H134" t="str">
        <f t="shared" si="7"/>
        <v>February</v>
      </c>
      <c r="I134">
        <v>13446</v>
      </c>
      <c r="J134">
        <v>14310</v>
      </c>
      <c r="K134">
        <f t="shared" si="8"/>
        <v>864</v>
      </c>
      <c r="L134">
        <v>4482</v>
      </c>
      <c r="M134">
        <v>4770</v>
      </c>
      <c r="P134" s="36">
        <v>40963</v>
      </c>
    </row>
    <row r="135" spans="1:16">
      <c r="A135" s="57">
        <v>40963</v>
      </c>
      <c r="B135" t="s">
        <v>31</v>
      </c>
      <c r="C135" t="s">
        <v>30</v>
      </c>
      <c r="D135" t="s">
        <v>35</v>
      </c>
      <c r="E135" t="s">
        <v>13</v>
      </c>
      <c r="F135">
        <v>1</v>
      </c>
      <c r="G135" t="str">
        <f t="shared" si="6"/>
        <v>2012</v>
      </c>
      <c r="H135" t="str">
        <f t="shared" si="7"/>
        <v>February</v>
      </c>
      <c r="I135">
        <v>5148</v>
      </c>
      <c r="J135">
        <v>5490</v>
      </c>
      <c r="K135">
        <f t="shared" si="8"/>
        <v>342</v>
      </c>
      <c r="L135">
        <v>5148</v>
      </c>
      <c r="M135">
        <v>5490</v>
      </c>
      <c r="P135" s="36">
        <v>40963</v>
      </c>
    </row>
    <row r="136" spans="1:16">
      <c r="A136" s="57">
        <v>40964</v>
      </c>
      <c r="B136" t="s">
        <v>31</v>
      </c>
      <c r="C136" t="s">
        <v>30</v>
      </c>
      <c r="D136" t="s">
        <v>19</v>
      </c>
      <c r="E136" t="s">
        <v>13</v>
      </c>
      <c r="F136">
        <v>13</v>
      </c>
      <c r="G136" t="str">
        <f t="shared" si="6"/>
        <v>2012</v>
      </c>
      <c r="H136" t="str">
        <f t="shared" si="7"/>
        <v>February</v>
      </c>
      <c r="I136">
        <v>51714</v>
      </c>
      <c r="J136">
        <v>54990</v>
      </c>
      <c r="K136">
        <f t="shared" si="8"/>
        <v>3276</v>
      </c>
      <c r="L136">
        <v>3978</v>
      </c>
      <c r="M136">
        <v>4230</v>
      </c>
      <c r="P136" s="36">
        <v>40964</v>
      </c>
    </row>
    <row r="137" spans="1:16">
      <c r="A137" s="57">
        <v>40964</v>
      </c>
      <c r="B137" t="s">
        <v>22</v>
      </c>
      <c r="C137" t="s">
        <v>23</v>
      </c>
      <c r="D137" t="s">
        <v>36</v>
      </c>
      <c r="E137" t="s">
        <v>13</v>
      </c>
      <c r="F137">
        <v>15</v>
      </c>
      <c r="G137" t="str">
        <f t="shared" si="6"/>
        <v>2012</v>
      </c>
      <c r="H137" t="str">
        <f t="shared" si="7"/>
        <v>February</v>
      </c>
      <c r="I137">
        <v>31590</v>
      </c>
      <c r="J137">
        <v>33750</v>
      </c>
      <c r="K137">
        <f t="shared" si="8"/>
        <v>2160</v>
      </c>
      <c r="L137">
        <v>2106</v>
      </c>
      <c r="M137">
        <v>2250</v>
      </c>
      <c r="P137" s="36">
        <v>40964</v>
      </c>
    </row>
    <row r="138" spans="1:16">
      <c r="A138" s="57">
        <v>40964</v>
      </c>
      <c r="B138" t="s">
        <v>31</v>
      </c>
      <c r="C138" t="s">
        <v>30</v>
      </c>
      <c r="D138" t="s">
        <v>19</v>
      </c>
      <c r="E138" t="s">
        <v>13</v>
      </c>
      <c r="F138">
        <v>5</v>
      </c>
      <c r="G138" t="str">
        <f t="shared" si="6"/>
        <v>2012</v>
      </c>
      <c r="H138" t="str">
        <f t="shared" si="7"/>
        <v>February</v>
      </c>
      <c r="I138">
        <v>19890</v>
      </c>
      <c r="J138">
        <v>21150</v>
      </c>
      <c r="K138">
        <f t="shared" si="8"/>
        <v>1260</v>
      </c>
      <c r="L138">
        <v>3978</v>
      </c>
      <c r="M138">
        <v>4230</v>
      </c>
      <c r="P138" s="36">
        <v>40964</v>
      </c>
    </row>
    <row r="139" spans="1:16">
      <c r="A139" s="57">
        <v>40965</v>
      </c>
      <c r="B139" t="s">
        <v>29</v>
      </c>
      <c r="C139" t="s">
        <v>30</v>
      </c>
      <c r="D139" t="s">
        <v>12</v>
      </c>
      <c r="E139" t="s">
        <v>13</v>
      </c>
      <c r="F139">
        <v>25</v>
      </c>
      <c r="G139" t="str">
        <f t="shared" si="6"/>
        <v>2012</v>
      </c>
      <c r="H139" t="str">
        <f t="shared" si="7"/>
        <v>February</v>
      </c>
      <c r="I139">
        <v>50850</v>
      </c>
      <c r="J139">
        <v>54000</v>
      </c>
      <c r="K139">
        <f t="shared" si="8"/>
        <v>3150</v>
      </c>
      <c r="L139">
        <v>2034</v>
      </c>
      <c r="M139">
        <v>2160</v>
      </c>
      <c r="P139" s="36">
        <v>40965</v>
      </c>
    </row>
    <row r="140" spans="1:16">
      <c r="A140" s="57">
        <v>40965</v>
      </c>
      <c r="B140" t="s">
        <v>10</v>
      </c>
      <c r="C140" t="s">
        <v>11</v>
      </c>
      <c r="D140" t="s">
        <v>33</v>
      </c>
      <c r="E140" t="s">
        <v>13</v>
      </c>
      <c r="F140">
        <v>8</v>
      </c>
      <c r="G140" t="str">
        <f t="shared" si="6"/>
        <v>2012</v>
      </c>
      <c r="H140" t="str">
        <f t="shared" si="7"/>
        <v>February</v>
      </c>
      <c r="I140">
        <v>19890</v>
      </c>
      <c r="J140">
        <v>21150</v>
      </c>
      <c r="K140">
        <f t="shared" si="8"/>
        <v>1260</v>
      </c>
      <c r="L140">
        <v>2034</v>
      </c>
      <c r="M140">
        <v>2160</v>
      </c>
      <c r="P140" s="36">
        <v>40965</v>
      </c>
    </row>
    <row r="141" spans="1:16">
      <c r="A141" s="57">
        <v>40965</v>
      </c>
      <c r="B141" t="s">
        <v>10</v>
      </c>
      <c r="C141" t="s">
        <v>11</v>
      </c>
      <c r="D141" t="s">
        <v>38</v>
      </c>
      <c r="E141" t="s">
        <v>13</v>
      </c>
      <c r="F141">
        <v>21</v>
      </c>
      <c r="G141" t="str">
        <f t="shared" si="6"/>
        <v>2012</v>
      </c>
      <c r="H141" t="str">
        <f t="shared" si="7"/>
        <v>February</v>
      </c>
      <c r="I141">
        <v>21276</v>
      </c>
      <c r="J141">
        <v>22680</v>
      </c>
      <c r="K141">
        <f t="shared" si="8"/>
        <v>1404</v>
      </c>
      <c r="L141">
        <v>3582</v>
      </c>
      <c r="M141">
        <v>3870</v>
      </c>
      <c r="P141" s="36">
        <v>40965</v>
      </c>
    </row>
    <row r="142" spans="1:16">
      <c r="A142" s="57">
        <v>40965</v>
      </c>
      <c r="B142" t="s">
        <v>10</v>
      </c>
      <c r="C142" t="s">
        <v>11</v>
      </c>
      <c r="D142" t="s">
        <v>36</v>
      </c>
      <c r="E142" t="s">
        <v>13</v>
      </c>
      <c r="F142">
        <v>16</v>
      </c>
      <c r="G142" t="str">
        <f t="shared" si="6"/>
        <v>2012</v>
      </c>
      <c r="H142" t="str">
        <f t="shared" si="7"/>
        <v>February</v>
      </c>
      <c r="I142">
        <v>23166</v>
      </c>
      <c r="J142">
        <v>24750</v>
      </c>
      <c r="K142">
        <f t="shared" si="8"/>
        <v>1584</v>
      </c>
      <c r="L142">
        <v>3978</v>
      </c>
      <c r="M142">
        <v>4230</v>
      </c>
      <c r="P142" s="36">
        <v>40965</v>
      </c>
    </row>
    <row r="143" spans="1:16">
      <c r="A143" s="57">
        <v>40966</v>
      </c>
      <c r="B143" t="s">
        <v>24</v>
      </c>
      <c r="C143" t="s">
        <v>25</v>
      </c>
      <c r="D143" t="s">
        <v>38</v>
      </c>
      <c r="E143" t="s">
        <v>13</v>
      </c>
      <c r="F143">
        <v>23</v>
      </c>
      <c r="G143" t="str">
        <f t="shared" si="6"/>
        <v>2012</v>
      </c>
      <c r="H143" t="str">
        <f t="shared" si="7"/>
        <v>February</v>
      </c>
      <c r="I143">
        <v>31914</v>
      </c>
      <c r="J143">
        <v>34020</v>
      </c>
      <c r="K143">
        <f t="shared" si="8"/>
        <v>2106</v>
      </c>
      <c r="L143">
        <v>2196</v>
      </c>
      <c r="M143">
        <v>2340</v>
      </c>
      <c r="P143" s="36">
        <v>40966</v>
      </c>
    </row>
    <row r="144" spans="1:16">
      <c r="A144" s="57">
        <v>40966</v>
      </c>
      <c r="B144" t="s">
        <v>10</v>
      </c>
      <c r="C144" t="s">
        <v>11</v>
      </c>
      <c r="D144" t="s">
        <v>19</v>
      </c>
      <c r="E144" t="s">
        <v>13</v>
      </c>
      <c r="F144">
        <v>22</v>
      </c>
      <c r="G144" t="str">
        <f t="shared" si="6"/>
        <v>2012</v>
      </c>
      <c r="H144" t="str">
        <f t="shared" si="7"/>
        <v>February</v>
      </c>
      <c r="I144">
        <v>87516</v>
      </c>
      <c r="J144">
        <v>93060</v>
      </c>
      <c r="K144">
        <f t="shared" si="8"/>
        <v>5544</v>
      </c>
      <c r="L144">
        <v>3978</v>
      </c>
      <c r="M144">
        <v>4230</v>
      </c>
      <c r="P144" s="36">
        <v>40966</v>
      </c>
    </row>
    <row r="145" spans="1:16">
      <c r="A145" s="57">
        <v>40967</v>
      </c>
      <c r="B145" t="s">
        <v>27</v>
      </c>
      <c r="C145" t="s">
        <v>23</v>
      </c>
      <c r="D145" t="s">
        <v>19</v>
      </c>
      <c r="E145" t="s">
        <v>13</v>
      </c>
      <c r="F145">
        <v>13</v>
      </c>
      <c r="G145" t="str">
        <f t="shared" si="6"/>
        <v>2012</v>
      </c>
      <c r="H145" t="str">
        <f t="shared" si="7"/>
        <v>February</v>
      </c>
      <c r="I145">
        <v>43758</v>
      </c>
      <c r="J145">
        <v>46530</v>
      </c>
      <c r="K145">
        <f t="shared" si="8"/>
        <v>2772</v>
      </c>
      <c r="L145">
        <v>3978</v>
      </c>
      <c r="M145">
        <v>4230</v>
      </c>
      <c r="P145" s="36">
        <v>40967</v>
      </c>
    </row>
    <row r="146" spans="1:16">
      <c r="A146" s="57">
        <v>40967</v>
      </c>
      <c r="B146" t="s">
        <v>20</v>
      </c>
      <c r="C146" t="s">
        <v>18</v>
      </c>
      <c r="D146" t="s">
        <v>40</v>
      </c>
      <c r="E146" t="s">
        <v>16</v>
      </c>
      <c r="F146">
        <v>27</v>
      </c>
      <c r="G146" t="str">
        <f t="shared" si="6"/>
        <v>2012</v>
      </c>
      <c r="H146" t="str">
        <f t="shared" si="7"/>
        <v>February</v>
      </c>
      <c r="I146">
        <v>58860</v>
      </c>
      <c r="J146">
        <v>63450</v>
      </c>
      <c r="K146">
        <f t="shared" si="8"/>
        <v>4590</v>
      </c>
      <c r="L146">
        <v>3042</v>
      </c>
      <c r="M146">
        <v>3240</v>
      </c>
      <c r="P146" s="36">
        <v>40967</v>
      </c>
    </row>
    <row r="147" spans="1:16">
      <c r="A147" s="57">
        <v>40968</v>
      </c>
      <c r="B147" t="s">
        <v>10</v>
      </c>
      <c r="C147" t="s">
        <v>11</v>
      </c>
      <c r="D147" t="s">
        <v>36</v>
      </c>
      <c r="E147" t="s">
        <v>13</v>
      </c>
      <c r="F147">
        <v>27</v>
      </c>
      <c r="G147" t="str">
        <f t="shared" si="6"/>
        <v>2012</v>
      </c>
      <c r="H147" t="str">
        <f t="shared" si="7"/>
        <v>February</v>
      </c>
      <c r="I147">
        <v>52650</v>
      </c>
      <c r="J147">
        <v>56250</v>
      </c>
      <c r="K147">
        <f t="shared" si="8"/>
        <v>3600</v>
      </c>
      <c r="L147">
        <v>3978</v>
      </c>
      <c r="M147">
        <v>4230</v>
      </c>
      <c r="P147" s="36">
        <v>40968</v>
      </c>
    </row>
    <row r="148" spans="1:16">
      <c r="A148" s="57">
        <v>40968</v>
      </c>
      <c r="B148" t="s">
        <v>34</v>
      </c>
      <c r="C148" t="s">
        <v>25</v>
      </c>
      <c r="D148" t="s">
        <v>43</v>
      </c>
      <c r="E148" t="s">
        <v>13</v>
      </c>
      <c r="F148">
        <v>27</v>
      </c>
      <c r="G148" t="str">
        <f t="shared" si="6"/>
        <v>2012</v>
      </c>
      <c r="H148" t="str">
        <f t="shared" si="7"/>
        <v>February</v>
      </c>
      <c r="I148">
        <v>20304</v>
      </c>
      <c r="J148">
        <v>21600</v>
      </c>
      <c r="K148">
        <f t="shared" si="8"/>
        <v>1296</v>
      </c>
      <c r="L148">
        <v>3978</v>
      </c>
      <c r="M148">
        <v>4230</v>
      </c>
      <c r="P148" s="36">
        <v>40968</v>
      </c>
    </row>
    <row r="149" spans="1:16">
      <c r="A149" s="57">
        <v>40969</v>
      </c>
      <c r="B149" t="s">
        <v>14</v>
      </c>
      <c r="C149" t="s">
        <v>11</v>
      </c>
      <c r="D149" t="s">
        <v>35</v>
      </c>
      <c r="E149" t="s">
        <v>13</v>
      </c>
      <c r="F149">
        <v>27</v>
      </c>
      <c r="G149" t="str">
        <f t="shared" si="6"/>
        <v>2012</v>
      </c>
      <c r="H149" t="str">
        <f t="shared" si="7"/>
        <v>March</v>
      </c>
      <c r="I149">
        <v>61776</v>
      </c>
      <c r="J149">
        <v>65880</v>
      </c>
      <c r="K149">
        <f t="shared" si="8"/>
        <v>4104</v>
      </c>
      <c r="L149">
        <v>5832</v>
      </c>
      <c r="M149">
        <v>6210</v>
      </c>
      <c r="P149" s="36">
        <v>40969</v>
      </c>
    </row>
    <row r="150" spans="1:16">
      <c r="A150" s="57">
        <v>40969</v>
      </c>
      <c r="B150" t="s">
        <v>14</v>
      </c>
      <c r="C150" t="s">
        <v>11</v>
      </c>
      <c r="D150" t="s">
        <v>42</v>
      </c>
      <c r="E150" t="s">
        <v>16</v>
      </c>
      <c r="F150">
        <v>27</v>
      </c>
      <c r="G150" t="str">
        <f t="shared" si="6"/>
        <v>2012</v>
      </c>
      <c r="H150" t="str">
        <f t="shared" si="7"/>
        <v>March</v>
      </c>
      <c r="I150">
        <v>82566</v>
      </c>
      <c r="J150">
        <v>89100</v>
      </c>
      <c r="K150">
        <f t="shared" si="8"/>
        <v>6534</v>
      </c>
      <c r="L150">
        <v>2196</v>
      </c>
      <c r="M150">
        <v>2340</v>
      </c>
      <c r="P150" s="36">
        <v>40969</v>
      </c>
    </row>
    <row r="151" spans="1:16">
      <c r="A151" s="57">
        <v>40970</v>
      </c>
      <c r="B151" t="s">
        <v>20</v>
      </c>
      <c r="C151" t="s">
        <v>18</v>
      </c>
      <c r="D151" t="s">
        <v>26</v>
      </c>
      <c r="E151" t="s">
        <v>13</v>
      </c>
      <c r="F151">
        <v>27</v>
      </c>
      <c r="G151" t="str">
        <f t="shared" si="6"/>
        <v>2012</v>
      </c>
      <c r="H151" t="str">
        <f t="shared" si="7"/>
        <v>March</v>
      </c>
      <c r="I151">
        <v>24336</v>
      </c>
      <c r="J151">
        <v>25920</v>
      </c>
      <c r="K151">
        <f t="shared" si="8"/>
        <v>1584</v>
      </c>
      <c r="L151">
        <v>3546</v>
      </c>
      <c r="M151">
        <v>3780</v>
      </c>
      <c r="P151" s="36">
        <v>40970</v>
      </c>
    </row>
    <row r="152" spans="1:16">
      <c r="A152" s="57">
        <v>40971</v>
      </c>
      <c r="B152" t="s">
        <v>34</v>
      </c>
      <c r="C152" t="s">
        <v>25</v>
      </c>
      <c r="D152" t="s">
        <v>38</v>
      </c>
      <c r="E152" t="s">
        <v>13</v>
      </c>
      <c r="F152">
        <v>12</v>
      </c>
      <c r="G152" t="str">
        <f t="shared" si="6"/>
        <v>2012</v>
      </c>
      <c r="H152" t="str">
        <f t="shared" si="7"/>
        <v>March</v>
      </c>
      <c r="I152">
        <v>3546</v>
      </c>
      <c r="J152">
        <v>3780</v>
      </c>
      <c r="K152">
        <f t="shared" si="8"/>
        <v>234</v>
      </c>
      <c r="L152">
        <v>3582</v>
      </c>
      <c r="M152">
        <v>3870</v>
      </c>
      <c r="P152" s="36">
        <v>40971</v>
      </c>
    </row>
    <row r="153" spans="1:16">
      <c r="A153" s="57">
        <v>40971</v>
      </c>
      <c r="B153" t="s">
        <v>17</v>
      </c>
      <c r="C153" t="s">
        <v>18</v>
      </c>
      <c r="D153" t="s">
        <v>40</v>
      </c>
      <c r="E153" t="s">
        <v>16</v>
      </c>
      <c r="F153">
        <v>18</v>
      </c>
      <c r="G153" t="str">
        <f t="shared" si="6"/>
        <v>2012</v>
      </c>
      <c r="H153" t="str">
        <f t="shared" si="7"/>
        <v>March</v>
      </c>
      <c r="I153">
        <v>19620</v>
      </c>
      <c r="J153">
        <v>21150</v>
      </c>
      <c r="K153">
        <f t="shared" si="8"/>
        <v>1530</v>
      </c>
      <c r="L153">
        <v>3978</v>
      </c>
      <c r="M153">
        <v>4230</v>
      </c>
      <c r="P153" s="36">
        <v>40971</v>
      </c>
    </row>
    <row r="154" spans="1:16">
      <c r="A154" s="57">
        <v>40971</v>
      </c>
      <c r="B154" t="s">
        <v>14</v>
      </c>
      <c r="C154" t="s">
        <v>11</v>
      </c>
      <c r="D154" t="s">
        <v>21</v>
      </c>
      <c r="E154" t="s">
        <v>13</v>
      </c>
      <c r="F154">
        <v>8</v>
      </c>
      <c r="G154" t="str">
        <f t="shared" si="6"/>
        <v>2012</v>
      </c>
      <c r="H154" t="str">
        <f t="shared" si="7"/>
        <v>March</v>
      </c>
      <c r="I154">
        <v>24156</v>
      </c>
      <c r="J154">
        <v>25740</v>
      </c>
      <c r="K154">
        <f t="shared" si="8"/>
        <v>1584</v>
      </c>
      <c r="L154">
        <v>3978</v>
      </c>
      <c r="M154">
        <v>4230</v>
      </c>
      <c r="P154" s="36">
        <v>40971</v>
      </c>
    </row>
    <row r="155" spans="1:16">
      <c r="A155" s="57">
        <v>40971</v>
      </c>
      <c r="B155" t="s">
        <v>20</v>
      </c>
      <c r="C155" t="s">
        <v>18</v>
      </c>
      <c r="D155" t="s">
        <v>26</v>
      </c>
      <c r="E155" t="s">
        <v>13</v>
      </c>
      <c r="F155">
        <v>21</v>
      </c>
      <c r="G155" t="str">
        <f t="shared" si="6"/>
        <v>2012</v>
      </c>
      <c r="H155" t="str">
        <f t="shared" si="7"/>
        <v>March</v>
      </c>
      <c r="I155">
        <v>30420</v>
      </c>
      <c r="J155">
        <v>32400</v>
      </c>
      <c r="K155">
        <f t="shared" si="8"/>
        <v>1980</v>
      </c>
      <c r="L155">
        <v>2034</v>
      </c>
      <c r="M155">
        <v>2160</v>
      </c>
      <c r="P155" s="36">
        <v>40971</v>
      </c>
    </row>
    <row r="156" spans="1:16">
      <c r="A156" s="57">
        <v>40971</v>
      </c>
      <c r="B156" t="s">
        <v>31</v>
      </c>
      <c r="C156" t="s">
        <v>30</v>
      </c>
      <c r="D156" t="s">
        <v>41</v>
      </c>
      <c r="E156" t="s">
        <v>13</v>
      </c>
      <c r="F156">
        <v>25</v>
      </c>
      <c r="G156" t="str">
        <f t="shared" si="6"/>
        <v>2012</v>
      </c>
      <c r="H156" t="str">
        <f t="shared" si="7"/>
        <v>March</v>
      </c>
      <c r="I156">
        <v>5904</v>
      </c>
      <c r="J156">
        <v>6300</v>
      </c>
      <c r="K156">
        <f t="shared" si="8"/>
        <v>396</v>
      </c>
      <c r="L156">
        <v>3042</v>
      </c>
      <c r="M156">
        <v>3240</v>
      </c>
      <c r="P156" s="36">
        <v>40971</v>
      </c>
    </row>
    <row r="157" spans="1:16">
      <c r="A157" s="57">
        <v>40972</v>
      </c>
      <c r="B157" t="s">
        <v>20</v>
      </c>
      <c r="C157" t="s">
        <v>18</v>
      </c>
      <c r="D157" t="s">
        <v>28</v>
      </c>
      <c r="E157" t="s">
        <v>13</v>
      </c>
      <c r="F157">
        <v>12</v>
      </c>
      <c r="G157" t="str">
        <f t="shared" si="6"/>
        <v>2012</v>
      </c>
      <c r="H157" t="str">
        <f t="shared" si="7"/>
        <v>March</v>
      </c>
      <c r="I157">
        <v>64152</v>
      </c>
      <c r="J157">
        <v>68310</v>
      </c>
      <c r="K157">
        <f t="shared" si="8"/>
        <v>4158</v>
      </c>
      <c r="L157">
        <v>5148</v>
      </c>
      <c r="M157">
        <v>5490</v>
      </c>
      <c r="P157" s="36">
        <v>40972</v>
      </c>
    </row>
    <row r="158" spans="1:16">
      <c r="A158" s="57">
        <v>40972</v>
      </c>
      <c r="B158" t="s">
        <v>29</v>
      </c>
      <c r="C158" t="s">
        <v>30</v>
      </c>
      <c r="D158" t="s">
        <v>43</v>
      </c>
      <c r="E158" t="s">
        <v>13</v>
      </c>
      <c r="F158">
        <v>9</v>
      </c>
      <c r="G158" t="str">
        <f t="shared" si="6"/>
        <v>2012</v>
      </c>
      <c r="H158" t="str">
        <f t="shared" si="7"/>
        <v>March</v>
      </c>
      <c r="I158">
        <v>77832</v>
      </c>
      <c r="J158">
        <v>82800</v>
      </c>
      <c r="K158">
        <f t="shared" si="8"/>
        <v>4968</v>
      </c>
      <c r="L158">
        <v>2106</v>
      </c>
      <c r="M158">
        <v>2250</v>
      </c>
      <c r="P158" s="36">
        <v>40972</v>
      </c>
    </row>
    <row r="159" spans="1:16">
      <c r="A159" s="57">
        <v>40972</v>
      </c>
      <c r="B159" t="s">
        <v>10</v>
      </c>
      <c r="C159" t="s">
        <v>11</v>
      </c>
      <c r="D159" t="s">
        <v>12</v>
      </c>
      <c r="E159" t="s">
        <v>13</v>
      </c>
      <c r="F159">
        <v>23</v>
      </c>
      <c r="G159" t="str">
        <f t="shared" si="6"/>
        <v>2012</v>
      </c>
      <c r="H159" t="str">
        <f t="shared" si="7"/>
        <v>March</v>
      </c>
      <c r="I159">
        <v>28476</v>
      </c>
      <c r="J159">
        <v>30240</v>
      </c>
      <c r="K159">
        <f t="shared" si="8"/>
        <v>1764</v>
      </c>
      <c r="L159">
        <v>4482</v>
      </c>
      <c r="M159">
        <v>4770</v>
      </c>
      <c r="P159" s="36">
        <v>40972</v>
      </c>
    </row>
    <row r="160" spans="1:16">
      <c r="A160" s="57">
        <v>40973</v>
      </c>
      <c r="B160" t="s">
        <v>34</v>
      </c>
      <c r="C160" t="s">
        <v>25</v>
      </c>
      <c r="D160" t="s">
        <v>43</v>
      </c>
      <c r="E160" t="s">
        <v>13</v>
      </c>
      <c r="F160">
        <v>23</v>
      </c>
      <c r="G160" t="str">
        <f t="shared" si="6"/>
        <v>2012</v>
      </c>
      <c r="H160" t="str">
        <f t="shared" si="7"/>
        <v>March</v>
      </c>
      <c r="I160">
        <v>57528</v>
      </c>
      <c r="J160">
        <v>61200</v>
      </c>
      <c r="K160">
        <f t="shared" si="8"/>
        <v>3672</v>
      </c>
      <c r="L160">
        <v>3546</v>
      </c>
      <c r="M160">
        <v>3780</v>
      </c>
      <c r="P160" s="36">
        <v>40973</v>
      </c>
    </row>
    <row r="161" spans="1:16">
      <c r="A161" s="57">
        <v>40973</v>
      </c>
      <c r="B161" t="s">
        <v>20</v>
      </c>
      <c r="C161" t="s">
        <v>18</v>
      </c>
      <c r="D161" t="s">
        <v>37</v>
      </c>
      <c r="E161" t="s">
        <v>13</v>
      </c>
      <c r="F161">
        <v>20</v>
      </c>
      <c r="G161" t="str">
        <f t="shared" si="6"/>
        <v>2012</v>
      </c>
      <c r="H161" t="str">
        <f t="shared" si="7"/>
        <v>March</v>
      </c>
      <c r="I161">
        <v>31374</v>
      </c>
      <c r="J161">
        <v>33390</v>
      </c>
      <c r="K161">
        <f t="shared" si="8"/>
        <v>2016</v>
      </c>
      <c r="L161">
        <v>4482</v>
      </c>
      <c r="M161">
        <v>4770</v>
      </c>
      <c r="P161" s="36">
        <v>40973</v>
      </c>
    </row>
    <row r="162" spans="1:16">
      <c r="A162" s="57">
        <v>40973</v>
      </c>
      <c r="B162" t="s">
        <v>20</v>
      </c>
      <c r="C162" t="s">
        <v>18</v>
      </c>
      <c r="D162" t="s">
        <v>32</v>
      </c>
      <c r="E162" t="s">
        <v>13</v>
      </c>
      <c r="F162">
        <v>25</v>
      </c>
      <c r="G162" t="str">
        <f t="shared" si="6"/>
        <v>2012</v>
      </c>
      <c r="H162" t="str">
        <f t="shared" si="7"/>
        <v>March</v>
      </c>
      <c r="I162">
        <v>70920</v>
      </c>
      <c r="J162">
        <v>75600</v>
      </c>
      <c r="K162">
        <f t="shared" si="8"/>
        <v>4680</v>
      </c>
      <c r="L162">
        <v>4482</v>
      </c>
      <c r="M162">
        <v>4770</v>
      </c>
      <c r="P162" s="36">
        <v>40973</v>
      </c>
    </row>
    <row r="163" spans="1:16">
      <c r="A163" s="57">
        <v>40973</v>
      </c>
      <c r="B163" t="s">
        <v>10</v>
      </c>
      <c r="C163" t="s">
        <v>11</v>
      </c>
      <c r="D163" t="s">
        <v>38</v>
      </c>
      <c r="E163" t="s">
        <v>13</v>
      </c>
      <c r="F163">
        <v>4</v>
      </c>
      <c r="G163" t="str">
        <f t="shared" si="6"/>
        <v>2012</v>
      </c>
      <c r="H163" t="str">
        <f t="shared" si="7"/>
        <v>March</v>
      </c>
      <c r="I163">
        <v>53190</v>
      </c>
      <c r="J163">
        <v>56700</v>
      </c>
      <c r="K163">
        <f t="shared" si="8"/>
        <v>3510</v>
      </c>
      <c r="L163">
        <v>2034</v>
      </c>
      <c r="M163">
        <v>2160</v>
      </c>
      <c r="P163" s="36">
        <v>40973</v>
      </c>
    </row>
    <row r="164" spans="1:16">
      <c r="A164" s="57">
        <v>40973</v>
      </c>
      <c r="B164" t="s">
        <v>17</v>
      </c>
      <c r="C164" t="s">
        <v>18</v>
      </c>
      <c r="D164" t="s">
        <v>38</v>
      </c>
      <c r="E164" t="s">
        <v>13</v>
      </c>
      <c r="F164">
        <v>24</v>
      </c>
      <c r="G164" t="str">
        <f t="shared" si="6"/>
        <v>2012</v>
      </c>
      <c r="H164" t="str">
        <f t="shared" si="7"/>
        <v>March</v>
      </c>
      <c r="I164">
        <v>85104</v>
      </c>
      <c r="J164">
        <v>90720</v>
      </c>
      <c r="K164">
        <f t="shared" si="8"/>
        <v>5616</v>
      </c>
      <c r="L164">
        <v>3978</v>
      </c>
      <c r="M164">
        <v>4230</v>
      </c>
      <c r="P164" s="36">
        <v>40973</v>
      </c>
    </row>
    <row r="165" spans="1:16">
      <c r="A165" s="57">
        <v>40974</v>
      </c>
      <c r="B165" t="s">
        <v>20</v>
      </c>
      <c r="C165" t="s">
        <v>18</v>
      </c>
      <c r="D165" t="s">
        <v>32</v>
      </c>
      <c r="E165" t="s">
        <v>13</v>
      </c>
      <c r="F165">
        <v>24</v>
      </c>
      <c r="G165" t="str">
        <f t="shared" si="6"/>
        <v>2012</v>
      </c>
      <c r="H165" t="str">
        <f t="shared" si="7"/>
        <v>March</v>
      </c>
      <c r="I165">
        <v>74466</v>
      </c>
      <c r="J165">
        <v>79380</v>
      </c>
      <c r="K165">
        <f t="shared" si="8"/>
        <v>4914</v>
      </c>
      <c r="L165">
        <v>5832</v>
      </c>
      <c r="M165">
        <v>6210</v>
      </c>
      <c r="P165" s="36">
        <v>40974</v>
      </c>
    </row>
    <row r="166" spans="1:16">
      <c r="A166" s="57">
        <v>40974</v>
      </c>
      <c r="B166" t="s">
        <v>31</v>
      </c>
      <c r="C166" t="s">
        <v>30</v>
      </c>
      <c r="D166" t="s">
        <v>35</v>
      </c>
      <c r="E166" t="s">
        <v>13</v>
      </c>
      <c r="F166">
        <v>16</v>
      </c>
      <c r="G166" t="str">
        <f t="shared" si="6"/>
        <v>2012</v>
      </c>
      <c r="H166" t="str">
        <f t="shared" si="7"/>
        <v>March</v>
      </c>
      <c r="I166">
        <v>66924</v>
      </c>
      <c r="J166">
        <v>71370</v>
      </c>
      <c r="K166">
        <f t="shared" si="8"/>
        <v>4446</v>
      </c>
      <c r="L166">
        <v>3978</v>
      </c>
      <c r="M166">
        <v>4230</v>
      </c>
      <c r="P166" s="36">
        <v>40974</v>
      </c>
    </row>
    <row r="167" spans="1:16">
      <c r="A167" s="57">
        <v>40975</v>
      </c>
      <c r="B167" t="s">
        <v>22</v>
      </c>
      <c r="C167" t="s">
        <v>23</v>
      </c>
      <c r="D167" t="s">
        <v>33</v>
      </c>
      <c r="E167" t="s">
        <v>13</v>
      </c>
      <c r="F167">
        <v>6</v>
      </c>
      <c r="G167" t="str">
        <f t="shared" si="6"/>
        <v>2012</v>
      </c>
      <c r="H167" t="str">
        <f t="shared" si="7"/>
        <v>March</v>
      </c>
      <c r="I167">
        <v>67626</v>
      </c>
      <c r="J167">
        <v>71910</v>
      </c>
      <c r="K167">
        <f t="shared" si="8"/>
        <v>4284</v>
      </c>
      <c r="L167">
        <v>3978</v>
      </c>
      <c r="M167">
        <v>4230</v>
      </c>
      <c r="P167" s="36">
        <v>40975</v>
      </c>
    </row>
    <row r="168" spans="1:16">
      <c r="A168" s="57">
        <v>40975</v>
      </c>
      <c r="B168" t="s">
        <v>24</v>
      </c>
      <c r="C168" t="s">
        <v>25</v>
      </c>
      <c r="D168" t="s">
        <v>38</v>
      </c>
      <c r="E168" t="s">
        <v>13</v>
      </c>
      <c r="F168">
        <v>4</v>
      </c>
      <c r="G168" t="str">
        <f t="shared" si="6"/>
        <v>2012</v>
      </c>
      <c r="H168" t="str">
        <f t="shared" si="7"/>
        <v>March</v>
      </c>
      <c r="I168">
        <v>88650</v>
      </c>
      <c r="J168">
        <v>94500</v>
      </c>
      <c r="K168">
        <f t="shared" si="8"/>
        <v>5850</v>
      </c>
      <c r="L168">
        <v>5148</v>
      </c>
      <c r="M168">
        <v>5490</v>
      </c>
      <c r="P168" s="36">
        <v>40975</v>
      </c>
    </row>
    <row r="169" spans="1:16">
      <c r="A169" s="57">
        <v>40975</v>
      </c>
      <c r="B169" t="s">
        <v>17</v>
      </c>
      <c r="C169" t="s">
        <v>18</v>
      </c>
      <c r="D169" t="s">
        <v>12</v>
      </c>
      <c r="E169" t="s">
        <v>13</v>
      </c>
      <c r="F169">
        <v>24</v>
      </c>
      <c r="G169" t="str">
        <f t="shared" si="6"/>
        <v>2012</v>
      </c>
      <c r="H169" t="str">
        <f t="shared" si="7"/>
        <v>March</v>
      </c>
      <c r="I169">
        <v>50850</v>
      </c>
      <c r="J169">
        <v>54000</v>
      </c>
      <c r="K169">
        <f t="shared" si="8"/>
        <v>3150</v>
      </c>
      <c r="L169">
        <v>5832</v>
      </c>
      <c r="M169">
        <v>6210</v>
      </c>
      <c r="P169" s="36">
        <v>40975</v>
      </c>
    </row>
    <row r="170" spans="1:16">
      <c r="A170" s="57">
        <v>40975</v>
      </c>
      <c r="B170" t="s">
        <v>27</v>
      </c>
      <c r="C170" t="s">
        <v>23</v>
      </c>
      <c r="D170" t="s">
        <v>40</v>
      </c>
      <c r="E170" t="s">
        <v>16</v>
      </c>
      <c r="F170">
        <v>21</v>
      </c>
      <c r="G170" t="str">
        <f t="shared" si="6"/>
        <v>2012</v>
      </c>
      <c r="H170" t="str">
        <f t="shared" si="7"/>
        <v>March</v>
      </c>
      <c r="I170">
        <v>35316</v>
      </c>
      <c r="J170">
        <v>38070</v>
      </c>
      <c r="K170">
        <f t="shared" si="8"/>
        <v>2754</v>
      </c>
      <c r="L170">
        <v>2034</v>
      </c>
      <c r="M170">
        <v>2160</v>
      </c>
      <c r="P170" s="36">
        <v>40975</v>
      </c>
    </row>
    <row r="171" spans="1:16">
      <c r="A171" s="57">
        <v>40975</v>
      </c>
      <c r="B171" t="s">
        <v>14</v>
      </c>
      <c r="C171" t="s">
        <v>11</v>
      </c>
      <c r="D171" t="s">
        <v>41</v>
      </c>
      <c r="E171" t="s">
        <v>13</v>
      </c>
      <c r="F171">
        <v>13</v>
      </c>
      <c r="G171" t="str">
        <f t="shared" si="6"/>
        <v>2012</v>
      </c>
      <c r="H171" t="str">
        <f t="shared" si="7"/>
        <v>March</v>
      </c>
      <c r="I171">
        <v>56088</v>
      </c>
      <c r="J171">
        <v>59850</v>
      </c>
      <c r="K171">
        <f t="shared" si="8"/>
        <v>3762</v>
      </c>
      <c r="L171">
        <v>5832</v>
      </c>
      <c r="M171">
        <v>6210</v>
      </c>
      <c r="P171" s="36">
        <v>40975</v>
      </c>
    </row>
    <row r="172" spans="1:16">
      <c r="A172" s="57">
        <v>40975</v>
      </c>
      <c r="B172" t="s">
        <v>14</v>
      </c>
      <c r="C172" t="s">
        <v>11</v>
      </c>
      <c r="D172" t="s">
        <v>36</v>
      </c>
      <c r="E172" t="s">
        <v>13</v>
      </c>
      <c r="F172">
        <v>2</v>
      </c>
      <c r="G172" t="str">
        <f t="shared" si="6"/>
        <v>2012</v>
      </c>
      <c r="H172" t="str">
        <f t="shared" si="7"/>
        <v>March</v>
      </c>
      <c r="I172">
        <v>4212</v>
      </c>
      <c r="J172">
        <v>4500</v>
      </c>
      <c r="K172">
        <f t="shared" si="8"/>
        <v>288</v>
      </c>
      <c r="L172">
        <v>3546</v>
      </c>
      <c r="M172">
        <v>3780</v>
      </c>
      <c r="P172" s="36">
        <v>40975</v>
      </c>
    </row>
    <row r="173" spans="1:16">
      <c r="A173" s="57">
        <v>40976</v>
      </c>
      <c r="B173" t="s">
        <v>20</v>
      </c>
      <c r="C173" t="s">
        <v>18</v>
      </c>
      <c r="D173" t="s">
        <v>42</v>
      </c>
      <c r="E173" t="s">
        <v>16</v>
      </c>
      <c r="F173">
        <v>20</v>
      </c>
      <c r="G173" t="str">
        <f t="shared" si="6"/>
        <v>2012</v>
      </c>
      <c r="H173" t="str">
        <f t="shared" si="7"/>
        <v>March</v>
      </c>
      <c r="I173">
        <v>187650</v>
      </c>
      <c r="J173">
        <v>202500</v>
      </c>
      <c r="K173">
        <f t="shared" si="8"/>
        <v>14850</v>
      </c>
      <c r="L173">
        <v>3726</v>
      </c>
      <c r="M173">
        <v>3960</v>
      </c>
      <c r="P173" s="36">
        <v>40976</v>
      </c>
    </row>
    <row r="174" spans="1:16">
      <c r="A174" s="57">
        <v>40976</v>
      </c>
      <c r="B174" t="s">
        <v>10</v>
      </c>
      <c r="C174" t="s">
        <v>11</v>
      </c>
      <c r="D174" t="s">
        <v>28</v>
      </c>
      <c r="E174" t="s">
        <v>13</v>
      </c>
      <c r="F174">
        <v>21</v>
      </c>
      <c r="G174" t="str">
        <f t="shared" si="6"/>
        <v>2012</v>
      </c>
      <c r="H174" t="str">
        <f t="shared" si="7"/>
        <v>March</v>
      </c>
      <c r="I174">
        <v>99144</v>
      </c>
      <c r="J174">
        <v>105570</v>
      </c>
      <c r="K174">
        <f t="shared" si="8"/>
        <v>6426</v>
      </c>
      <c r="L174">
        <v>3978</v>
      </c>
      <c r="M174">
        <v>4230</v>
      </c>
      <c r="P174" s="36">
        <v>40976</v>
      </c>
    </row>
    <row r="175" spans="1:16">
      <c r="A175" s="57">
        <v>40976</v>
      </c>
      <c r="B175" t="s">
        <v>34</v>
      </c>
      <c r="C175" t="s">
        <v>25</v>
      </c>
      <c r="D175" t="s">
        <v>42</v>
      </c>
      <c r="E175" t="s">
        <v>16</v>
      </c>
      <c r="F175">
        <v>12</v>
      </c>
      <c r="G175" t="str">
        <f t="shared" si="6"/>
        <v>2012</v>
      </c>
      <c r="H175" t="str">
        <f t="shared" si="7"/>
        <v>March</v>
      </c>
      <c r="I175">
        <v>45036</v>
      </c>
      <c r="J175">
        <v>48600</v>
      </c>
      <c r="K175">
        <f t="shared" si="8"/>
        <v>3564</v>
      </c>
      <c r="L175">
        <v>3042</v>
      </c>
      <c r="M175">
        <v>3240</v>
      </c>
      <c r="P175" s="36">
        <v>40976</v>
      </c>
    </row>
    <row r="176" spans="1:16">
      <c r="A176" s="57">
        <v>40976</v>
      </c>
      <c r="B176" t="s">
        <v>10</v>
      </c>
      <c r="C176" t="s">
        <v>11</v>
      </c>
      <c r="D176" t="s">
        <v>26</v>
      </c>
      <c r="E176" t="s">
        <v>13</v>
      </c>
      <c r="F176">
        <v>23</v>
      </c>
      <c r="G176" t="str">
        <f t="shared" si="6"/>
        <v>2012</v>
      </c>
      <c r="H176" t="str">
        <f t="shared" si="7"/>
        <v>March</v>
      </c>
      <c r="I176">
        <v>42588</v>
      </c>
      <c r="J176">
        <v>45360</v>
      </c>
      <c r="K176">
        <f t="shared" si="8"/>
        <v>2772</v>
      </c>
      <c r="L176">
        <v>3546</v>
      </c>
      <c r="M176">
        <v>3780</v>
      </c>
      <c r="P176" s="36">
        <v>40976</v>
      </c>
    </row>
    <row r="177" spans="1:16">
      <c r="A177" s="57">
        <v>40977</v>
      </c>
      <c r="B177" t="s">
        <v>14</v>
      </c>
      <c r="C177" t="s">
        <v>11</v>
      </c>
      <c r="D177" t="s">
        <v>37</v>
      </c>
      <c r="E177" t="s">
        <v>13</v>
      </c>
      <c r="F177">
        <v>23</v>
      </c>
      <c r="G177" t="str">
        <f t="shared" si="6"/>
        <v>2012</v>
      </c>
      <c r="H177" t="str">
        <f t="shared" si="7"/>
        <v>March</v>
      </c>
      <c r="I177">
        <v>44820</v>
      </c>
      <c r="J177">
        <v>47700</v>
      </c>
      <c r="K177">
        <f t="shared" si="8"/>
        <v>2880</v>
      </c>
      <c r="L177">
        <v>4482</v>
      </c>
      <c r="M177">
        <v>4770</v>
      </c>
      <c r="P177" s="36">
        <v>40977</v>
      </c>
    </row>
    <row r="178" spans="1:16">
      <c r="A178" s="57">
        <v>40977</v>
      </c>
      <c r="B178" t="s">
        <v>29</v>
      </c>
      <c r="C178" t="s">
        <v>30</v>
      </c>
      <c r="D178" t="s">
        <v>12</v>
      </c>
      <c r="E178" t="s">
        <v>13</v>
      </c>
      <c r="F178">
        <v>24</v>
      </c>
      <c r="G178" t="str">
        <f t="shared" si="6"/>
        <v>2012</v>
      </c>
      <c r="H178" t="str">
        <f t="shared" si="7"/>
        <v>March</v>
      </c>
      <c r="I178">
        <v>26442</v>
      </c>
      <c r="J178">
        <v>28080</v>
      </c>
      <c r="K178">
        <f t="shared" si="8"/>
        <v>1638</v>
      </c>
      <c r="L178">
        <v>3924</v>
      </c>
      <c r="M178">
        <v>4230</v>
      </c>
      <c r="P178" s="36">
        <v>40977</v>
      </c>
    </row>
    <row r="179" spans="1:16">
      <c r="A179" s="57">
        <v>40977</v>
      </c>
      <c r="B179" t="s">
        <v>22</v>
      </c>
      <c r="C179" t="s">
        <v>23</v>
      </c>
      <c r="D179" t="s">
        <v>21</v>
      </c>
      <c r="E179" t="s">
        <v>13</v>
      </c>
      <c r="F179">
        <v>25</v>
      </c>
      <c r="G179" t="str">
        <f t="shared" si="6"/>
        <v>2012</v>
      </c>
      <c r="H179" t="str">
        <f t="shared" si="7"/>
        <v>March</v>
      </c>
      <c r="I179">
        <v>39528</v>
      </c>
      <c r="J179">
        <v>42120</v>
      </c>
      <c r="K179">
        <f t="shared" si="8"/>
        <v>2592</v>
      </c>
      <c r="L179">
        <v>2952</v>
      </c>
      <c r="M179">
        <v>3150</v>
      </c>
      <c r="P179" s="36">
        <v>40977</v>
      </c>
    </row>
    <row r="180" spans="1:16">
      <c r="A180" s="57">
        <v>40977</v>
      </c>
      <c r="B180" t="s">
        <v>31</v>
      </c>
      <c r="C180" t="s">
        <v>30</v>
      </c>
      <c r="D180" t="s">
        <v>15</v>
      </c>
      <c r="E180" t="s">
        <v>16</v>
      </c>
      <c r="F180">
        <v>17</v>
      </c>
      <c r="G180" t="str">
        <f t="shared" si="6"/>
        <v>2012</v>
      </c>
      <c r="H180" t="str">
        <f t="shared" si="7"/>
        <v>March</v>
      </c>
      <c r="I180">
        <v>21492</v>
      </c>
      <c r="J180">
        <v>23220</v>
      </c>
      <c r="K180">
        <f t="shared" si="8"/>
        <v>1728</v>
      </c>
      <c r="L180">
        <v>3726</v>
      </c>
      <c r="M180">
        <v>3960</v>
      </c>
      <c r="P180" s="36">
        <v>40977</v>
      </c>
    </row>
    <row r="181" spans="1:16">
      <c r="A181" s="57">
        <v>40978</v>
      </c>
      <c r="B181" t="s">
        <v>17</v>
      </c>
      <c r="C181" t="s">
        <v>18</v>
      </c>
      <c r="D181" t="s">
        <v>21</v>
      </c>
      <c r="E181" t="s">
        <v>13</v>
      </c>
      <c r="F181">
        <v>21</v>
      </c>
      <c r="G181" t="str">
        <f t="shared" si="6"/>
        <v>2012</v>
      </c>
      <c r="H181" t="str">
        <f t="shared" si="7"/>
        <v>March</v>
      </c>
      <c r="I181">
        <v>48312</v>
      </c>
      <c r="J181">
        <v>51480</v>
      </c>
      <c r="K181">
        <f t="shared" si="8"/>
        <v>3168</v>
      </c>
      <c r="L181">
        <v>3978</v>
      </c>
      <c r="M181">
        <v>4230</v>
      </c>
      <c r="P181" s="36">
        <v>40978</v>
      </c>
    </row>
    <row r="182" spans="1:16">
      <c r="A182" s="57">
        <v>40978</v>
      </c>
      <c r="B182" t="s">
        <v>24</v>
      </c>
      <c r="C182" t="s">
        <v>25</v>
      </c>
      <c r="D182" t="s">
        <v>35</v>
      </c>
      <c r="E182" t="s">
        <v>13</v>
      </c>
      <c r="F182">
        <v>9</v>
      </c>
      <c r="G182" t="str">
        <f t="shared" si="6"/>
        <v>2012</v>
      </c>
      <c r="H182" t="str">
        <f t="shared" si="7"/>
        <v>March</v>
      </c>
      <c r="I182">
        <v>15444</v>
      </c>
      <c r="J182">
        <v>16470</v>
      </c>
      <c r="K182">
        <f t="shared" si="8"/>
        <v>1026</v>
      </c>
      <c r="L182">
        <v>3726</v>
      </c>
      <c r="M182">
        <v>3960</v>
      </c>
      <c r="P182" s="36">
        <v>40978</v>
      </c>
    </row>
    <row r="183" spans="1:16">
      <c r="A183" s="57">
        <v>40978</v>
      </c>
      <c r="B183" t="s">
        <v>34</v>
      </c>
      <c r="C183" t="s">
        <v>25</v>
      </c>
      <c r="D183" t="s">
        <v>42</v>
      </c>
      <c r="E183" t="s">
        <v>16</v>
      </c>
      <c r="F183">
        <v>11</v>
      </c>
      <c r="G183" t="str">
        <f t="shared" si="6"/>
        <v>2012</v>
      </c>
      <c r="H183" t="str">
        <f t="shared" si="7"/>
        <v>March</v>
      </c>
      <c r="I183">
        <v>82566</v>
      </c>
      <c r="J183">
        <v>89100</v>
      </c>
      <c r="K183">
        <f t="shared" si="8"/>
        <v>6534</v>
      </c>
      <c r="L183">
        <v>4482</v>
      </c>
      <c r="M183">
        <v>4770</v>
      </c>
      <c r="P183" s="36">
        <v>40978</v>
      </c>
    </row>
    <row r="184" spans="1:16">
      <c r="A184" s="57">
        <v>40978</v>
      </c>
      <c r="B184" t="s">
        <v>22</v>
      </c>
      <c r="C184" t="s">
        <v>23</v>
      </c>
      <c r="D184" t="s">
        <v>39</v>
      </c>
      <c r="E184" t="s">
        <v>13</v>
      </c>
      <c r="F184">
        <v>4</v>
      </c>
      <c r="G184" t="str">
        <f t="shared" si="6"/>
        <v>2012</v>
      </c>
      <c r="H184" t="str">
        <f t="shared" si="7"/>
        <v>March</v>
      </c>
      <c r="I184">
        <v>52164</v>
      </c>
      <c r="J184">
        <v>55440</v>
      </c>
      <c r="K184">
        <f t="shared" si="8"/>
        <v>3276</v>
      </c>
      <c r="L184">
        <v>3582</v>
      </c>
      <c r="M184">
        <v>3870</v>
      </c>
      <c r="P184" s="36">
        <v>40978</v>
      </c>
    </row>
    <row r="185" spans="1:16">
      <c r="A185" s="57">
        <v>40978</v>
      </c>
      <c r="B185" t="s">
        <v>14</v>
      </c>
      <c r="C185" t="s">
        <v>11</v>
      </c>
      <c r="D185" t="s">
        <v>26</v>
      </c>
      <c r="E185" t="s">
        <v>13</v>
      </c>
      <c r="F185">
        <v>22</v>
      </c>
      <c r="G185" t="str">
        <f t="shared" si="6"/>
        <v>2012</v>
      </c>
      <c r="H185" t="str">
        <f t="shared" si="7"/>
        <v>March</v>
      </c>
      <c r="I185">
        <v>57798</v>
      </c>
      <c r="J185">
        <v>61560</v>
      </c>
      <c r="K185">
        <f t="shared" si="8"/>
        <v>3762</v>
      </c>
      <c r="L185">
        <v>4482</v>
      </c>
      <c r="M185">
        <v>4770</v>
      </c>
      <c r="P185" s="36">
        <v>40978</v>
      </c>
    </row>
    <row r="186" spans="1:16">
      <c r="A186" s="57">
        <v>40979</v>
      </c>
      <c r="B186" t="s">
        <v>24</v>
      </c>
      <c r="C186" t="s">
        <v>25</v>
      </c>
      <c r="D186" t="s">
        <v>42</v>
      </c>
      <c r="E186" t="s">
        <v>16</v>
      </c>
      <c r="F186">
        <v>15</v>
      </c>
      <c r="G186" t="str">
        <f t="shared" si="6"/>
        <v>2012</v>
      </c>
      <c r="H186" t="str">
        <f t="shared" si="7"/>
        <v>March</v>
      </c>
      <c r="I186">
        <v>120096</v>
      </c>
      <c r="J186">
        <v>129600</v>
      </c>
      <c r="K186">
        <f t="shared" si="8"/>
        <v>9504</v>
      </c>
      <c r="L186">
        <v>3924</v>
      </c>
      <c r="M186">
        <v>4230</v>
      </c>
      <c r="P186" s="36">
        <v>40979</v>
      </c>
    </row>
    <row r="187" spans="1:16">
      <c r="A187" s="57">
        <v>40979</v>
      </c>
      <c r="B187" t="s">
        <v>17</v>
      </c>
      <c r="C187" t="s">
        <v>18</v>
      </c>
      <c r="D187" t="s">
        <v>42</v>
      </c>
      <c r="E187" t="s">
        <v>16</v>
      </c>
      <c r="F187">
        <v>23</v>
      </c>
      <c r="G187" t="str">
        <f t="shared" si="6"/>
        <v>2012</v>
      </c>
      <c r="H187" t="str">
        <f t="shared" si="7"/>
        <v>March</v>
      </c>
      <c r="I187">
        <v>7506</v>
      </c>
      <c r="J187">
        <v>8100</v>
      </c>
      <c r="K187">
        <f t="shared" si="8"/>
        <v>594</v>
      </c>
      <c r="L187">
        <v>7506</v>
      </c>
      <c r="M187">
        <v>8100</v>
      </c>
      <c r="P187" s="36">
        <v>40979</v>
      </c>
    </row>
    <row r="188" spans="1:16">
      <c r="A188" s="57">
        <v>40979</v>
      </c>
      <c r="B188" t="s">
        <v>20</v>
      </c>
      <c r="C188" t="s">
        <v>18</v>
      </c>
      <c r="D188" t="s">
        <v>40</v>
      </c>
      <c r="E188" t="s">
        <v>16</v>
      </c>
      <c r="F188">
        <v>9</v>
      </c>
      <c r="G188" t="str">
        <f t="shared" si="6"/>
        <v>2012</v>
      </c>
      <c r="H188" t="str">
        <f t="shared" si="7"/>
        <v>March</v>
      </c>
      <c r="I188">
        <v>47088</v>
      </c>
      <c r="J188">
        <v>50760</v>
      </c>
      <c r="K188">
        <f t="shared" si="8"/>
        <v>3672</v>
      </c>
      <c r="L188">
        <v>3546</v>
      </c>
      <c r="M188">
        <v>3780</v>
      </c>
      <c r="P188" s="36">
        <v>40979</v>
      </c>
    </row>
    <row r="189" spans="1:16">
      <c r="A189" s="57">
        <v>40979</v>
      </c>
      <c r="B189" t="s">
        <v>22</v>
      </c>
      <c r="C189" t="s">
        <v>23</v>
      </c>
      <c r="D189" t="s">
        <v>39</v>
      </c>
      <c r="E189" t="s">
        <v>13</v>
      </c>
      <c r="F189">
        <v>7</v>
      </c>
      <c r="G189" t="str">
        <f t="shared" si="6"/>
        <v>2012</v>
      </c>
      <c r="H189" t="str">
        <f t="shared" si="7"/>
        <v>March</v>
      </c>
      <c r="I189">
        <v>89424</v>
      </c>
      <c r="J189">
        <v>95040</v>
      </c>
      <c r="K189">
        <f t="shared" si="8"/>
        <v>5616</v>
      </c>
      <c r="L189">
        <v>3042</v>
      </c>
      <c r="M189">
        <v>3240</v>
      </c>
      <c r="P189" s="36">
        <v>40979</v>
      </c>
    </row>
    <row r="190" spans="1:16">
      <c r="A190" s="57">
        <v>40979</v>
      </c>
      <c r="B190" t="s">
        <v>10</v>
      </c>
      <c r="C190" t="s">
        <v>11</v>
      </c>
      <c r="D190" t="s">
        <v>36</v>
      </c>
      <c r="E190" t="s">
        <v>13</v>
      </c>
      <c r="F190">
        <v>25</v>
      </c>
      <c r="G190" t="str">
        <f t="shared" si="6"/>
        <v>2012</v>
      </c>
      <c r="H190" t="str">
        <f t="shared" si="7"/>
        <v>March</v>
      </c>
      <c r="I190">
        <v>44226</v>
      </c>
      <c r="J190">
        <v>47250</v>
      </c>
      <c r="K190">
        <f t="shared" si="8"/>
        <v>3024</v>
      </c>
      <c r="L190">
        <v>3042</v>
      </c>
      <c r="M190">
        <v>3240</v>
      </c>
      <c r="P190" s="36">
        <v>40979</v>
      </c>
    </row>
    <row r="191" spans="1:16">
      <c r="A191" s="57">
        <v>40979</v>
      </c>
      <c r="B191" t="s">
        <v>24</v>
      </c>
      <c r="C191" t="s">
        <v>25</v>
      </c>
      <c r="D191" t="s">
        <v>12</v>
      </c>
      <c r="E191" t="s">
        <v>13</v>
      </c>
      <c r="F191">
        <v>10</v>
      </c>
      <c r="G191" t="str">
        <f t="shared" si="6"/>
        <v>2012</v>
      </c>
      <c r="H191" t="str">
        <f t="shared" si="7"/>
        <v>March</v>
      </c>
      <c r="I191">
        <v>10170</v>
      </c>
      <c r="J191">
        <v>10800</v>
      </c>
      <c r="K191">
        <f t="shared" si="8"/>
        <v>630</v>
      </c>
      <c r="L191">
        <v>3978</v>
      </c>
      <c r="M191">
        <v>4230</v>
      </c>
      <c r="P191" s="36">
        <v>40979</v>
      </c>
    </row>
    <row r="192" spans="1:16">
      <c r="A192" s="57">
        <v>40979</v>
      </c>
      <c r="B192" t="s">
        <v>17</v>
      </c>
      <c r="C192" t="s">
        <v>18</v>
      </c>
      <c r="D192" t="s">
        <v>41</v>
      </c>
      <c r="E192" t="s">
        <v>13</v>
      </c>
      <c r="F192">
        <v>8</v>
      </c>
      <c r="G192" t="str">
        <f t="shared" si="6"/>
        <v>2012</v>
      </c>
      <c r="H192" t="str">
        <f t="shared" si="7"/>
        <v>March</v>
      </c>
      <c r="I192">
        <v>8856</v>
      </c>
      <c r="J192">
        <v>9450</v>
      </c>
      <c r="K192">
        <f t="shared" si="8"/>
        <v>594</v>
      </c>
      <c r="L192">
        <v>5148</v>
      </c>
      <c r="M192">
        <v>5490</v>
      </c>
      <c r="P192" s="36">
        <v>40979</v>
      </c>
    </row>
    <row r="193" spans="1:16">
      <c r="A193" s="57">
        <v>40980</v>
      </c>
      <c r="B193" t="s">
        <v>27</v>
      </c>
      <c r="C193" t="s">
        <v>23</v>
      </c>
      <c r="D193" t="s">
        <v>39</v>
      </c>
      <c r="E193" t="s">
        <v>13</v>
      </c>
      <c r="F193">
        <v>18</v>
      </c>
      <c r="G193" t="str">
        <f t="shared" si="6"/>
        <v>2012</v>
      </c>
      <c r="H193" t="str">
        <f t="shared" si="7"/>
        <v>March</v>
      </c>
      <c r="I193">
        <v>74520</v>
      </c>
      <c r="J193">
        <v>79200</v>
      </c>
      <c r="K193">
        <f t="shared" si="8"/>
        <v>4680</v>
      </c>
      <c r="L193">
        <v>3042</v>
      </c>
      <c r="M193">
        <v>3240</v>
      </c>
      <c r="P193" s="36">
        <v>40980</v>
      </c>
    </row>
    <row r="194" spans="1:16">
      <c r="A194" s="57">
        <v>40980</v>
      </c>
      <c r="B194" t="s">
        <v>29</v>
      </c>
      <c r="C194" t="s">
        <v>30</v>
      </c>
      <c r="D194" t="s">
        <v>28</v>
      </c>
      <c r="E194" t="s">
        <v>13</v>
      </c>
      <c r="F194">
        <v>8</v>
      </c>
      <c r="G194" t="str">
        <f t="shared" si="6"/>
        <v>2012</v>
      </c>
      <c r="H194" t="str">
        <f t="shared" si="7"/>
        <v>March</v>
      </c>
      <c r="I194">
        <v>110808</v>
      </c>
      <c r="J194">
        <v>117990</v>
      </c>
      <c r="K194">
        <f t="shared" si="8"/>
        <v>7182</v>
      </c>
      <c r="L194">
        <v>5148</v>
      </c>
      <c r="M194">
        <v>5490</v>
      </c>
      <c r="P194" s="36">
        <v>40980</v>
      </c>
    </row>
    <row r="195" spans="1:16">
      <c r="A195" s="57">
        <v>40980</v>
      </c>
      <c r="B195" t="s">
        <v>27</v>
      </c>
      <c r="C195" t="s">
        <v>23</v>
      </c>
      <c r="D195" t="s">
        <v>28</v>
      </c>
      <c r="E195" t="s">
        <v>13</v>
      </c>
      <c r="F195">
        <v>25</v>
      </c>
      <c r="G195" t="str">
        <f t="shared" ref="G195:G258" si="9">TEXT(A195,"yyyy")</f>
        <v>2012</v>
      </c>
      <c r="H195" t="str">
        <f t="shared" ref="H195:H258" si="10">TEXT(A195,"mmmm")</f>
        <v>March</v>
      </c>
      <c r="I195">
        <v>134136</v>
      </c>
      <c r="J195">
        <v>142830</v>
      </c>
      <c r="K195">
        <f t="shared" ref="K195:K258" si="11">J195-I195</f>
        <v>8694</v>
      </c>
      <c r="L195">
        <v>7506</v>
      </c>
      <c r="M195">
        <v>8100</v>
      </c>
      <c r="P195" s="36">
        <v>40980</v>
      </c>
    </row>
    <row r="196" spans="1:16">
      <c r="A196" s="57">
        <v>40980</v>
      </c>
      <c r="B196" t="s">
        <v>24</v>
      </c>
      <c r="C196" t="s">
        <v>25</v>
      </c>
      <c r="D196" t="s">
        <v>39</v>
      </c>
      <c r="E196" t="s">
        <v>13</v>
      </c>
      <c r="F196">
        <v>7</v>
      </c>
      <c r="G196" t="str">
        <f t="shared" si="9"/>
        <v>2012</v>
      </c>
      <c r="H196" t="str">
        <f t="shared" si="10"/>
        <v>March</v>
      </c>
      <c r="I196">
        <v>29808</v>
      </c>
      <c r="J196">
        <v>31680</v>
      </c>
      <c r="K196">
        <f t="shared" si="11"/>
        <v>1872</v>
      </c>
      <c r="L196">
        <v>3042</v>
      </c>
      <c r="M196">
        <v>3240</v>
      </c>
      <c r="P196" s="36">
        <v>40980</v>
      </c>
    </row>
    <row r="197" spans="1:16">
      <c r="A197" s="57">
        <v>40981</v>
      </c>
      <c r="B197" t="s">
        <v>29</v>
      </c>
      <c r="C197" t="s">
        <v>30</v>
      </c>
      <c r="D197" t="s">
        <v>41</v>
      </c>
      <c r="E197" t="s">
        <v>13</v>
      </c>
      <c r="F197">
        <v>17</v>
      </c>
      <c r="G197" t="str">
        <f t="shared" si="9"/>
        <v>2012</v>
      </c>
      <c r="H197" t="str">
        <f t="shared" si="10"/>
        <v>March</v>
      </c>
      <c r="I197">
        <v>67896</v>
      </c>
      <c r="J197">
        <v>72450</v>
      </c>
      <c r="K197">
        <f t="shared" si="11"/>
        <v>4554</v>
      </c>
      <c r="L197">
        <v>3978</v>
      </c>
      <c r="M197">
        <v>4230</v>
      </c>
      <c r="P197" s="36">
        <v>40981</v>
      </c>
    </row>
    <row r="198" spans="1:16">
      <c r="A198" s="57">
        <v>40981</v>
      </c>
      <c r="B198" t="s">
        <v>27</v>
      </c>
      <c r="C198" t="s">
        <v>23</v>
      </c>
      <c r="D198" t="s">
        <v>19</v>
      </c>
      <c r="E198" t="s">
        <v>13</v>
      </c>
      <c r="F198">
        <v>3</v>
      </c>
      <c r="G198" t="str">
        <f t="shared" si="9"/>
        <v>2012</v>
      </c>
      <c r="H198" t="str">
        <f t="shared" si="10"/>
        <v>March</v>
      </c>
      <c r="I198">
        <v>67626</v>
      </c>
      <c r="J198">
        <v>71910</v>
      </c>
      <c r="K198">
        <f t="shared" si="11"/>
        <v>4284</v>
      </c>
      <c r="L198">
        <v>2952</v>
      </c>
      <c r="M198">
        <v>3150</v>
      </c>
      <c r="P198" s="36">
        <v>40981</v>
      </c>
    </row>
    <row r="199" spans="1:16">
      <c r="A199" s="57">
        <v>40981</v>
      </c>
      <c r="B199" t="s">
        <v>24</v>
      </c>
      <c r="C199" t="s">
        <v>25</v>
      </c>
      <c r="D199" t="s">
        <v>15</v>
      </c>
      <c r="E199" t="s">
        <v>16</v>
      </c>
      <c r="F199">
        <v>13</v>
      </c>
      <c r="G199" t="str">
        <f t="shared" si="9"/>
        <v>2012</v>
      </c>
      <c r="H199" t="str">
        <f t="shared" si="10"/>
        <v>March</v>
      </c>
      <c r="I199">
        <v>68058</v>
      </c>
      <c r="J199">
        <v>73530</v>
      </c>
      <c r="K199">
        <f t="shared" si="11"/>
        <v>5472</v>
      </c>
      <c r="L199">
        <v>2034</v>
      </c>
      <c r="M199">
        <v>2160</v>
      </c>
      <c r="P199" s="36">
        <v>40981</v>
      </c>
    </row>
    <row r="200" spans="1:16">
      <c r="A200" s="57">
        <v>40983</v>
      </c>
      <c r="B200" t="s">
        <v>24</v>
      </c>
      <c r="C200" t="s">
        <v>25</v>
      </c>
      <c r="D200" t="s">
        <v>35</v>
      </c>
      <c r="E200" t="s">
        <v>13</v>
      </c>
      <c r="F200">
        <v>17</v>
      </c>
      <c r="G200" t="str">
        <f t="shared" si="9"/>
        <v>2012</v>
      </c>
      <c r="H200" t="str">
        <f t="shared" si="10"/>
        <v>March</v>
      </c>
      <c r="I200">
        <v>97812</v>
      </c>
      <c r="J200">
        <v>104310</v>
      </c>
      <c r="K200">
        <f t="shared" si="11"/>
        <v>6498</v>
      </c>
      <c r="L200">
        <v>3582</v>
      </c>
      <c r="M200">
        <v>3870</v>
      </c>
      <c r="P200" s="36">
        <v>40983</v>
      </c>
    </row>
    <row r="201" spans="1:16">
      <c r="A201" s="57">
        <v>40983</v>
      </c>
      <c r="B201" t="s">
        <v>10</v>
      </c>
      <c r="C201" t="s">
        <v>11</v>
      </c>
      <c r="D201" t="s">
        <v>28</v>
      </c>
      <c r="E201" t="s">
        <v>13</v>
      </c>
      <c r="F201">
        <v>22</v>
      </c>
      <c r="G201" t="str">
        <f t="shared" si="9"/>
        <v>2012</v>
      </c>
      <c r="H201" t="str">
        <f t="shared" si="10"/>
        <v>March</v>
      </c>
      <c r="I201">
        <v>139968</v>
      </c>
      <c r="J201">
        <v>149040</v>
      </c>
      <c r="K201">
        <f t="shared" si="11"/>
        <v>9072</v>
      </c>
      <c r="L201">
        <v>3978</v>
      </c>
      <c r="M201">
        <v>4230</v>
      </c>
      <c r="P201" s="36">
        <v>40983</v>
      </c>
    </row>
    <row r="202" spans="1:16">
      <c r="A202" s="57">
        <v>40983</v>
      </c>
      <c r="B202" t="s">
        <v>10</v>
      </c>
      <c r="C202" t="s">
        <v>11</v>
      </c>
      <c r="D202" t="s">
        <v>15</v>
      </c>
      <c r="E202" t="s">
        <v>16</v>
      </c>
      <c r="F202">
        <v>23</v>
      </c>
      <c r="G202" t="str">
        <f t="shared" si="9"/>
        <v>2012</v>
      </c>
      <c r="H202" t="str">
        <f t="shared" si="10"/>
        <v>March</v>
      </c>
      <c r="I202">
        <v>46566</v>
      </c>
      <c r="J202">
        <v>50310</v>
      </c>
      <c r="K202">
        <f t="shared" si="11"/>
        <v>3744</v>
      </c>
      <c r="L202">
        <v>2196</v>
      </c>
      <c r="M202">
        <v>2340</v>
      </c>
      <c r="P202" s="36">
        <v>40983</v>
      </c>
    </row>
    <row r="203" spans="1:16">
      <c r="A203" s="57">
        <v>40983</v>
      </c>
      <c r="B203" t="s">
        <v>31</v>
      </c>
      <c r="C203" t="s">
        <v>30</v>
      </c>
      <c r="D203" t="s">
        <v>28</v>
      </c>
      <c r="E203" t="s">
        <v>13</v>
      </c>
      <c r="F203">
        <v>1</v>
      </c>
      <c r="G203" t="str">
        <f t="shared" si="9"/>
        <v>2012</v>
      </c>
      <c r="H203" t="str">
        <f t="shared" si="10"/>
        <v>March</v>
      </c>
      <c r="I203">
        <v>134136</v>
      </c>
      <c r="J203">
        <v>142830</v>
      </c>
      <c r="K203">
        <f t="shared" si="11"/>
        <v>8694</v>
      </c>
      <c r="L203">
        <v>2034</v>
      </c>
      <c r="M203">
        <v>2160</v>
      </c>
      <c r="P203" s="36">
        <v>40983</v>
      </c>
    </row>
    <row r="204" spans="1:16">
      <c r="A204" s="57">
        <v>40983</v>
      </c>
      <c r="B204" t="s">
        <v>20</v>
      </c>
      <c r="C204" t="s">
        <v>18</v>
      </c>
      <c r="D204" t="s">
        <v>37</v>
      </c>
      <c r="E204" t="s">
        <v>13</v>
      </c>
      <c r="F204">
        <v>25</v>
      </c>
      <c r="G204" t="str">
        <f t="shared" si="9"/>
        <v>2012</v>
      </c>
      <c r="H204" t="str">
        <f t="shared" si="10"/>
        <v>March</v>
      </c>
      <c r="I204">
        <v>17928</v>
      </c>
      <c r="J204">
        <v>19080</v>
      </c>
      <c r="K204">
        <f t="shared" si="11"/>
        <v>1152</v>
      </c>
      <c r="L204">
        <v>5148</v>
      </c>
      <c r="M204">
        <v>5490</v>
      </c>
      <c r="P204" s="36">
        <v>40983</v>
      </c>
    </row>
    <row r="205" spans="1:16">
      <c r="A205" s="57">
        <v>40983</v>
      </c>
      <c r="B205" t="s">
        <v>14</v>
      </c>
      <c r="C205" t="s">
        <v>11</v>
      </c>
      <c r="D205" t="s">
        <v>15</v>
      </c>
      <c r="E205" t="s">
        <v>16</v>
      </c>
      <c r="F205">
        <v>22</v>
      </c>
      <c r="G205" t="str">
        <f t="shared" si="9"/>
        <v>2012</v>
      </c>
      <c r="H205" t="str">
        <f t="shared" si="10"/>
        <v>March</v>
      </c>
      <c r="I205">
        <v>17910</v>
      </c>
      <c r="J205">
        <v>19350</v>
      </c>
      <c r="K205">
        <f t="shared" si="11"/>
        <v>1440</v>
      </c>
      <c r="L205">
        <v>3384</v>
      </c>
      <c r="M205">
        <v>3600</v>
      </c>
      <c r="P205" s="36">
        <v>40983</v>
      </c>
    </row>
    <row r="206" spans="1:16">
      <c r="A206" s="57">
        <v>40984</v>
      </c>
      <c r="B206" t="s">
        <v>31</v>
      </c>
      <c r="C206" t="s">
        <v>30</v>
      </c>
      <c r="D206" t="s">
        <v>26</v>
      </c>
      <c r="E206" t="s">
        <v>13</v>
      </c>
      <c r="F206">
        <v>2</v>
      </c>
      <c r="G206" t="str">
        <f t="shared" si="9"/>
        <v>2012</v>
      </c>
      <c r="H206" t="str">
        <f t="shared" si="10"/>
        <v>March</v>
      </c>
      <c r="I206">
        <v>69966</v>
      </c>
      <c r="J206">
        <v>74520</v>
      </c>
      <c r="K206">
        <f t="shared" si="11"/>
        <v>4554</v>
      </c>
      <c r="L206">
        <v>3978</v>
      </c>
      <c r="M206">
        <v>4230</v>
      </c>
      <c r="P206" s="36">
        <v>40984</v>
      </c>
    </row>
    <row r="207" spans="1:16">
      <c r="A207" s="57">
        <v>40984</v>
      </c>
      <c r="B207" t="s">
        <v>29</v>
      </c>
      <c r="C207" t="s">
        <v>30</v>
      </c>
      <c r="D207" t="s">
        <v>21</v>
      </c>
      <c r="E207" t="s">
        <v>13</v>
      </c>
      <c r="F207">
        <v>11</v>
      </c>
      <c r="G207" t="str">
        <f t="shared" si="9"/>
        <v>2012</v>
      </c>
      <c r="H207" t="str">
        <f t="shared" si="10"/>
        <v>March</v>
      </c>
      <c r="I207">
        <v>4392</v>
      </c>
      <c r="J207">
        <v>4680</v>
      </c>
      <c r="K207">
        <f t="shared" si="11"/>
        <v>288</v>
      </c>
      <c r="L207">
        <v>3582</v>
      </c>
      <c r="M207">
        <v>3870</v>
      </c>
      <c r="P207" s="36">
        <v>40984</v>
      </c>
    </row>
    <row r="208" spans="1:16">
      <c r="A208" s="57">
        <v>40985</v>
      </c>
      <c r="B208" t="s">
        <v>31</v>
      </c>
      <c r="C208" t="s">
        <v>30</v>
      </c>
      <c r="D208" t="s">
        <v>33</v>
      </c>
      <c r="E208" t="s">
        <v>13</v>
      </c>
      <c r="F208">
        <v>11</v>
      </c>
      <c r="G208" t="str">
        <f t="shared" si="9"/>
        <v>2012</v>
      </c>
      <c r="H208" t="str">
        <f t="shared" si="10"/>
        <v>March</v>
      </c>
      <c r="I208">
        <v>19890</v>
      </c>
      <c r="J208">
        <v>21150</v>
      </c>
      <c r="K208">
        <f t="shared" si="11"/>
        <v>1260</v>
      </c>
      <c r="L208">
        <v>3546</v>
      </c>
      <c r="M208">
        <v>3780</v>
      </c>
      <c r="P208" s="36">
        <v>40985</v>
      </c>
    </row>
    <row r="209" spans="1:16">
      <c r="A209" s="57">
        <v>40985</v>
      </c>
      <c r="B209" t="s">
        <v>22</v>
      </c>
      <c r="C209" t="s">
        <v>23</v>
      </c>
      <c r="D209" t="s">
        <v>35</v>
      </c>
      <c r="E209" t="s">
        <v>13</v>
      </c>
      <c r="F209">
        <v>1</v>
      </c>
      <c r="G209" t="str">
        <f t="shared" si="9"/>
        <v>2012</v>
      </c>
      <c r="H209" t="str">
        <f t="shared" si="10"/>
        <v>March</v>
      </c>
      <c r="I209">
        <v>128700</v>
      </c>
      <c r="J209">
        <v>137250</v>
      </c>
      <c r="K209">
        <f t="shared" si="11"/>
        <v>8550</v>
      </c>
      <c r="L209">
        <v>7506</v>
      </c>
      <c r="M209">
        <v>8100</v>
      </c>
      <c r="P209" s="36">
        <v>40985</v>
      </c>
    </row>
    <row r="210" spans="1:16">
      <c r="A210" s="57">
        <v>40985</v>
      </c>
      <c r="B210" t="s">
        <v>10</v>
      </c>
      <c r="C210" t="s">
        <v>11</v>
      </c>
      <c r="D210" t="s">
        <v>41</v>
      </c>
      <c r="E210" t="s">
        <v>13</v>
      </c>
      <c r="F210">
        <v>14</v>
      </c>
      <c r="G210" t="str">
        <f t="shared" si="9"/>
        <v>2012</v>
      </c>
      <c r="H210" t="str">
        <f t="shared" si="10"/>
        <v>March</v>
      </c>
      <c r="I210">
        <v>32472</v>
      </c>
      <c r="J210">
        <v>34650</v>
      </c>
      <c r="K210">
        <f t="shared" si="11"/>
        <v>2178</v>
      </c>
      <c r="L210">
        <v>3978</v>
      </c>
      <c r="M210">
        <v>4230</v>
      </c>
      <c r="P210" s="36">
        <v>40985</v>
      </c>
    </row>
    <row r="211" spans="1:16">
      <c r="A211" s="57">
        <v>40986</v>
      </c>
      <c r="B211" t="s">
        <v>20</v>
      </c>
      <c r="C211" t="s">
        <v>18</v>
      </c>
      <c r="D211" t="s">
        <v>36</v>
      </c>
      <c r="E211" t="s">
        <v>13</v>
      </c>
      <c r="F211">
        <v>11</v>
      </c>
      <c r="G211" t="str">
        <f t="shared" si="9"/>
        <v>2012</v>
      </c>
      <c r="H211" t="str">
        <f t="shared" si="10"/>
        <v>March</v>
      </c>
      <c r="I211">
        <v>31590</v>
      </c>
      <c r="J211">
        <v>33750</v>
      </c>
      <c r="K211">
        <f t="shared" si="11"/>
        <v>2160</v>
      </c>
      <c r="L211">
        <v>2034</v>
      </c>
      <c r="M211">
        <v>2160</v>
      </c>
      <c r="P211" s="36">
        <v>40986</v>
      </c>
    </row>
    <row r="212" spans="1:16">
      <c r="A212" s="57">
        <v>40986</v>
      </c>
      <c r="B212" t="s">
        <v>34</v>
      </c>
      <c r="C212" t="s">
        <v>25</v>
      </c>
      <c r="D212" t="s">
        <v>41</v>
      </c>
      <c r="E212" t="s">
        <v>13</v>
      </c>
      <c r="F212">
        <v>8</v>
      </c>
      <c r="G212" t="str">
        <f t="shared" si="9"/>
        <v>2012</v>
      </c>
      <c r="H212" t="str">
        <f t="shared" si="10"/>
        <v>March</v>
      </c>
      <c r="I212">
        <v>67896</v>
      </c>
      <c r="J212">
        <v>72450</v>
      </c>
      <c r="K212">
        <f t="shared" si="11"/>
        <v>4554</v>
      </c>
      <c r="L212">
        <v>2952</v>
      </c>
      <c r="M212">
        <v>3150</v>
      </c>
      <c r="P212" s="36">
        <v>40986</v>
      </c>
    </row>
    <row r="213" spans="1:16">
      <c r="A213" s="57">
        <v>40987</v>
      </c>
      <c r="B213" t="s">
        <v>22</v>
      </c>
      <c r="C213" t="s">
        <v>23</v>
      </c>
      <c r="D213" t="s">
        <v>38</v>
      </c>
      <c r="E213" t="s">
        <v>13</v>
      </c>
      <c r="F213">
        <v>1</v>
      </c>
      <c r="G213" t="str">
        <f t="shared" si="9"/>
        <v>2012</v>
      </c>
      <c r="H213" t="str">
        <f t="shared" si="10"/>
        <v>March</v>
      </c>
      <c r="I213">
        <v>39006</v>
      </c>
      <c r="J213">
        <v>41580</v>
      </c>
      <c r="K213">
        <f t="shared" si="11"/>
        <v>2574</v>
      </c>
      <c r="L213">
        <v>3546</v>
      </c>
      <c r="M213">
        <v>3780</v>
      </c>
      <c r="P213" s="36">
        <v>40987</v>
      </c>
    </row>
    <row r="214" spans="1:16">
      <c r="A214" s="57">
        <v>40987</v>
      </c>
      <c r="B214" t="s">
        <v>20</v>
      </c>
      <c r="C214" t="s">
        <v>18</v>
      </c>
      <c r="D214" t="s">
        <v>26</v>
      </c>
      <c r="E214" t="s">
        <v>13</v>
      </c>
      <c r="F214">
        <v>24</v>
      </c>
      <c r="G214" t="str">
        <f t="shared" si="9"/>
        <v>2012</v>
      </c>
      <c r="H214" t="str">
        <f t="shared" si="10"/>
        <v>March</v>
      </c>
      <c r="I214">
        <v>63882</v>
      </c>
      <c r="J214">
        <v>68040</v>
      </c>
      <c r="K214">
        <f t="shared" si="11"/>
        <v>4158</v>
      </c>
      <c r="L214">
        <v>3546</v>
      </c>
      <c r="M214">
        <v>3780</v>
      </c>
      <c r="P214" s="36">
        <v>40987</v>
      </c>
    </row>
    <row r="215" spans="1:16">
      <c r="A215" s="57">
        <v>40987</v>
      </c>
      <c r="B215" t="s">
        <v>20</v>
      </c>
      <c r="C215" t="s">
        <v>18</v>
      </c>
      <c r="D215" t="s">
        <v>39</v>
      </c>
      <c r="E215" t="s">
        <v>13</v>
      </c>
      <c r="F215">
        <v>15</v>
      </c>
      <c r="G215" t="str">
        <f t="shared" si="9"/>
        <v>2012</v>
      </c>
      <c r="H215" t="str">
        <f t="shared" si="10"/>
        <v>March</v>
      </c>
      <c r="I215">
        <v>59616</v>
      </c>
      <c r="J215">
        <v>63360</v>
      </c>
      <c r="K215">
        <f t="shared" si="11"/>
        <v>3744</v>
      </c>
      <c r="L215">
        <v>3978</v>
      </c>
      <c r="M215">
        <v>4230</v>
      </c>
      <c r="P215" s="36">
        <v>40987</v>
      </c>
    </row>
    <row r="216" spans="1:16">
      <c r="A216" s="57">
        <v>40988</v>
      </c>
      <c r="B216" t="s">
        <v>31</v>
      </c>
      <c r="C216" t="s">
        <v>30</v>
      </c>
      <c r="D216" t="s">
        <v>39</v>
      </c>
      <c r="E216" t="s">
        <v>13</v>
      </c>
      <c r="F216">
        <v>20</v>
      </c>
      <c r="G216" t="str">
        <f t="shared" si="9"/>
        <v>2012</v>
      </c>
      <c r="H216" t="str">
        <f t="shared" si="10"/>
        <v>March</v>
      </c>
      <c r="I216">
        <v>29808</v>
      </c>
      <c r="J216">
        <v>31680</v>
      </c>
      <c r="K216">
        <f t="shared" si="11"/>
        <v>1872</v>
      </c>
      <c r="L216">
        <v>3546</v>
      </c>
      <c r="M216">
        <v>3780</v>
      </c>
      <c r="P216" s="36">
        <v>40988</v>
      </c>
    </row>
    <row r="217" spans="1:16">
      <c r="A217" s="57">
        <v>40988</v>
      </c>
      <c r="B217" t="s">
        <v>17</v>
      </c>
      <c r="C217" t="s">
        <v>18</v>
      </c>
      <c r="D217" t="s">
        <v>26</v>
      </c>
      <c r="E217" t="s">
        <v>13</v>
      </c>
      <c r="F217">
        <v>1</v>
      </c>
      <c r="G217" t="str">
        <f t="shared" si="9"/>
        <v>2012</v>
      </c>
      <c r="H217" t="str">
        <f t="shared" si="10"/>
        <v>March</v>
      </c>
      <c r="I217">
        <v>48672</v>
      </c>
      <c r="J217">
        <v>51840</v>
      </c>
      <c r="K217">
        <f t="shared" si="11"/>
        <v>3168</v>
      </c>
      <c r="L217">
        <v>5148</v>
      </c>
      <c r="M217">
        <v>5490</v>
      </c>
      <c r="P217" s="36">
        <v>40988</v>
      </c>
    </row>
    <row r="218" spans="1:16">
      <c r="A218" s="57">
        <v>40989</v>
      </c>
      <c r="B218" t="s">
        <v>29</v>
      </c>
      <c r="C218" t="s">
        <v>30</v>
      </c>
      <c r="D218" t="s">
        <v>28</v>
      </c>
      <c r="E218" t="s">
        <v>13</v>
      </c>
      <c r="F218">
        <v>5</v>
      </c>
      <c r="G218" t="str">
        <f t="shared" si="9"/>
        <v>2012</v>
      </c>
      <c r="H218" t="str">
        <f t="shared" si="10"/>
        <v>March</v>
      </c>
      <c r="I218">
        <v>17496</v>
      </c>
      <c r="J218">
        <v>18630</v>
      </c>
      <c r="K218">
        <f t="shared" si="11"/>
        <v>1134</v>
      </c>
      <c r="L218">
        <v>2196</v>
      </c>
      <c r="M218">
        <v>2340</v>
      </c>
      <c r="P218" s="36">
        <v>40989</v>
      </c>
    </row>
    <row r="219" spans="1:16">
      <c r="A219" s="57">
        <v>40989</v>
      </c>
      <c r="B219" t="s">
        <v>24</v>
      </c>
      <c r="C219" t="s">
        <v>25</v>
      </c>
      <c r="D219" t="s">
        <v>33</v>
      </c>
      <c r="E219" t="s">
        <v>13</v>
      </c>
      <c r="F219">
        <v>2</v>
      </c>
      <c r="G219" t="str">
        <f t="shared" si="9"/>
        <v>2012</v>
      </c>
      <c r="H219" t="str">
        <f t="shared" si="10"/>
        <v>March</v>
      </c>
      <c r="I219">
        <v>71604</v>
      </c>
      <c r="J219">
        <v>76140</v>
      </c>
      <c r="K219">
        <f t="shared" si="11"/>
        <v>4536</v>
      </c>
      <c r="L219">
        <v>3924</v>
      </c>
      <c r="M219">
        <v>4230</v>
      </c>
      <c r="P219" s="36">
        <v>40989</v>
      </c>
    </row>
    <row r="220" spans="1:16">
      <c r="A220" s="57">
        <v>40989</v>
      </c>
      <c r="B220" t="s">
        <v>24</v>
      </c>
      <c r="C220" t="s">
        <v>25</v>
      </c>
      <c r="D220" t="s">
        <v>43</v>
      </c>
      <c r="E220" t="s">
        <v>13</v>
      </c>
      <c r="F220">
        <v>15</v>
      </c>
      <c r="G220" t="str">
        <f t="shared" si="9"/>
        <v>2012</v>
      </c>
      <c r="H220" t="str">
        <f t="shared" si="10"/>
        <v>March</v>
      </c>
      <c r="I220">
        <v>64296</v>
      </c>
      <c r="J220">
        <v>68400</v>
      </c>
      <c r="K220">
        <f t="shared" si="11"/>
        <v>4104</v>
      </c>
      <c r="L220">
        <v>3978</v>
      </c>
      <c r="M220">
        <v>4230</v>
      </c>
      <c r="P220" s="36">
        <v>40989</v>
      </c>
    </row>
    <row r="221" spans="1:16">
      <c r="A221" s="57">
        <v>40989</v>
      </c>
      <c r="B221" t="s">
        <v>17</v>
      </c>
      <c r="C221" t="s">
        <v>18</v>
      </c>
      <c r="D221" t="s">
        <v>39</v>
      </c>
      <c r="E221" t="s">
        <v>13</v>
      </c>
      <c r="F221">
        <v>24</v>
      </c>
      <c r="G221" t="str">
        <f t="shared" si="9"/>
        <v>2012</v>
      </c>
      <c r="H221" t="str">
        <f t="shared" si="10"/>
        <v>March</v>
      </c>
      <c r="I221">
        <v>48438</v>
      </c>
      <c r="J221">
        <v>51480</v>
      </c>
      <c r="K221">
        <f t="shared" si="11"/>
        <v>3042</v>
      </c>
      <c r="L221">
        <v>2106</v>
      </c>
      <c r="M221">
        <v>2250</v>
      </c>
      <c r="P221" s="36">
        <v>40989</v>
      </c>
    </row>
    <row r="222" spans="1:16">
      <c r="A222" s="57">
        <v>40989</v>
      </c>
      <c r="B222" t="s">
        <v>34</v>
      </c>
      <c r="C222" t="s">
        <v>25</v>
      </c>
      <c r="D222" t="s">
        <v>41</v>
      </c>
      <c r="E222" t="s">
        <v>13</v>
      </c>
      <c r="F222">
        <v>23</v>
      </c>
      <c r="G222" t="str">
        <f t="shared" si="9"/>
        <v>2012</v>
      </c>
      <c r="H222" t="str">
        <f t="shared" si="10"/>
        <v>March</v>
      </c>
      <c r="I222">
        <v>8856</v>
      </c>
      <c r="J222">
        <v>9450</v>
      </c>
      <c r="K222">
        <f t="shared" si="11"/>
        <v>594</v>
      </c>
      <c r="L222">
        <v>5148</v>
      </c>
      <c r="M222">
        <v>5490</v>
      </c>
      <c r="P222" s="36">
        <v>40989</v>
      </c>
    </row>
    <row r="223" spans="1:16">
      <c r="A223" s="57">
        <v>40990</v>
      </c>
      <c r="B223" t="s">
        <v>22</v>
      </c>
      <c r="C223" t="s">
        <v>23</v>
      </c>
      <c r="D223" t="s">
        <v>35</v>
      </c>
      <c r="E223" t="s">
        <v>13</v>
      </c>
      <c r="F223">
        <v>20</v>
      </c>
      <c r="G223" t="str">
        <f t="shared" si="9"/>
        <v>2012</v>
      </c>
      <c r="H223" t="str">
        <f t="shared" si="10"/>
        <v>March</v>
      </c>
      <c r="I223">
        <v>72072</v>
      </c>
      <c r="J223">
        <v>76860</v>
      </c>
      <c r="K223">
        <f t="shared" si="11"/>
        <v>4788</v>
      </c>
      <c r="L223">
        <v>3546</v>
      </c>
      <c r="M223">
        <v>3780</v>
      </c>
      <c r="P223" s="36">
        <v>40990</v>
      </c>
    </row>
    <row r="224" spans="1:16">
      <c r="A224" s="57">
        <v>40990</v>
      </c>
      <c r="B224" t="s">
        <v>14</v>
      </c>
      <c r="C224" t="s">
        <v>11</v>
      </c>
      <c r="D224" t="s">
        <v>12</v>
      </c>
      <c r="E224" t="s">
        <v>13</v>
      </c>
      <c r="F224">
        <v>23</v>
      </c>
      <c r="G224" t="str">
        <f t="shared" si="9"/>
        <v>2012</v>
      </c>
      <c r="H224" t="str">
        <f t="shared" si="10"/>
        <v>March</v>
      </c>
      <c r="I224">
        <v>36612</v>
      </c>
      <c r="J224">
        <v>38880</v>
      </c>
      <c r="K224">
        <f t="shared" si="11"/>
        <v>2268</v>
      </c>
      <c r="L224">
        <v>3546</v>
      </c>
      <c r="M224">
        <v>3780</v>
      </c>
      <c r="P224" s="36">
        <v>40990</v>
      </c>
    </row>
    <row r="225" spans="1:16">
      <c r="A225" s="57">
        <v>40991</v>
      </c>
      <c r="B225" t="s">
        <v>34</v>
      </c>
      <c r="C225" t="s">
        <v>25</v>
      </c>
      <c r="D225" t="s">
        <v>33</v>
      </c>
      <c r="E225" t="s">
        <v>13</v>
      </c>
      <c r="F225">
        <v>22</v>
      </c>
      <c r="G225" t="str">
        <f t="shared" si="9"/>
        <v>2012</v>
      </c>
      <c r="H225" t="str">
        <f t="shared" si="10"/>
        <v>March</v>
      </c>
      <c r="I225">
        <v>87516</v>
      </c>
      <c r="J225">
        <v>93060</v>
      </c>
      <c r="K225">
        <f t="shared" si="11"/>
        <v>5544</v>
      </c>
      <c r="L225">
        <v>5148</v>
      </c>
      <c r="M225">
        <v>5490</v>
      </c>
      <c r="P225" s="36">
        <v>40991</v>
      </c>
    </row>
    <row r="226" spans="1:16">
      <c r="A226" s="57">
        <v>40991</v>
      </c>
      <c r="B226" t="s">
        <v>29</v>
      </c>
      <c r="C226" t="s">
        <v>30</v>
      </c>
      <c r="D226" t="s">
        <v>36</v>
      </c>
      <c r="E226" t="s">
        <v>13</v>
      </c>
      <c r="F226">
        <v>10</v>
      </c>
      <c r="G226" t="str">
        <f t="shared" si="9"/>
        <v>2012</v>
      </c>
      <c r="H226" t="str">
        <f t="shared" si="10"/>
        <v>March</v>
      </c>
      <c r="I226">
        <v>52650</v>
      </c>
      <c r="J226">
        <v>56250</v>
      </c>
      <c r="K226">
        <f t="shared" si="11"/>
        <v>3600</v>
      </c>
      <c r="L226">
        <v>3384</v>
      </c>
      <c r="M226">
        <v>3600</v>
      </c>
      <c r="P226" s="36">
        <v>40991</v>
      </c>
    </row>
    <row r="227" spans="1:16">
      <c r="A227" s="57">
        <v>40991</v>
      </c>
      <c r="B227" t="s">
        <v>20</v>
      </c>
      <c r="C227" t="s">
        <v>18</v>
      </c>
      <c r="D227" t="s">
        <v>42</v>
      </c>
      <c r="E227" t="s">
        <v>16</v>
      </c>
      <c r="F227">
        <v>5</v>
      </c>
      <c r="G227" t="str">
        <f t="shared" si="9"/>
        <v>2012</v>
      </c>
      <c r="H227" t="str">
        <f t="shared" si="10"/>
        <v>March</v>
      </c>
      <c r="I227">
        <v>7506</v>
      </c>
      <c r="J227">
        <v>8100</v>
      </c>
      <c r="K227">
        <f t="shared" si="11"/>
        <v>594</v>
      </c>
      <c r="L227">
        <v>3042</v>
      </c>
      <c r="M227">
        <v>3240</v>
      </c>
      <c r="P227" s="36">
        <v>40991</v>
      </c>
    </row>
    <row r="228" spans="1:16">
      <c r="A228" s="57">
        <v>40991</v>
      </c>
      <c r="B228" t="s">
        <v>24</v>
      </c>
      <c r="C228" t="s">
        <v>25</v>
      </c>
      <c r="D228" t="s">
        <v>35</v>
      </c>
      <c r="E228" t="s">
        <v>13</v>
      </c>
      <c r="F228">
        <v>12</v>
      </c>
      <c r="G228" t="str">
        <f t="shared" si="9"/>
        <v>2012</v>
      </c>
      <c r="H228" t="str">
        <f t="shared" si="10"/>
        <v>March</v>
      </c>
      <c r="I228">
        <v>30888</v>
      </c>
      <c r="J228">
        <v>32940</v>
      </c>
      <c r="K228">
        <f t="shared" si="11"/>
        <v>2052</v>
      </c>
      <c r="L228">
        <v>3978</v>
      </c>
      <c r="M228">
        <v>4230</v>
      </c>
      <c r="P228" s="36">
        <v>40991</v>
      </c>
    </row>
    <row r="229" spans="1:16">
      <c r="A229" s="57">
        <v>40991</v>
      </c>
      <c r="B229" t="s">
        <v>29</v>
      </c>
      <c r="C229" t="s">
        <v>30</v>
      </c>
      <c r="D229" t="s">
        <v>28</v>
      </c>
      <c r="E229" t="s">
        <v>13</v>
      </c>
      <c r="F229">
        <v>19</v>
      </c>
      <c r="G229" t="str">
        <f t="shared" si="9"/>
        <v>2012</v>
      </c>
      <c r="H229" t="str">
        <f t="shared" si="10"/>
        <v>March</v>
      </c>
      <c r="I229">
        <v>46656</v>
      </c>
      <c r="J229">
        <v>49680</v>
      </c>
      <c r="K229">
        <f t="shared" si="11"/>
        <v>3024</v>
      </c>
      <c r="L229">
        <v>3978</v>
      </c>
      <c r="M229">
        <v>4230</v>
      </c>
      <c r="P229" s="36">
        <v>40991</v>
      </c>
    </row>
    <row r="230" spans="1:16">
      <c r="A230" s="57">
        <v>40991</v>
      </c>
      <c r="B230" t="s">
        <v>22</v>
      </c>
      <c r="C230" t="s">
        <v>23</v>
      </c>
      <c r="D230" t="s">
        <v>21</v>
      </c>
      <c r="E230" t="s">
        <v>13</v>
      </c>
      <c r="F230">
        <v>18</v>
      </c>
      <c r="G230" t="str">
        <f t="shared" si="9"/>
        <v>2012</v>
      </c>
      <c r="H230" t="str">
        <f t="shared" si="10"/>
        <v>March</v>
      </c>
      <c r="I230">
        <v>43920</v>
      </c>
      <c r="J230">
        <v>46800</v>
      </c>
      <c r="K230">
        <f t="shared" si="11"/>
        <v>2880</v>
      </c>
      <c r="L230">
        <v>3924</v>
      </c>
      <c r="M230">
        <v>4230</v>
      </c>
      <c r="P230" s="36">
        <v>40991</v>
      </c>
    </row>
    <row r="231" spans="1:16">
      <c r="A231" s="57">
        <v>40991</v>
      </c>
      <c r="B231" t="s">
        <v>34</v>
      </c>
      <c r="C231" t="s">
        <v>25</v>
      </c>
      <c r="D231" t="s">
        <v>33</v>
      </c>
      <c r="E231" t="s">
        <v>13</v>
      </c>
      <c r="F231">
        <v>1</v>
      </c>
      <c r="G231" t="str">
        <f t="shared" si="9"/>
        <v>2012</v>
      </c>
      <c r="H231" t="str">
        <f t="shared" si="10"/>
        <v>March</v>
      </c>
      <c r="I231">
        <v>3978</v>
      </c>
      <c r="J231">
        <v>4230</v>
      </c>
      <c r="K231">
        <f t="shared" si="11"/>
        <v>252</v>
      </c>
      <c r="L231">
        <v>2952</v>
      </c>
      <c r="M231">
        <v>3150</v>
      </c>
      <c r="P231" s="36">
        <v>40991</v>
      </c>
    </row>
    <row r="232" spans="1:16">
      <c r="A232" s="57">
        <v>40991</v>
      </c>
      <c r="B232" t="s">
        <v>17</v>
      </c>
      <c r="C232" t="s">
        <v>18</v>
      </c>
      <c r="D232" t="s">
        <v>38</v>
      </c>
      <c r="E232" t="s">
        <v>13</v>
      </c>
      <c r="F232">
        <v>15</v>
      </c>
      <c r="G232" t="str">
        <f t="shared" si="9"/>
        <v>2012</v>
      </c>
      <c r="H232" t="str">
        <f t="shared" si="10"/>
        <v>March</v>
      </c>
      <c r="I232">
        <v>35460</v>
      </c>
      <c r="J232">
        <v>37800</v>
      </c>
      <c r="K232">
        <f t="shared" si="11"/>
        <v>2340</v>
      </c>
      <c r="L232">
        <v>3042</v>
      </c>
      <c r="M232">
        <v>3240</v>
      </c>
      <c r="P232" s="36">
        <v>40991</v>
      </c>
    </row>
    <row r="233" spans="1:16">
      <c r="A233" s="57">
        <v>40992</v>
      </c>
      <c r="B233" t="s">
        <v>31</v>
      </c>
      <c r="C233" t="s">
        <v>30</v>
      </c>
      <c r="D233" t="s">
        <v>41</v>
      </c>
      <c r="E233" t="s">
        <v>13</v>
      </c>
      <c r="F233">
        <v>4</v>
      </c>
      <c r="G233" t="str">
        <f t="shared" si="9"/>
        <v>2012</v>
      </c>
      <c r="H233" t="str">
        <f t="shared" si="10"/>
        <v>March</v>
      </c>
      <c r="I233">
        <v>8856</v>
      </c>
      <c r="J233">
        <v>9450</v>
      </c>
      <c r="K233">
        <f t="shared" si="11"/>
        <v>594</v>
      </c>
      <c r="L233">
        <v>3978</v>
      </c>
      <c r="M233">
        <v>4230</v>
      </c>
      <c r="P233" s="36">
        <v>40992</v>
      </c>
    </row>
    <row r="234" spans="1:16">
      <c r="A234" s="57">
        <v>40993</v>
      </c>
      <c r="B234" t="s">
        <v>17</v>
      </c>
      <c r="C234" t="s">
        <v>18</v>
      </c>
      <c r="D234" t="s">
        <v>21</v>
      </c>
      <c r="E234" t="s">
        <v>13</v>
      </c>
      <c r="F234">
        <v>16</v>
      </c>
      <c r="G234" t="str">
        <f t="shared" si="9"/>
        <v>2012</v>
      </c>
      <c r="H234" t="str">
        <f t="shared" si="10"/>
        <v>March</v>
      </c>
      <c r="I234">
        <v>26352</v>
      </c>
      <c r="J234">
        <v>28080</v>
      </c>
      <c r="K234">
        <f t="shared" si="11"/>
        <v>1728</v>
      </c>
      <c r="L234">
        <v>2106</v>
      </c>
      <c r="M234">
        <v>2250</v>
      </c>
      <c r="P234" s="36">
        <v>40993</v>
      </c>
    </row>
    <row r="235" spans="1:16">
      <c r="A235" s="57">
        <v>40994</v>
      </c>
      <c r="B235" t="s">
        <v>14</v>
      </c>
      <c r="C235" t="s">
        <v>11</v>
      </c>
      <c r="D235" t="s">
        <v>43</v>
      </c>
      <c r="E235" t="s">
        <v>13</v>
      </c>
      <c r="F235">
        <v>10</v>
      </c>
      <c r="G235" t="str">
        <f t="shared" si="9"/>
        <v>2012</v>
      </c>
      <c r="H235" t="str">
        <f t="shared" si="10"/>
        <v>March</v>
      </c>
      <c r="I235">
        <v>50760</v>
      </c>
      <c r="J235">
        <v>54000</v>
      </c>
      <c r="K235">
        <f t="shared" si="11"/>
        <v>3240</v>
      </c>
      <c r="L235">
        <v>2034</v>
      </c>
      <c r="M235">
        <v>2160</v>
      </c>
      <c r="P235" s="36">
        <v>40994</v>
      </c>
    </row>
    <row r="236" spans="1:16">
      <c r="A236" s="57">
        <v>40994</v>
      </c>
      <c r="B236" t="s">
        <v>22</v>
      </c>
      <c r="C236" t="s">
        <v>23</v>
      </c>
      <c r="D236" t="s">
        <v>21</v>
      </c>
      <c r="E236" t="s">
        <v>13</v>
      </c>
      <c r="F236">
        <v>21</v>
      </c>
      <c r="G236" t="str">
        <f t="shared" si="9"/>
        <v>2012</v>
      </c>
      <c r="H236" t="str">
        <f t="shared" si="10"/>
        <v>March</v>
      </c>
      <c r="I236">
        <v>32940</v>
      </c>
      <c r="J236">
        <v>35100</v>
      </c>
      <c r="K236">
        <f t="shared" si="11"/>
        <v>2160</v>
      </c>
      <c r="L236">
        <v>4482</v>
      </c>
      <c r="M236">
        <v>4770</v>
      </c>
      <c r="P236" s="36">
        <v>40994</v>
      </c>
    </row>
    <row r="237" spans="1:16">
      <c r="A237" s="57">
        <v>40995</v>
      </c>
      <c r="B237" t="s">
        <v>14</v>
      </c>
      <c r="C237" t="s">
        <v>11</v>
      </c>
      <c r="D237" t="s">
        <v>40</v>
      </c>
      <c r="E237" t="s">
        <v>16</v>
      </c>
      <c r="F237">
        <v>7</v>
      </c>
      <c r="G237" t="str">
        <f t="shared" si="9"/>
        <v>2012</v>
      </c>
      <c r="H237" t="str">
        <f t="shared" si="10"/>
        <v>March</v>
      </c>
      <c r="I237">
        <v>66708</v>
      </c>
      <c r="J237">
        <v>71910</v>
      </c>
      <c r="K237">
        <f t="shared" si="11"/>
        <v>5202</v>
      </c>
      <c r="L237">
        <v>3726</v>
      </c>
      <c r="M237">
        <v>3960</v>
      </c>
      <c r="P237" s="36">
        <v>40995</v>
      </c>
    </row>
    <row r="238" spans="1:16">
      <c r="A238" s="57">
        <v>40996</v>
      </c>
      <c r="B238" t="s">
        <v>14</v>
      </c>
      <c r="C238" t="s">
        <v>11</v>
      </c>
      <c r="D238" t="s">
        <v>42</v>
      </c>
      <c r="E238" t="s">
        <v>16</v>
      </c>
      <c r="F238">
        <v>22</v>
      </c>
      <c r="G238" t="str">
        <f t="shared" si="9"/>
        <v>2012</v>
      </c>
      <c r="H238" t="str">
        <f t="shared" si="10"/>
        <v>March</v>
      </c>
      <c r="I238">
        <v>165132</v>
      </c>
      <c r="J238">
        <v>178200</v>
      </c>
      <c r="K238">
        <f t="shared" si="11"/>
        <v>13068</v>
      </c>
      <c r="L238">
        <v>2952</v>
      </c>
      <c r="M238">
        <v>3150</v>
      </c>
      <c r="P238" s="36">
        <v>40996</v>
      </c>
    </row>
    <row r="239" spans="1:16">
      <c r="A239" s="57">
        <v>40996</v>
      </c>
      <c r="B239" t="s">
        <v>10</v>
      </c>
      <c r="C239" t="s">
        <v>11</v>
      </c>
      <c r="D239" t="s">
        <v>40</v>
      </c>
      <c r="E239" t="s">
        <v>16</v>
      </c>
      <c r="F239">
        <v>15</v>
      </c>
      <c r="G239" t="str">
        <f t="shared" si="9"/>
        <v>2012</v>
      </c>
      <c r="H239" t="str">
        <f t="shared" si="10"/>
        <v>March</v>
      </c>
      <c r="I239">
        <v>7848</v>
      </c>
      <c r="J239">
        <v>8460</v>
      </c>
      <c r="K239">
        <f t="shared" si="11"/>
        <v>612</v>
      </c>
      <c r="L239">
        <v>3384</v>
      </c>
      <c r="M239">
        <v>3600</v>
      </c>
      <c r="P239" s="36">
        <v>40996</v>
      </c>
    </row>
    <row r="240" spans="1:16">
      <c r="A240" s="57">
        <v>40997</v>
      </c>
      <c r="B240" t="s">
        <v>34</v>
      </c>
      <c r="C240" t="s">
        <v>25</v>
      </c>
      <c r="D240" t="s">
        <v>37</v>
      </c>
      <c r="E240" t="s">
        <v>13</v>
      </c>
      <c r="F240">
        <v>7</v>
      </c>
      <c r="G240" t="str">
        <f t="shared" si="9"/>
        <v>2012</v>
      </c>
      <c r="H240" t="str">
        <f t="shared" si="10"/>
        <v>March</v>
      </c>
      <c r="I240">
        <v>26892</v>
      </c>
      <c r="J240">
        <v>28620</v>
      </c>
      <c r="K240">
        <f t="shared" si="11"/>
        <v>1728</v>
      </c>
      <c r="L240">
        <v>3546</v>
      </c>
      <c r="M240">
        <v>3780</v>
      </c>
      <c r="P240" s="36">
        <v>40997</v>
      </c>
    </row>
    <row r="241" spans="1:16">
      <c r="A241" s="57">
        <v>40997</v>
      </c>
      <c r="B241" t="s">
        <v>29</v>
      </c>
      <c r="C241" t="s">
        <v>30</v>
      </c>
      <c r="D241" t="s">
        <v>33</v>
      </c>
      <c r="E241" t="s">
        <v>13</v>
      </c>
      <c r="F241">
        <v>17</v>
      </c>
      <c r="G241" t="str">
        <f t="shared" si="9"/>
        <v>2012</v>
      </c>
      <c r="H241" t="str">
        <f t="shared" si="10"/>
        <v>March</v>
      </c>
      <c r="I241">
        <v>3978</v>
      </c>
      <c r="J241">
        <v>4230</v>
      </c>
      <c r="K241">
        <f t="shared" si="11"/>
        <v>252</v>
      </c>
      <c r="L241">
        <v>5148</v>
      </c>
      <c r="M241">
        <v>5490</v>
      </c>
      <c r="P241" s="36">
        <v>40997</v>
      </c>
    </row>
    <row r="242" spans="1:16">
      <c r="A242" s="57">
        <v>40997</v>
      </c>
      <c r="B242" t="s">
        <v>24</v>
      </c>
      <c r="C242" t="s">
        <v>25</v>
      </c>
      <c r="D242" t="s">
        <v>39</v>
      </c>
      <c r="E242" t="s">
        <v>13</v>
      </c>
      <c r="F242">
        <v>20</v>
      </c>
      <c r="G242" t="str">
        <f t="shared" si="9"/>
        <v>2012</v>
      </c>
      <c r="H242" t="str">
        <f t="shared" si="10"/>
        <v>March</v>
      </c>
      <c r="I242">
        <v>52164</v>
      </c>
      <c r="J242">
        <v>55440</v>
      </c>
      <c r="K242">
        <f t="shared" si="11"/>
        <v>3276</v>
      </c>
      <c r="L242">
        <v>2034</v>
      </c>
      <c r="M242">
        <v>2160</v>
      </c>
      <c r="P242" s="36">
        <v>40997</v>
      </c>
    </row>
    <row r="243" spans="1:16">
      <c r="A243" s="57">
        <v>40997</v>
      </c>
      <c r="B243" t="s">
        <v>17</v>
      </c>
      <c r="C243" t="s">
        <v>18</v>
      </c>
      <c r="D243" t="s">
        <v>43</v>
      </c>
      <c r="E243" t="s">
        <v>13</v>
      </c>
      <c r="F243">
        <v>5</v>
      </c>
      <c r="G243" t="str">
        <f t="shared" si="9"/>
        <v>2012</v>
      </c>
      <c r="H243" t="str">
        <f t="shared" si="10"/>
        <v>March</v>
      </c>
      <c r="I243">
        <v>47376</v>
      </c>
      <c r="J243">
        <v>50400</v>
      </c>
      <c r="K243">
        <f t="shared" si="11"/>
        <v>3024</v>
      </c>
      <c r="L243">
        <v>2196</v>
      </c>
      <c r="M243">
        <v>2340</v>
      </c>
      <c r="P243" s="36">
        <v>40997</v>
      </c>
    </row>
    <row r="244" spans="1:16">
      <c r="A244" s="57">
        <v>40998</v>
      </c>
      <c r="B244" t="s">
        <v>24</v>
      </c>
      <c r="C244" t="s">
        <v>25</v>
      </c>
      <c r="D244" t="s">
        <v>26</v>
      </c>
      <c r="E244" t="s">
        <v>13</v>
      </c>
      <c r="F244">
        <v>14</v>
      </c>
      <c r="G244" t="str">
        <f t="shared" si="9"/>
        <v>2012</v>
      </c>
      <c r="H244" t="str">
        <f t="shared" si="10"/>
        <v>March</v>
      </c>
      <c r="I244">
        <v>3042</v>
      </c>
      <c r="J244">
        <v>3240</v>
      </c>
      <c r="K244">
        <f t="shared" si="11"/>
        <v>198</v>
      </c>
      <c r="L244">
        <v>3546</v>
      </c>
      <c r="M244">
        <v>3780</v>
      </c>
      <c r="P244" s="36">
        <v>40998</v>
      </c>
    </row>
    <row r="245" spans="1:16">
      <c r="A245" s="57">
        <v>40998</v>
      </c>
      <c r="B245" t="s">
        <v>10</v>
      </c>
      <c r="C245" t="s">
        <v>11</v>
      </c>
      <c r="D245" t="s">
        <v>36</v>
      </c>
      <c r="E245" t="s">
        <v>13</v>
      </c>
      <c r="F245">
        <v>6</v>
      </c>
      <c r="G245" t="str">
        <f t="shared" si="9"/>
        <v>2012</v>
      </c>
      <c r="H245" t="str">
        <f t="shared" si="10"/>
        <v>March</v>
      </c>
      <c r="I245">
        <v>8424</v>
      </c>
      <c r="J245">
        <v>9000</v>
      </c>
      <c r="K245">
        <f t="shared" si="11"/>
        <v>576</v>
      </c>
      <c r="L245">
        <v>3546</v>
      </c>
      <c r="M245">
        <v>3780</v>
      </c>
      <c r="P245" s="36">
        <v>40998</v>
      </c>
    </row>
    <row r="246" spans="1:16">
      <c r="A246" s="57">
        <v>40998</v>
      </c>
      <c r="B246" t="s">
        <v>34</v>
      </c>
      <c r="C246" t="s">
        <v>25</v>
      </c>
      <c r="D246" t="s">
        <v>42</v>
      </c>
      <c r="E246" t="s">
        <v>16</v>
      </c>
      <c r="F246">
        <v>22</v>
      </c>
      <c r="G246" t="str">
        <f t="shared" si="9"/>
        <v>2012</v>
      </c>
      <c r="H246" t="str">
        <f t="shared" si="10"/>
        <v>March</v>
      </c>
      <c r="I246">
        <v>7506</v>
      </c>
      <c r="J246">
        <v>8100</v>
      </c>
      <c r="K246">
        <f t="shared" si="11"/>
        <v>594</v>
      </c>
      <c r="L246">
        <v>7506</v>
      </c>
      <c r="M246">
        <v>8100</v>
      </c>
      <c r="P246" s="36">
        <v>40998</v>
      </c>
    </row>
    <row r="247" spans="1:16">
      <c r="A247" s="57">
        <v>40998</v>
      </c>
      <c r="B247" t="s">
        <v>31</v>
      </c>
      <c r="C247" t="s">
        <v>30</v>
      </c>
      <c r="D247" t="s">
        <v>28</v>
      </c>
      <c r="E247" t="s">
        <v>13</v>
      </c>
      <c r="F247">
        <v>6</v>
      </c>
      <c r="G247" t="str">
        <f t="shared" si="9"/>
        <v>2012</v>
      </c>
      <c r="H247" t="str">
        <f t="shared" si="10"/>
        <v>March</v>
      </c>
      <c r="I247">
        <v>87480</v>
      </c>
      <c r="J247">
        <v>93150</v>
      </c>
      <c r="K247">
        <f t="shared" si="11"/>
        <v>5670</v>
      </c>
      <c r="L247">
        <v>3924</v>
      </c>
      <c r="M247">
        <v>4230</v>
      </c>
      <c r="P247" s="36">
        <v>40998</v>
      </c>
    </row>
    <row r="248" spans="1:16">
      <c r="A248" s="57">
        <v>40998</v>
      </c>
      <c r="B248" t="s">
        <v>20</v>
      </c>
      <c r="C248" t="s">
        <v>18</v>
      </c>
      <c r="D248" t="s">
        <v>39</v>
      </c>
      <c r="E248" t="s">
        <v>13</v>
      </c>
      <c r="F248">
        <v>6</v>
      </c>
      <c r="G248" t="str">
        <f t="shared" si="9"/>
        <v>2012</v>
      </c>
      <c r="H248" t="str">
        <f t="shared" si="10"/>
        <v>March</v>
      </c>
      <c r="I248">
        <v>3726</v>
      </c>
      <c r="J248">
        <v>3960</v>
      </c>
      <c r="K248">
        <f t="shared" si="11"/>
        <v>234</v>
      </c>
      <c r="L248">
        <v>4482</v>
      </c>
      <c r="M248">
        <v>4770</v>
      </c>
      <c r="P248" s="36">
        <v>40998</v>
      </c>
    </row>
    <row r="249" spans="1:16">
      <c r="A249" s="57">
        <v>40999</v>
      </c>
      <c r="B249" t="s">
        <v>29</v>
      </c>
      <c r="C249" t="s">
        <v>30</v>
      </c>
      <c r="D249" t="s">
        <v>39</v>
      </c>
      <c r="E249" t="s">
        <v>13</v>
      </c>
      <c r="F249">
        <v>2</v>
      </c>
      <c r="G249" t="str">
        <f t="shared" si="9"/>
        <v>2012</v>
      </c>
      <c r="H249" t="str">
        <f t="shared" si="10"/>
        <v>March</v>
      </c>
      <c r="I249">
        <v>29808</v>
      </c>
      <c r="J249">
        <v>31680</v>
      </c>
      <c r="K249">
        <f t="shared" si="11"/>
        <v>1872</v>
      </c>
      <c r="L249">
        <v>3546</v>
      </c>
      <c r="M249">
        <v>3780</v>
      </c>
      <c r="P249" s="36">
        <v>40999</v>
      </c>
    </row>
    <row r="250" spans="1:16">
      <c r="A250" s="57">
        <v>40999</v>
      </c>
      <c r="B250" t="s">
        <v>27</v>
      </c>
      <c r="C250" t="s">
        <v>23</v>
      </c>
      <c r="D250" t="s">
        <v>38</v>
      </c>
      <c r="E250" t="s">
        <v>13</v>
      </c>
      <c r="F250">
        <v>24</v>
      </c>
      <c r="G250" t="str">
        <f t="shared" si="9"/>
        <v>2012</v>
      </c>
      <c r="H250" t="str">
        <f t="shared" si="10"/>
        <v>March</v>
      </c>
      <c r="I250">
        <v>85104</v>
      </c>
      <c r="J250">
        <v>90720</v>
      </c>
      <c r="K250">
        <f t="shared" si="11"/>
        <v>5616</v>
      </c>
      <c r="L250">
        <v>3726</v>
      </c>
      <c r="M250">
        <v>3960</v>
      </c>
      <c r="P250" s="36">
        <v>40999</v>
      </c>
    </row>
    <row r="251" spans="1:16">
      <c r="A251" s="57">
        <v>40999</v>
      </c>
      <c r="B251" t="s">
        <v>24</v>
      </c>
      <c r="C251" t="s">
        <v>25</v>
      </c>
      <c r="D251" t="s">
        <v>43</v>
      </c>
      <c r="E251" t="s">
        <v>13</v>
      </c>
      <c r="F251">
        <v>11</v>
      </c>
      <c r="G251" t="str">
        <f t="shared" si="9"/>
        <v>2012</v>
      </c>
      <c r="H251" t="str">
        <f t="shared" si="10"/>
        <v>March</v>
      </c>
      <c r="I251">
        <v>74448</v>
      </c>
      <c r="J251">
        <v>79200</v>
      </c>
      <c r="K251">
        <f t="shared" si="11"/>
        <v>4752</v>
      </c>
      <c r="L251">
        <v>2106</v>
      </c>
      <c r="M251">
        <v>2250</v>
      </c>
      <c r="P251" s="36">
        <v>40999</v>
      </c>
    </row>
    <row r="252" spans="1:16">
      <c r="A252" s="57">
        <v>40999</v>
      </c>
      <c r="B252" t="s">
        <v>14</v>
      </c>
      <c r="C252" t="s">
        <v>11</v>
      </c>
      <c r="D252" t="s">
        <v>42</v>
      </c>
      <c r="E252" t="s">
        <v>16</v>
      </c>
      <c r="F252">
        <v>10</v>
      </c>
      <c r="G252" t="str">
        <f t="shared" si="9"/>
        <v>2012</v>
      </c>
      <c r="H252" t="str">
        <f t="shared" si="10"/>
        <v>March</v>
      </c>
      <c r="I252">
        <v>127602</v>
      </c>
      <c r="J252">
        <v>137700</v>
      </c>
      <c r="K252">
        <f t="shared" si="11"/>
        <v>10098</v>
      </c>
      <c r="L252">
        <v>3546</v>
      </c>
      <c r="M252">
        <v>3780</v>
      </c>
      <c r="P252" s="36">
        <v>40999</v>
      </c>
    </row>
    <row r="253" spans="1:16">
      <c r="A253" s="57">
        <v>40999</v>
      </c>
      <c r="B253" t="s">
        <v>27</v>
      </c>
      <c r="C253" t="s">
        <v>23</v>
      </c>
      <c r="D253" t="s">
        <v>12</v>
      </c>
      <c r="E253" t="s">
        <v>13</v>
      </c>
      <c r="F253">
        <v>7</v>
      </c>
      <c r="G253" t="str">
        <f t="shared" si="9"/>
        <v>2012</v>
      </c>
      <c r="H253" t="str">
        <f t="shared" si="10"/>
        <v>March</v>
      </c>
      <c r="I253">
        <v>4068</v>
      </c>
      <c r="J253">
        <v>4320</v>
      </c>
      <c r="K253">
        <f t="shared" si="11"/>
        <v>252</v>
      </c>
      <c r="L253">
        <v>3384</v>
      </c>
      <c r="M253">
        <v>3600</v>
      </c>
      <c r="P253" s="36">
        <v>40999</v>
      </c>
    </row>
    <row r="254" spans="1:16">
      <c r="A254" s="57">
        <v>41000</v>
      </c>
      <c r="B254" t="s">
        <v>10</v>
      </c>
      <c r="C254" t="s">
        <v>11</v>
      </c>
      <c r="D254" t="s">
        <v>28</v>
      </c>
      <c r="E254" t="s">
        <v>13</v>
      </c>
      <c r="F254">
        <v>22</v>
      </c>
      <c r="G254" t="str">
        <f t="shared" si="9"/>
        <v>2012</v>
      </c>
      <c r="H254" t="str">
        <f t="shared" si="10"/>
        <v>April</v>
      </c>
      <c r="I254">
        <v>69984</v>
      </c>
      <c r="J254">
        <v>74520</v>
      </c>
      <c r="K254">
        <f t="shared" si="11"/>
        <v>4536</v>
      </c>
      <c r="L254">
        <v>2106</v>
      </c>
      <c r="M254">
        <v>2250</v>
      </c>
      <c r="P254" s="36">
        <v>41000</v>
      </c>
    </row>
    <row r="255" spans="1:16">
      <c r="A255" s="57">
        <v>41000</v>
      </c>
      <c r="B255" t="s">
        <v>10</v>
      </c>
      <c r="C255" t="s">
        <v>11</v>
      </c>
      <c r="D255" t="s">
        <v>32</v>
      </c>
      <c r="E255" t="s">
        <v>13</v>
      </c>
      <c r="F255">
        <v>7</v>
      </c>
      <c r="G255" t="str">
        <f t="shared" si="9"/>
        <v>2012</v>
      </c>
      <c r="H255" t="str">
        <f t="shared" si="10"/>
        <v>April</v>
      </c>
      <c r="I255">
        <v>70920</v>
      </c>
      <c r="J255">
        <v>75600</v>
      </c>
      <c r="K255">
        <f t="shared" si="11"/>
        <v>4680</v>
      </c>
      <c r="L255">
        <v>3924</v>
      </c>
      <c r="M255">
        <v>4230</v>
      </c>
      <c r="P255" s="36">
        <v>41000</v>
      </c>
    </row>
    <row r="256" spans="1:16">
      <c r="A256" s="57">
        <v>41000</v>
      </c>
      <c r="B256" t="s">
        <v>24</v>
      </c>
      <c r="C256" t="s">
        <v>25</v>
      </c>
      <c r="D256" t="s">
        <v>15</v>
      </c>
      <c r="E256" t="s">
        <v>16</v>
      </c>
      <c r="F256">
        <v>18</v>
      </c>
      <c r="G256" t="str">
        <f t="shared" si="9"/>
        <v>2012</v>
      </c>
      <c r="H256" t="str">
        <f t="shared" si="10"/>
        <v>April</v>
      </c>
      <c r="I256">
        <v>46566</v>
      </c>
      <c r="J256">
        <v>50310</v>
      </c>
      <c r="K256">
        <f t="shared" si="11"/>
        <v>3744</v>
      </c>
      <c r="L256">
        <v>3582</v>
      </c>
      <c r="M256">
        <v>3870</v>
      </c>
      <c r="P256" s="36">
        <v>41000</v>
      </c>
    </row>
    <row r="257" spans="1:16">
      <c r="A257" s="57">
        <v>41001</v>
      </c>
      <c r="B257" t="s">
        <v>31</v>
      </c>
      <c r="C257" t="s">
        <v>30</v>
      </c>
      <c r="D257" t="s">
        <v>33</v>
      </c>
      <c r="E257" t="s">
        <v>13</v>
      </c>
      <c r="F257">
        <v>12</v>
      </c>
      <c r="G257" t="str">
        <f t="shared" si="9"/>
        <v>2012</v>
      </c>
      <c r="H257" t="str">
        <f t="shared" si="10"/>
        <v>April</v>
      </c>
      <c r="I257">
        <v>11934</v>
      </c>
      <c r="J257">
        <v>12690</v>
      </c>
      <c r="K257">
        <f t="shared" si="11"/>
        <v>756</v>
      </c>
      <c r="L257">
        <v>3582</v>
      </c>
      <c r="M257">
        <v>3870</v>
      </c>
      <c r="P257" s="36">
        <v>41001</v>
      </c>
    </row>
    <row r="258" spans="1:16">
      <c r="A258" s="57">
        <v>41001</v>
      </c>
      <c r="B258" t="s">
        <v>14</v>
      </c>
      <c r="C258" t="s">
        <v>11</v>
      </c>
      <c r="D258" t="s">
        <v>37</v>
      </c>
      <c r="E258" t="s">
        <v>13</v>
      </c>
      <c r="F258">
        <v>19</v>
      </c>
      <c r="G258" t="str">
        <f t="shared" si="9"/>
        <v>2012</v>
      </c>
      <c r="H258" t="str">
        <f t="shared" si="10"/>
        <v>April</v>
      </c>
      <c r="I258">
        <v>35856</v>
      </c>
      <c r="J258">
        <v>38160</v>
      </c>
      <c r="K258">
        <f t="shared" si="11"/>
        <v>2304</v>
      </c>
      <c r="L258">
        <v>3726</v>
      </c>
      <c r="M258">
        <v>3960</v>
      </c>
      <c r="P258" s="36">
        <v>41001</v>
      </c>
    </row>
    <row r="259" spans="1:16">
      <c r="A259" s="57">
        <v>41001</v>
      </c>
      <c r="B259" t="s">
        <v>29</v>
      </c>
      <c r="C259" t="s">
        <v>30</v>
      </c>
      <c r="D259" t="s">
        <v>40</v>
      </c>
      <c r="E259" t="s">
        <v>16</v>
      </c>
      <c r="F259">
        <v>23</v>
      </c>
      <c r="G259" t="str">
        <f t="shared" ref="G259:G322" si="12">TEXT(A259,"yyyy")</f>
        <v>2012</v>
      </c>
      <c r="H259" t="str">
        <f t="shared" ref="H259:H322" si="13">TEXT(A259,"mmmm")</f>
        <v>April</v>
      </c>
      <c r="I259">
        <v>62784</v>
      </c>
      <c r="J259">
        <v>67680</v>
      </c>
      <c r="K259">
        <f t="shared" ref="K259:K322" si="14">J259-I259</f>
        <v>4896</v>
      </c>
      <c r="L259">
        <v>3582</v>
      </c>
      <c r="M259">
        <v>3870</v>
      </c>
      <c r="P259" s="36">
        <v>41001</v>
      </c>
    </row>
    <row r="260" spans="1:16">
      <c r="A260" s="57">
        <v>41001</v>
      </c>
      <c r="B260" t="s">
        <v>31</v>
      </c>
      <c r="C260" t="s">
        <v>30</v>
      </c>
      <c r="D260" t="s">
        <v>28</v>
      </c>
      <c r="E260" t="s">
        <v>13</v>
      </c>
      <c r="F260">
        <v>3</v>
      </c>
      <c r="G260" t="str">
        <f t="shared" si="12"/>
        <v>2012</v>
      </c>
      <c r="H260" t="str">
        <f t="shared" si="13"/>
        <v>April</v>
      </c>
      <c r="I260">
        <v>134136</v>
      </c>
      <c r="J260">
        <v>142830</v>
      </c>
      <c r="K260">
        <f t="shared" si="14"/>
        <v>8694</v>
      </c>
      <c r="L260">
        <v>2952</v>
      </c>
      <c r="M260">
        <v>3150</v>
      </c>
      <c r="P260" s="36">
        <v>41001</v>
      </c>
    </row>
    <row r="261" spans="1:16">
      <c r="A261" s="57">
        <v>41002</v>
      </c>
      <c r="B261" t="s">
        <v>17</v>
      </c>
      <c r="C261" t="s">
        <v>18</v>
      </c>
      <c r="D261" t="s">
        <v>40</v>
      </c>
      <c r="E261" t="s">
        <v>16</v>
      </c>
      <c r="F261">
        <v>24</v>
      </c>
      <c r="G261" t="str">
        <f t="shared" si="12"/>
        <v>2012</v>
      </c>
      <c r="H261" t="str">
        <f t="shared" si="13"/>
        <v>April</v>
      </c>
      <c r="I261">
        <v>15696</v>
      </c>
      <c r="J261">
        <v>16920</v>
      </c>
      <c r="K261">
        <f t="shared" si="14"/>
        <v>1224</v>
      </c>
      <c r="L261">
        <v>3978</v>
      </c>
      <c r="M261">
        <v>4230</v>
      </c>
      <c r="P261" s="36">
        <v>41002</v>
      </c>
    </row>
    <row r="262" spans="1:16">
      <c r="A262" s="57">
        <v>41002</v>
      </c>
      <c r="B262" t="s">
        <v>29</v>
      </c>
      <c r="C262" t="s">
        <v>30</v>
      </c>
      <c r="D262" t="s">
        <v>42</v>
      </c>
      <c r="E262" t="s">
        <v>16</v>
      </c>
      <c r="F262">
        <v>25</v>
      </c>
      <c r="G262" t="str">
        <f t="shared" si="12"/>
        <v>2012</v>
      </c>
      <c r="H262" t="str">
        <f t="shared" si="13"/>
        <v>April</v>
      </c>
      <c r="I262">
        <v>45036</v>
      </c>
      <c r="J262">
        <v>48600</v>
      </c>
      <c r="K262">
        <f t="shared" si="14"/>
        <v>3564</v>
      </c>
      <c r="L262">
        <v>2034</v>
      </c>
      <c r="M262">
        <v>2160</v>
      </c>
      <c r="P262" s="36">
        <v>41002</v>
      </c>
    </row>
    <row r="263" spans="1:16">
      <c r="A263" s="57">
        <v>41003</v>
      </c>
      <c r="B263" t="s">
        <v>34</v>
      </c>
      <c r="C263" t="s">
        <v>25</v>
      </c>
      <c r="D263" t="s">
        <v>36</v>
      </c>
      <c r="E263" t="s">
        <v>13</v>
      </c>
      <c r="F263">
        <v>5</v>
      </c>
      <c r="G263" t="str">
        <f t="shared" si="12"/>
        <v>2012</v>
      </c>
      <c r="H263" t="str">
        <f t="shared" si="13"/>
        <v>April</v>
      </c>
      <c r="I263">
        <v>10530</v>
      </c>
      <c r="J263">
        <v>11250</v>
      </c>
      <c r="K263">
        <f t="shared" si="14"/>
        <v>720</v>
      </c>
      <c r="L263">
        <v>3924</v>
      </c>
      <c r="M263">
        <v>4230</v>
      </c>
      <c r="P263" s="36">
        <v>41003</v>
      </c>
    </row>
    <row r="264" spans="1:16">
      <c r="A264" s="57">
        <v>41004</v>
      </c>
      <c r="B264" t="s">
        <v>27</v>
      </c>
      <c r="C264" t="s">
        <v>23</v>
      </c>
      <c r="D264" t="s">
        <v>35</v>
      </c>
      <c r="E264" t="s">
        <v>13</v>
      </c>
      <c r="F264">
        <v>2</v>
      </c>
      <c r="G264" t="str">
        <f t="shared" si="12"/>
        <v>2012</v>
      </c>
      <c r="H264" t="str">
        <f t="shared" si="13"/>
        <v>April</v>
      </c>
      <c r="I264">
        <v>102960</v>
      </c>
      <c r="J264">
        <v>109800</v>
      </c>
      <c r="K264">
        <f t="shared" si="14"/>
        <v>6840</v>
      </c>
      <c r="L264">
        <v>5832</v>
      </c>
      <c r="M264">
        <v>6210</v>
      </c>
      <c r="P264" s="36">
        <v>41004</v>
      </c>
    </row>
    <row r="265" spans="1:16">
      <c r="A265" s="57">
        <v>41004</v>
      </c>
      <c r="B265" t="s">
        <v>17</v>
      </c>
      <c r="C265" t="s">
        <v>18</v>
      </c>
      <c r="D265" t="s">
        <v>38</v>
      </c>
      <c r="E265" t="s">
        <v>13</v>
      </c>
      <c r="F265">
        <v>14</v>
      </c>
      <c r="G265" t="str">
        <f t="shared" si="12"/>
        <v>2012</v>
      </c>
      <c r="H265" t="str">
        <f t="shared" si="13"/>
        <v>April</v>
      </c>
      <c r="I265">
        <v>24822</v>
      </c>
      <c r="J265">
        <v>26460</v>
      </c>
      <c r="K265">
        <f t="shared" si="14"/>
        <v>1638</v>
      </c>
      <c r="L265">
        <v>3546</v>
      </c>
      <c r="M265">
        <v>3780</v>
      </c>
      <c r="P265" s="36">
        <v>41004</v>
      </c>
    </row>
    <row r="266" spans="1:16">
      <c r="A266" s="57">
        <v>41004</v>
      </c>
      <c r="B266" t="s">
        <v>31</v>
      </c>
      <c r="C266" t="s">
        <v>30</v>
      </c>
      <c r="D266" t="s">
        <v>28</v>
      </c>
      <c r="E266" t="s">
        <v>13</v>
      </c>
      <c r="F266">
        <v>6</v>
      </c>
      <c r="G266" t="str">
        <f t="shared" si="12"/>
        <v>2012</v>
      </c>
      <c r="H266" t="str">
        <f t="shared" si="13"/>
        <v>April</v>
      </c>
      <c r="I266">
        <v>5832</v>
      </c>
      <c r="J266">
        <v>6210</v>
      </c>
      <c r="K266">
        <f t="shared" si="14"/>
        <v>378</v>
      </c>
      <c r="L266">
        <v>2034</v>
      </c>
      <c r="M266">
        <v>2160</v>
      </c>
      <c r="P266" s="36">
        <v>41004</v>
      </c>
    </row>
    <row r="267" spans="1:16">
      <c r="A267" s="57">
        <v>41005</v>
      </c>
      <c r="B267" t="s">
        <v>31</v>
      </c>
      <c r="C267" t="s">
        <v>30</v>
      </c>
      <c r="D267" t="s">
        <v>21</v>
      </c>
      <c r="E267" t="s">
        <v>13</v>
      </c>
      <c r="F267">
        <v>13</v>
      </c>
      <c r="G267" t="str">
        <f t="shared" si="12"/>
        <v>2012</v>
      </c>
      <c r="H267" t="str">
        <f t="shared" si="13"/>
        <v>April</v>
      </c>
      <c r="I267">
        <v>13176</v>
      </c>
      <c r="J267">
        <v>14040</v>
      </c>
      <c r="K267">
        <f t="shared" si="14"/>
        <v>864</v>
      </c>
      <c r="L267">
        <v>2034</v>
      </c>
      <c r="M267">
        <v>2160</v>
      </c>
      <c r="P267" s="36">
        <v>41005</v>
      </c>
    </row>
    <row r="268" spans="1:16">
      <c r="A268" s="57">
        <v>41006</v>
      </c>
      <c r="B268" t="s">
        <v>27</v>
      </c>
      <c r="C268" t="s">
        <v>23</v>
      </c>
      <c r="D268" t="s">
        <v>28</v>
      </c>
      <c r="E268" t="s">
        <v>13</v>
      </c>
      <c r="F268">
        <v>4</v>
      </c>
      <c r="G268" t="str">
        <f t="shared" si="12"/>
        <v>2012</v>
      </c>
      <c r="H268" t="str">
        <f t="shared" si="13"/>
        <v>April</v>
      </c>
      <c r="I268">
        <v>64152</v>
      </c>
      <c r="J268">
        <v>68310</v>
      </c>
      <c r="K268">
        <f t="shared" si="14"/>
        <v>4158</v>
      </c>
      <c r="L268">
        <v>3042</v>
      </c>
      <c r="M268">
        <v>3240</v>
      </c>
      <c r="P268" s="36">
        <v>41006</v>
      </c>
    </row>
    <row r="269" spans="1:16">
      <c r="A269" s="57">
        <v>41006</v>
      </c>
      <c r="B269" t="s">
        <v>34</v>
      </c>
      <c r="C269" t="s">
        <v>25</v>
      </c>
      <c r="D269" t="s">
        <v>42</v>
      </c>
      <c r="E269" t="s">
        <v>16</v>
      </c>
      <c r="F269">
        <v>21</v>
      </c>
      <c r="G269" t="str">
        <f t="shared" si="12"/>
        <v>2012</v>
      </c>
      <c r="H269" t="str">
        <f t="shared" si="13"/>
        <v>April</v>
      </c>
      <c r="I269">
        <v>120096</v>
      </c>
      <c r="J269">
        <v>129600</v>
      </c>
      <c r="K269">
        <f t="shared" si="14"/>
        <v>9504</v>
      </c>
      <c r="L269">
        <v>3042</v>
      </c>
      <c r="M269">
        <v>3240</v>
      </c>
      <c r="P269" s="36">
        <v>41006</v>
      </c>
    </row>
    <row r="270" spans="1:16">
      <c r="A270" s="57">
        <v>41006</v>
      </c>
      <c r="B270" t="s">
        <v>14</v>
      </c>
      <c r="C270" t="s">
        <v>11</v>
      </c>
      <c r="D270" t="s">
        <v>21</v>
      </c>
      <c r="E270" t="s">
        <v>13</v>
      </c>
      <c r="F270">
        <v>16</v>
      </c>
      <c r="G270" t="str">
        <f t="shared" si="12"/>
        <v>2012</v>
      </c>
      <c r="H270" t="str">
        <f t="shared" si="13"/>
        <v>April</v>
      </c>
      <c r="I270">
        <v>48312</v>
      </c>
      <c r="J270">
        <v>51480</v>
      </c>
      <c r="K270">
        <f t="shared" si="14"/>
        <v>3168</v>
      </c>
      <c r="L270">
        <v>3726</v>
      </c>
      <c r="M270">
        <v>3960</v>
      </c>
      <c r="P270" s="36">
        <v>41006</v>
      </c>
    </row>
    <row r="271" spans="1:16">
      <c r="A271" s="57">
        <v>41006</v>
      </c>
      <c r="B271" t="s">
        <v>14</v>
      </c>
      <c r="C271" t="s">
        <v>11</v>
      </c>
      <c r="D271" t="s">
        <v>21</v>
      </c>
      <c r="E271" t="s">
        <v>13</v>
      </c>
      <c r="F271">
        <v>10</v>
      </c>
      <c r="G271" t="str">
        <f t="shared" si="12"/>
        <v>2012</v>
      </c>
      <c r="H271" t="str">
        <f t="shared" si="13"/>
        <v>April</v>
      </c>
      <c r="I271">
        <v>4392</v>
      </c>
      <c r="J271">
        <v>4680</v>
      </c>
      <c r="K271">
        <f t="shared" si="14"/>
        <v>288</v>
      </c>
      <c r="L271">
        <v>2196</v>
      </c>
      <c r="M271">
        <v>2340</v>
      </c>
      <c r="P271" s="36">
        <v>41006</v>
      </c>
    </row>
    <row r="272" spans="1:16">
      <c r="A272" s="57">
        <v>41007</v>
      </c>
      <c r="B272" t="s">
        <v>10</v>
      </c>
      <c r="C272" t="s">
        <v>11</v>
      </c>
      <c r="D272" t="s">
        <v>39</v>
      </c>
      <c r="E272" t="s">
        <v>13</v>
      </c>
      <c r="F272">
        <v>3</v>
      </c>
      <c r="G272" t="str">
        <f t="shared" si="12"/>
        <v>2012</v>
      </c>
      <c r="H272" t="str">
        <f t="shared" si="13"/>
        <v>April</v>
      </c>
      <c r="I272">
        <v>78246</v>
      </c>
      <c r="J272">
        <v>83160</v>
      </c>
      <c r="K272">
        <f t="shared" si="14"/>
        <v>4914</v>
      </c>
      <c r="L272">
        <v>4482</v>
      </c>
      <c r="M272">
        <v>4770</v>
      </c>
      <c r="P272" s="36">
        <v>41007</v>
      </c>
    </row>
    <row r="273" spans="1:16">
      <c r="A273" s="57">
        <v>41007</v>
      </c>
      <c r="B273" t="s">
        <v>10</v>
      </c>
      <c r="C273" t="s">
        <v>11</v>
      </c>
      <c r="D273" t="s">
        <v>32</v>
      </c>
      <c r="E273" t="s">
        <v>13</v>
      </c>
      <c r="F273">
        <v>1</v>
      </c>
      <c r="G273" t="str">
        <f t="shared" si="12"/>
        <v>2012</v>
      </c>
      <c r="H273" t="str">
        <f t="shared" si="13"/>
        <v>April</v>
      </c>
      <c r="I273">
        <v>21276</v>
      </c>
      <c r="J273">
        <v>22680</v>
      </c>
      <c r="K273">
        <f t="shared" si="14"/>
        <v>1404</v>
      </c>
      <c r="L273">
        <v>5148</v>
      </c>
      <c r="M273">
        <v>5490</v>
      </c>
      <c r="P273" s="36">
        <v>41007</v>
      </c>
    </row>
    <row r="274" spans="1:16">
      <c r="A274" s="57">
        <v>41007</v>
      </c>
      <c r="B274" t="s">
        <v>22</v>
      </c>
      <c r="C274" t="s">
        <v>23</v>
      </c>
      <c r="D274" t="s">
        <v>12</v>
      </c>
      <c r="E274" t="s">
        <v>13</v>
      </c>
      <c r="F274">
        <v>13</v>
      </c>
      <c r="G274" t="str">
        <f t="shared" si="12"/>
        <v>2012</v>
      </c>
      <c r="H274" t="str">
        <f t="shared" si="13"/>
        <v>April</v>
      </c>
      <c r="I274">
        <v>26442</v>
      </c>
      <c r="J274">
        <v>28080</v>
      </c>
      <c r="K274">
        <f t="shared" si="14"/>
        <v>1638</v>
      </c>
      <c r="L274">
        <v>3978</v>
      </c>
      <c r="M274">
        <v>4230</v>
      </c>
      <c r="P274" s="36">
        <v>41007</v>
      </c>
    </row>
    <row r="275" spans="1:16">
      <c r="A275" s="57">
        <v>41007</v>
      </c>
      <c r="B275" t="s">
        <v>22</v>
      </c>
      <c r="C275" t="s">
        <v>23</v>
      </c>
      <c r="D275" t="s">
        <v>35</v>
      </c>
      <c r="E275" t="s">
        <v>13</v>
      </c>
      <c r="F275">
        <v>15</v>
      </c>
      <c r="G275" t="str">
        <f t="shared" si="12"/>
        <v>2012</v>
      </c>
      <c r="H275" t="str">
        <f t="shared" si="13"/>
        <v>April</v>
      </c>
      <c r="I275">
        <v>77220</v>
      </c>
      <c r="J275">
        <v>82350</v>
      </c>
      <c r="K275">
        <f t="shared" si="14"/>
        <v>5130</v>
      </c>
      <c r="L275">
        <v>2106</v>
      </c>
      <c r="M275">
        <v>2250</v>
      </c>
      <c r="P275" s="36">
        <v>41007</v>
      </c>
    </row>
    <row r="276" spans="1:16">
      <c r="A276" s="57">
        <v>41007</v>
      </c>
      <c r="B276" t="s">
        <v>24</v>
      </c>
      <c r="C276" t="s">
        <v>25</v>
      </c>
      <c r="D276" t="s">
        <v>19</v>
      </c>
      <c r="E276" t="s">
        <v>13</v>
      </c>
      <c r="F276">
        <v>5</v>
      </c>
      <c r="G276" t="str">
        <f t="shared" si="12"/>
        <v>2012</v>
      </c>
      <c r="H276" t="str">
        <f t="shared" si="13"/>
        <v>April</v>
      </c>
      <c r="I276">
        <v>51714</v>
      </c>
      <c r="J276">
        <v>54990</v>
      </c>
      <c r="K276">
        <f t="shared" si="14"/>
        <v>3276</v>
      </c>
      <c r="L276">
        <v>3978</v>
      </c>
      <c r="M276">
        <v>4230</v>
      </c>
      <c r="P276" s="36">
        <v>41007</v>
      </c>
    </row>
    <row r="277" spans="1:16">
      <c r="A277" s="57">
        <v>41007</v>
      </c>
      <c r="B277" t="s">
        <v>10</v>
      </c>
      <c r="C277" t="s">
        <v>11</v>
      </c>
      <c r="D277" t="s">
        <v>33</v>
      </c>
      <c r="E277" t="s">
        <v>13</v>
      </c>
      <c r="F277">
        <v>25</v>
      </c>
      <c r="G277" t="str">
        <f t="shared" si="12"/>
        <v>2012</v>
      </c>
      <c r="H277" t="str">
        <f t="shared" si="13"/>
        <v>April</v>
      </c>
      <c r="I277">
        <v>75582</v>
      </c>
      <c r="J277">
        <v>80370</v>
      </c>
      <c r="K277">
        <f t="shared" si="14"/>
        <v>4788</v>
      </c>
      <c r="L277">
        <v>2034</v>
      </c>
      <c r="M277">
        <v>2160</v>
      </c>
      <c r="P277" s="36">
        <v>41007</v>
      </c>
    </row>
    <row r="278" spans="1:16">
      <c r="A278" s="57">
        <v>41007</v>
      </c>
      <c r="B278" t="s">
        <v>20</v>
      </c>
      <c r="C278" t="s">
        <v>18</v>
      </c>
      <c r="D278" t="s">
        <v>40</v>
      </c>
      <c r="E278" t="s">
        <v>16</v>
      </c>
      <c r="F278">
        <v>8</v>
      </c>
      <c r="G278" t="str">
        <f t="shared" si="12"/>
        <v>2012</v>
      </c>
      <c r="H278" t="str">
        <f t="shared" si="13"/>
        <v>April</v>
      </c>
      <c r="I278">
        <v>23544</v>
      </c>
      <c r="J278">
        <v>25380</v>
      </c>
      <c r="K278">
        <f t="shared" si="14"/>
        <v>1836</v>
      </c>
      <c r="L278">
        <v>2034</v>
      </c>
      <c r="M278">
        <v>2160</v>
      </c>
      <c r="P278" s="36">
        <v>41007</v>
      </c>
    </row>
    <row r="279" spans="1:16">
      <c r="A279" s="57">
        <v>41008</v>
      </c>
      <c r="B279" t="s">
        <v>10</v>
      </c>
      <c r="C279" t="s">
        <v>11</v>
      </c>
      <c r="D279" t="s">
        <v>37</v>
      </c>
      <c r="E279" t="s">
        <v>13</v>
      </c>
      <c r="F279">
        <v>21</v>
      </c>
      <c r="G279" t="str">
        <f t="shared" si="12"/>
        <v>2012</v>
      </c>
      <c r="H279" t="str">
        <f t="shared" si="13"/>
        <v>April</v>
      </c>
      <c r="I279">
        <v>71712</v>
      </c>
      <c r="J279">
        <v>76320</v>
      </c>
      <c r="K279">
        <f t="shared" si="14"/>
        <v>4608</v>
      </c>
      <c r="L279">
        <v>3582</v>
      </c>
      <c r="M279">
        <v>3870</v>
      </c>
      <c r="P279" s="36">
        <v>41008</v>
      </c>
    </row>
    <row r="280" spans="1:16">
      <c r="A280" s="57">
        <v>41008</v>
      </c>
      <c r="B280" t="s">
        <v>14</v>
      </c>
      <c r="C280" t="s">
        <v>11</v>
      </c>
      <c r="D280" t="s">
        <v>39</v>
      </c>
      <c r="E280" t="s">
        <v>13</v>
      </c>
      <c r="F280">
        <v>16</v>
      </c>
      <c r="G280" t="str">
        <f t="shared" si="12"/>
        <v>2012</v>
      </c>
      <c r="H280" t="str">
        <f t="shared" si="13"/>
        <v>April</v>
      </c>
      <c r="I280">
        <v>52164</v>
      </c>
      <c r="J280">
        <v>55440</v>
      </c>
      <c r="K280">
        <f t="shared" si="14"/>
        <v>3276</v>
      </c>
      <c r="L280">
        <v>3978</v>
      </c>
      <c r="M280">
        <v>4230</v>
      </c>
      <c r="P280" s="36">
        <v>41008</v>
      </c>
    </row>
    <row r="281" spans="1:16">
      <c r="A281" s="57">
        <v>41008</v>
      </c>
      <c r="B281" t="s">
        <v>14</v>
      </c>
      <c r="C281" t="s">
        <v>11</v>
      </c>
      <c r="D281" t="s">
        <v>15</v>
      </c>
      <c r="E281" t="s">
        <v>16</v>
      </c>
      <c r="F281">
        <v>23</v>
      </c>
      <c r="G281" t="str">
        <f t="shared" si="12"/>
        <v>2012</v>
      </c>
      <c r="H281" t="str">
        <f t="shared" si="13"/>
        <v>April</v>
      </c>
      <c r="I281">
        <v>71640</v>
      </c>
      <c r="J281">
        <v>77400</v>
      </c>
      <c r="K281">
        <f t="shared" si="14"/>
        <v>5760</v>
      </c>
      <c r="L281">
        <v>2196</v>
      </c>
      <c r="M281">
        <v>2340</v>
      </c>
      <c r="P281" s="36">
        <v>41008</v>
      </c>
    </row>
    <row r="282" spans="1:16">
      <c r="A282" s="57">
        <v>41009</v>
      </c>
      <c r="B282" t="s">
        <v>14</v>
      </c>
      <c r="C282" t="s">
        <v>11</v>
      </c>
      <c r="D282" t="s">
        <v>37</v>
      </c>
      <c r="E282" t="s">
        <v>13</v>
      </c>
      <c r="F282">
        <v>22</v>
      </c>
      <c r="G282" t="str">
        <f t="shared" si="12"/>
        <v>2012</v>
      </c>
      <c r="H282" t="str">
        <f t="shared" si="13"/>
        <v>April</v>
      </c>
      <c r="I282">
        <v>8964</v>
      </c>
      <c r="J282">
        <v>9540</v>
      </c>
      <c r="K282">
        <f t="shared" si="14"/>
        <v>576</v>
      </c>
      <c r="L282">
        <v>3978</v>
      </c>
      <c r="M282">
        <v>4230</v>
      </c>
      <c r="P282" s="36">
        <v>41009</v>
      </c>
    </row>
    <row r="283" spans="1:16">
      <c r="A283" s="57">
        <v>41009</v>
      </c>
      <c r="B283" t="s">
        <v>10</v>
      </c>
      <c r="C283" t="s">
        <v>11</v>
      </c>
      <c r="D283" t="s">
        <v>41</v>
      </c>
      <c r="E283" t="s">
        <v>13</v>
      </c>
      <c r="F283">
        <v>13</v>
      </c>
      <c r="G283" t="str">
        <f t="shared" si="12"/>
        <v>2012</v>
      </c>
      <c r="H283" t="str">
        <f t="shared" si="13"/>
        <v>April</v>
      </c>
      <c r="I283">
        <v>5904</v>
      </c>
      <c r="J283">
        <v>6300</v>
      </c>
      <c r="K283">
        <f t="shared" si="14"/>
        <v>396</v>
      </c>
      <c r="L283">
        <v>3978</v>
      </c>
      <c r="M283">
        <v>4230</v>
      </c>
      <c r="P283" s="36">
        <v>41009</v>
      </c>
    </row>
    <row r="284" spans="1:16">
      <c r="A284" s="57">
        <v>41009</v>
      </c>
      <c r="B284" t="s">
        <v>31</v>
      </c>
      <c r="C284" t="s">
        <v>30</v>
      </c>
      <c r="D284" t="s">
        <v>42</v>
      </c>
      <c r="E284" t="s">
        <v>16</v>
      </c>
      <c r="F284">
        <v>27</v>
      </c>
      <c r="G284" t="str">
        <f t="shared" si="12"/>
        <v>2012</v>
      </c>
      <c r="H284" t="str">
        <f t="shared" si="13"/>
        <v>April</v>
      </c>
      <c r="I284">
        <v>150120</v>
      </c>
      <c r="J284">
        <v>162000</v>
      </c>
      <c r="K284">
        <f t="shared" si="14"/>
        <v>11880</v>
      </c>
      <c r="L284">
        <v>3042</v>
      </c>
      <c r="M284">
        <v>3240</v>
      </c>
      <c r="P284" s="36">
        <v>41009</v>
      </c>
    </row>
    <row r="285" spans="1:16">
      <c r="A285" s="57">
        <v>41009</v>
      </c>
      <c r="B285" t="s">
        <v>20</v>
      </c>
      <c r="C285" t="s">
        <v>18</v>
      </c>
      <c r="D285" t="s">
        <v>40</v>
      </c>
      <c r="E285" t="s">
        <v>16</v>
      </c>
      <c r="F285">
        <v>27</v>
      </c>
      <c r="G285" t="str">
        <f t="shared" si="12"/>
        <v>2012</v>
      </c>
      <c r="H285" t="str">
        <f t="shared" si="13"/>
        <v>April</v>
      </c>
      <c r="I285">
        <v>51012</v>
      </c>
      <c r="J285">
        <v>54990</v>
      </c>
      <c r="K285">
        <f t="shared" si="14"/>
        <v>3978</v>
      </c>
      <c r="L285">
        <v>3978</v>
      </c>
      <c r="M285">
        <v>4230</v>
      </c>
      <c r="P285" s="36">
        <v>41009</v>
      </c>
    </row>
    <row r="286" spans="1:16">
      <c r="A286" s="57">
        <v>41010</v>
      </c>
      <c r="B286" t="s">
        <v>22</v>
      </c>
      <c r="C286" t="s">
        <v>23</v>
      </c>
      <c r="D286" t="s">
        <v>26</v>
      </c>
      <c r="E286" t="s">
        <v>13</v>
      </c>
      <c r="F286">
        <v>27</v>
      </c>
      <c r="G286" t="str">
        <f t="shared" si="12"/>
        <v>2012</v>
      </c>
      <c r="H286" t="str">
        <f t="shared" si="13"/>
        <v>April</v>
      </c>
      <c r="I286">
        <v>33462</v>
      </c>
      <c r="J286">
        <v>35640</v>
      </c>
      <c r="K286">
        <f t="shared" si="14"/>
        <v>2178</v>
      </c>
      <c r="L286">
        <v>3978</v>
      </c>
      <c r="M286">
        <v>4230</v>
      </c>
      <c r="P286" s="36">
        <v>41010</v>
      </c>
    </row>
    <row r="287" spans="1:16">
      <c r="A287" s="57">
        <v>41010</v>
      </c>
      <c r="B287" t="s">
        <v>24</v>
      </c>
      <c r="C287" t="s">
        <v>25</v>
      </c>
      <c r="D287" t="s">
        <v>39</v>
      </c>
      <c r="E287" t="s">
        <v>13</v>
      </c>
      <c r="F287">
        <v>27</v>
      </c>
      <c r="G287" t="str">
        <f t="shared" si="12"/>
        <v>2012</v>
      </c>
      <c r="H287" t="str">
        <f t="shared" si="13"/>
        <v>April</v>
      </c>
      <c r="I287">
        <v>33534</v>
      </c>
      <c r="J287">
        <v>35640</v>
      </c>
      <c r="K287">
        <f t="shared" si="14"/>
        <v>2106</v>
      </c>
      <c r="L287">
        <v>5832</v>
      </c>
      <c r="M287">
        <v>6210</v>
      </c>
      <c r="P287" s="36">
        <v>41010</v>
      </c>
    </row>
    <row r="288" spans="1:16">
      <c r="A288" s="57">
        <v>41010</v>
      </c>
      <c r="B288" t="s">
        <v>10</v>
      </c>
      <c r="C288" t="s">
        <v>11</v>
      </c>
      <c r="D288" t="s">
        <v>41</v>
      </c>
      <c r="E288" t="s">
        <v>13</v>
      </c>
      <c r="F288">
        <v>27</v>
      </c>
      <c r="G288" t="str">
        <f t="shared" si="12"/>
        <v>2012</v>
      </c>
      <c r="H288" t="str">
        <f t="shared" si="13"/>
        <v>April</v>
      </c>
      <c r="I288">
        <v>26568</v>
      </c>
      <c r="J288">
        <v>28350</v>
      </c>
      <c r="K288">
        <f t="shared" si="14"/>
        <v>1782</v>
      </c>
      <c r="L288">
        <v>2196</v>
      </c>
      <c r="M288">
        <v>2340</v>
      </c>
      <c r="P288" s="36">
        <v>41010</v>
      </c>
    </row>
    <row r="289" spans="1:16">
      <c r="A289" s="57">
        <v>41011</v>
      </c>
      <c r="B289" t="s">
        <v>17</v>
      </c>
      <c r="C289" t="s">
        <v>18</v>
      </c>
      <c r="D289" t="s">
        <v>15</v>
      </c>
      <c r="E289" t="s">
        <v>16</v>
      </c>
      <c r="F289">
        <v>27</v>
      </c>
      <c r="G289" t="str">
        <f t="shared" si="12"/>
        <v>2012</v>
      </c>
      <c r="H289" t="str">
        <f t="shared" si="13"/>
        <v>April</v>
      </c>
      <c r="I289">
        <v>21492</v>
      </c>
      <c r="J289">
        <v>23220</v>
      </c>
      <c r="K289">
        <f t="shared" si="14"/>
        <v>1728</v>
      </c>
      <c r="L289">
        <v>3546</v>
      </c>
      <c r="M289">
        <v>3780</v>
      </c>
      <c r="P289" s="36">
        <v>41011</v>
      </c>
    </row>
    <row r="290" spans="1:16">
      <c r="A290" s="57">
        <v>41011</v>
      </c>
      <c r="B290" t="s">
        <v>34</v>
      </c>
      <c r="C290" t="s">
        <v>25</v>
      </c>
      <c r="D290" t="s">
        <v>12</v>
      </c>
      <c r="E290" t="s">
        <v>13</v>
      </c>
      <c r="F290">
        <v>12</v>
      </c>
      <c r="G290" t="str">
        <f t="shared" si="12"/>
        <v>2012</v>
      </c>
      <c r="H290" t="str">
        <f t="shared" si="13"/>
        <v>April</v>
      </c>
      <c r="I290">
        <v>2034</v>
      </c>
      <c r="J290">
        <v>2160</v>
      </c>
      <c r="K290">
        <f t="shared" si="14"/>
        <v>126</v>
      </c>
      <c r="L290">
        <v>3582</v>
      </c>
      <c r="M290">
        <v>3870</v>
      </c>
      <c r="P290" s="36">
        <v>41011</v>
      </c>
    </row>
    <row r="291" spans="1:16">
      <c r="A291" s="57">
        <v>41012</v>
      </c>
      <c r="B291" t="s">
        <v>31</v>
      </c>
      <c r="C291" t="s">
        <v>30</v>
      </c>
      <c r="D291" t="s">
        <v>43</v>
      </c>
      <c r="E291" t="s">
        <v>13</v>
      </c>
      <c r="F291">
        <v>18</v>
      </c>
      <c r="G291" t="str">
        <f t="shared" si="12"/>
        <v>2012</v>
      </c>
      <c r="H291" t="str">
        <f t="shared" si="13"/>
        <v>April</v>
      </c>
      <c r="I291">
        <v>43992</v>
      </c>
      <c r="J291">
        <v>46800</v>
      </c>
      <c r="K291">
        <f t="shared" si="14"/>
        <v>2808</v>
      </c>
      <c r="L291">
        <v>3978</v>
      </c>
      <c r="M291">
        <v>4230</v>
      </c>
      <c r="P291" s="36">
        <v>41012</v>
      </c>
    </row>
    <row r="292" spans="1:16">
      <c r="A292" s="57">
        <v>41012</v>
      </c>
      <c r="B292" t="s">
        <v>34</v>
      </c>
      <c r="C292" t="s">
        <v>25</v>
      </c>
      <c r="D292" t="s">
        <v>40</v>
      </c>
      <c r="E292" t="s">
        <v>16</v>
      </c>
      <c r="F292">
        <v>8</v>
      </c>
      <c r="G292" t="str">
        <f t="shared" si="12"/>
        <v>2012</v>
      </c>
      <c r="H292" t="str">
        <f t="shared" si="13"/>
        <v>April</v>
      </c>
      <c r="I292">
        <v>70632</v>
      </c>
      <c r="J292">
        <v>76140</v>
      </c>
      <c r="K292">
        <f t="shared" si="14"/>
        <v>5508</v>
      </c>
      <c r="L292">
        <v>3978</v>
      </c>
      <c r="M292">
        <v>4230</v>
      </c>
      <c r="P292" s="36">
        <v>41012</v>
      </c>
    </row>
    <row r="293" spans="1:16">
      <c r="A293" s="57">
        <v>41012</v>
      </c>
      <c r="B293" t="s">
        <v>20</v>
      </c>
      <c r="C293" t="s">
        <v>18</v>
      </c>
      <c r="D293" t="s">
        <v>28</v>
      </c>
      <c r="E293" t="s">
        <v>13</v>
      </c>
      <c r="F293">
        <v>21</v>
      </c>
      <c r="G293" t="str">
        <f t="shared" si="12"/>
        <v>2012</v>
      </c>
      <c r="H293" t="str">
        <f t="shared" si="13"/>
        <v>April</v>
      </c>
      <c r="I293">
        <v>128304</v>
      </c>
      <c r="J293">
        <v>136620</v>
      </c>
      <c r="K293">
        <f t="shared" si="14"/>
        <v>8316</v>
      </c>
      <c r="L293">
        <v>2034</v>
      </c>
      <c r="M293">
        <v>2160</v>
      </c>
      <c r="P293" s="36">
        <v>41012</v>
      </c>
    </row>
    <row r="294" spans="1:16">
      <c r="A294" s="57">
        <v>41012</v>
      </c>
      <c r="B294" t="s">
        <v>24</v>
      </c>
      <c r="C294" t="s">
        <v>25</v>
      </c>
      <c r="D294" t="s">
        <v>38</v>
      </c>
      <c r="E294" t="s">
        <v>13</v>
      </c>
      <c r="F294">
        <v>25</v>
      </c>
      <c r="G294" t="str">
        <f t="shared" si="12"/>
        <v>2012</v>
      </c>
      <c r="H294" t="str">
        <f t="shared" si="13"/>
        <v>April</v>
      </c>
      <c r="I294">
        <v>31914</v>
      </c>
      <c r="J294">
        <v>34020</v>
      </c>
      <c r="K294">
        <f t="shared" si="14"/>
        <v>2106</v>
      </c>
      <c r="L294">
        <v>3042</v>
      </c>
      <c r="M294">
        <v>3240</v>
      </c>
      <c r="P294" s="36">
        <v>41012</v>
      </c>
    </row>
    <row r="295" spans="1:16">
      <c r="A295" s="57">
        <v>41013</v>
      </c>
      <c r="B295" t="s">
        <v>22</v>
      </c>
      <c r="C295" t="s">
        <v>23</v>
      </c>
      <c r="D295" t="s">
        <v>41</v>
      </c>
      <c r="E295" t="s">
        <v>13</v>
      </c>
      <c r="F295">
        <v>12</v>
      </c>
      <c r="G295" t="str">
        <f t="shared" si="12"/>
        <v>2012</v>
      </c>
      <c r="H295" t="str">
        <f t="shared" si="13"/>
        <v>April</v>
      </c>
      <c r="I295">
        <v>14760</v>
      </c>
      <c r="J295">
        <v>15750</v>
      </c>
      <c r="K295">
        <f t="shared" si="14"/>
        <v>990</v>
      </c>
      <c r="L295">
        <v>5148</v>
      </c>
      <c r="M295">
        <v>5490</v>
      </c>
      <c r="P295" s="36">
        <v>41013</v>
      </c>
    </row>
    <row r="296" spans="1:16">
      <c r="A296" s="57">
        <v>41013</v>
      </c>
      <c r="B296" t="s">
        <v>29</v>
      </c>
      <c r="C296" t="s">
        <v>30</v>
      </c>
      <c r="D296" t="s">
        <v>39</v>
      </c>
      <c r="E296" t="s">
        <v>13</v>
      </c>
      <c r="F296">
        <v>9</v>
      </c>
      <c r="G296" t="str">
        <f t="shared" si="12"/>
        <v>2012</v>
      </c>
      <c r="H296" t="str">
        <f t="shared" si="13"/>
        <v>April</v>
      </c>
      <c r="I296">
        <v>93150</v>
      </c>
      <c r="J296">
        <v>99000</v>
      </c>
      <c r="K296">
        <f t="shared" si="14"/>
        <v>5850</v>
      </c>
      <c r="L296">
        <v>2106</v>
      </c>
      <c r="M296">
        <v>2250</v>
      </c>
      <c r="P296" s="36">
        <v>41013</v>
      </c>
    </row>
    <row r="297" spans="1:16">
      <c r="A297" s="57">
        <v>41013</v>
      </c>
      <c r="B297" t="s">
        <v>17</v>
      </c>
      <c r="C297" t="s">
        <v>18</v>
      </c>
      <c r="D297" t="s">
        <v>15</v>
      </c>
      <c r="E297" t="s">
        <v>16</v>
      </c>
      <c r="F297">
        <v>23</v>
      </c>
      <c r="G297" t="str">
        <f t="shared" si="12"/>
        <v>2012</v>
      </c>
      <c r="H297" t="str">
        <f t="shared" si="13"/>
        <v>April</v>
      </c>
      <c r="I297">
        <v>82386</v>
      </c>
      <c r="J297">
        <v>89010</v>
      </c>
      <c r="K297">
        <f t="shared" si="14"/>
        <v>6624</v>
      </c>
      <c r="L297">
        <v>4482</v>
      </c>
      <c r="M297">
        <v>4770</v>
      </c>
      <c r="P297" s="36">
        <v>41013</v>
      </c>
    </row>
    <row r="298" spans="1:16">
      <c r="A298" s="57">
        <v>41013</v>
      </c>
      <c r="B298" t="s">
        <v>24</v>
      </c>
      <c r="C298" t="s">
        <v>25</v>
      </c>
      <c r="D298" t="s">
        <v>21</v>
      </c>
      <c r="E298" t="s">
        <v>13</v>
      </c>
      <c r="F298">
        <v>23</v>
      </c>
      <c r="G298" t="str">
        <f t="shared" si="12"/>
        <v>2012</v>
      </c>
      <c r="H298" t="str">
        <f t="shared" si="13"/>
        <v>April</v>
      </c>
      <c r="I298">
        <v>19764</v>
      </c>
      <c r="J298">
        <v>21060</v>
      </c>
      <c r="K298">
        <f t="shared" si="14"/>
        <v>1296</v>
      </c>
      <c r="L298">
        <v>3546</v>
      </c>
      <c r="M298">
        <v>3780</v>
      </c>
      <c r="P298" s="36">
        <v>41013</v>
      </c>
    </row>
    <row r="299" spans="1:16">
      <c r="A299" s="57">
        <v>41014</v>
      </c>
      <c r="B299" t="s">
        <v>27</v>
      </c>
      <c r="C299" t="s">
        <v>23</v>
      </c>
      <c r="D299" t="s">
        <v>12</v>
      </c>
      <c r="E299" t="s">
        <v>13</v>
      </c>
      <c r="F299">
        <v>20</v>
      </c>
      <c r="G299" t="str">
        <f t="shared" si="12"/>
        <v>2012</v>
      </c>
      <c r="H299" t="str">
        <f t="shared" si="13"/>
        <v>April</v>
      </c>
      <c r="I299">
        <v>36612</v>
      </c>
      <c r="J299">
        <v>38880</v>
      </c>
      <c r="K299">
        <f t="shared" si="14"/>
        <v>2268</v>
      </c>
      <c r="L299">
        <v>4482</v>
      </c>
      <c r="M299">
        <v>4770</v>
      </c>
      <c r="P299" s="36">
        <v>41014</v>
      </c>
    </row>
    <row r="300" spans="1:16">
      <c r="A300" s="57">
        <v>41014</v>
      </c>
      <c r="B300" t="s">
        <v>29</v>
      </c>
      <c r="C300" t="s">
        <v>30</v>
      </c>
      <c r="D300" t="s">
        <v>42</v>
      </c>
      <c r="E300" t="s">
        <v>16</v>
      </c>
      <c r="F300">
        <v>25</v>
      </c>
      <c r="G300" t="str">
        <f t="shared" si="12"/>
        <v>2012</v>
      </c>
      <c r="H300" t="str">
        <f t="shared" si="13"/>
        <v>April</v>
      </c>
      <c r="I300">
        <v>112590</v>
      </c>
      <c r="J300">
        <v>121500</v>
      </c>
      <c r="K300">
        <f t="shared" si="14"/>
        <v>8910</v>
      </c>
      <c r="L300">
        <v>4482</v>
      </c>
      <c r="M300">
        <v>4770</v>
      </c>
      <c r="P300" s="36">
        <v>41014</v>
      </c>
    </row>
    <row r="301" spans="1:16">
      <c r="A301" s="57">
        <v>41014</v>
      </c>
      <c r="B301" t="s">
        <v>34</v>
      </c>
      <c r="C301" t="s">
        <v>25</v>
      </c>
      <c r="D301" t="s">
        <v>32</v>
      </c>
      <c r="E301" t="s">
        <v>13</v>
      </c>
      <c r="F301">
        <v>4</v>
      </c>
      <c r="G301" t="str">
        <f t="shared" si="12"/>
        <v>2012</v>
      </c>
      <c r="H301" t="str">
        <f t="shared" si="13"/>
        <v>April</v>
      </c>
      <c r="I301">
        <v>28368</v>
      </c>
      <c r="J301">
        <v>30240</v>
      </c>
      <c r="K301">
        <f t="shared" si="14"/>
        <v>1872</v>
      </c>
      <c r="L301">
        <v>2034</v>
      </c>
      <c r="M301">
        <v>2160</v>
      </c>
      <c r="P301" s="36">
        <v>41014</v>
      </c>
    </row>
    <row r="302" spans="1:16">
      <c r="A302" s="57">
        <v>41014</v>
      </c>
      <c r="B302" t="s">
        <v>20</v>
      </c>
      <c r="C302" t="s">
        <v>18</v>
      </c>
      <c r="D302" t="s">
        <v>36</v>
      </c>
      <c r="E302" t="s">
        <v>13</v>
      </c>
      <c r="F302">
        <v>24</v>
      </c>
      <c r="G302" t="str">
        <f t="shared" si="12"/>
        <v>2012</v>
      </c>
      <c r="H302" t="str">
        <f t="shared" si="13"/>
        <v>April</v>
      </c>
      <c r="I302">
        <v>21060</v>
      </c>
      <c r="J302">
        <v>22500</v>
      </c>
      <c r="K302">
        <f t="shared" si="14"/>
        <v>1440</v>
      </c>
      <c r="L302">
        <v>3978</v>
      </c>
      <c r="M302">
        <v>4230</v>
      </c>
      <c r="P302" s="36">
        <v>41014</v>
      </c>
    </row>
    <row r="303" spans="1:16">
      <c r="A303" s="57">
        <v>41014</v>
      </c>
      <c r="B303" t="s">
        <v>22</v>
      </c>
      <c r="C303" t="s">
        <v>23</v>
      </c>
      <c r="D303" t="s">
        <v>43</v>
      </c>
      <c r="E303" t="s">
        <v>13</v>
      </c>
      <c r="F303">
        <v>24</v>
      </c>
      <c r="G303" t="str">
        <f t="shared" si="12"/>
        <v>2012</v>
      </c>
      <c r="H303" t="str">
        <f t="shared" si="13"/>
        <v>April</v>
      </c>
      <c r="I303">
        <v>16920</v>
      </c>
      <c r="J303">
        <v>18000</v>
      </c>
      <c r="K303">
        <f t="shared" si="14"/>
        <v>1080</v>
      </c>
      <c r="L303">
        <v>5832</v>
      </c>
      <c r="M303">
        <v>6210</v>
      </c>
      <c r="P303" s="36">
        <v>41014</v>
      </c>
    </row>
    <row r="304" spans="1:16">
      <c r="A304" s="57">
        <v>41015</v>
      </c>
      <c r="B304" t="s">
        <v>22</v>
      </c>
      <c r="C304" t="s">
        <v>23</v>
      </c>
      <c r="D304" t="s">
        <v>39</v>
      </c>
      <c r="E304" t="s">
        <v>13</v>
      </c>
      <c r="F304">
        <v>16</v>
      </c>
      <c r="G304" t="str">
        <f t="shared" si="12"/>
        <v>2012</v>
      </c>
      <c r="H304" t="str">
        <f t="shared" si="13"/>
        <v>April</v>
      </c>
      <c r="I304">
        <v>85698</v>
      </c>
      <c r="J304">
        <v>91080</v>
      </c>
      <c r="K304">
        <f t="shared" si="14"/>
        <v>5382</v>
      </c>
      <c r="L304">
        <v>3978</v>
      </c>
      <c r="M304">
        <v>4230</v>
      </c>
      <c r="P304" s="36">
        <v>41015</v>
      </c>
    </row>
    <row r="305" spans="1:16">
      <c r="A305" s="57">
        <v>41015</v>
      </c>
      <c r="B305" t="s">
        <v>14</v>
      </c>
      <c r="C305" t="s">
        <v>11</v>
      </c>
      <c r="D305" t="s">
        <v>42</v>
      </c>
      <c r="E305" t="s">
        <v>16</v>
      </c>
      <c r="F305">
        <v>6</v>
      </c>
      <c r="G305" t="str">
        <f t="shared" si="12"/>
        <v>2012</v>
      </c>
      <c r="H305" t="str">
        <f t="shared" si="13"/>
        <v>April</v>
      </c>
      <c r="I305">
        <v>52542</v>
      </c>
      <c r="J305">
        <v>56700</v>
      </c>
      <c r="K305">
        <f t="shared" si="14"/>
        <v>4158</v>
      </c>
      <c r="L305">
        <v>3978</v>
      </c>
      <c r="M305">
        <v>4230</v>
      </c>
      <c r="P305" s="36">
        <v>41015</v>
      </c>
    </row>
    <row r="306" spans="1:16">
      <c r="A306" s="57">
        <v>41016</v>
      </c>
      <c r="B306" t="s">
        <v>24</v>
      </c>
      <c r="C306" t="s">
        <v>25</v>
      </c>
      <c r="D306" t="s">
        <v>15</v>
      </c>
      <c r="E306" t="s">
        <v>16</v>
      </c>
      <c r="F306">
        <v>4</v>
      </c>
      <c r="G306" t="str">
        <f t="shared" si="12"/>
        <v>2012</v>
      </c>
      <c r="H306" t="str">
        <f t="shared" si="13"/>
        <v>April</v>
      </c>
      <c r="I306">
        <v>60894</v>
      </c>
      <c r="J306">
        <v>65790</v>
      </c>
      <c r="K306">
        <f t="shared" si="14"/>
        <v>4896</v>
      </c>
      <c r="L306">
        <v>5148</v>
      </c>
      <c r="M306">
        <v>5490</v>
      </c>
      <c r="P306" s="36">
        <v>41016</v>
      </c>
    </row>
    <row r="307" spans="1:16">
      <c r="A307" s="57">
        <v>41016</v>
      </c>
      <c r="B307" t="s">
        <v>14</v>
      </c>
      <c r="C307" t="s">
        <v>11</v>
      </c>
      <c r="D307" t="s">
        <v>40</v>
      </c>
      <c r="E307" t="s">
        <v>16</v>
      </c>
      <c r="F307">
        <v>24</v>
      </c>
      <c r="G307" t="str">
        <f t="shared" si="12"/>
        <v>2012</v>
      </c>
      <c r="H307" t="str">
        <f t="shared" si="13"/>
        <v>April</v>
      </c>
      <c r="I307">
        <v>15696</v>
      </c>
      <c r="J307">
        <v>16920</v>
      </c>
      <c r="K307">
        <f t="shared" si="14"/>
        <v>1224</v>
      </c>
      <c r="L307">
        <v>5832</v>
      </c>
      <c r="M307">
        <v>6210</v>
      </c>
      <c r="P307" s="36">
        <v>41016</v>
      </c>
    </row>
    <row r="308" spans="1:16">
      <c r="A308" s="57">
        <v>41016</v>
      </c>
      <c r="B308" t="s">
        <v>17</v>
      </c>
      <c r="C308" t="s">
        <v>18</v>
      </c>
      <c r="D308" t="s">
        <v>33</v>
      </c>
      <c r="E308" t="s">
        <v>13</v>
      </c>
      <c r="F308">
        <v>21</v>
      </c>
      <c r="G308" t="str">
        <f t="shared" si="12"/>
        <v>2012</v>
      </c>
      <c r="H308" t="str">
        <f t="shared" si="13"/>
        <v>April</v>
      </c>
      <c r="I308">
        <v>47736</v>
      </c>
      <c r="J308">
        <v>50760</v>
      </c>
      <c r="K308">
        <f t="shared" si="14"/>
        <v>3024</v>
      </c>
      <c r="L308">
        <v>2034</v>
      </c>
      <c r="M308">
        <v>2160</v>
      </c>
      <c r="P308" s="36">
        <v>41016</v>
      </c>
    </row>
    <row r="309" spans="1:16">
      <c r="A309" s="57">
        <v>41016</v>
      </c>
      <c r="B309" t="s">
        <v>20</v>
      </c>
      <c r="C309" t="s">
        <v>18</v>
      </c>
      <c r="D309" t="s">
        <v>40</v>
      </c>
      <c r="E309" t="s">
        <v>16</v>
      </c>
      <c r="F309">
        <v>13</v>
      </c>
      <c r="G309" t="str">
        <f t="shared" si="12"/>
        <v>2012</v>
      </c>
      <c r="H309" t="str">
        <f t="shared" si="13"/>
        <v>April</v>
      </c>
      <c r="I309">
        <v>7848</v>
      </c>
      <c r="J309">
        <v>8460</v>
      </c>
      <c r="K309">
        <f t="shared" si="14"/>
        <v>612</v>
      </c>
      <c r="L309">
        <v>5832</v>
      </c>
      <c r="M309">
        <v>6210</v>
      </c>
      <c r="P309" s="36">
        <v>41016</v>
      </c>
    </row>
    <row r="310" spans="1:16">
      <c r="A310" s="57">
        <v>41016</v>
      </c>
      <c r="B310" t="s">
        <v>22</v>
      </c>
      <c r="C310" t="s">
        <v>23</v>
      </c>
      <c r="D310" t="s">
        <v>36</v>
      </c>
      <c r="E310" t="s">
        <v>13</v>
      </c>
      <c r="F310">
        <v>2</v>
      </c>
      <c r="G310" t="str">
        <f t="shared" si="12"/>
        <v>2012</v>
      </c>
      <c r="H310" t="str">
        <f t="shared" si="13"/>
        <v>April</v>
      </c>
      <c r="I310">
        <v>27378</v>
      </c>
      <c r="J310">
        <v>29250</v>
      </c>
      <c r="K310">
        <f t="shared" si="14"/>
        <v>1872</v>
      </c>
      <c r="L310">
        <v>3546</v>
      </c>
      <c r="M310">
        <v>3780</v>
      </c>
      <c r="P310" s="36">
        <v>41016</v>
      </c>
    </row>
    <row r="311" spans="1:16">
      <c r="A311" s="57">
        <v>41017</v>
      </c>
      <c r="B311" t="s">
        <v>27</v>
      </c>
      <c r="C311" t="s">
        <v>23</v>
      </c>
      <c r="D311" t="s">
        <v>39</v>
      </c>
      <c r="E311" t="s">
        <v>13</v>
      </c>
      <c r="F311">
        <v>20</v>
      </c>
      <c r="G311" t="str">
        <f t="shared" si="12"/>
        <v>2012</v>
      </c>
      <c r="H311" t="str">
        <f t="shared" si="13"/>
        <v>April</v>
      </c>
      <c r="I311">
        <v>3726</v>
      </c>
      <c r="J311">
        <v>3960</v>
      </c>
      <c r="K311">
        <f t="shared" si="14"/>
        <v>234</v>
      </c>
      <c r="L311">
        <v>3726</v>
      </c>
      <c r="M311">
        <v>3960</v>
      </c>
      <c r="P311" s="36">
        <v>41017</v>
      </c>
    </row>
    <row r="312" spans="1:16">
      <c r="A312" s="57">
        <v>41017</v>
      </c>
      <c r="B312" t="s">
        <v>14</v>
      </c>
      <c r="C312" t="s">
        <v>11</v>
      </c>
      <c r="D312" t="s">
        <v>28</v>
      </c>
      <c r="E312" t="s">
        <v>13</v>
      </c>
      <c r="F312">
        <v>21</v>
      </c>
      <c r="G312" t="str">
        <f t="shared" si="12"/>
        <v>2012</v>
      </c>
      <c r="H312" t="str">
        <f t="shared" si="13"/>
        <v>April</v>
      </c>
      <c r="I312">
        <v>23328</v>
      </c>
      <c r="J312">
        <v>24840</v>
      </c>
      <c r="K312">
        <f t="shared" si="14"/>
        <v>1512</v>
      </c>
      <c r="L312">
        <v>3978</v>
      </c>
      <c r="M312">
        <v>4230</v>
      </c>
      <c r="P312" s="36">
        <v>41017</v>
      </c>
    </row>
    <row r="313" spans="1:16">
      <c r="A313" s="57">
        <v>41017</v>
      </c>
      <c r="B313" t="s">
        <v>31</v>
      </c>
      <c r="C313" t="s">
        <v>30</v>
      </c>
      <c r="D313" t="s">
        <v>28</v>
      </c>
      <c r="E313" t="s">
        <v>13</v>
      </c>
      <c r="F313">
        <v>12</v>
      </c>
      <c r="G313" t="str">
        <f t="shared" si="12"/>
        <v>2012</v>
      </c>
      <c r="H313" t="str">
        <f t="shared" si="13"/>
        <v>April</v>
      </c>
      <c r="I313">
        <v>46656</v>
      </c>
      <c r="J313">
        <v>49680</v>
      </c>
      <c r="K313">
        <f t="shared" si="14"/>
        <v>3024</v>
      </c>
      <c r="L313">
        <v>3042</v>
      </c>
      <c r="M313">
        <v>3240</v>
      </c>
      <c r="P313" s="36">
        <v>41017</v>
      </c>
    </row>
    <row r="314" spans="1:16">
      <c r="A314" s="57">
        <v>41017</v>
      </c>
      <c r="B314" t="s">
        <v>10</v>
      </c>
      <c r="C314" t="s">
        <v>11</v>
      </c>
      <c r="D314" t="s">
        <v>40</v>
      </c>
      <c r="E314" t="s">
        <v>16</v>
      </c>
      <c r="F314">
        <v>23</v>
      </c>
      <c r="G314" t="str">
        <f t="shared" si="12"/>
        <v>2012</v>
      </c>
      <c r="H314" t="str">
        <f t="shared" si="13"/>
        <v>April</v>
      </c>
      <c r="I314">
        <v>98100</v>
      </c>
      <c r="J314">
        <v>105750</v>
      </c>
      <c r="K314">
        <f t="shared" si="14"/>
        <v>7650</v>
      </c>
      <c r="L314">
        <v>3546</v>
      </c>
      <c r="M314">
        <v>3780</v>
      </c>
      <c r="P314" s="36">
        <v>41017</v>
      </c>
    </row>
    <row r="315" spans="1:16">
      <c r="A315" s="57">
        <v>41017</v>
      </c>
      <c r="B315" t="s">
        <v>27</v>
      </c>
      <c r="C315" t="s">
        <v>23</v>
      </c>
      <c r="D315" t="s">
        <v>35</v>
      </c>
      <c r="E315" t="s">
        <v>13</v>
      </c>
      <c r="F315">
        <v>23</v>
      </c>
      <c r="G315" t="str">
        <f t="shared" si="12"/>
        <v>2012</v>
      </c>
      <c r="H315" t="str">
        <f t="shared" si="13"/>
        <v>April</v>
      </c>
      <c r="I315">
        <v>10296</v>
      </c>
      <c r="J315">
        <v>10980</v>
      </c>
      <c r="K315">
        <f t="shared" si="14"/>
        <v>684</v>
      </c>
      <c r="L315">
        <v>4482</v>
      </c>
      <c r="M315">
        <v>4770</v>
      </c>
      <c r="P315" s="36">
        <v>41017</v>
      </c>
    </row>
    <row r="316" spans="1:16">
      <c r="A316" s="57">
        <v>41017</v>
      </c>
      <c r="B316" t="s">
        <v>27</v>
      </c>
      <c r="C316" t="s">
        <v>23</v>
      </c>
      <c r="D316" t="s">
        <v>21</v>
      </c>
      <c r="E316" t="s">
        <v>13</v>
      </c>
      <c r="F316">
        <v>24</v>
      </c>
      <c r="G316" t="str">
        <f t="shared" si="12"/>
        <v>2012</v>
      </c>
      <c r="H316" t="str">
        <f t="shared" si="13"/>
        <v>April</v>
      </c>
      <c r="I316">
        <v>10980</v>
      </c>
      <c r="J316">
        <v>11700</v>
      </c>
      <c r="K316">
        <f t="shared" si="14"/>
        <v>720</v>
      </c>
      <c r="L316">
        <v>3924</v>
      </c>
      <c r="M316">
        <v>4230</v>
      </c>
      <c r="P316" s="36">
        <v>41017</v>
      </c>
    </row>
    <row r="317" spans="1:16">
      <c r="A317" s="57">
        <v>41017</v>
      </c>
      <c r="B317" t="s">
        <v>31</v>
      </c>
      <c r="C317" t="s">
        <v>30</v>
      </c>
      <c r="D317" t="s">
        <v>15</v>
      </c>
      <c r="E317" t="s">
        <v>16</v>
      </c>
      <c r="F317">
        <v>25</v>
      </c>
      <c r="G317" t="str">
        <f t="shared" si="12"/>
        <v>2012</v>
      </c>
      <c r="H317" t="str">
        <f t="shared" si="13"/>
        <v>April</v>
      </c>
      <c r="I317">
        <v>60894</v>
      </c>
      <c r="J317">
        <v>65790</v>
      </c>
      <c r="K317">
        <f t="shared" si="14"/>
        <v>4896</v>
      </c>
      <c r="L317">
        <v>2952</v>
      </c>
      <c r="M317">
        <v>3150</v>
      </c>
      <c r="P317" s="36">
        <v>41017</v>
      </c>
    </row>
    <row r="318" spans="1:16">
      <c r="A318" s="57">
        <v>41018</v>
      </c>
      <c r="B318" t="s">
        <v>17</v>
      </c>
      <c r="C318" t="s">
        <v>18</v>
      </c>
      <c r="D318" t="s">
        <v>42</v>
      </c>
      <c r="E318" t="s">
        <v>16</v>
      </c>
      <c r="F318">
        <v>17</v>
      </c>
      <c r="G318" t="str">
        <f t="shared" si="12"/>
        <v>2012</v>
      </c>
      <c r="H318" t="str">
        <f t="shared" si="13"/>
        <v>April</v>
      </c>
      <c r="I318">
        <v>127602</v>
      </c>
      <c r="J318">
        <v>137700</v>
      </c>
      <c r="K318">
        <f t="shared" si="14"/>
        <v>10098</v>
      </c>
      <c r="L318">
        <v>3726</v>
      </c>
      <c r="M318">
        <v>3960</v>
      </c>
      <c r="P318" s="36">
        <v>41018</v>
      </c>
    </row>
    <row r="319" spans="1:16">
      <c r="A319" s="57">
        <v>41018</v>
      </c>
      <c r="B319" t="s">
        <v>29</v>
      </c>
      <c r="C319" t="s">
        <v>30</v>
      </c>
      <c r="D319" t="s">
        <v>41</v>
      </c>
      <c r="E319" t="s">
        <v>13</v>
      </c>
      <c r="F319">
        <v>21</v>
      </c>
      <c r="G319" t="str">
        <f t="shared" si="12"/>
        <v>2012</v>
      </c>
      <c r="H319" t="str">
        <f t="shared" si="13"/>
        <v>April</v>
      </c>
      <c r="I319">
        <v>8856</v>
      </c>
      <c r="J319">
        <v>9450</v>
      </c>
      <c r="K319">
        <f t="shared" si="14"/>
        <v>594</v>
      </c>
      <c r="L319">
        <v>3978</v>
      </c>
      <c r="M319">
        <v>4230</v>
      </c>
      <c r="P319" s="36">
        <v>41018</v>
      </c>
    </row>
    <row r="320" spans="1:16">
      <c r="A320" s="57">
        <v>41018</v>
      </c>
      <c r="B320" t="s">
        <v>10</v>
      </c>
      <c r="C320" t="s">
        <v>11</v>
      </c>
      <c r="D320" t="s">
        <v>15</v>
      </c>
      <c r="E320" t="s">
        <v>16</v>
      </c>
      <c r="F320">
        <v>9</v>
      </c>
      <c r="G320" t="str">
        <f t="shared" si="12"/>
        <v>2012</v>
      </c>
      <c r="H320" t="str">
        <f t="shared" si="13"/>
        <v>April</v>
      </c>
      <c r="I320">
        <v>75222</v>
      </c>
      <c r="J320">
        <v>81270</v>
      </c>
      <c r="K320">
        <f t="shared" si="14"/>
        <v>6048</v>
      </c>
      <c r="L320">
        <v>3726</v>
      </c>
      <c r="M320">
        <v>3960</v>
      </c>
      <c r="P320" s="36">
        <v>41018</v>
      </c>
    </row>
    <row r="321" spans="1:16">
      <c r="A321" s="57">
        <v>41018</v>
      </c>
      <c r="B321" t="s">
        <v>20</v>
      </c>
      <c r="C321" t="s">
        <v>18</v>
      </c>
      <c r="D321" t="s">
        <v>12</v>
      </c>
      <c r="E321" t="s">
        <v>13</v>
      </c>
      <c r="F321">
        <v>11</v>
      </c>
      <c r="G321" t="str">
        <f t="shared" si="12"/>
        <v>2012</v>
      </c>
      <c r="H321" t="str">
        <f t="shared" si="13"/>
        <v>April</v>
      </c>
      <c r="I321">
        <v>28476</v>
      </c>
      <c r="J321">
        <v>30240</v>
      </c>
      <c r="K321">
        <f t="shared" si="14"/>
        <v>1764</v>
      </c>
      <c r="L321">
        <v>4482</v>
      </c>
      <c r="M321">
        <v>4770</v>
      </c>
      <c r="P321" s="36">
        <v>41018</v>
      </c>
    </row>
    <row r="322" spans="1:16">
      <c r="A322" s="57">
        <v>41019</v>
      </c>
      <c r="B322" t="s">
        <v>31</v>
      </c>
      <c r="C322" t="s">
        <v>30</v>
      </c>
      <c r="D322" t="s">
        <v>19</v>
      </c>
      <c r="E322" t="s">
        <v>13</v>
      </c>
      <c r="F322">
        <v>4</v>
      </c>
      <c r="G322" t="str">
        <f t="shared" si="12"/>
        <v>2012</v>
      </c>
      <c r="H322" t="str">
        <f t="shared" si="13"/>
        <v>April</v>
      </c>
      <c r="I322">
        <v>19890</v>
      </c>
      <c r="J322">
        <v>21150</v>
      </c>
      <c r="K322">
        <f t="shared" si="14"/>
        <v>1260</v>
      </c>
      <c r="L322">
        <v>3582</v>
      </c>
      <c r="M322">
        <v>3870</v>
      </c>
      <c r="P322" s="36">
        <v>41019</v>
      </c>
    </row>
    <row r="323" spans="1:16">
      <c r="A323" s="57">
        <v>41019</v>
      </c>
      <c r="B323" t="s">
        <v>10</v>
      </c>
      <c r="C323" t="s">
        <v>11</v>
      </c>
      <c r="D323" t="s">
        <v>40</v>
      </c>
      <c r="E323" t="s">
        <v>16</v>
      </c>
      <c r="F323">
        <v>22</v>
      </c>
      <c r="G323" t="str">
        <f t="shared" ref="G323:G386" si="15">TEXT(A323,"yyyy")</f>
        <v>2012</v>
      </c>
      <c r="H323" t="str">
        <f t="shared" ref="H323:H386" si="16">TEXT(A323,"mmmm")</f>
        <v>April</v>
      </c>
      <c r="I323">
        <v>62784</v>
      </c>
      <c r="J323">
        <v>67680</v>
      </c>
      <c r="K323">
        <f t="shared" ref="K323:K386" si="17">J323-I323</f>
        <v>4896</v>
      </c>
      <c r="L323">
        <v>4482</v>
      </c>
      <c r="M323">
        <v>4770</v>
      </c>
      <c r="P323" s="36">
        <v>41019</v>
      </c>
    </row>
    <row r="324" spans="1:16">
      <c r="A324" s="57">
        <v>41019</v>
      </c>
      <c r="B324" t="s">
        <v>29</v>
      </c>
      <c r="C324" t="s">
        <v>30</v>
      </c>
      <c r="D324" t="s">
        <v>39</v>
      </c>
      <c r="E324" t="s">
        <v>13</v>
      </c>
      <c r="F324">
        <v>15</v>
      </c>
      <c r="G324" t="str">
        <f t="shared" si="15"/>
        <v>2012</v>
      </c>
      <c r="H324" t="str">
        <f t="shared" si="16"/>
        <v>April</v>
      </c>
      <c r="I324">
        <v>26082</v>
      </c>
      <c r="J324">
        <v>27720</v>
      </c>
      <c r="K324">
        <f t="shared" si="17"/>
        <v>1638</v>
      </c>
      <c r="L324">
        <v>3924</v>
      </c>
      <c r="M324">
        <v>4230</v>
      </c>
      <c r="P324" s="36">
        <v>41019</v>
      </c>
    </row>
    <row r="325" spans="1:16">
      <c r="A325" s="57">
        <v>41019</v>
      </c>
      <c r="B325" t="s">
        <v>29</v>
      </c>
      <c r="C325" t="s">
        <v>30</v>
      </c>
      <c r="D325" t="s">
        <v>12</v>
      </c>
      <c r="E325" t="s">
        <v>13</v>
      </c>
      <c r="F325">
        <v>23</v>
      </c>
      <c r="G325" t="str">
        <f t="shared" si="15"/>
        <v>2012</v>
      </c>
      <c r="H325" t="str">
        <f t="shared" si="16"/>
        <v>April</v>
      </c>
      <c r="I325">
        <v>12204</v>
      </c>
      <c r="J325">
        <v>12960</v>
      </c>
      <c r="K325">
        <f t="shared" si="17"/>
        <v>756</v>
      </c>
      <c r="L325">
        <v>7506</v>
      </c>
      <c r="M325">
        <v>8100</v>
      </c>
      <c r="P325" s="36">
        <v>41019</v>
      </c>
    </row>
    <row r="326" spans="1:16">
      <c r="A326" s="57">
        <v>41019</v>
      </c>
      <c r="B326" t="s">
        <v>20</v>
      </c>
      <c r="C326" t="s">
        <v>18</v>
      </c>
      <c r="D326" t="s">
        <v>42</v>
      </c>
      <c r="E326" t="s">
        <v>16</v>
      </c>
      <c r="F326">
        <v>9</v>
      </c>
      <c r="G326" t="str">
        <f t="shared" si="15"/>
        <v>2012</v>
      </c>
      <c r="H326" t="str">
        <f t="shared" si="16"/>
        <v>April</v>
      </c>
      <c r="I326">
        <v>180144</v>
      </c>
      <c r="J326">
        <v>194400</v>
      </c>
      <c r="K326">
        <f t="shared" si="17"/>
        <v>14256</v>
      </c>
      <c r="L326">
        <v>3546</v>
      </c>
      <c r="M326">
        <v>3780</v>
      </c>
      <c r="P326" s="36">
        <v>41019</v>
      </c>
    </row>
    <row r="327" spans="1:16">
      <c r="A327" s="57">
        <v>41019</v>
      </c>
      <c r="B327" t="s">
        <v>24</v>
      </c>
      <c r="C327" t="s">
        <v>25</v>
      </c>
      <c r="D327" t="s">
        <v>40</v>
      </c>
      <c r="E327" t="s">
        <v>16</v>
      </c>
      <c r="F327">
        <v>7</v>
      </c>
      <c r="G327" t="str">
        <f t="shared" si="15"/>
        <v>2012</v>
      </c>
      <c r="H327" t="str">
        <f t="shared" si="16"/>
        <v>April</v>
      </c>
      <c r="I327">
        <v>15696</v>
      </c>
      <c r="J327">
        <v>16920</v>
      </c>
      <c r="K327">
        <f t="shared" si="17"/>
        <v>1224</v>
      </c>
      <c r="L327">
        <v>3042</v>
      </c>
      <c r="M327">
        <v>3240</v>
      </c>
      <c r="P327" s="36">
        <v>41019</v>
      </c>
    </row>
    <row r="328" spans="1:16">
      <c r="A328" s="57">
        <v>41020</v>
      </c>
      <c r="B328" t="s">
        <v>20</v>
      </c>
      <c r="C328" t="s">
        <v>18</v>
      </c>
      <c r="D328" t="s">
        <v>32</v>
      </c>
      <c r="E328" t="s">
        <v>13</v>
      </c>
      <c r="F328">
        <v>25</v>
      </c>
      <c r="G328" t="str">
        <f t="shared" si="15"/>
        <v>2012</v>
      </c>
      <c r="H328" t="str">
        <f t="shared" si="16"/>
        <v>April</v>
      </c>
      <c r="I328">
        <v>24822</v>
      </c>
      <c r="J328">
        <v>26460</v>
      </c>
      <c r="K328">
        <f t="shared" si="17"/>
        <v>1638</v>
      </c>
      <c r="L328">
        <v>3042</v>
      </c>
      <c r="M328">
        <v>3240</v>
      </c>
      <c r="P328" s="36">
        <v>41020</v>
      </c>
    </row>
    <row r="329" spans="1:16">
      <c r="A329" s="57">
        <v>41020</v>
      </c>
      <c r="B329" t="s">
        <v>24</v>
      </c>
      <c r="C329" t="s">
        <v>25</v>
      </c>
      <c r="D329" t="s">
        <v>38</v>
      </c>
      <c r="E329" t="s">
        <v>13</v>
      </c>
      <c r="F329">
        <v>10</v>
      </c>
      <c r="G329" t="str">
        <f t="shared" si="15"/>
        <v>2012</v>
      </c>
      <c r="H329" t="str">
        <f t="shared" si="16"/>
        <v>April</v>
      </c>
      <c r="I329">
        <v>39006</v>
      </c>
      <c r="J329">
        <v>41580</v>
      </c>
      <c r="K329">
        <f t="shared" si="17"/>
        <v>2574</v>
      </c>
      <c r="L329">
        <v>3978</v>
      </c>
      <c r="M329">
        <v>4230</v>
      </c>
      <c r="P329" s="36">
        <v>41020</v>
      </c>
    </row>
    <row r="330" spans="1:16">
      <c r="A330" s="57">
        <v>41020</v>
      </c>
      <c r="B330" t="s">
        <v>27</v>
      </c>
      <c r="C330" t="s">
        <v>23</v>
      </c>
      <c r="D330" t="s">
        <v>12</v>
      </c>
      <c r="E330" t="s">
        <v>13</v>
      </c>
      <c r="F330">
        <v>8</v>
      </c>
      <c r="G330" t="str">
        <f t="shared" si="15"/>
        <v>2012</v>
      </c>
      <c r="H330" t="str">
        <f t="shared" si="16"/>
        <v>April</v>
      </c>
      <c r="I330">
        <v>10170</v>
      </c>
      <c r="J330">
        <v>10800</v>
      </c>
      <c r="K330">
        <f t="shared" si="17"/>
        <v>630</v>
      </c>
      <c r="L330">
        <v>5148</v>
      </c>
      <c r="M330">
        <v>5490</v>
      </c>
      <c r="P330" s="36">
        <v>41020</v>
      </c>
    </row>
    <row r="331" spans="1:16">
      <c r="A331" s="57">
        <v>41020</v>
      </c>
      <c r="B331" t="s">
        <v>20</v>
      </c>
      <c r="C331" t="s">
        <v>18</v>
      </c>
      <c r="D331" t="s">
        <v>40</v>
      </c>
      <c r="E331" t="s">
        <v>16</v>
      </c>
      <c r="F331">
        <v>18</v>
      </c>
      <c r="G331" t="str">
        <f t="shared" si="15"/>
        <v>2012</v>
      </c>
      <c r="H331" t="str">
        <f t="shared" si="16"/>
        <v>April</v>
      </c>
      <c r="I331">
        <v>62784</v>
      </c>
      <c r="J331">
        <v>67680</v>
      </c>
      <c r="K331">
        <f t="shared" si="17"/>
        <v>4896</v>
      </c>
      <c r="L331">
        <v>3042</v>
      </c>
      <c r="M331">
        <v>3240</v>
      </c>
      <c r="P331" s="36">
        <v>41020</v>
      </c>
    </row>
    <row r="332" spans="1:16">
      <c r="A332" s="57">
        <v>41020</v>
      </c>
      <c r="B332" t="s">
        <v>34</v>
      </c>
      <c r="C332" t="s">
        <v>25</v>
      </c>
      <c r="D332" t="s">
        <v>15</v>
      </c>
      <c r="E332" t="s">
        <v>16</v>
      </c>
      <c r="F332">
        <v>8</v>
      </c>
      <c r="G332" t="str">
        <f t="shared" si="15"/>
        <v>2012</v>
      </c>
      <c r="H332" t="str">
        <f t="shared" si="16"/>
        <v>April</v>
      </c>
      <c r="I332">
        <v>64476</v>
      </c>
      <c r="J332">
        <v>69660</v>
      </c>
      <c r="K332">
        <f t="shared" si="17"/>
        <v>5184</v>
      </c>
      <c r="L332">
        <v>5148</v>
      </c>
      <c r="M332">
        <v>5490</v>
      </c>
      <c r="P332" s="36">
        <v>41020</v>
      </c>
    </row>
    <row r="333" spans="1:16">
      <c r="A333" s="57">
        <v>41020</v>
      </c>
      <c r="B333" t="s">
        <v>31</v>
      </c>
      <c r="C333" t="s">
        <v>30</v>
      </c>
      <c r="D333" t="s">
        <v>15</v>
      </c>
      <c r="E333" t="s">
        <v>16</v>
      </c>
      <c r="F333">
        <v>25</v>
      </c>
      <c r="G333" t="str">
        <f t="shared" si="15"/>
        <v>2012</v>
      </c>
      <c r="H333" t="str">
        <f t="shared" si="16"/>
        <v>April</v>
      </c>
      <c r="I333">
        <v>28656</v>
      </c>
      <c r="J333">
        <v>30960</v>
      </c>
      <c r="K333">
        <f t="shared" si="17"/>
        <v>2304</v>
      </c>
      <c r="L333">
        <v>7506</v>
      </c>
      <c r="M333">
        <v>8100</v>
      </c>
      <c r="P333" s="36">
        <v>41020</v>
      </c>
    </row>
    <row r="334" spans="1:16">
      <c r="A334" s="57">
        <v>41021</v>
      </c>
      <c r="B334" t="s">
        <v>10</v>
      </c>
      <c r="C334" t="s">
        <v>11</v>
      </c>
      <c r="D334" t="s">
        <v>43</v>
      </c>
      <c r="E334" t="s">
        <v>13</v>
      </c>
      <c r="F334">
        <v>7</v>
      </c>
      <c r="G334" t="str">
        <f t="shared" si="15"/>
        <v>2012</v>
      </c>
      <c r="H334" t="str">
        <f t="shared" si="16"/>
        <v>April</v>
      </c>
      <c r="I334">
        <v>27072</v>
      </c>
      <c r="J334">
        <v>28800</v>
      </c>
      <c r="K334">
        <f t="shared" si="17"/>
        <v>1728</v>
      </c>
      <c r="L334">
        <v>3042</v>
      </c>
      <c r="M334">
        <v>3240</v>
      </c>
      <c r="P334" s="36">
        <v>41021</v>
      </c>
    </row>
    <row r="335" spans="1:16">
      <c r="A335" s="57">
        <v>41021</v>
      </c>
      <c r="B335" t="s">
        <v>17</v>
      </c>
      <c r="C335" t="s">
        <v>18</v>
      </c>
      <c r="D335" t="s">
        <v>19</v>
      </c>
      <c r="E335" t="s">
        <v>13</v>
      </c>
      <c r="F335">
        <v>17</v>
      </c>
      <c r="G335" t="str">
        <f t="shared" si="15"/>
        <v>2012</v>
      </c>
      <c r="H335" t="str">
        <f t="shared" si="16"/>
        <v>April</v>
      </c>
      <c r="I335">
        <v>35802</v>
      </c>
      <c r="J335">
        <v>38070</v>
      </c>
      <c r="K335">
        <f t="shared" si="17"/>
        <v>2268</v>
      </c>
      <c r="L335">
        <v>3978</v>
      </c>
      <c r="M335">
        <v>4230</v>
      </c>
      <c r="P335" s="36">
        <v>41021</v>
      </c>
    </row>
    <row r="336" spans="1:16">
      <c r="A336" s="57">
        <v>41021</v>
      </c>
      <c r="B336" t="s">
        <v>27</v>
      </c>
      <c r="C336" t="s">
        <v>23</v>
      </c>
      <c r="D336" t="s">
        <v>28</v>
      </c>
      <c r="E336" t="s">
        <v>13</v>
      </c>
      <c r="F336">
        <v>3</v>
      </c>
      <c r="G336" t="str">
        <f t="shared" si="15"/>
        <v>2012</v>
      </c>
      <c r="H336" t="str">
        <f t="shared" si="16"/>
        <v>April</v>
      </c>
      <c r="I336">
        <v>75816</v>
      </c>
      <c r="J336">
        <v>80730</v>
      </c>
      <c r="K336">
        <f t="shared" si="17"/>
        <v>4914</v>
      </c>
      <c r="L336">
        <v>2952</v>
      </c>
      <c r="M336">
        <v>3150</v>
      </c>
      <c r="P336" s="36">
        <v>41021</v>
      </c>
    </row>
    <row r="337" spans="1:16">
      <c r="A337" s="57">
        <v>41021</v>
      </c>
      <c r="B337" t="s">
        <v>24</v>
      </c>
      <c r="C337" t="s">
        <v>25</v>
      </c>
      <c r="D337" t="s">
        <v>32</v>
      </c>
      <c r="E337" t="s">
        <v>13</v>
      </c>
      <c r="F337">
        <v>13</v>
      </c>
      <c r="G337" t="str">
        <f t="shared" si="15"/>
        <v>2012</v>
      </c>
      <c r="H337" t="str">
        <f t="shared" si="16"/>
        <v>April</v>
      </c>
      <c r="I337">
        <v>63828</v>
      </c>
      <c r="J337">
        <v>68040</v>
      </c>
      <c r="K337">
        <f t="shared" si="17"/>
        <v>4212</v>
      </c>
      <c r="L337">
        <v>2034</v>
      </c>
      <c r="M337">
        <v>2160</v>
      </c>
      <c r="P337" s="36">
        <v>41021</v>
      </c>
    </row>
    <row r="338" spans="1:16">
      <c r="A338" s="57">
        <v>41021</v>
      </c>
      <c r="B338" t="s">
        <v>24</v>
      </c>
      <c r="C338" t="s">
        <v>25</v>
      </c>
      <c r="D338" t="s">
        <v>42</v>
      </c>
      <c r="E338" t="s">
        <v>16</v>
      </c>
      <c r="F338">
        <v>17</v>
      </c>
      <c r="G338" t="str">
        <f t="shared" si="15"/>
        <v>2012</v>
      </c>
      <c r="H338" t="str">
        <f t="shared" si="16"/>
        <v>April</v>
      </c>
      <c r="I338">
        <v>30024</v>
      </c>
      <c r="J338">
        <v>32400</v>
      </c>
      <c r="K338">
        <f t="shared" si="17"/>
        <v>2376</v>
      </c>
      <c r="L338">
        <v>3582</v>
      </c>
      <c r="M338">
        <v>3870</v>
      </c>
      <c r="P338" s="36">
        <v>41021</v>
      </c>
    </row>
    <row r="339" spans="1:16">
      <c r="A339" s="57">
        <v>41021</v>
      </c>
      <c r="B339" t="s">
        <v>31</v>
      </c>
      <c r="C339" t="s">
        <v>30</v>
      </c>
      <c r="D339" t="s">
        <v>39</v>
      </c>
      <c r="E339" t="s">
        <v>13</v>
      </c>
      <c r="F339">
        <v>22</v>
      </c>
      <c r="G339" t="str">
        <f t="shared" si="15"/>
        <v>2012</v>
      </c>
      <c r="H339" t="str">
        <f t="shared" si="16"/>
        <v>April</v>
      </c>
      <c r="I339">
        <v>26082</v>
      </c>
      <c r="J339">
        <v>27720</v>
      </c>
      <c r="K339">
        <f t="shared" si="17"/>
        <v>1638</v>
      </c>
      <c r="L339">
        <v>3978</v>
      </c>
      <c r="M339">
        <v>4230</v>
      </c>
      <c r="P339" s="36">
        <v>41021</v>
      </c>
    </row>
    <row r="340" spans="1:16">
      <c r="A340" s="57">
        <v>41022</v>
      </c>
      <c r="B340" t="s">
        <v>17</v>
      </c>
      <c r="C340" t="s">
        <v>18</v>
      </c>
      <c r="D340" t="s">
        <v>26</v>
      </c>
      <c r="E340" t="s">
        <v>13</v>
      </c>
      <c r="F340">
        <v>23</v>
      </c>
      <c r="G340" t="str">
        <f t="shared" si="15"/>
        <v>2012</v>
      </c>
      <c r="H340" t="str">
        <f t="shared" si="16"/>
        <v>April</v>
      </c>
      <c r="I340">
        <v>18252</v>
      </c>
      <c r="J340">
        <v>19440</v>
      </c>
      <c r="K340">
        <f t="shared" si="17"/>
        <v>1188</v>
      </c>
      <c r="L340">
        <v>2196</v>
      </c>
      <c r="M340">
        <v>2340</v>
      </c>
      <c r="P340" s="36">
        <v>41022</v>
      </c>
    </row>
    <row r="341" spans="1:16">
      <c r="A341" s="57">
        <v>41023</v>
      </c>
      <c r="B341" t="s">
        <v>31</v>
      </c>
      <c r="C341" t="s">
        <v>30</v>
      </c>
      <c r="D341" t="s">
        <v>43</v>
      </c>
      <c r="E341" t="s">
        <v>13</v>
      </c>
      <c r="F341">
        <v>1</v>
      </c>
      <c r="G341" t="str">
        <f t="shared" si="15"/>
        <v>2012</v>
      </c>
      <c r="H341" t="str">
        <f t="shared" si="16"/>
        <v>April</v>
      </c>
      <c r="I341">
        <v>50760</v>
      </c>
      <c r="J341">
        <v>54000</v>
      </c>
      <c r="K341">
        <f t="shared" si="17"/>
        <v>3240</v>
      </c>
      <c r="L341">
        <v>2034</v>
      </c>
      <c r="M341">
        <v>2160</v>
      </c>
      <c r="P341" s="36">
        <v>41023</v>
      </c>
    </row>
    <row r="342" spans="1:16">
      <c r="A342" s="57">
        <v>41023</v>
      </c>
      <c r="B342" t="s">
        <v>22</v>
      </c>
      <c r="C342" t="s">
        <v>23</v>
      </c>
      <c r="D342" t="s">
        <v>36</v>
      </c>
      <c r="E342" t="s">
        <v>13</v>
      </c>
      <c r="F342">
        <v>25</v>
      </c>
      <c r="G342" t="str">
        <f t="shared" si="15"/>
        <v>2012</v>
      </c>
      <c r="H342" t="str">
        <f t="shared" si="16"/>
        <v>April</v>
      </c>
      <c r="I342">
        <v>12636</v>
      </c>
      <c r="J342">
        <v>13500</v>
      </c>
      <c r="K342">
        <f t="shared" si="17"/>
        <v>864</v>
      </c>
      <c r="L342">
        <v>5148</v>
      </c>
      <c r="M342">
        <v>5490</v>
      </c>
      <c r="P342" s="36">
        <v>41023</v>
      </c>
    </row>
    <row r="343" spans="1:16">
      <c r="A343" s="57">
        <v>41023</v>
      </c>
      <c r="B343" t="s">
        <v>20</v>
      </c>
      <c r="C343" t="s">
        <v>18</v>
      </c>
      <c r="D343" t="s">
        <v>32</v>
      </c>
      <c r="E343" t="s">
        <v>13</v>
      </c>
      <c r="F343">
        <v>22</v>
      </c>
      <c r="G343" t="str">
        <f t="shared" si="15"/>
        <v>2012</v>
      </c>
      <c r="H343" t="str">
        <f t="shared" si="16"/>
        <v>April</v>
      </c>
      <c r="I343">
        <v>70920</v>
      </c>
      <c r="J343">
        <v>75600</v>
      </c>
      <c r="K343">
        <f t="shared" si="17"/>
        <v>4680</v>
      </c>
      <c r="L343">
        <v>3384</v>
      </c>
      <c r="M343">
        <v>3600</v>
      </c>
      <c r="P343" s="36">
        <v>41023</v>
      </c>
    </row>
    <row r="344" spans="1:16">
      <c r="A344" s="57">
        <v>41024</v>
      </c>
      <c r="B344" t="s">
        <v>29</v>
      </c>
      <c r="C344" t="s">
        <v>30</v>
      </c>
      <c r="D344" t="s">
        <v>26</v>
      </c>
      <c r="E344" t="s">
        <v>13</v>
      </c>
      <c r="F344">
        <v>2</v>
      </c>
      <c r="G344" t="str">
        <f t="shared" si="15"/>
        <v>2012</v>
      </c>
      <c r="H344" t="str">
        <f t="shared" si="16"/>
        <v>April</v>
      </c>
      <c r="I344">
        <v>66924</v>
      </c>
      <c r="J344">
        <v>71280</v>
      </c>
      <c r="K344">
        <f t="shared" si="17"/>
        <v>4356</v>
      </c>
      <c r="L344">
        <v>3978</v>
      </c>
      <c r="M344">
        <v>4230</v>
      </c>
      <c r="P344" s="36">
        <v>41024</v>
      </c>
    </row>
    <row r="345" spans="1:16">
      <c r="A345" s="57">
        <v>41024</v>
      </c>
      <c r="B345" t="s">
        <v>17</v>
      </c>
      <c r="C345" t="s">
        <v>18</v>
      </c>
      <c r="D345" t="s">
        <v>35</v>
      </c>
      <c r="E345" t="s">
        <v>13</v>
      </c>
      <c r="F345">
        <v>11</v>
      </c>
      <c r="G345" t="str">
        <f t="shared" si="15"/>
        <v>2012</v>
      </c>
      <c r="H345" t="str">
        <f t="shared" si="16"/>
        <v>April</v>
      </c>
      <c r="I345">
        <v>30888</v>
      </c>
      <c r="J345">
        <v>32940</v>
      </c>
      <c r="K345">
        <f t="shared" si="17"/>
        <v>2052</v>
      </c>
      <c r="L345">
        <v>3582</v>
      </c>
      <c r="M345">
        <v>3870</v>
      </c>
      <c r="P345" s="36">
        <v>41024</v>
      </c>
    </row>
    <row r="346" spans="1:16">
      <c r="A346" s="57">
        <v>41024</v>
      </c>
      <c r="B346" t="s">
        <v>24</v>
      </c>
      <c r="C346" t="s">
        <v>25</v>
      </c>
      <c r="D346" t="s">
        <v>12</v>
      </c>
      <c r="E346" t="s">
        <v>13</v>
      </c>
      <c r="F346">
        <v>11</v>
      </c>
      <c r="G346" t="str">
        <f t="shared" si="15"/>
        <v>2012</v>
      </c>
      <c r="H346" t="str">
        <f t="shared" si="16"/>
        <v>April</v>
      </c>
      <c r="I346">
        <v>28476</v>
      </c>
      <c r="J346">
        <v>30240</v>
      </c>
      <c r="K346">
        <f t="shared" si="17"/>
        <v>1764</v>
      </c>
      <c r="L346">
        <v>3546</v>
      </c>
      <c r="M346">
        <v>3780</v>
      </c>
      <c r="P346" s="36">
        <v>41024</v>
      </c>
    </row>
    <row r="347" spans="1:16">
      <c r="A347" s="57">
        <v>41024</v>
      </c>
      <c r="B347" t="s">
        <v>29</v>
      </c>
      <c r="C347" t="s">
        <v>30</v>
      </c>
      <c r="D347" t="s">
        <v>19</v>
      </c>
      <c r="E347" t="s">
        <v>13</v>
      </c>
      <c r="F347">
        <v>1</v>
      </c>
      <c r="G347" t="str">
        <f t="shared" si="15"/>
        <v>2012</v>
      </c>
      <c r="H347" t="str">
        <f t="shared" si="16"/>
        <v>April</v>
      </c>
      <c r="I347">
        <v>59670</v>
      </c>
      <c r="J347">
        <v>63450</v>
      </c>
      <c r="K347">
        <f t="shared" si="17"/>
        <v>3780</v>
      </c>
      <c r="L347">
        <v>7506</v>
      </c>
      <c r="M347">
        <v>8100</v>
      </c>
      <c r="P347" s="36">
        <v>41024</v>
      </c>
    </row>
    <row r="348" spans="1:16">
      <c r="A348" s="57">
        <v>41024</v>
      </c>
      <c r="B348" t="s">
        <v>27</v>
      </c>
      <c r="C348" t="s">
        <v>23</v>
      </c>
      <c r="D348" t="s">
        <v>42</v>
      </c>
      <c r="E348" t="s">
        <v>16</v>
      </c>
      <c r="F348">
        <v>14</v>
      </c>
      <c r="G348" t="str">
        <f t="shared" si="15"/>
        <v>2012</v>
      </c>
      <c r="H348" t="str">
        <f t="shared" si="16"/>
        <v>April</v>
      </c>
      <c r="I348">
        <v>172638</v>
      </c>
      <c r="J348">
        <v>186300</v>
      </c>
      <c r="K348">
        <f t="shared" si="17"/>
        <v>13662</v>
      </c>
      <c r="L348">
        <v>3978</v>
      </c>
      <c r="M348">
        <v>4230</v>
      </c>
      <c r="P348" s="36">
        <v>41024</v>
      </c>
    </row>
    <row r="349" spans="1:16">
      <c r="A349" s="57">
        <v>41025</v>
      </c>
      <c r="B349" t="s">
        <v>14</v>
      </c>
      <c r="C349" t="s">
        <v>11</v>
      </c>
      <c r="D349" t="s">
        <v>37</v>
      </c>
      <c r="E349" t="s">
        <v>13</v>
      </c>
      <c r="F349">
        <v>11</v>
      </c>
      <c r="G349" t="str">
        <f t="shared" si="15"/>
        <v>2012</v>
      </c>
      <c r="H349" t="str">
        <f t="shared" si="16"/>
        <v>April</v>
      </c>
      <c r="I349">
        <v>31374</v>
      </c>
      <c r="J349">
        <v>33390</v>
      </c>
      <c r="K349">
        <f t="shared" si="17"/>
        <v>2016</v>
      </c>
      <c r="L349">
        <v>2034</v>
      </c>
      <c r="M349">
        <v>2160</v>
      </c>
      <c r="P349" s="36">
        <v>41025</v>
      </c>
    </row>
    <row r="350" spans="1:16">
      <c r="A350" s="57">
        <v>41025</v>
      </c>
      <c r="B350" t="s">
        <v>22</v>
      </c>
      <c r="C350" t="s">
        <v>23</v>
      </c>
      <c r="D350" t="s">
        <v>37</v>
      </c>
      <c r="E350" t="s">
        <v>13</v>
      </c>
      <c r="F350">
        <v>8</v>
      </c>
      <c r="G350" t="str">
        <f t="shared" si="15"/>
        <v>2012</v>
      </c>
      <c r="H350" t="str">
        <f t="shared" si="16"/>
        <v>April</v>
      </c>
      <c r="I350">
        <v>67230</v>
      </c>
      <c r="J350">
        <v>71550</v>
      </c>
      <c r="K350">
        <f t="shared" si="17"/>
        <v>4320</v>
      </c>
      <c r="L350">
        <v>2952</v>
      </c>
      <c r="M350">
        <v>3150</v>
      </c>
      <c r="P350" s="36">
        <v>41025</v>
      </c>
    </row>
    <row r="351" spans="1:16">
      <c r="A351" s="57">
        <v>41026</v>
      </c>
      <c r="B351" t="s">
        <v>24</v>
      </c>
      <c r="C351" t="s">
        <v>25</v>
      </c>
      <c r="D351" t="s">
        <v>37</v>
      </c>
      <c r="E351" t="s">
        <v>13</v>
      </c>
      <c r="F351">
        <v>1</v>
      </c>
      <c r="G351" t="str">
        <f t="shared" si="15"/>
        <v>2012</v>
      </c>
      <c r="H351" t="str">
        <f t="shared" si="16"/>
        <v>April</v>
      </c>
      <c r="I351">
        <v>80676</v>
      </c>
      <c r="J351">
        <v>85860</v>
      </c>
      <c r="K351">
        <f t="shared" si="17"/>
        <v>5184</v>
      </c>
      <c r="L351">
        <v>3546</v>
      </c>
      <c r="M351">
        <v>3780</v>
      </c>
      <c r="P351" s="36">
        <v>41026</v>
      </c>
    </row>
    <row r="352" spans="1:16">
      <c r="A352" s="57">
        <v>41026</v>
      </c>
      <c r="B352" t="s">
        <v>10</v>
      </c>
      <c r="C352" t="s">
        <v>11</v>
      </c>
      <c r="D352" t="s">
        <v>32</v>
      </c>
      <c r="E352" t="s">
        <v>13</v>
      </c>
      <c r="F352">
        <v>24</v>
      </c>
      <c r="G352" t="str">
        <f t="shared" si="15"/>
        <v>2012</v>
      </c>
      <c r="H352" t="str">
        <f t="shared" si="16"/>
        <v>April</v>
      </c>
      <c r="I352">
        <v>28368</v>
      </c>
      <c r="J352">
        <v>30240</v>
      </c>
      <c r="K352">
        <f t="shared" si="17"/>
        <v>1872</v>
      </c>
      <c r="L352">
        <v>3546</v>
      </c>
      <c r="M352">
        <v>3780</v>
      </c>
      <c r="P352" s="36">
        <v>41026</v>
      </c>
    </row>
    <row r="353" spans="1:16">
      <c r="A353" s="57">
        <v>41026</v>
      </c>
      <c r="B353" t="s">
        <v>14</v>
      </c>
      <c r="C353" t="s">
        <v>11</v>
      </c>
      <c r="D353" t="s">
        <v>43</v>
      </c>
      <c r="E353" t="s">
        <v>13</v>
      </c>
      <c r="F353">
        <v>15</v>
      </c>
      <c r="G353" t="str">
        <f t="shared" si="15"/>
        <v>2012</v>
      </c>
      <c r="H353" t="str">
        <f t="shared" si="16"/>
        <v>April</v>
      </c>
      <c r="I353">
        <v>23688</v>
      </c>
      <c r="J353">
        <v>25200</v>
      </c>
      <c r="K353">
        <f t="shared" si="17"/>
        <v>1512</v>
      </c>
      <c r="L353">
        <v>3978</v>
      </c>
      <c r="M353">
        <v>4230</v>
      </c>
      <c r="P353" s="36">
        <v>41026</v>
      </c>
    </row>
    <row r="354" spans="1:16">
      <c r="A354" s="57">
        <v>41026</v>
      </c>
      <c r="B354" t="s">
        <v>24</v>
      </c>
      <c r="C354" t="s">
        <v>25</v>
      </c>
      <c r="D354" t="s">
        <v>12</v>
      </c>
      <c r="E354" t="s">
        <v>13</v>
      </c>
      <c r="F354">
        <v>20</v>
      </c>
      <c r="G354" t="str">
        <f t="shared" si="15"/>
        <v>2012</v>
      </c>
      <c r="H354" t="str">
        <f t="shared" si="16"/>
        <v>April</v>
      </c>
      <c r="I354">
        <v>30510</v>
      </c>
      <c r="J354">
        <v>32400</v>
      </c>
      <c r="K354">
        <f t="shared" si="17"/>
        <v>1890</v>
      </c>
      <c r="L354">
        <v>3546</v>
      </c>
      <c r="M354">
        <v>3780</v>
      </c>
      <c r="P354" s="36">
        <v>41026</v>
      </c>
    </row>
    <row r="355" spans="1:16">
      <c r="A355" s="57">
        <v>41026</v>
      </c>
      <c r="B355" t="s">
        <v>31</v>
      </c>
      <c r="C355" t="s">
        <v>30</v>
      </c>
      <c r="D355" t="s">
        <v>38</v>
      </c>
      <c r="E355" t="s">
        <v>13</v>
      </c>
      <c r="F355">
        <v>1</v>
      </c>
      <c r="G355" t="str">
        <f t="shared" si="15"/>
        <v>2012</v>
      </c>
      <c r="H355" t="str">
        <f t="shared" si="16"/>
        <v>April</v>
      </c>
      <c r="I355">
        <v>53190</v>
      </c>
      <c r="J355">
        <v>56700</v>
      </c>
      <c r="K355">
        <f t="shared" si="17"/>
        <v>3510</v>
      </c>
      <c r="L355">
        <v>5148</v>
      </c>
      <c r="M355">
        <v>5490</v>
      </c>
      <c r="P355" s="36">
        <v>41026</v>
      </c>
    </row>
    <row r="356" spans="1:16">
      <c r="A356" s="57">
        <v>41027</v>
      </c>
      <c r="B356" t="s">
        <v>29</v>
      </c>
      <c r="C356" t="s">
        <v>30</v>
      </c>
      <c r="D356" t="s">
        <v>15</v>
      </c>
      <c r="E356" t="s">
        <v>16</v>
      </c>
      <c r="F356">
        <v>5</v>
      </c>
      <c r="G356" t="str">
        <f t="shared" si="15"/>
        <v>2012</v>
      </c>
      <c r="H356" t="str">
        <f t="shared" si="16"/>
        <v>April</v>
      </c>
      <c r="I356">
        <v>21492</v>
      </c>
      <c r="J356">
        <v>23220</v>
      </c>
      <c r="K356">
        <f t="shared" si="17"/>
        <v>1728</v>
      </c>
      <c r="L356">
        <v>2196</v>
      </c>
      <c r="M356">
        <v>2340</v>
      </c>
      <c r="P356" s="36">
        <v>41027</v>
      </c>
    </row>
    <row r="357" spans="1:16">
      <c r="A357" s="57">
        <v>41027</v>
      </c>
      <c r="B357" t="s">
        <v>20</v>
      </c>
      <c r="C357" t="s">
        <v>18</v>
      </c>
      <c r="D357" t="s">
        <v>12</v>
      </c>
      <c r="E357" t="s">
        <v>13</v>
      </c>
      <c r="F357">
        <v>2</v>
      </c>
      <c r="G357" t="str">
        <f t="shared" si="15"/>
        <v>2012</v>
      </c>
      <c r="H357" t="str">
        <f t="shared" si="16"/>
        <v>April</v>
      </c>
      <c r="I357">
        <v>36612</v>
      </c>
      <c r="J357">
        <v>38880</v>
      </c>
      <c r="K357">
        <f t="shared" si="17"/>
        <v>2268</v>
      </c>
      <c r="L357">
        <v>3924</v>
      </c>
      <c r="M357">
        <v>4230</v>
      </c>
      <c r="P357" s="36">
        <v>41027</v>
      </c>
    </row>
    <row r="358" spans="1:16">
      <c r="A358" s="57">
        <v>41028</v>
      </c>
      <c r="B358" t="s">
        <v>20</v>
      </c>
      <c r="C358" t="s">
        <v>18</v>
      </c>
      <c r="D358" t="s">
        <v>42</v>
      </c>
      <c r="E358" t="s">
        <v>16</v>
      </c>
      <c r="F358">
        <v>15</v>
      </c>
      <c r="G358" t="str">
        <f t="shared" si="15"/>
        <v>2012</v>
      </c>
      <c r="H358" t="str">
        <f t="shared" si="16"/>
        <v>April</v>
      </c>
      <c r="I358">
        <v>30024</v>
      </c>
      <c r="J358">
        <v>32400</v>
      </c>
      <c r="K358">
        <f t="shared" si="17"/>
        <v>2376</v>
      </c>
      <c r="L358">
        <v>3978</v>
      </c>
      <c r="M358">
        <v>4230</v>
      </c>
      <c r="P358" s="36">
        <v>41028</v>
      </c>
    </row>
    <row r="359" spans="1:16">
      <c r="A359" s="57">
        <v>41029</v>
      </c>
      <c r="B359" t="s">
        <v>27</v>
      </c>
      <c r="C359" t="s">
        <v>23</v>
      </c>
      <c r="D359" t="s">
        <v>21</v>
      </c>
      <c r="E359" t="s">
        <v>13</v>
      </c>
      <c r="F359">
        <v>24</v>
      </c>
      <c r="G359" t="str">
        <f t="shared" si="15"/>
        <v>2012</v>
      </c>
      <c r="H359" t="str">
        <f t="shared" si="16"/>
        <v>April</v>
      </c>
      <c r="I359">
        <v>30744</v>
      </c>
      <c r="J359">
        <v>32760</v>
      </c>
      <c r="K359">
        <f t="shared" si="17"/>
        <v>2016</v>
      </c>
      <c r="L359">
        <v>2106</v>
      </c>
      <c r="M359">
        <v>2250</v>
      </c>
      <c r="P359" s="36">
        <v>41029</v>
      </c>
    </row>
    <row r="360" spans="1:16">
      <c r="A360" s="57">
        <v>41030</v>
      </c>
      <c r="B360" t="s">
        <v>17</v>
      </c>
      <c r="C360" t="s">
        <v>18</v>
      </c>
      <c r="D360" t="s">
        <v>41</v>
      </c>
      <c r="E360" t="s">
        <v>13</v>
      </c>
      <c r="F360">
        <v>23</v>
      </c>
      <c r="G360" t="str">
        <f t="shared" si="15"/>
        <v>2012</v>
      </c>
      <c r="H360" t="str">
        <f t="shared" si="16"/>
        <v>May</v>
      </c>
      <c r="I360">
        <v>64944</v>
      </c>
      <c r="J360">
        <v>69300</v>
      </c>
      <c r="K360">
        <f t="shared" si="17"/>
        <v>4356</v>
      </c>
      <c r="L360">
        <v>5148</v>
      </c>
      <c r="M360">
        <v>5490</v>
      </c>
      <c r="P360" s="36">
        <v>41030</v>
      </c>
    </row>
    <row r="361" spans="1:16">
      <c r="A361" s="57">
        <v>41031</v>
      </c>
      <c r="B361" t="s">
        <v>24</v>
      </c>
      <c r="C361" t="s">
        <v>25</v>
      </c>
      <c r="D361" t="s">
        <v>43</v>
      </c>
      <c r="E361" t="s">
        <v>13</v>
      </c>
      <c r="F361">
        <v>20</v>
      </c>
      <c r="G361" t="str">
        <f t="shared" si="15"/>
        <v>2012</v>
      </c>
      <c r="H361" t="str">
        <f t="shared" si="16"/>
        <v>May</v>
      </c>
      <c r="I361">
        <v>6768</v>
      </c>
      <c r="J361">
        <v>7200</v>
      </c>
      <c r="K361">
        <f t="shared" si="17"/>
        <v>432</v>
      </c>
      <c r="L361">
        <v>3546</v>
      </c>
      <c r="M361">
        <v>3780</v>
      </c>
      <c r="P361" s="36">
        <v>41031</v>
      </c>
    </row>
    <row r="362" spans="1:16">
      <c r="A362" s="57">
        <v>41031</v>
      </c>
      <c r="B362" t="s">
        <v>10</v>
      </c>
      <c r="C362" t="s">
        <v>11</v>
      </c>
      <c r="D362" t="s">
        <v>33</v>
      </c>
      <c r="E362" t="s">
        <v>13</v>
      </c>
      <c r="F362">
        <v>23</v>
      </c>
      <c r="G362" t="str">
        <f t="shared" si="15"/>
        <v>2012</v>
      </c>
      <c r="H362" t="str">
        <f t="shared" si="16"/>
        <v>May</v>
      </c>
      <c r="I362">
        <v>51714</v>
      </c>
      <c r="J362">
        <v>54990</v>
      </c>
      <c r="K362">
        <f t="shared" si="17"/>
        <v>3276</v>
      </c>
      <c r="L362">
        <v>3546</v>
      </c>
      <c r="M362">
        <v>3780</v>
      </c>
      <c r="P362" s="36">
        <v>41031</v>
      </c>
    </row>
    <row r="363" spans="1:16">
      <c r="A363" s="57">
        <v>41031</v>
      </c>
      <c r="B363" t="s">
        <v>24</v>
      </c>
      <c r="C363" t="s">
        <v>25</v>
      </c>
      <c r="D363" t="s">
        <v>38</v>
      </c>
      <c r="E363" t="s">
        <v>13</v>
      </c>
      <c r="F363">
        <v>22</v>
      </c>
      <c r="G363" t="str">
        <f t="shared" si="15"/>
        <v>2012</v>
      </c>
      <c r="H363" t="str">
        <f t="shared" si="16"/>
        <v>May</v>
      </c>
      <c r="I363">
        <v>49644</v>
      </c>
      <c r="J363">
        <v>52920</v>
      </c>
      <c r="K363">
        <f t="shared" si="17"/>
        <v>3276</v>
      </c>
      <c r="L363">
        <v>5148</v>
      </c>
      <c r="M363">
        <v>5490</v>
      </c>
      <c r="P363" s="36">
        <v>41031</v>
      </c>
    </row>
    <row r="364" spans="1:16">
      <c r="A364" s="57">
        <v>41031</v>
      </c>
      <c r="B364" t="s">
        <v>31</v>
      </c>
      <c r="C364" t="s">
        <v>30</v>
      </c>
      <c r="D364" t="s">
        <v>19</v>
      </c>
      <c r="E364" t="s">
        <v>13</v>
      </c>
      <c r="F364">
        <v>10</v>
      </c>
      <c r="G364" t="str">
        <f t="shared" si="15"/>
        <v>2012</v>
      </c>
      <c r="H364" t="str">
        <f t="shared" si="16"/>
        <v>May</v>
      </c>
      <c r="I364">
        <v>11934</v>
      </c>
      <c r="J364">
        <v>12690</v>
      </c>
      <c r="K364">
        <f t="shared" si="17"/>
        <v>756</v>
      </c>
      <c r="L364">
        <v>3384</v>
      </c>
      <c r="M364">
        <v>3600</v>
      </c>
      <c r="P364" s="36">
        <v>41031</v>
      </c>
    </row>
    <row r="365" spans="1:16">
      <c r="A365" s="57">
        <v>41032</v>
      </c>
      <c r="B365" t="s">
        <v>27</v>
      </c>
      <c r="C365" t="s">
        <v>23</v>
      </c>
      <c r="D365" t="s">
        <v>43</v>
      </c>
      <c r="E365" t="s">
        <v>13</v>
      </c>
      <c r="F365">
        <v>5</v>
      </c>
      <c r="G365" t="str">
        <f t="shared" si="15"/>
        <v>2012</v>
      </c>
      <c r="H365" t="str">
        <f t="shared" si="16"/>
        <v>May</v>
      </c>
      <c r="I365">
        <v>23688</v>
      </c>
      <c r="J365">
        <v>25200</v>
      </c>
      <c r="K365">
        <f t="shared" si="17"/>
        <v>1512</v>
      </c>
      <c r="L365">
        <v>3042</v>
      </c>
      <c r="M365">
        <v>3240</v>
      </c>
      <c r="P365" s="36">
        <v>41032</v>
      </c>
    </row>
    <row r="366" spans="1:16">
      <c r="A366" s="57">
        <v>41032</v>
      </c>
      <c r="B366" t="s">
        <v>10</v>
      </c>
      <c r="C366" t="s">
        <v>11</v>
      </c>
      <c r="D366" t="s">
        <v>26</v>
      </c>
      <c r="E366" t="s">
        <v>13</v>
      </c>
      <c r="F366">
        <v>12</v>
      </c>
      <c r="G366" t="str">
        <f t="shared" si="15"/>
        <v>2012</v>
      </c>
      <c r="H366" t="str">
        <f t="shared" si="16"/>
        <v>May</v>
      </c>
      <c r="I366">
        <v>36504</v>
      </c>
      <c r="J366">
        <v>38880</v>
      </c>
      <c r="K366">
        <f t="shared" si="17"/>
        <v>2376</v>
      </c>
      <c r="L366">
        <v>3978</v>
      </c>
      <c r="M366">
        <v>4230</v>
      </c>
      <c r="P366" s="36">
        <v>41032</v>
      </c>
    </row>
    <row r="367" spans="1:16">
      <c r="A367" s="57">
        <v>41032</v>
      </c>
      <c r="B367" t="s">
        <v>27</v>
      </c>
      <c r="C367" t="s">
        <v>23</v>
      </c>
      <c r="D367" t="s">
        <v>15</v>
      </c>
      <c r="E367" t="s">
        <v>16</v>
      </c>
      <c r="F367">
        <v>19</v>
      </c>
      <c r="G367" t="str">
        <f t="shared" si="15"/>
        <v>2012</v>
      </c>
      <c r="H367" t="str">
        <f t="shared" si="16"/>
        <v>May</v>
      </c>
      <c r="I367">
        <v>17910</v>
      </c>
      <c r="J367">
        <v>19350</v>
      </c>
      <c r="K367">
        <f t="shared" si="17"/>
        <v>1440</v>
      </c>
      <c r="L367">
        <v>3978</v>
      </c>
      <c r="M367">
        <v>4230</v>
      </c>
      <c r="P367" s="36">
        <v>41032</v>
      </c>
    </row>
    <row r="368" spans="1:16">
      <c r="A368" s="57">
        <v>41033</v>
      </c>
      <c r="B368" t="s">
        <v>34</v>
      </c>
      <c r="C368" t="s">
        <v>25</v>
      </c>
      <c r="D368" t="s">
        <v>39</v>
      </c>
      <c r="E368" t="s">
        <v>13</v>
      </c>
      <c r="F368">
        <v>18</v>
      </c>
      <c r="G368" t="str">
        <f t="shared" si="15"/>
        <v>2012</v>
      </c>
      <c r="H368" t="str">
        <f t="shared" si="16"/>
        <v>May</v>
      </c>
      <c r="I368">
        <v>26082</v>
      </c>
      <c r="J368">
        <v>27720</v>
      </c>
      <c r="K368">
        <f t="shared" si="17"/>
        <v>1638</v>
      </c>
      <c r="L368">
        <v>3924</v>
      </c>
      <c r="M368">
        <v>4230</v>
      </c>
      <c r="P368" s="36">
        <v>41033</v>
      </c>
    </row>
    <row r="369" spans="1:16">
      <c r="A369" s="57">
        <v>41033</v>
      </c>
      <c r="B369" t="s">
        <v>10</v>
      </c>
      <c r="C369" t="s">
        <v>11</v>
      </c>
      <c r="D369" t="s">
        <v>21</v>
      </c>
      <c r="E369" t="s">
        <v>13</v>
      </c>
      <c r="F369">
        <v>1</v>
      </c>
      <c r="G369" t="str">
        <f t="shared" si="15"/>
        <v>2012</v>
      </c>
      <c r="H369" t="str">
        <f t="shared" si="16"/>
        <v>May</v>
      </c>
      <c r="I369">
        <v>24156</v>
      </c>
      <c r="J369">
        <v>25740</v>
      </c>
      <c r="K369">
        <f t="shared" si="17"/>
        <v>1584</v>
      </c>
      <c r="L369">
        <v>2952</v>
      </c>
      <c r="M369">
        <v>3150</v>
      </c>
      <c r="P369" s="36">
        <v>41033</v>
      </c>
    </row>
    <row r="370" spans="1:16">
      <c r="A370" s="57">
        <v>41033</v>
      </c>
      <c r="B370" t="s">
        <v>24</v>
      </c>
      <c r="C370" t="s">
        <v>25</v>
      </c>
      <c r="D370" t="s">
        <v>15</v>
      </c>
      <c r="E370" t="s">
        <v>16</v>
      </c>
      <c r="F370">
        <v>15</v>
      </c>
      <c r="G370" t="str">
        <f t="shared" si="15"/>
        <v>2012</v>
      </c>
      <c r="H370" t="str">
        <f t="shared" si="16"/>
        <v>May</v>
      </c>
      <c r="I370">
        <v>71640</v>
      </c>
      <c r="J370">
        <v>77400</v>
      </c>
      <c r="K370">
        <f t="shared" si="17"/>
        <v>5760</v>
      </c>
      <c r="L370">
        <v>3042</v>
      </c>
      <c r="M370">
        <v>3240</v>
      </c>
      <c r="P370" s="36">
        <v>41033</v>
      </c>
    </row>
    <row r="371" spans="1:16">
      <c r="A371" s="57">
        <v>41033</v>
      </c>
      <c r="B371" t="s">
        <v>34</v>
      </c>
      <c r="C371" t="s">
        <v>25</v>
      </c>
      <c r="D371" t="s">
        <v>15</v>
      </c>
      <c r="E371" t="s">
        <v>16</v>
      </c>
      <c r="F371">
        <v>4</v>
      </c>
      <c r="G371" t="str">
        <f t="shared" si="15"/>
        <v>2012</v>
      </c>
      <c r="H371" t="str">
        <f t="shared" si="16"/>
        <v>May</v>
      </c>
      <c r="I371">
        <v>85968</v>
      </c>
      <c r="J371">
        <v>92880</v>
      </c>
      <c r="K371">
        <f t="shared" si="17"/>
        <v>6912</v>
      </c>
      <c r="L371">
        <v>3978</v>
      </c>
      <c r="M371">
        <v>4230</v>
      </c>
      <c r="P371" s="36">
        <v>41033</v>
      </c>
    </row>
    <row r="372" spans="1:16">
      <c r="A372" s="57">
        <v>41034</v>
      </c>
      <c r="B372" t="s">
        <v>20</v>
      </c>
      <c r="C372" t="s">
        <v>18</v>
      </c>
      <c r="D372" t="s">
        <v>43</v>
      </c>
      <c r="E372" t="s">
        <v>13</v>
      </c>
      <c r="F372">
        <v>16</v>
      </c>
      <c r="G372" t="str">
        <f t="shared" si="15"/>
        <v>2012</v>
      </c>
      <c r="H372" t="str">
        <f t="shared" si="16"/>
        <v>May</v>
      </c>
      <c r="I372">
        <v>84600</v>
      </c>
      <c r="J372">
        <v>90000</v>
      </c>
      <c r="K372">
        <f t="shared" si="17"/>
        <v>5400</v>
      </c>
      <c r="L372">
        <v>2106</v>
      </c>
      <c r="M372">
        <v>2250</v>
      </c>
      <c r="P372" s="36">
        <v>41034</v>
      </c>
    </row>
    <row r="373" spans="1:16">
      <c r="A373" s="57">
        <v>41034</v>
      </c>
      <c r="B373" t="s">
        <v>10</v>
      </c>
      <c r="C373" t="s">
        <v>11</v>
      </c>
      <c r="D373" t="s">
        <v>38</v>
      </c>
      <c r="E373" t="s">
        <v>13</v>
      </c>
      <c r="F373">
        <v>10</v>
      </c>
      <c r="G373" t="str">
        <f t="shared" si="15"/>
        <v>2012</v>
      </c>
      <c r="H373" t="str">
        <f t="shared" si="16"/>
        <v>May</v>
      </c>
      <c r="I373">
        <v>74466</v>
      </c>
      <c r="J373">
        <v>79380</v>
      </c>
      <c r="K373">
        <f t="shared" si="17"/>
        <v>4914</v>
      </c>
      <c r="L373">
        <v>2034</v>
      </c>
      <c r="M373">
        <v>2160</v>
      </c>
      <c r="P373" s="36">
        <v>41034</v>
      </c>
    </row>
    <row r="374" spans="1:16">
      <c r="A374" s="57">
        <v>41034</v>
      </c>
      <c r="B374" t="s">
        <v>22</v>
      </c>
      <c r="C374" t="s">
        <v>23</v>
      </c>
      <c r="D374" t="s">
        <v>41</v>
      </c>
      <c r="E374" t="s">
        <v>13</v>
      </c>
      <c r="F374">
        <v>21</v>
      </c>
      <c r="G374" t="str">
        <f t="shared" si="15"/>
        <v>2012</v>
      </c>
      <c r="H374" t="str">
        <f t="shared" si="16"/>
        <v>May</v>
      </c>
      <c r="I374">
        <v>64944</v>
      </c>
      <c r="J374">
        <v>69300</v>
      </c>
      <c r="K374">
        <f t="shared" si="17"/>
        <v>4356</v>
      </c>
      <c r="L374">
        <v>4482</v>
      </c>
      <c r="M374">
        <v>4770</v>
      </c>
      <c r="P374" s="36">
        <v>41034</v>
      </c>
    </row>
    <row r="375" spans="1:16">
      <c r="A375" s="57">
        <v>41034</v>
      </c>
      <c r="B375" t="s">
        <v>22</v>
      </c>
      <c r="C375" t="s">
        <v>23</v>
      </c>
      <c r="D375" t="s">
        <v>28</v>
      </c>
      <c r="E375" t="s">
        <v>13</v>
      </c>
      <c r="F375">
        <v>7</v>
      </c>
      <c r="G375" t="str">
        <f t="shared" si="15"/>
        <v>2012</v>
      </c>
      <c r="H375" t="str">
        <f t="shared" si="16"/>
        <v>May</v>
      </c>
      <c r="I375">
        <v>110808</v>
      </c>
      <c r="J375">
        <v>117990</v>
      </c>
      <c r="K375">
        <f t="shared" si="17"/>
        <v>7182</v>
      </c>
      <c r="L375">
        <v>3726</v>
      </c>
      <c r="M375">
        <v>3960</v>
      </c>
      <c r="P375" s="36">
        <v>41034</v>
      </c>
    </row>
    <row r="376" spans="1:16">
      <c r="A376" s="57">
        <v>41035</v>
      </c>
      <c r="B376" t="s">
        <v>29</v>
      </c>
      <c r="C376" t="s">
        <v>30</v>
      </c>
      <c r="D376" t="s">
        <v>36</v>
      </c>
      <c r="E376" t="s">
        <v>13</v>
      </c>
      <c r="F376">
        <v>22</v>
      </c>
      <c r="G376" t="str">
        <f t="shared" si="15"/>
        <v>2012</v>
      </c>
      <c r="H376" t="str">
        <f t="shared" si="16"/>
        <v>May</v>
      </c>
      <c r="I376">
        <v>42120</v>
      </c>
      <c r="J376">
        <v>45000</v>
      </c>
      <c r="K376">
        <f t="shared" si="17"/>
        <v>2880</v>
      </c>
      <c r="L376">
        <v>2952</v>
      </c>
      <c r="M376">
        <v>3150</v>
      </c>
      <c r="P376" s="36">
        <v>41035</v>
      </c>
    </row>
    <row r="377" spans="1:16">
      <c r="A377" s="57">
        <v>41035</v>
      </c>
      <c r="B377" t="s">
        <v>14</v>
      </c>
      <c r="C377" t="s">
        <v>11</v>
      </c>
      <c r="D377" t="s">
        <v>28</v>
      </c>
      <c r="E377" t="s">
        <v>13</v>
      </c>
      <c r="F377">
        <v>15</v>
      </c>
      <c r="G377" t="str">
        <f t="shared" si="15"/>
        <v>2012</v>
      </c>
      <c r="H377" t="str">
        <f t="shared" si="16"/>
        <v>May</v>
      </c>
      <c r="I377">
        <v>58320</v>
      </c>
      <c r="J377">
        <v>62100</v>
      </c>
      <c r="K377">
        <f t="shared" si="17"/>
        <v>3780</v>
      </c>
      <c r="L377">
        <v>3384</v>
      </c>
      <c r="M377">
        <v>3600</v>
      </c>
      <c r="P377" s="36">
        <v>41035</v>
      </c>
    </row>
    <row r="378" spans="1:16">
      <c r="A378" s="57">
        <v>41035</v>
      </c>
      <c r="B378" t="s">
        <v>31</v>
      </c>
      <c r="C378" t="s">
        <v>30</v>
      </c>
      <c r="D378" t="s">
        <v>42</v>
      </c>
      <c r="E378" t="s">
        <v>16</v>
      </c>
      <c r="F378">
        <v>7</v>
      </c>
      <c r="G378" t="str">
        <f t="shared" si="15"/>
        <v>2012</v>
      </c>
      <c r="H378" t="str">
        <f t="shared" si="16"/>
        <v>May</v>
      </c>
      <c r="I378">
        <v>37530</v>
      </c>
      <c r="J378">
        <v>40500</v>
      </c>
      <c r="K378">
        <f t="shared" si="17"/>
        <v>2970</v>
      </c>
      <c r="L378">
        <v>3546</v>
      </c>
      <c r="M378">
        <v>3780</v>
      </c>
      <c r="P378" s="36">
        <v>41035</v>
      </c>
    </row>
    <row r="379" spans="1:16">
      <c r="A379" s="57">
        <v>41035</v>
      </c>
      <c r="B379" t="s">
        <v>34</v>
      </c>
      <c r="C379" t="s">
        <v>25</v>
      </c>
      <c r="D379" t="s">
        <v>38</v>
      </c>
      <c r="E379" t="s">
        <v>13</v>
      </c>
      <c r="F379">
        <v>17</v>
      </c>
      <c r="G379" t="str">
        <f t="shared" si="15"/>
        <v>2012</v>
      </c>
      <c r="H379" t="str">
        <f t="shared" si="16"/>
        <v>May</v>
      </c>
      <c r="I379">
        <v>88650</v>
      </c>
      <c r="J379">
        <v>94500</v>
      </c>
      <c r="K379">
        <f t="shared" si="17"/>
        <v>5850</v>
      </c>
      <c r="L379">
        <v>5148</v>
      </c>
      <c r="M379">
        <v>5490</v>
      </c>
      <c r="P379" s="36">
        <v>41035</v>
      </c>
    </row>
    <row r="380" spans="1:16">
      <c r="A380" s="57">
        <v>41036</v>
      </c>
      <c r="B380" t="s">
        <v>14</v>
      </c>
      <c r="C380" t="s">
        <v>11</v>
      </c>
      <c r="D380" t="s">
        <v>32</v>
      </c>
      <c r="E380" t="s">
        <v>13</v>
      </c>
      <c r="F380">
        <v>20</v>
      </c>
      <c r="G380" t="str">
        <f t="shared" si="15"/>
        <v>2012</v>
      </c>
      <c r="H380" t="str">
        <f t="shared" si="16"/>
        <v>May</v>
      </c>
      <c r="I380">
        <v>78012</v>
      </c>
      <c r="J380">
        <v>83160</v>
      </c>
      <c r="K380">
        <f t="shared" si="17"/>
        <v>5148</v>
      </c>
      <c r="L380">
        <v>2034</v>
      </c>
      <c r="M380">
        <v>2160</v>
      </c>
      <c r="P380" s="36">
        <v>41036</v>
      </c>
    </row>
    <row r="381" spans="1:16">
      <c r="A381" s="57">
        <v>41036</v>
      </c>
      <c r="B381" t="s">
        <v>14</v>
      </c>
      <c r="C381" t="s">
        <v>11</v>
      </c>
      <c r="D381" t="s">
        <v>28</v>
      </c>
      <c r="E381" t="s">
        <v>13</v>
      </c>
      <c r="F381">
        <v>5</v>
      </c>
      <c r="G381" t="str">
        <f t="shared" si="15"/>
        <v>2012</v>
      </c>
      <c r="H381" t="str">
        <f t="shared" si="16"/>
        <v>May</v>
      </c>
      <c r="I381">
        <v>40824</v>
      </c>
      <c r="J381">
        <v>43470</v>
      </c>
      <c r="K381">
        <f t="shared" si="17"/>
        <v>2646</v>
      </c>
      <c r="L381">
        <v>2196</v>
      </c>
      <c r="M381">
        <v>2340</v>
      </c>
      <c r="P381" s="36">
        <v>41036</v>
      </c>
    </row>
    <row r="382" spans="1:16">
      <c r="A382" s="57">
        <v>41036</v>
      </c>
      <c r="B382" t="s">
        <v>31</v>
      </c>
      <c r="C382" t="s">
        <v>30</v>
      </c>
      <c r="D382" t="s">
        <v>35</v>
      </c>
      <c r="E382" t="s">
        <v>13</v>
      </c>
      <c r="F382">
        <v>14</v>
      </c>
      <c r="G382" t="str">
        <f t="shared" si="15"/>
        <v>2012</v>
      </c>
      <c r="H382" t="str">
        <f t="shared" si="16"/>
        <v>May</v>
      </c>
      <c r="I382">
        <v>77220</v>
      </c>
      <c r="J382">
        <v>82350</v>
      </c>
      <c r="K382">
        <f t="shared" si="17"/>
        <v>5130</v>
      </c>
      <c r="L382">
        <v>3546</v>
      </c>
      <c r="M382">
        <v>3780</v>
      </c>
      <c r="P382" s="36">
        <v>41036</v>
      </c>
    </row>
    <row r="383" spans="1:16">
      <c r="A383" s="57">
        <v>41036</v>
      </c>
      <c r="B383" t="s">
        <v>22</v>
      </c>
      <c r="C383" t="s">
        <v>23</v>
      </c>
      <c r="D383" t="s">
        <v>42</v>
      </c>
      <c r="E383" t="s">
        <v>16</v>
      </c>
      <c r="F383">
        <v>6</v>
      </c>
      <c r="G383" t="str">
        <f t="shared" si="15"/>
        <v>2012</v>
      </c>
      <c r="H383" t="str">
        <f t="shared" si="16"/>
        <v>May</v>
      </c>
      <c r="I383">
        <v>82566</v>
      </c>
      <c r="J383">
        <v>89100</v>
      </c>
      <c r="K383">
        <f t="shared" si="17"/>
        <v>6534</v>
      </c>
      <c r="L383">
        <v>3546</v>
      </c>
      <c r="M383">
        <v>3780</v>
      </c>
      <c r="P383" s="36">
        <v>41036</v>
      </c>
    </row>
    <row r="384" spans="1:16">
      <c r="A384" s="57">
        <v>41036</v>
      </c>
      <c r="B384" t="s">
        <v>24</v>
      </c>
      <c r="C384" t="s">
        <v>25</v>
      </c>
      <c r="D384" t="s">
        <v>35</v>
      </c>
      <c r="E384" t="s">
        <v>13</v>
      </c>
      <c r="F384">
        <v>22</v>
      </c>
      <c r="G384" t="str">
        <f t="shared" si="15"/>
        <v>2012</v>
      </c>
      <c r="H384" t="str">
        <f t="shared" si="16"/>
        <v>May</v>
      </c>
      <c r="I384">
        <v>77220</v>
      </c>
      <c r="J384">
        <v>82350</v>
      </c>
      <c r="K384">
        <f t="shared" si="17"/>
        <v>5130</v>
      </c>
      <c r="L384">
        <v>7506</v>
      </c>
      <c r="M384">
        <v>8100</v>
      </c>
      <c r="P384" s="36">
        <v>41036</v>
      </c>
    </row>
    <row r="385" spans="1:16">
      <c r="A385" s="57">
        <v>41036</v>
      </c>
      <c r="B385" t="s">
        <v>10</v>
      </c>
      <c r="C385" t="s">
        <v>11</v>
      </c>
      <c r="D385" t="s">
        <v>41</v>
      </c>
      <c r="E385" t="s">
        <v>13</v>
      </c>
      <c r="F385">
        <v>6</v>
      </c>
      <c r="G385" t="str">
        <f t="shared" si="15"/>
        <v>2012</v>
      </c>
      <c r="H385" t="str">
        <f t="shared" si="16"/>
        <v>May</v>
      </c>
      <c r="I385">
        <v>53136</v>
      </c>
      <c r="J385">
        <v>56700</v>
      </c>
      <c r="K385">
        <f t="shared" si="17"/>
        <v>3564</v>
      </c>
      <c r="L385">
        <v>3924</v>
      </c>
      <c r="M385">
        <v>4230</v>
      </c>
      <c r="P385" s="36">
        <v>41036</v>
      </c>
    </row>
    <row r="386" spans="1:16">
      <c r="A386" s="57">
        <v>41036</v>
      </c>
      <c r="B386" t="s">
        <v>29</v>
      </c>
      <c r="C386" t="s">
        <v>30</v>
      </c>
      <c r="D386" t="s">
        <v>36</v>
      </c>
      <c r="E386" t="s">
        <v>13</v>
      </c>
      <c r="F386">
        <v>6</v>
      </c>
      <c r="G386" t="str">
        <f t="shared" si="15"/>
        <v>2012</v>
      </c>
      <c r="H386" t="str">
        <f t="shared" si="16"/>
        <v>May</v>
      </c>
      <c r="I386">
        <v>33696</v>
      </c>
      <c r="J386">
        <v>36000</v>
      </c>
      <c r="K386">
        <f t="shared" si="17"/>
        <v>2304</v>
      </c>
      <c r="L386">
        <v>4482</v>
      </c>
      <c r="M386">
        <v>4770</v>
      </c>
      <c r="P386" s="36">
        <v>41036</v>
      </c>
    </row>
    <row r="387" spans="1:16">
      <c r="A387" s="57">
        <v>41037</v>
      </c>
      <c r="B387" t="s">
        <v>29</v>
      </c>
      <c r="C387" t="s">
        <v>30</v>
      </c>
      <c r="D387" t="s">
        <v>39</v>
      </c>
      <c r="E387" t="s">
        <v>13</v>
      </c>
      <c r="F387">
        <v>2</v>
      </c>
      <c r="G387" t="str">
        <f t="shared" ref="G387:G450" si="18">TEXT(A387,"yyyy")</f>
        <v>2012</v>
      </c>
      <c r="H387" t="str">
        <f t="shared" ref="H387:H450" si="19">TEXT(A387,"mmmm")</f>
        <v>May</v>
      </c>
      <c r="I387">
        <v>59616</v>
      </c>
      <c r="J387">
        <v>63360</v>
      </c>
      <c r="K387">
        <f t="shared" ref="K387:K450" si="20">J387-I387</f>
        <v>3744</v>
      </c>
      <c r="L387">
        <v>3546</v>
      </c>
      <c r="M387">
        <v>3780</v>
      </c>
      <c r="P387" s="36">
        <v>41037</v>
      </c>
    </row>
    <row r="388" spans="1:16">
      <c r="A388" s="57">
        <v>41038</v>
      </c>
      <c r="B388" t="s">
        <v>17</v>
      </c>
      <c r="C388" t="s">
        <v>18</v>
      </c>
      <c r="D388" t="s">
        <v>21</v>
      </c>
      <c r="E388" t="s">
        <v>13</v>
      </c>
      <c r="F388">
        <v>24</v>
      </c>
      <c r="G388" t="str">
        <f t="shared" si="18"/>
        <v>2012</v>
      </c>
      <c r="H388" t="str">
        <f t="shared" si="19"/>
        <v>May</v>
      </c>
      <c r="I388">
        <v>8784</v>
      </c>
      <c r="J388">
        <v>9360</v>
      </c>
      <c r="K388">
        <f t="shared" si="20"/>
        <v>576</v>
      </c>
      <c r="L388">
        <v>3726</v>
      </c>
      <c r="M388">
        <v>3960</v>
      </c>
      <c r="P388" s="36">
        <v>41038</v>
      </c>
    </row>
    <row r="389" spans="1:16">
      <c r="A389" s="57">
        <v>41039</v>
      </c>
      <c r="B389" t="s">
        <v>10</v>
      </c>
      <c r="C389" t="s">
        <v>11</v>
      </c>
      <c r="D389" t="s">
        <v>37</v>
      </c>
      <c r="E389" t="s">
        <v>13</v>
      </c>
      <c r="F389">
        <v>11</v>
      </c>
      <c r="G389" t="str">
        <f t="shared" si="18"/>
        <v>2012</v>
      </c>
      <c r="H389" t="str">
        <f t="shared" si="19"/>
        <v>May</v>
      </c>
      <c r="I389">
        <v>26892</v>
      </c>
      <c r="J389">
        <v>28620</v>
      </c>
      <c r="K389">
        <f t="shared" si="20"/>
        <v>1728</v>
      </c>
      <c r="L389">
        <v>2106</v>
      </c>
      <c r="M389">
        <v>2250</v>
      </c>
      <c r="P389" s="36">
        <v>41039</v>
      </c>
    </row>
    <row r="390" spans="1:16">
      <c r="A390" s="57">
        <v>41039</v>
      </c>
      <c r="B390" t="s">
        <v>17</v>
      </c>
      <c r="C390" t="s">
        <v>18</v>
      </c>
      <c r="D390" t="s">
        <v>19</v>
      </c>
      <c r="E390" t="s">
        <v>13</v>
      </c>
      <c r="F390">
        <v>10</v>
      </c>
      <c r="G390" t="str">
        <f t="shared" si="18"/>
        <v>2012</v>
      </c>
      <c r="H390" t="str">
        <f t="shared" si="19"/>
        <v>May</v>
      </c>
      <c r="I390">
        <v>67626</v>
      </c>
      <c r="J390">
        <v>71910</v>
      </c>
      <c r="K390">
        <f t="shared" si="20"/>
        <v>4284</v>
      </c>
      <c r="L390">
        <v>3546</v>
      </c>
      <c r="M390">
        <v>3780</v>
      </c>
      <c r="P390" s="36">
        <v>41039</v>
      </c>
    </row>
    <row r="391" spans="1:16">
      <c r="A391" s="57">
        <v>41039</v>
      </c>
      <c r="B391" t="s">
        <v>10</v>
      </c>
      <c r="C391" t="s">
        <v>11</v>
      </c>
      <c r="D391" t="s">
        <v>42</v>
      </c>
      <c r="E391" t="s">
        <v>16</v>
      </c>
      <c r="F391">
        <v>7</v>
      </c>
      <c r="G391" t="str">
        <f t="shared" si="18"/>
        <v>2012</v>
      </c>
      <c r="H391" t="str">
        <f t="shared" si="19"/>
        <v>May</v>
      </c>
      <c r="I391">
        <v>67554</v>
      </c>
      <c r="J391">
        <v>72900</v>
      </c>
      <c r="K391">
        <f t="shared" si="20"/>
        <v>5346</v>
      </c>
      <c r="L391">
        <v>3384</v>
      </c>
      <c r="M391">
        <v>3600</v>
      </c>
      <c r="P391" s="36">
        <v>41039</v>
      </c>
    </row>
    <row r="392" spans="1:16">
      <c r="A392" s="57">
        <v>41040</v>
      </c>
      <c r="B392" t="s">
        <v>17</v>
      </c>
      <c r="C392" t="s">
        <v>18</v>
      </c>
      <c r="D392" t="s">
        <v>42</v>
      </c>
      <c r="E392" t="s">
        <v>16</v>
      </c>
      <c r="F392">
        <v>22</v>
      </c>
      <c r="G392" t="str">
        <f t="shared" si="18"/>
        <v>2012</v>
      </c>
      <c r="H392" t="str">
        <f t="shared" si="19"/>
        <v>May</v>
      </c>
      <c r="I392">
        <v>105084</v>
      </c>
      <c r="J392">
        <v>113400</v>
      </c>
      <c r="K392">
        <f t="shared" si="20"/>
        <v>8316</v>
      </c>
      <c r="L392">
        <v>2106</v>
      </c>
      <c r="M392">
        <v>2250</v>
      </c>
      <c r="P392" s="36">
        <v>41040</v>
      </c>
    </row>
    <row r="393" spans="1:16">
      <c r="A393" s="57">
        <v>41041</v>
      </c>
      <c r="B393" t="s">
        <v>29</v>
      </c>
      <c r="C393" t="s">
        <v>30</v>
      </c>
      <c r="D393" t="s">
        <v>43</v>
      </c>
      <c r="E393" t="s">
        <v>13</v>
      </c>
      <c r="F393">
        <v>7</v>
      </c>
      <c r="G393" t="str">
        <f t="shared" si="18"/>
        <v>2012</v>
      </c>
      <c r="H393" t="str">
        <f t="shared" si="19"/>
        <v>May</v>
      </c>
      <c r="I393">
        <v>57528</v>
      </c>
      <c r="J393">
        <v>61200</v>
      </c>
      <c r="K393">
        <f t="shared" si="20"/>
        <v>3672</v>
      </c>
      <c r="L393">
        <v>3924</v>
      </c>
      <c r="M393">
        <v>4230</v>
      </c>
      <c r="P393" s="36">
        <v>41041</v>
      </c>
    </row>
    <row r="394" spans="1:16">
      <c r="A394" s="57">
        <v>41041</v>
      </c>
      <c r="B394" t="s">
        <v>34</v>
      </c>
      <c r="C394" t="s">
        <v>25</v>
      </c>
      <c r="D394" t="s">
        <v>15</v>
      </c>
      <c r="E394" t="s">
        <v>16</v>
      </c>
      <c r="F394">
        <v>18</v>
      </c>
      <c r="G394" t="str">
        <f t="shared" si="18"/>
        <v>2012</v>
      </c>
      <c r="H394" t="str">
        <f t="shared" si="19"/>
        <v>May</v>
      </c>
      <c r="I394">
        <v>78804</v>
      </c>
      <c r="J394">
        <v>85140</v>
      </c>
      <c r="K394">
        <f t="shared" si="20"/>
        <v>6336</v>
      </c>
      <c r="L394">
        <v>3582</v>
      </c>
      <c r="M394">
        <v>3870</v>
      </c>
      <c r="P394" s="36">
        <v>41041</v>
      </c>
    </row>
    <row r="395" spans="1:16">
      <c r="A395" s="57">
        <v>41041</v>
      </c>
      <c r="B395" t="s">
        <v>10</v>
      </c>
      <c r="C395" t="s">
        <v>11</v>
      </c>
      <c r="D395" t="s">
        <v>21</v>
      </c>
      <c r="E395" t="s">
        <v>13</v>
      </c>
      <c r="F395">
        <v>12</v>
      </c>
      <c r="G395" t="str">
        <f t="shared" si="18"/>
        <v>2012</v>
      </c>
      <c r="H395" t="str">
        <f t="shared" si="19"/>
        <v>May</v>
      </c>
      <c r="I395">
        <v>48312</v>
      </c>
      <c r="J395">
        <v>51480</v>
      </c>
      <c r="K395">
        <f t="shared" si="20"/>
        <v>3168</v>
      </c>
      <c r="L395">
        <v>3582</v>
      </c>
      <c r="M395">
        <v>3870</v>
      </c>
      <c r="P395" s="36">
        <v>41041</v>
      </c>
    </row>
    <row r="396" spans="1:16">
      <c r="A396" s="57">
        <v>41041</v>
      </c>
      <c r="B396" t="s">
        <v>14</v>
      </c>
      <c r="C396" t="s">
        <v>11</v>
      </c>
      <c r="D396" t="s">
        <v>41</v>
      </c>
      <c r="E396" t="s">
        <v>13</v>
      </c>
      <c r="F396">
        <v>19</v>
      </c>
      <c r="G396" t="str">
        <f t="shared" si="18"/>
        <v>2012</v>
      </c>
      <c r="H396" t="str">
        <f t="shared" si="19"/>
        <v>May</v>
      </c>
      <c r="I396">
        <v>14760</v>
      </c>
      <c r="J396">
        <v>15750</v>
      </c>
      <c r="K396">
        <f t="shared" si="20"/>
        <v>990</v>
      </c>
      <c r="L396">
        <v>3726</v>
      </c>
      <c r="M396">
        <v>3960</v>
      </c>
      <c r="P396" s="36">
        <v>41041</v>
      </c>
    </row>
    <row r="397" spans="1:16">
      <c r="A397" s="57">
        <v>41042</v>
      </c>
      <c r="B397" t="s">
        <v>31</v>
      </c>
      <c r="C397" t="s">
        <v>30</v>
      </c>
      <c r="D397" t="s">
        <v>21</v>
      </c>
      <c r="E397" t="s">
        <v>13</v>
      </c>
      <c r="F397">
        <v>23</v>
      </c>
      <c r="G397" t="str">
        <f t="shared" si="18"/>
        <v>2012</v>
      </c>
      <c r="H397" t="str">
        <f t="shared" si="19"/>
        <v>May</v>
      </c>
      <c r="I397">
        <v>43920</v>
      </c>
      <c r="J397">
        <v>46800</v>
      </c>
      <c r="K397">
        <f t="shared" si="20"/>
        <v>2880</v>
      </c>
      <c r="L397">
        <v>3582</v>
      </c>
      <c r="M397">
        <v>3870</v>
      </c>
      <c r="P397" s="36">
        <v>41042</v>
      </c>
    </row>
    <row r="398" spans="1:16">
      <c r="A398" s="57">
        <v>41043</v>
      </c>
      <c r="B398" t="s">
        <v>34</v>
      </c>
      <c r="C398" t="s">
        <v>25</v>
      </c>
      <c r="D398" t="s">
        <v>21</v>
      </c>
      <c r="E398" t="s">
        <v>13</v>
      </c>
      <c r="F398">
        <v>3</v>
      </c>
      <c r="G398" t="str">
        <f t="shared" si="18"/>
        <v>2012</v>
      </c>
      <c r="H398" t="str">
        <f t="shared" si="19"/>
        <v>May</v>
      </c>
      <c r="I398">
        <v>39528</v>
      </c>
      <c r="J398">
        <v>42120</v>
      </c>
      <c r="K398">
        <f t="shared" si="20"/>
        <v>2592</v>
      </c>
      <c r="L398">
        <v>2952</v>
      </c>
      <c r="M398">
        <v>3150</v>
      </c>
      <c r="P398" s="36">
        <v>41043</v>
      </c>
    </row>
    <row r="399" spans="1:16">
      <c r="A399" s="57">
        <v>41043</v>
      </c>
      <c r="B399" t="s">
        <v>29</v>
      </c>
      <c r="C399" t="s">
        <v>30</v>
      </c>
      <c r="D399" t="s">
        <v>21</v>
      </c>
      <c r="E399" t="s">
        <v>13</v>
      </c>
      <c r="F399">
        <v>24</v>
      </c>
      <c r="G399" t="str">
        <f t="shared" si="18"/>
        <v>2012</v>
      </c>
      <c r="H399" t="str">
        <f t="shared" si="19"/>
        <v>May</v>
      </c>
      <c r="I399">
        <v>24156</v>
      </c>
      <c r="J399">
        <v>25740</v>
      </c>
      <c r="K399">
        <f t="shared" si="20"/>
        <v>1584</v>
      </c>
      <c r="L399">
        <v>3978</v>
      </c>
      <c r="M399">
        <v>4230</v>
      </c>
      <c r="P399" s="36">
        <v>41043</v>
      </c>
    </row>
    <row r="400" spans="1:16">
      <c r="A400" s="57">
        <v>41043</v>
      </c>
      <c r="B400" t="s">
        <v>14</v>
      </c>
      <c r="C400" t="s">
        <v>11</v>
      </c>
      <c r="D400" t="s">
        <v>12</v>
      </c>
      <c r="E400" t="s">
        <v>13</v>
      </c>
      <c r="F400">
        <v>25</v>
      </c>
      <c r="G400" t="str">
        <f t="shared" si="18"/>
        <v>2012</v>
      </c>
      <c r="H400" t="str">
        <f t="shared" si="19"/>
        <v>May</v>
      </c>
      <c r="I400">
        <v>14238</v>
      </c>
      <c r="J400">
        <v>15120</v>
      </c>
      <c r="K400">
        <f t="shared" si="20"/>
        <v>882</v>
      </c>
      <c r="L400">
        <v>2034</v>
      </c>
      <c r="M400">
        <v>2160</v>
      </c>
      <c r="P400" s="36">
        <v>41043</v>
      </c>
    </row>
    <row r="401" spans="1:16">
      <c r="A401" s="57">
        <v>41044</v>
      </c>
      <c r="B401" t="s">
        <v>20</v>
      </c>
      <c r="C401" t="s">
        <v>18</v>
      </c>
      <c r="D401" t="s">
        <v>42</v>
      </c>
      <c r="E401" t="s">
        <v>16</v>
      </c>
      <c r="F401">
        <v>5</v>
      </c>
      <c r="G401" t="str">
        <f t="shared" si="18"/>
        <v>2012</v>
      </c>
      <c r="H401" t="str">
        <f t="shared" si="19"/>
        <v>May</v>
      </c>
      <c r="I401">
        <v>30024</v>
      </c>
      <c r="J401">
        <v>32400</v>
      </c>
      <c r="K401">
        <f t="shared" si="20"/>
        <v>2376</v>
      </c>
      <c r="L401">
        <v>3924</v>
      </c>
      <c r="M401">
        <v>4230</v>
      </c>
      <c r="P401" s="36">
        <v>41044</v>
      </c>
    </row>
    <row r="402" spans="1:16">
      <c r="A402" s="57">
        <v>41045</v>
      </c>
      <c r="B402" t="s">
        <v>14</v>
      </c>
      <c r="C402" t="s">
        <v>11</v>
      </c>
      <c r="D402" t="s">
        <v>42</v>
      </c>
      <c r="E402" t="s">
        <v>16</v>
      </c>
      <c r="F402">
        <v>2</v>
      </c>
      <c r="G402" t="str">
        <f t="shared" si="18"/>
        <v>2012</v>
      </c>
      <c r="H402" t="str">
        <f t="shared" si="19"/>
        <v>May</v>
      </c>
      <c r="I402">
        <v>135108</v>
      </c>
      <c r="J402">
        <v>145800</v>
      </c>
      <c r="K402">
        <f t="shared" si="20"/>
        <v>10692</v>
      </c>
      <c r="L402">
        <v>5832</v>
      </c>
      <c r="M402">
        <v>6210</v>
      </c>
      <c r="P402" s="36">
        <v>41045</v>
      </c>
    </row>
    <row r="403" spans="1:16">
      <c r="A403" s="57">
        <v>41045</v>
      </c>
      <c r="B403" t="s">
        <v>31</v>
      </c>
      <c r="C403" t="s">
        <v>30</v>
      </c>
      <c r="D403" t="s">
        <v>43</v>
      </c>
      <c r="E403" t="s">
        <v>13</v>
      </c>
      <c r="F403">
        <v>14</v>
      </c>
      <c r="G403" t="str">
        <f t="shared" si="18"/>
        <v>2012</v>
      </c>
      <c r="H403" t="str">
        <f t="shared" si="19"/>
        <v>May</v>
      </c>
      <c r="I403">
        <v>30456</v>
      </c>
      <c r="J403">
        <v>32400</v>
      </c>
      <c r="K403">
        <f t="shared" si="20"/>
        <v>1944</v>
      </c>
      <c r="L403">
        <v>3546</v>
      </c>
      <c r="M403">
        <v>3780</v>
      </c>
      <c r="P403" s="36">
        <v>41045</v>
      </c>
    </row>
    <row r="404" spans="1:16">
      <c r="A404" s="57">
        <v>41045</v>
      </c>
      <c r="B404" t="s">
        <v>10</v>
      </c>
      <c r="C404" t="s">
        <v>11</v>
      </c>
      <c r="D404" t="s">
        <v>32</v>
      </c>
      <c r="E404" t="s">
        <v>13</v>
      </c>
      <c r="F404">
        <v>6</v>
      </c>
      <c r="G404" t="str">
        <f t="shared" si="18"/>
        <v>2012</v>
      </c>
      <c r="H404" t="str">
        <f t="shared" si="19"/>
        <v>May</v>
      </c>
      <c r="I404">
        <v>21276</v>
      </c>
      <c r="J404">
        <v>22680</v>
      </c>
      <c r="K404">
        <f t="shared" si="20"/>
        <v>1404</v>
      </c>
      <c r="L404">
        <v>2034</v>
      </c>
      <c r="M404">
        <v>2160</v>
      </c>
      <c r="P404" s="36">
        <v>41045</v>
      </c>
    </row>
    <row r="405" spans="1:16">
      <c r="A405" s="57">
        <v>41046</v>
      </c>
      <c r="B405" t="s">
        <v>29</v>
      </c>
      <c r="C405" t="s">
        <v>30</v>
      </c>
      <c r="D405" t="s">
        <v>15</v>
      </c>
      <c r="E405" t="s">
        <v>16</v>
      </c>
      <c r="F405">
        <v>13</v>
      </c>
      <c r="G405" t="str">
        <f t="shared" si="18"/>
        <v>2012</v>
      </c>
      <c r="H405" t="str">
        <f t="shared" si="19"/>
        <v>May</v>
      </c>
      <c r="I405">
        <v>53730</v>
      </c>
      <c r="J405">
        <v>58050</v>
      </c>
      <c r="K405">
        <f t="shared" si="20"/>
        <v>4320</v>
      </c>
      <c r="L405">
        <v>2034</v>
      </c>
      <c r="M405">
        <v>2160</v>
      </c>
      <c r="P405" s="36">
        <v>41046</v>
      </c>
    </row>
    <row r="406" spans="1:16">
      <c r="A406" s="57">
        <v>41046</v>
      </c>
      <c r="B406" t="s">
        <v>29</v>
      </c>
      <c r="C406" t="s">
        <v>30</v>
      </c>
      <c r="D406" t="s">
        <v>28</v>
      </c>
      <c r="E406" t="s">
        <v>13</v>
      </c>
      <c r="F406">
        <v>4</v>
      </c>
      <c r="G406" t="str">
        <f t="shared" si="18"/>
        <v>2012</v>
      </c>
      <c r="H406" t="str">
        <f t="shared" si="19"/>
        <v>May</v>
      </c>
      <c r="I406">
        <v>104976</v>
      </c>
      <c r="J406">
        <v>111780</v>
      </c>
      <c r="K406">
        <f t="shared" si="20"/>
        <v>6804</v>
      </c>
      <c r="L406">
        <v>3042</v>
      </c>
      <c r="M406">
        <v>3240</v>
      </c>
      <c r="P406" s="36">
        <v>41046</v>
      </c>
    </row>
    <row r="407" spans="1:16">
      <c r="A407" s="57">
        <v>41047</v>
      </c>
      <c r="B407" t="s">
        <v>34</v>
      </c>
      <c r="C407" t="s">
        <v>25</v>
      </c>
      <c r="D407" t="s">
        <v>38</v>
      </c>
      <c r="E407" t="s">
        <v>13</v>
      </c>
      <c r="F407">
        <v>21</v>
      </c>
      <c r="G407" t="str">
        <f t="shared" si="18"/>
        <v>2012</v>
      </c>
      <c r="H407" t="str">
        <f t="shared" si="19"/>
        <v>May</v>
      </c>
      <c r="I407">
        <v>49644</v>
      </c>
      <c r="J407">
        <v>52920</v>
      </c>
      <c r="K407">
        <f t="shared" si="20"/>
        <v>3276</v>
      </c>
      <c r="L407">
        <v>3042</v>
      </c>
      <c r="M407">
        <v>3240</v>
      </c>
      <c r="P407" s="36">
        <v>41047</v>
      </c>
    </row>
    <row r="408" spans="1:16">
      <c r="A408" s="57">
        <v>41048</v>
      </c>
      <c r="B408" t="s">
        <v>10</v>
      </c>
      <c r="C408" t="s">
        <v>11</v>
      </c>
      <c r="D408" t="s">
        <v>32</v>
      </c>
      <c r="E408" t="s">
        <v>13</v>
      </c>
      <c r="F408">
        <v>16</v>
      </c>
      <c r="G408" t="str">
        <f t="shared" si="18"/>
        <v>2012</v>
      </c>
      <c r="H408" t="str">
        <f t="shared" si="19"/>
        <v>May</v>
      </c>
      <c r="I408">
        <v>67374</v>
      </c>
      <c r="J408">
        <v>71820</v>
      </c>
      <c r="K408">
        <f t="shared" si="20"/>
        <v>4446</v>
      </c>
      <c r="L408">
        <v>3726</v>
      </c>
      <c r="M408">
        <v>3960</v>
      </c>
      <c r="P408" s="36">
        <v>41048</v>
      </c>
    </row>
    <row r="409" spans="1:16">
      <c r="A409" s="57">
        <v>41048</v>
      </c>
      <c r="B409" t="s">
        <v>14</v>
      </c>
      <c r="C409" t="s">
        <v>11</v>
      </c>
      <c r="D409" t="s">
        <v>35</v>
      </c>
      <c r="E409" t="s">
        <v>13</v>
      </c>
      <c r="F409">
        <v>10</v>
      </c>
      <c r="G409" t="str">
        <f t="shared" si="18"/>
        <v>2012</v>
      </c>
      <c r="H409" t="str">
        <f t="shared" si="19"/>
        <v>May</v>
      </c>
      <c r="I409">
        <v>10296</v>
      </c>
      <c r="J409">
        <v>10980</v>
      </c>
      <c r="K409">
        <f t="shared" si="20"/>
        <v>684</v>
      </c>
      <c r="L409">
        <v>2196</v>
      </c>
      <c r="M409">
        <v>2340</v>
      </c>
      <c r="P409" s="36">
        <v>41048</v>
      </c>
    </row>
    <row r="410" spans="1:16">
      <c r="A410" s="57">
        <v>41048</v>
      </c>
      <c r="B410" t="s">
        <v>10</v>
      </c>
      <c r="C410" t="s">
        <v>11</v>
      </c>
      <c r="D410" t="s">
        <v>39</v>
      </c>
      <c r="E410" t="s">
        <v>13</v>
      </c>
      <c r="F410">
        <v>3</v>
      </c>
      <c r="G410" t="str">
        <f t="shared" si="18"/>
        <v>2012</v>
      </c>
      <c r="H410" t="str">
        <f t="shared" si="19"/>
        <v>May</v>
      </c>
      <c r="I410">
        <v>67068</v>
      </c>
      <c r="J410">
        <v>71280</v>
      </c>
      <c r="K410">
        <f t="shared" si="20"/>
        <v>4212</v>
      </c>
      <c r="L410">
        <v>4482</v>
      </c>
      <c r="M410">
        <v>4770</v>
      </c>
      <c r="P410" s="36">
        <v>41048</v>
      </c>
    </row>
    <row r="411" spans="1:16">
      <c r="A411" s="57">
        <v>41049</v>
      </c>
      <c r="B411" t="s">
        <v>27</v>
      </c>
      <c r="C411" t="s">
        <v>23</v>
      </c>
      <c r="D411" t="s">
        <v>40</v>
      </c>
      <c r="E411" t="s">
        <v>16</v>
      </c>
      <c r="F411">
        <v>1</v>
      </c>
      <c r="G411" t="str">
        <f t="shared" si="18"/>
        <v>2012</v>
      </c>
      <c r="H411" t="str">
        <f t="shared" si="19"/>
        <v>May</v>
      </c>
      <c r="I411">
        <v>66708</v>
      </c>
      <c r="J411">
        <v>71910</v>
      </c>
      <c r="K411">
        <f t="shared" si="20"/>
        <v>5202</v>
      </c>
      <c r="L411">
        <v>5148</v>
      </c>
      <c r="M411">
        <v>5490</v>
      </c>
      <c r="P411" s="36">
        <v>41049</v>
      </c>
    </row>
    <row r="412" spans="1:16">
      <c r="A412" s="57">
        <v>41049</v>
      </c>
      <c r="B412" t="s">
        <v>31</v>
      </c>
      <c r="C412" t="s">
        <v>30</v>
      </c>
      <c r="D412" t="s">
        <v>41</v>
      </c>
      <c r="E412" t="s">
        <v>13</v>
      </c>
      <c r="F412">
        <v>13</v>
      </c>
      <c r="G412" t="str">
        <f t="shared" si="18"/>
        <v>2012</v>
      </c>
      <c r="H412" t="str">
        <f t="shared" si="19"/>
        <v>May</v>
      </c>
      <c r="I412">
        <v>44280</v>
      </c>
      <c r="J412">
        <v>47250</v>
      </c>
      <c r="K412">
        <f t="shared" si="20"/>
        <v>2970</v>
      </c>
      <c r="L412">
        <v>3978</v>
      </c>
      <c r="M412">
        <v>4230</v>
      </c>
      <c r="P412" s="36">
        <v>41049</v>
      </c>
    </row>
    <row r="413" spans="1:16">
      <c r="A413" s="57">
        <v>41049</v>
      </c>
      <c r="B413" t="s">
        <v>22</v>
      </c>
      <c r="C413" t="s">
        <v>23</v>
      </c>
      <c r="D413" t="s">
        <v>15</v>
      </c>
      <c r="E413" t="s">
        <v>16</v>
      </c>
      <c r="F413">
        <v>15</v>
      </c>
      <c r="G413" t="str">
        <f t="shared" si="18"/>
        <v>2012</v>
      </c>
      <c r="H413" t="str">
        <f t="shared" si="19"/>
        <v>May</v>
      </c>
      <c r="I413">
        <v>46566</v>
      </c>
      <c r="J413">
        <v>50310</v>
      </c>
      <c r="K413">
        <f t="shared" si="20"/>
        <v>3744</v>
      </c>
      <c r="L413">
        <v>2106</v>
      </c>
      <c r="M413">
        <v>2250</v>
      </c>
      <c r="P413" s="36">
        <v>41049</v>
      </c>
    </row>
    <row r="414" spans="1:16">
      <c r="A414" s="57">
        <v>41049</v>
      </c>
      <c r="B414" t="s">
        <v>24</v>
      </c>
      <c r="C414" t="s">
        <v>25</v>
      </c>
      <c r="D414" t="s">
        <v>19</v>
      </c>
      <c r="E414" t="s">
        <v>13</v>
      </c>
      <c r="F414">
        <v>5</v>
      </c>
      <c r="G414" t="str">
        <f t="shared" si="18"/>
        <v>2012</v>
      </c>
      <c r="H414" t="str">
        <f t="shared" si="19"/>
        <v>May</v>
      </c>
      <c r="I414">
        <v>31824</v>
      </c>
      <c r="J414">
        <v>33840</v>
      </c>
      <c r="K414">
        <f t="shared" si="20"/>
        <v>2016</v>
      </c>
      <c r="L414">
        <v>3978</v>
      </c>
      <c r="M414">
        <v>4230</v>
      </c>
      <c r="P414" s="36">
        <v>41049</v>
      </c>
    </row>
    <row r="415" spans="1:16">
      <c r="A415" s="57">
        <v>41050</v>
      </c>
      <c r="B415" t="s">
        <v>34</v>
      </c>
      <c r="C415" t="s">
        <v>25</v>
      </c>
      <c r="D415" t="s">
        <v>28</v>
      </c>
      <c r="E415" t="s">
        <v>13</v>
      </c>
      <c r="F415">
        <v>25</v>
      </c>
      <c r="G415" t="str">
        <f t="shared" si="18"/>
        <v>2012</v>
      </c>
      <c r="H415" t="str">
        <f t="shared" si="19"/>
        <v>May</v>
      </c>
      <c r="I415">
        <v>69984</v>
      </c>
      <c r="J415">
        <v>74520</v>
      </c>
      <c r="K415">
        <f t="shared" si="20"/>
        <v>4536</v>
      </c>
      <c r="L415">
        <v>2034</v>
      </c>
      <c r="M415">
        <v>2160</v>
      </c>
      <c r="P415" s="36">
        <v>41050</v>
      </c>
    </row>
    <row r="416" spans="1:16">
      <c r="A416" s="57">
        <v>41050</v>
      </c>
      <c r="B416" t="s">
        <v>29</v>
      </c>
      <c r="C416" t="s">
        <v>30</v>
      </c>
      <c r="D416" t="s">
        <v>32</v>
      </c>
      <c r="E416" t="s">
        <v>13</v>
      </c>
      <c r="F416">
        <v>8</v>
      </c>
      <c r="G416" t="str">
        <f t="shared" si="18"/>
        <v>2012</v>
      </c>
      <c r="H416" t="str">
        <f t="shared" si="19"/>
        <v>May</v>
      </c>
      <c r="I416">
        <v>78012</v>
      </c>
      <c r="J416">
        <v>83160</v>
      </c>
      <c r="K416">
        <f t="shared" si="20"/>
        <v>5148</v>
      </c>
      <c r="L416">
        <v>2034</v>
      </c>
      <c r="M416">
        <v>2160</v>
      </c>
      <c r="P416" s="36">
        <v>41050</v>
      </c>
    </row>
    <row r="417" spans="1:16">
      <c r="A417" s="57">
        <v>41050</v>
      </c>
      <c r="B417" t="s">
        <v>31</v>
      </c>
      <c r="C417" t="s">
        <v>30</v>
      </c>
      <c r="D417" t="s">
        <v>19</v>
      </c>
      <c r="E417" t="s">
        <v>13</v>
      </c>
      <c r="F417">
        <v>21</v>
      </c>
      <c r="G417" t="str">
        <f t="shared" si="18"/>
        <v>2012</v>
      </c>
      <c r="H417" t="str">
        <f t="shared" si="19"/>
        <v>May</v>
      </c>
      <c r="I417">
        <v>95472</v>
      </c>
      <c r="J417">
        <v>101520</v>
      </c>
      <c r="K417">
        <f t="shared" si="20"/>
        <v>6048</v>
      </c>
      <c r="L417">
        <v>3582</v>
      </c>
      <c r="M417">
        <v>3870</v>
      </c>
      <c r="P417" s="36">
        <v>41050</v>
      </c>
    </row>
    <row r="418" spans="1:16">
      <c r="A418" s="57">
        <v>41051</v>
      </c>
      <c r="B418" t="s">
        <v>17</v>
      </c>
      <c r="C418" t="s">
        <v>18</v>
      </c>
      <c r="D418" t="s">
        <v>19</v>
      </c>
      <c r="E418" t="s">
        <v>13</v>
      </c>
      <c r="F418">
        <v>16</v>
      </c>
      <c r="G418" t="str">
        <f t="shared" si="18"/>
        <v>2012</v>
      </c>
      <c r="H418" t="str">
        <f t="shared" si="19"/>
        <v>May</v>
      </c>
      <c r="I418">
        <v>79560</v>
      </c>
      <c r="J418">
        <v>84600</v>
      </c>
      <c r="K418">
        <f t="shared" si="20"/>
        <v>5040</v>
      </c>
      <c r="L418">
        <v>3978</v>
      </c>
      <c r="M418">
        <v>4230</v>
      </c>
      <c r="P418" s="36">
        <v>41051</v>
      </c>
    </row>
    <row r="419" spans="1:16">
      <c r="A419" s="57">
        <v>41051</v>
      </c>
      <c r="B419" t="s">
        <v>24</v>
      </c>
      <c r="C419" t="s">
        <v>25</v>
      </c>
      <c r="D419" t="s">
        <v>41</v>
      </c>
      <c r="E419" t="s">
        <v>13</v>
      </c>
      <c r="F419">
        <v>23</v>
      </c>
      <c r="G419" t="str">
        <f t="shared" si="18"/>
        <v>2012</v>
      </c>
      <c r="H419" t="str">
        <f t="shared" si="19"/>
        <v>May</v>
      </c>
      <c r="I419">
        <v>35424</v>
      </c>
      <c r="J419">
        <v>37800</v>
      </c>
      <c r="K419">
        <f t="shared" si="20"/>
        <v>2376</v>
      </c>
      <c r="L419">
        <v>2196</v>
      </c>
      <c r="M419">
        <v>2340</v>
      </c>
      <c r="P419" s="36">
        <v>41051</v>
      </c>
    </row>
    <row r="420" spans="1:16">
      <c r="A420" s="57">
        <v>41051</v>
      </c>
      <c r="B420" t="s">
        <v>31</v>
      </c>
      <c r="C420" t="s">
        <v>30</v>
      </c>
      <c r="D420" t="s">
        <v>26</v>
      </c>
      <c r="E420" t="s">
        <v>13</v>
      </c>
      <c r="F420">
        <v>22</v>
      </c>
      <c r="G420" t="str">
        <f t="shared" si="18"/>
        <v>2012</v>
      </c>
      <c r="H420" t="str">
        <f t="shared" si="19"/>
        <v>May</v>
      </c>
      <c r="I420">
        <v>3042</v>
      </c>
      <c r="J420">
        <v>3240</v>
      </c>
      <c r="K420">
        <f t="shared" si="20"/>
        <v>198</v>
      </c>
      <c r="L420">
        <v>3978</v>
      </c>
      <c r="M420">
        <v>4230</v>
      </c>
      <c r="P420" s="36">
        <v>41051</v>
      </c>
    </row>
    <row r="421" spans="1:16">
      <c r="A421" s="57">
        <v>41052</v>
      </c>
      <c r="B421" t="s">
        <v>20</v>
      </c>
      <c r="C421" t="s">
        <v>18</v>
      </c>
      <c r="D421" t="s">
        <v>12</v>
      </c>
      <c r="E421" t="s">
        <v>13</v>
      </c>
      <c r="F421">
        <v>13</v>
      </c>
      <c r="G421" t="str">
        <f t="shared" si="18"/>
        <v>2012</v>
      </c>
      <c r="H421" t="str">
        <f t="shared" si="19"/>
        <v>May</v>
      </c>
      <c r="I421">
        <v>44748</v>
      </c>
      <c r="J421">
        <v>47520</v>
      </c>
      <c r="K421">
        <f t="shared" si="20"/>
        <v>2772</v>
      </c>
      <c r="L421">
        <v>3978</v>
      </c>
      <c r="M421">
        <v>4230</v>
      </c>
      <c r="P421" s="36">
        <v>41052</v>
      </c>
    </row>
    <row r="422" spans="1:16">
      <c r="A422" s="57">
        <v>41052</v>
      </c>
      <c r="B422" t="s">
        <v>14</v>
      </c>
      <c r="C422" t="s">
        <v>11</v>
      </c>
      <c r="D422" t="s">
        <v>42</v>
      </c>
      <c r="E422" t="s">
        <v>16</v>
      </c>
      <c r="F422">
        <v>27</v>
      </c>
      <c r="G422" t="str">
        <f t="shared" si="18"/>
        <v>2012</v>
      </c>
      <c r="H422" t="str">
        <f t="shared" si="19"/>
        <v>May</v>
      </c>
      <c r="I422">
        <v>150120</v>
      </c>
      <c r="J422">
        <v>162000</v>
      </c>
      <c r="K422">
        <f t="shared" si="20"/>
        <v>11880</v>
      </c>
      <c r="L422">
        <v>3042</v>
      </c>
      <c r="M422">
        <v>3240</v>
      </c>
      <c r="P422" s="36">
        <v>41052</v>
      </c>
    </row>
    <row r="423" spans="1:16">
      <c r="A423" s="57">
        <v>41052</v>
      </c>
      <c r="B423" t="s">
        <v>27</v>
      </c>
      <c r="C423" t="s">
        <v>23</v>
      </c>
      <c r="D423" t="s">
        <v>15</v>
      </c>
      <c r="E423" t="s">
        <v>16</v>
      </c>
      <c r="F423">
        <v>27</v>
      </c>
      <c r="G423" t="str">
        <f t="shared" si="18"/>
        <v>2012</v>
      </c>
      <c r="H423" t="str">
        <f t="shared" si="19"/>
        <v>May</v>
      </c>
      <c r="I423">
        <v>32238</v>
      </c>
      <c r="J423">
        <v>34830</v>
      </c>
      <c r="K423">
        <f t="shared" si="20"/>
        <v>2592</v>
      </c>
      <c r="L423">
        <v>3978</v>
      </c>
      <c r="M423">
        <v>4230</v>
      </c>
      <c r="P423" s="36">
        <v>41052</v>
      </c>
    </row>
    <row r="424" spans="1:16">
      <c r="A424" s="57">
        <v>41052</v>
      </c>
      <c r="B424" t="s">
        <v>22</v>
      </c>
      <c r="C424" t="s">
        <v>23</v>
      </c>
      <c r="D424" t="s">
        <v>33</v>
      </c>
      <c r="E424" t="s">
        <v>13</v>
      </c>
      <c r="F424">
        <v>27</v>
      </c>
      <c r="G424" t="str">
        <f t="shared" si="18"/>
        <v>2012</v>
      </c>
      <c r="H424" t="str">
        <f t="shared" si="19"/>
        <v>May</v>
      </c>
      <c r="I424">
        <v>27846</v>
      </c>
      <c r="J424">
        <v>29610</v>
      </c>
      <c r="K424">
        <f t="shared" si="20"/>
        <v>1764</v>
      </c>
      <c r="L424">
        <v>3978</v>
      </c>
      <c r="M424">
        <v>4230</v>
      </c>
      <c r="P424" s="36">
        <v>41052</v>
      </c>
    </row>
    <row r="425" spans="1:16">
      <c r="A425" s="57">
        <v>41053</v>
      </c>
      <c r="B425" t="s">
        <v>31</v>
      </c>
      <c r="C425" t="s">
        <v>30</v>
      </c>
      <c r="D425" t="s">
        <v>39</v>
      </c>
      <c r="E425" t="s">
        <v>13</v>
      </c>
      <c r="F425">
        <v>27</v>
      </c>
      <c r="G425" t="str">
        <f t="shared" si="18"/>
        <v>2012</v>
      </c>
      <c r="H425" t="str">
        <f t="shared" si="19"/>
        <v>May</v>
      </c>
      <c r="I425">
        <v>67068</v>
      </c>
      <c r="J425">
        <v>71280</v>
      </c>
      <c r="K425">
        <f t="shared" si="20"/>
        <v>4212</v>
      </c>
      <c r="L425">
        <v>5832</v>
      </c>
      <c r="M425">
        <v>6210</v>
      </c>
      <c r="P425" s="36">
        <v>41053</v>
      </c>
    </row>
    <row r="426" spans="1:16">
      <c r="A426" s="57">
        <v>41053</v>
      </c>
      <c r="B426" t="s">
        <v>34</v>
      </c>
      <c r="C426" t="s">
        <v>25</v>
      </c>
      <c r="D426" t="s">
        <v>37</v>
      </c>
      <c r="E426" t="s">
        <v>13</v>
      </c>
      <c r="F426">
        <v>27</v>
      </c>
      <c r="G426" t="str">
        <f t="shared" si="18"/>
        <v>2012</v>
      </c>
      <c r="H426" t="str">
        <f t="shared" si="19"/>
        <v>May</v>
      </c>
      <c r="I426">
        <v>76194</v>
      </c>
      <c r="J426">
        <v>81090</v>
      </c>
      <c r="K426">
        <f t="shared" si="20"/>
        <v>4896</v>
      </c>
      <c r="L426">
        <v>2196</v>
      </c>
      <c r="M426">
        <v>2340</v>
      </c>
      <c r="P426" s="36">
        <v>41053</v>
      </c>
    </row>
    <row r="427" spans="1:16">
      <c r="A427" s="57">
        <v>41053</v>
      </c>
      <c r="B427" t="s">
        <v>10</v>
      </c>
      <c r="C427" t="s">
        <v>11</v>
      </c>
      <c r="D427" t="s">
        <v>21</v>
      </c>
      <c r="E427" t="s">
        <v>13</v>
      </c>
      <c r="F427">
        <v>27</v>
      </c>
      <c r="G427" t="str">
        <f t="shared" si="18"/>
        <v>2012</v>
      </c>
      <c r="H427" t="str">
        <f t="shared" si="19"/>
        <v>May</v>
      </c>
      <c r="I427">
        <v>21960</v>
      </c>
      <c r="J427">
        <v>23400</v>
      </c>
      <c r="K427">
        <f t="shared" si="20"/>
        <v>1440</v>
      </c>
      <c r="L427">
        <v>3546</v>
      </c>
      <c r="M427">
        <v>3780</v>
      </c>
      <c r="P427" s="36">
        <v>41053</v>
      </c>
    </row>
    <row r="428" spans="1:16">
      <c r="A428" s="57">
        <v>41053</v>
      </c>
      <c r="B428" t="s">
        <v>27</v>
      </c>
      <c r="C428" t="s">
        <v>23</v>
      </c>
      <c r="D428" t="s">
        <v>28</v>
      </c>
      <c r="E428" t="s">
        <v>13</v>
      </c>
      <c r="F428">
        <v>12</v>
      </c>
      <c r="G428" t="str">
        <f t="shared" si="18"/>
        <v>2012</v>
      </c>
      <c r="H428" t="str">
        <f t="shared" si="19"/>
        <v>May</v>
      </c>
      <c r="I428">
        <v>52488</v>
      </c>
      <c r="J428">
        <v>55890</v>
      </c>
      <c r="K428">
        <f t="shared" si="20"/>
        <v>3402</v>
      </c>
      <c r="L428">
        <v>3582</v>
      </c>
      <c r="M428">
        <v>3870</v>
      </c>
      <c r="P428" s="36">
        <v>41053</v>
      </c>
    </row>
    <row r="429" spans="1:16">
      <c r="A429" s="57">
        <v>41054</v>
      </c>
      <c r="B429" t="s">
        <v>22</v>
      </c>
      <c r="C429" t="s">
        <v>23</v>
      </c>
      <c r="D429" t="s">
        <v>33</v>
      </c>
      <c r="E429" t="s">
        <v>13</v>
      </c>
      <c r="F429">
        <v>18</v>
      </c>
      <c r="G429" t="str">
        <f t="shared" si="18"/>
        <v>2012</v>
      </c>
      <c r="H429" t="str">
        <f t="shared" si="19"/>
        <v>May</v>
      </c>
      <c r="I429">
        <v>47736</v>
      </c>
      <c r="J429">
        <v>50760</v>
      </c>
      <c r="K429">
        <f t="shared" si="20"/>
        <v>3024</v>
      </c>
      <c r="L429">
        <v>3978</v>
      </c>
      <c r="M429">
        <v>4230</v>
      </c>
      <c r="P429" s="36">
        <v>41054</v>
      </c>
    </row>
    <row r="430" spans="1:16">
      <c r="A430" s="57">
        <v>41054</v>
      </c>
      <c r="B430" t="s">
        <v>24</v>
      </c>
      <c r="C430" t="s">
        <v>25</v>
      </c>
      <c r="D430" t="s">
        <v>12</v>
      </c>
      <c r="E430" t="s">
        <v>13</v>
      </c>
      <c r="F430">
        <v>8</v>
      </c>
      <c r="G430" t="str">
        <f t="shared" si="18"/>
        <v>2012</v>
      </c>
      <c r="H430" t="str">
        <f t="shared" si="19"/>
        <v>May</v>
      </c>
      <c r="I430">
        <v>16272</v>
      </c>
      <c r="J430">
        <v>17280</v>
      </c>
      <c r="K430">
        <f t="shared" si="20"/>
        <v>1008</v>
      </c>
      <c r="L430">
        <v>3978</v>
      </c>
      <c r="M430">
        <v>4230</v>
      </c>
      <c r="P430" s="36">
        <v>41054</v>
      </c>
    </row>
    <row r="431" spans="1:16">
      <c r="A431" s="57">
        <v>41054</v>
      </c>
      <c r="B431" t="s">
        <v>29</v>
      </c>
      <c r="C431" t="s">
        <v>30</v>
      </c>
      <c r="D431" t="s">
        <v>36</v>
      </c>
      <c r="E431" t="s">
        <v>13</v>
      </c>
      <c r="F431">
        <v>21</v>
      </c>
      <c r="G431" t="str">
        <f t="shared" si="18"/>
        <v>2012</v>
      </c>
      <c r="H431" t="str">
        <f t="shared" si="19"/>
        <v>May</v>
      </c>
      <c r="I431">
        <v>4212</v>
      </c>
      <c r="J431">
        <v>4500</v>
      </c>
      <c r="K431">
        <f t="shared" si="20"/>
        <v>288</v>
      </c>
      <c r="L431">
        <v>2034</v>
      </c>
      <c r="M431">
        <v>2160</v>
      </c>
      <c r="P431" s="36">
        <v>41054</v>
      </c>
    </row>
    <row r="432" spans="1:16">
      <c r="A432" s="57">
        <v>41054</v>
      </c>
      <c r="B432" t="s">
        <v>27</v>
      </c>
      <c r="C432" t="s">
        <v>23</v>
      </c>
      <c r="D432" t="s">
        <v>35</v>
      </c>
      <c r="E432" t="s">
        <v>13</v>
      </c>
      <c r="F432">
        <v>25</v>
      </c>
      <c r="G432" t="str">
        <f t="shared" si="18"/>
        <v>2012</v>
      </c>
      <c r="H432" t="str">
        <f t="shared" si="19"/>
        <v>May</v>
      </c>
      <c r="I432">
        <v>66924</v>
      </c>
      <c r="J432">
        <v>71370</v>
      </c>
      <c r="K432">
        <f t="shared" si="20"/>
        <v>4446</v>
      </c>
      <c r="L432">
        <v>3042</v>
      </c>
      <c r="M432">
        <v>3240</v>
      </c>
      <c r="P432" s="36">
        <v>41054</v>
      </c>
    </row>
    <row r="433" spans="1:16">
      <c r="A433" s="57">
        <v>41054</v>
      </c>
      <c r="B433" t="s">
        <v>20</v>
      </c>
      <c r="C433" t="s">
        <v>18</v>
      </c>
      <c r="D433" t="s">
        <v>37</v>
      </c>
      <c r="E433" t="s">
        <v>13</v>
      </c>
      <c r="F433">
        <v>12</v>
      </c>
      <c r="G433" t="str">
        <f t="shared" si="18"/>
        <v>2012</v>
      </c>
      <c r="H433" t="str">
        <f t="shared" si="19"/>
        <v>May</v>
      </c>
      <c r="I433">
        <v>112050</v>
      </c>
      <c r="J433">
        <v>119250</v>
      </c>
      <c r="K433">
        <f t="shared" si="20"/>
        <v>7200</v>
      </c>
      <c r="L433">
        <v>5148</v>
      </c>
      <c r="M433">
        <v>5490</v>
      </c>
      <c r="P433" s="36">
        <v>41054</v>
      </c>
    </row>
    <row r="434" spans="1:16">
      <c r="A434" s="57">
        <v>41055</v>
      </c>
      <c r="B434" t="s">
        <v>17</v>
      </c>
      <c r="C434" t="s">
        <v>18</v>
      </c>
      <c r="D434" t="s">
        <v>41</v>
      </c>
      <c r="E434" t="s">
        <v>13</v>
      </c>
      <c r="F434">
        <v>9</v>
      </c>
      <c r="G434" t="str">
        <f t="shared" si="18"/>
        <v>2012</v>
      </c>
      <c r="H434" t="str">
        <f t="shared" si="19"/>
        <v>May</v>
      </c>
      <c r="I434">
        <v>8856</v>
      </c>
      <c r="J434">
        <v>9450</v>
      </c>
      <c r="K434">
        <f t="shared" si="20"/>
        <v>594</v>
      </c>
      <c r="L434">
        <v>2106</v>
      </c>
      <c r="M434">
        <v>2250</v>
      </c>
      <c r="P434" s="36">
        <v>41055</v>
      </c>
    </row>
    <row r="435" spans="1:16">
      <c r="A435" s="57">
        <v>41056</v>
      </c>
      <c r="B435" t="s">
        <v>22</v>
      </c>
      <c r="C435" t="s">
        <v>23</v>
      </c>
      <c r="D435" t="s">
        <v>39</v>
      </c>
      <c r="E435" t="s">
        <v>13</v>
      </c>
      <c r="F435">
        <v>23</v>
      </c>
      <c r="G435" t="str">
        <f t="shared" si="18"/>
        <v>2012</v>
      </c>
      <c r="H435" t="str">
        <f t="shared" si="19"/>
        <v>May</v>
      </c>
      <c r="I435">
        <v>59616</v>
      </c>
      <c r="J435">
        <v>63360</v>
      </c>
      <c r="K435">
        <f t="shared" si="20"/>
        <v>3744</v>
      </c>
      <c r="L435">
        <v>4482</v>
      </c>
      <c r="M435">
        <v>4770</v>
      </c>
      <c r="P435" s="36">
        <v>41056</v>
      </c>
    </row>
    <row r="436" spans="1:16">
      <c r="A436" s="57">
        <v>41056</v>
      </c>
      <c r="B436" t="s">
        <v>17</v>
      </c>
      <c r="C436" t="s">
        <v>18</v>
      </c>
      <c r="D436" t="s">
        <v>43</v>
      </c>
      <c r="E436" t="s">
        <v>13</v>
      </c>
      <c r="F436">
        <v>23</v>
      </c>
      <c r="G436" t="str">
        <f t="shared" si="18"/>
        <v>2012</v>
      </c>
      <c r="H436" t="str">
        <f t="shared" si="19"/>
        <v>May</v>
      </c>
      <c r="I436">
        <v>71064</v>
      </c>
      <c r="J436">
        <v>75600</v>
      </c>
      <c r="K436">
        <f t="shared" si="20"/>
        <v>4536</v>
      </c>
      <c r="L436">
        <v>3546</v>
      </c>
      <c r="M436">
        <v>3780</v>
      </c>
      <c r="P436" s="36">
        <v>41056</v>
      </c>
    </row>
    <row r="437" spans="1:16">
      <c r="A437" s="57">
        <v>41056</v>
      </c>
      <c r="B437" t="s">
        <v>22</v>
      </c>
      <c r="C437" t="s">
        <v>23</v>
      </c>
      <c r="D437" t="s">
        <v>43</v>
      </c>
      <c r="E437" t="s">
        <v>13</v>
      </c>
      <c r="F437">
        <v>20</v>
      </c>
      <c r="G437" t="str">
        <f t="shared" si="18"/>
        <v>2012</v>
      </c>
      <c r="H437" t="str">
        <f t="shared" si="19"/>
        <v>May</v>
      </c>
      <c r="I437">
        <v>40608</v>
      </c>
      <c r="J437">
        <v>43200</v>
      </c>
      <c r="K437">
        <f t="shared" si="20"/>
        <v>2592</v>
      </c>
      <c r="L437">
        <v>4482</v>
      </c>
      <c r="M437">
        <v>4770</v>
      </c>
      <c r="P437" s="36">
        <v>41056</v>
      </c>
    </row>
    <row r="438" spans="1:16">
      <c r="A438" s="57">
        <v>41056</v>
      </c>
      <c r="B438" t="s">
        <v>31</v>
      </c>
      <c r="C438" t="s">
        <v>30</v>
      </c>
      <c r="D438" t="s">
        <v>40</v>
      </c>
      <c r="E438" t="s">
        <v>16</v>
      </c>
      <c r="F438">
        <v>25</v>
      </c>
      <c r="G438" t="str">
        <f t="shared" si="18"/>
        <v>2012</v>
      </c>
      <c r="H438" t="str">
        <f t="shared" si="19"/>
        <v>May</v>
      </c>
      <c r="I438">
        <v>31392</v>
      </c>
      <c r="J438">
        <v>33840</v>
      </c>
      <c r="K438">
        <f t="shared" si="20"/>
        <v>2448</v>
      </c>
      <c r="L438">
        <v>4482</v>
      </c>
      <c r="M438">
        <v>4770</v>
      </c>
      <c r="P438" s="36">
        <v>41056</v>
      </c>
    </row>
    <row r="439" spans="1:16">
      <c r="A439" s="57">
        <v>41057</v>
      </c>
      <c r="B439" t="s">
        <v>20</v>
      </c>
      <c r="C439" t="s">
        <v>18</v>
      </c>
      <c r="D439" t="s">
        <v>28</v>
      </c>
      <c r="E439" t="s">
        <v>13</v>
      </c>
      <c r="F439">
        <v>4</v>
      </c>
      <c r="G439" t="str">
        <f t="shared" si="18"/>
        <v>2012</v>
      </c>
      <c r="H439" t="str">
        <f t="shared" si="19"/>
        <v>May</v>
      </c>
      <c r="I439">
        <v>99144</v>
      </c>
      <c r="J439">
        <v>105570</v>
      </c>
      <c r="K439">
        <f t="shared" si="20"/>
        <v>6426</v>
      </c>
      <c r="L439">
        <v>2034</v>
      </c>
      <c r="M439">
        <v>2160</v>
      </c>
      <c r="P439" s="36">
        <v>41057</v>
      </c>
    </row>
    <row r="440" spans="1:16">
      <c r="A440" s="57">
        <v>41057</v>
      </c>
      <c r="B440" t="s">
        <v>22</v>
      </c>
      <c r="C440" t="s">
        <v>23</v>
      </c>
      <c r="D440" t="s">
        <v>33</v>
      </c>
      <c r="E440" t="s">
        <v>13</v>
      </c>
      <c r="F440">
        <v>24</v>
      </c>
      <c r="G440" t="str">
        <f t="shared" si="18"/>
        <v>2012</v>
      </c>
      <c r="H440" t="str">
        <f t="shared" si="19"/>
        <v>May</v>
      </c>
      <c r="I440">
        <v>87516</v>
      </c>
      <c r="J440">
        <v>93060</v>
      </c>
      <c r="K440">
        <f t="shared" si="20"/>
        <v>5544</v>
      </c>
      <c r="L440">
        <v>3978</v>
      </c>
      <c r="M440">
        <v>4230</v>
      </c>
      <c r="P440" s="36">
        <v>41057</v>
      </c>
    </row>
    <row r="441" spans="1:16">
      <c r="A441" s="57">
        <v>41057</v>
      </c>
      <c r="B441" t="s">
        <v>14</v>
      </c>
      <c r="C441" t="s">
        <v>11</v>
      </c>
      <c r="D441" t="s">
        <v>35</v>
      </c>
      <c r="E441" t="s">
        <v>13</v>
      </c>
      <c r="F441">
        <v>24</v>
      </c>
      <c r="G441" t="str">
        <f t="shared" si="18"/>
        <v>2012</v>
      </c>
      <c r="H441" t="str">
        <f t="shared" si="19"/>
        <v>May</v>
      </c>
      <c r="I441">
        <v>20592</v>
      </c>
      <c r="J441">
        <v>21960</v>
      </c>
      <c r="K441">
        <f t="shared" si="20"/>
        <v>1368</v>
      </c>
      <c r="L441">
        <v>5832</v>
      </c>
      <c r="M441">
        <v>6210</v>
      </c>
      <c r="P441" s="36">
        <v>41057</v>
      </c>
    </row>
    <row r="442" spans="1:16">
      <c r="A442" s="57">
        <v>41058</v>
      </c>
      <c r="B442" t="s">
        <v>20</v>
      </c>
      <c r="C442" t="s">
        <v>18</v>
      </c>
      <c r="D442" t="s">
        <v>35</v>
      </c>
      <c r="E442" t="s">
        <v>13</v>
      </c>
      <c r="F442">
        <v>16</v>
      </c>
      <c r="G442" t="str">
        <f t="shared" si="18"/>
        <v>2012</v>
      </c>
      <c r="H442" t="str">
        <f t="shared" si="19"/>
        <v>May</v>
      </c>
      <c r="I442">
        <v>82368</v>
      </c>
      <c r="J442">
        <v>87840</v>
      </c>
      <c r="K442">
        <f t="shared" si="20"/>
        <v>5472</v>
      </c>
      <c r="L442">
        <v>3978</v>
      </c>
      <c r="M442">
        <v>4230</v>
      </c>
      <c r="P442" s="36">
        <v>41058</v>
      </c>
    </row>
    <row r="443" spans="1:16">
      <c r="A443" s="57">
        <v>41059</v>
      </c>
      <c r="B443" t="s">
        <v>24</v>
      </c>
      <c r="C443" t="s">
        <v>25</v>
      </c>
      <c r="D443" t="s">
        <v>40</v>
      </c>
      <c r="E443" t="s">
        <v>16</v>
      </c>
      <c r="F443">
        <v>6</v>
      </c>
      <c r="G443" t="str">
        <f t="shared" si="18"/>
        <v>2012</v>
      </c>
      <c r="H443" t="str">
        <f t="shared" si="19"/>
        <v>May</v>
      </c>
      <c r="I443">
        <v>94176</v>
      </c>
      <c r="J443">
        <v>101520</v>
      </c>
      <c r="K443">
        <f t="shared" si="20"/>
        <v>7344</v>
      </c>
      <c r="L443">
        <v>3978</v>
      </c>
      <c r="M443">
        <v>4230</v>
      </c>
      <c r="P443" s="36">
        <v>41059</v>
      </c>
    </row>
    <row r="444" spans="1:16">
      <c r="A444" s="57">
        <v>41059</v>
      </c>
      <c r="B444" t="s">
        <v>31</v>
      </c>
      <c r="C444" t="s">
        <v>30</v>
      </c>
      <c r="D444" t="s">
        <v>35</v>
      </c>
      <c r="E444" t="s">
        <v>13</v>
      </c>
      <c r="F444">
        <v>4</v>
      </c>
      <c r="G444" t="str">
        <f t="shared" si="18"/>
        <v>2012</v>
      </c>
      <c r="H444" t="str">
        <f t="shared" si="19"/>
        <v>May</v>
      </c>
      <c r="I444">
        <v>66924</v>
      </c>
      <c r="J444">
        <v>71370</v>
      </c>
      <c r="K444">
        <f t="shared" si="20"/>
        <v>4446</v>
      </c>
      <c r="L444">
        <v>5148</v>
      </c>
      <c r="M444">
        <v>5490</v>
      </c>
      <c r="P444" s="36">
        <v>41059</v>
      </c>
    </row>
    <row r="445" spans="1:16">
      <c r="A445" s="57">
        <v>41059</v>
      </c>
      <c r="B445" t="s">
        <v>10</v>
      </c>
      <c r="C445" t="s">
        <v>11</v>
      </c>
      <c r="D445" t="s">
        <v>19</v>
      </c>
      <c r="E445" t="s">
        <v>13</v>
      </c>
      <c r="F445">
        <v>24</v>
      </c>
      <c r="G445" t="str">
        <f t="shared" si="18"/>
        <v>2012</v>
      </c>
      <c r="H445" t="str">
        <f t="shared" si="19"/>
        <v>May</v>
      </c>
      <c r="I445">
        <v>31824</v>
      </c>
      <c r="J445">
        <v>33840</v>
      </c>
      <c r="K445">
        <f t="shared" si="20"/>
        <v>2016</v>
      </c>
      <c r="L445">
        <v>5832</v>
      </c>
      <c r="M445">
        <v>6210</v>
      </c>
      <c r="P445" s="36">
        <v>41059</v>
      </c>
    </row>
    <row r="446" spans="1:16">
      <c r="A446" s="57">
        <v>41059</v>
      </c>
      <c r="B446" t="s">
        <v>34</v>
      </c>
      <c r="C446" t="s">
        <v>25</v>
      </c>
      <c r="D446" t="s">
        <v>26</v>
      </c>
      <c r="E446" t="s">
        <v>13</v>
      </c>
      <c r="F446">
        <v>21</v>
      </c>
      <c r="G446" t="str">
        <f t="shared" si="18"/>
        <v>2012</v>
      </c>
      <c r="H446" t="str">
        <f t="shared" si="19"/>
        <v>May</v>
      </c>
      <c r="I446">
        <v>39546</v>
      </c>
      <c r="J446">
        <v>42120</v>
      </c>
      <c r="K446">
        <f t="shared" si="20"/>
        <v>2574</v>
      </c>
      <c r="L446">
        <v>2034</v>
      </c>
      <c r="M446">
        <v>2160</v>
      </c>
      <c r="P446" s="36">
        <v>41059</v>
      </c>
    </row>
    <row r="447" spans="1:16">
      <c r="A447" s="57">
        <v>41059</v>
      </c>
      <c r="B447" t="s">
        <v>22</v>
      </c>
      <c r="C447" t="s">
        <v>23</v>
      </c>
      <c r="D447" t="s">
        <v>40</v>
      </c>
      <c r="E447" t="s">
        <v>16</v>
      </c>
      <c r="F447">
        <v>13</v>
      </c>
      <c r="G447" t="str">
        <f t="shared" si="18"/>
        <v>2012</v>
      </c>
      <c r="H447" t="str">
        <f t="shared" si="19"/>
        <v>May</v>
      </c>
      <c r="I447">
        <v>82404</v>
      </c>
      <c r="J447">
        <v>88830</v>
      </c>
      <c r="K447">
        <f t="shared" si="20"/>
        <v>6426</v>
      </c>
      <c r="L447">
        <v>5832</v>
      </c>
      <c r="M447">
        <v>6210</v>
      </c>
      <c r="P447" s="36">
        <v>41059</v>
      </c>
    </row>
    <row r="448" spans="1:16">
      <c r="A448" s="57">
        <v>41060</v>
      </c>
      <c r="B448" t="s">
        <v>22</v>
      </c>
      <c r="C448" t="s">
        <v>23</v>
      </c>
      <c r="D448" t="s">
        <v>15</v>
      </c>
      <c r="E448" t="s">
        <v>16</v>
      </c>
      <c r="F448">
        <v>2</v>
      </c>
      <c r="G448" t="str">
        <f t="shared" si="18"/>
        <v>2012</v>
      </c>
      <c r="H448" t="str">
        <f t="shared" si="19"/>
        <v>May</v>
      </c>
      <c r="I448">
        <v>25074</v>
      </c>
      <c r="J448">
        <v>27090</v>
      </c>
      <c r="K448">
        <f t="shared" si="20"/>
        <v>2016</v>
      </c>
      <c r="L448">
        <v>3546</v>
      </c>
      <c r="M448">
        <v>3780</v>
      </c>
      <c r="P448" s="36">
        <v>41060</v>
      </c>
    </row>
    <row r="449" spans="1:16">
      <c r="A449" s="57">
        <v>41060</v>
      </c>
      <c r="B449" t="s">
        <v>10</v>
      </c>
      <c r="C449" t="s">
        <v>11</v>
      </c>
      <c r="D449" t="s">
        <v>33</v>
      </c>
      <c r="E449" t="s">
        <v>13</v>
      </c>
      <c r="F449">
        <v>20</v>
      </c>
      <c r="G449" t="str">
        <f t="shared" si="18"/>
        <v>2012</v>
      </c>
      <c r="H449" t="str">
        <f t="shared" si="19"/>
        <v>May</v>
      </c>
      <c r="I449">
        <v>23868</v>
      </c>
      <c r="J449">
        <v>25380</v>
      </c>
      <c r="K449">
        <f t="shared" si="20"/>
        <v>1512</v>
      </c>
      <c r="L449">
        <v>3726</v>
      </c>
      <c r="M449">
        <v>3960</v>
      </c>
      <c r="P449" s="36">
        <v>41060</v>
      </c>
    </row>
    <row r="450" spans="1:16">
      <c r="A450" s="57">
        <v>41060</v>
      </c>
      <c r="B450" t="s">
        <v>34</v>
      </c>
      <c r="C450" t="s">
        <v>25</v>
      </c>
      <c r="D450" t="s">
        <v>38</v>
      </c>
      <c r="E450" t="s">
        <v>13</v>
      </c>
      <c r="F450">
        <v>21</v>
      </c>
      <c r="G450" t="str">
        <f t="shared" si="18"/>
        <v>2012</v>
      </c>
      <c r="H450" t="str">
        <f t="shared" si="19"/>
        <v>May</v>
      </c>
      <c r="I450">
        <v>53190</v>
      </c>
      <c r="J450">
        <v>56700</v>
      </c>
      <c r="K450">
        <f t="shared" si="20"/>
        <v>3510</v>
      </c>
      <c r="L450">
        <v>3978</v>
      </c>
      <c r="M450">
        <v>4230</v>
      </c>
      <c r="P450" s="36">
        <v>41060</v>
      </c>
    </row>
    <row r="451" spans="1:16">
      <c r="A451" s="57">
        <v>41061</v>
      </c>
      <c r="B451" t="s">
        <v>17</v>
      </c>
      <c r="C451" t="s">
        <v>18</v>
      </c>
      <c r="D451" t="s">
        <v>19</v>
      </c>
      <c r="E451" t="s">
        <v>13</v>
      </c>
      <c r="F451">
        <v>12</v>
      </c>
      <c r="G451" t="str">
        <f t="shared" ref="G451:G514" si="21">TEXT(A451,"yyyy")</f>
        <v>2012</v>
      </c>
      <c r="H451" t="str">
        <f t="shared" ref="H451:H514" si="22">TEXT(A451,"mmmm")</f>
        <v>June</v>
      </c>
      <c r="I451">
        <v>15912</v>
      </c>
      <c r="J451">
        <v>16920</v>
      </c>
      <c r="K451">
        <f t="shared" ref="K451:K514" si="23">J451-I451</f>
        <v>1008</v>
      </c>
      <c r="L451">
        <v>3042</v>
      </c>
      <c r="M451">
        <v>3240</v>
      </c>
      <c r="P451" s="36">
        <v>41061</v>
      </c>
    </row>
    <row r="452" spans="1:16">
      <c r="A452" s="57">
        <v>41061</v>
      </c>
      <c r="B452" t="s">
        <v>14</v>
      </c>
      <c r="C452" t="s">
        <v>11</v>
      </c>
      <c r="D452" t="s">
        <v>39</v>
      </c>
      <c r="E452" t="s">
        <v>13</v>
      </c>
      <c r="F452">
        <v>23</v>
      </c>
      <c r="G452" t="str">
        <f t="shared" si="21"/>
        <v>2012</v>
      </c>
      <c r="H452" t="str">
        <f t="shared" si="22"/>
        <v>June</v>
      </c>
      <c r="I452">
        <v>3726</v>
      </c>
      <c r="J452">
        <v>3960</v>
      </c>
      <c r="K452">
        <f t="shared" si="23"/>
        <v>234</v>
      </c>
      <c r="L452">
        <v>3546</v>
      </c>
      <c r="M452">
        <v>3780</v>
      </c>
      <c r="P452" s="36">
        <v>41061</v>
      </c>
    </row>
    <row r="453" spans="1:16">
      <c r="A453" s="57">
        <v>41061</v>
      </c>
      <c r="B453" t="s">
        <v>17</v>
      </c>
      <c r="C453" t="s">
        <v>18</v>
      </c>
      <c r="D453" t="s">
        <v>43</v>
      </c>
      <c r="E453" t="s">
        <v>13</v>
      </c>
      <c r="F453">
        <v>23</v>
      </c>
      <c r="G453" t="str">
        <f t="shared" si="21"/>
        <v>2012</v>
      </c>
      <c r="H453" t="str">
        <f t="shared" si="22"/>
        <v>June</v>
      </c>
      <c r="I453">
        <v>20304</v>
      </c>
      <c r="J453">
        <v>21600</v>
      </c>
      <c r="K453">
        <f t="shared" si="23"/>
        <v>1296</v>
      </c>
      <c r="L453">
        <v>4482</v>
      </c>
      <c r="M453">
        <v>4770</v>
      </c>
      <c r="P453" s="36">
        <v>41061</v>
      </c>
    </row>
    <row r="454" spans="1:16">
      <c r="A454" s="57">
        <v>41061</v>
      </c>
      <c r="B454" t="s">
        <v>14</v>
      </c>
      <c r="C454" t="s">
        <v>11</v>
      </c>
      <c r="D454" t="s">
        <v>43</v>
      </c>
      <c r="E454" t="s">
        <v>13</v>
      </c>
      <c r="F454">
        <v>24</v>
      </c>
      <c r="G454" t="str">
        <f t="shared" si="21"/>
        <v>2012</v>
      </c>
      <c r="H454" t="str">
        <f t="shared" si="22"/>
        <v>June</v>
      </c>
      <c r="I454">
        <v>20304</v>
      </c>
      <c r="J454">
        <v>21600</v>
      </c>
      <c r="K454">
        <f t="shared" si="23"/>
        <v>1296</v>
      </c>
      <c r="L454">
        <v>3924</v>
      </c>
      <c r="M454">
        <v>4230</v>
      </c>
      <c r="P454" s="36">
        <v>41061</v>
      </c>
    </row>
    <row r="455" spans="1:16">
      <c r="A455" s="57">
        <v>41062</v>
      </c>
      <c r="B455" t="s">
        <v>31</v>
      </c>
      <c r="C455" t="s">
        <v>30</v>
      </c>
      <c r="D455" t="s">
        <v>26</v>
      </c>
      <c r="E455" t="s">
        <v>13</v>
      </c>
      <c r="F455">
        <v>25</v>
      </c>
      <c r="G455" t="str">
        <f t="shared" si="21"/>
        <v>2012</v>
      </c>
      <c r="H455" t="str">
        <f t="shared" si="22"/>
        <v>June</v>
      </c>
      <c r="I455">
        <v>42588</v>
      </c>
      <c r="J455">
        <v>45360</v>
      </c>
      <c r="K455">
        <f t="shared" si="23"/>
        <v>2772</v>
      </c>
      <c r="L455">
        <v>2952</v>
      </c>
      <c r="M455">
        <v>3150</v>
      </c>
      <c r="P455" s="36">
        <v>41062</v>
      </c>
    </row>
    <row r="456" spans="1:16">
      <c r="A456" s="57">
        <v>41062</v>
      </c>
      <c r="B456" t="s">
        <v>10</v>
      </c>
      <c r="C456" t="s">
        <v>11</v>
      </c>
      <c r="D456" t="s">
        <v>12</v>
      </c>
      <c r="E456" t="s">
        <v>13</v>
      </c>
      <c r="F456">
        <v>17</v>
      </c>
      <c r="G456" t="str">
        <f t="shared" si="21"/>
        <v>2012</v>
      </c>
      <c r="H456" t="str">
        <f t="shared" si="22"/>
        <v>June</v>
      </c>
      <c r="I456">
        <v>6102</v>
      </c>
      <c r="J456">
        <v>6480</v>
      </c>
      <c r="K456">
        <f t="shared" si="23"/>
        <v>378</v>
      </c>
      <c r="L456">
        <v>3726</v>
      </c>
      <c r="M456">
        <v>3960</v>
      </c>
      <c r="P456" s="36">
        <v>41062</v>
      </c>
    </row>
    <row r="457" spans="1:16">
      <c r="A457" s="57">
        <v>41063</v>
      </c>
      <c r="B457" t="s">
        <v>20</v>
      </c>
      <c r="C457" t="s">
        <v>18</v>
      </c>
      <c r="D457" t="s">
        <v>36</v>
      </c>
      <c r="E457" t="s">
        <v>13</v>
      </c>
      <c r="F457">
        <v>21</v>
      </c>
      <c r="G457" t="str">
        <f t="shared" si="21"/>
        <v>2012</v>
      </c>
      <c r="H457" t="str">
        <f t="shared" si="22"/>
        <v>June</v>
      </c>
      <c r="I457">
        <v>2106</v>
      </c>
      <c r="J457">
        <v>2250</v>
      </c>
      <c r="K457">
        <f t="shared" si="23"/>
        <v>144</v>
      </c>
      <c r="L457">
        <v>3978</v>
      </c>
      <c r="M457">
        <v>4230</v>
      </c>
      <c r="P457" s="36">
        <v>41063</v>
      </c>
    </row>
    <row r="458" spans="1:16">
      <c r="A458" s="57">
        <v>41063</v>
      </c>
      <c r="B458" t="s">
        <v>31</v>
      </c>
      <c r="C458" t="s">
        <v>30</v>
      </c>
      <c r="D458" t="s">
        <v>12</v>
      </c>
      <c r="E458" t="s">
        <v>13</v>
      </c>
      <c r="F458">
        <v>9</v>
      </c>
      <c r="G458" t="str">
        <f t="shared" si="21"/>
        <v>2012</v>
      </c>
      <c r="H458" t="str">
        <f t="shared" si="22"/>
        <v>June</v>
      </c>
      <c r="I458">
        <v>8136</v>
      </c>
      <c r="J458">
        <v>8640</v>
      </c>
      <c r="K458">
        <f t="shared" si="23"/>
        <v>504</v>
      </c>
      <c r="L458">
        <v>3726</v>
      </c>
      <c r="M458">
        <v>3960</v>
      </c>
      <c r="P458" s="36">
        <v>41063</v>
      </c>
    </row>
    <row r="459" spans="1:16">
      <c r="A459" s="57">
        <v>41063</v>
      </c>
      <c r="B459" t="s">
        <v>22</v>
      </c>
      <c r="C459" t="s">
        <v>23</v>
      </c>
      <c r="D459" t="s">
        <v>38</v>
      </c>
      <c r="E459" t="s">
        <v>13</v>
      </c>
      <c r="F459">
        <v>11</v>
      </c>
      <c r="G459" t="str">
        <f t="shared" si="21"/>
        <v>2012</v>
      </c>
      <c r="H459" t="str">
        <f t="shared" si="22"/>
        <v>June</v>
      </c>
      <c r="I459">
        <v>63828</v>
      </c>
      <c r="J459">
        <v>68040</v>
      </c>
      <c r="K459">
        <f t="shared" si="23"/>
        <v>4212</v>
      </c>
      <c r="L459">
        <v>4482</v>
      </c>
      <c r="M459">
        <v>4770</v>
      </c>
      <c r="P459" s="36">
        <v>41063</v>
      </c>
    </row>
    <row r="460" spans="1:16">
      <c r="A460" s="57">
        <v>41063</v>
      </c>
      <c r="B460" t="s">
        <v>29</v>
      </c>
      <c r="C460" t="s">
        <v>30</v>
      </c>
      <c r="D460" t="s">
        <v>43</v>
      </c>
      <c r="E460" t="s">
        <v>13</v>
      </c>
      <c r="F460">
        <v>4</v>
      </c>
      <c r="G460" t="str">
        <f t="shared" si="21"/>
        <v>2012</v>
      </c>
      <c r="H460" t="str">
        <f t="shared" si="22"/>
        <v>June</v>
      </c>
      <c r="I460">
        <v>27072</v>
      </c>
      <c r="J460">
        <v>28800</v>
      </c>
      <c r="K460">
        <f t="shared" si="23"/>
        <v>1728</v>
      </c>
      <c r="L460">
        <v>3582</v>
      </c>
      <c r="M460">
        <v>3870</v>
      </c>
      <c r="P460" s="36">
        <v>41063</v>
      </c>
    </row>
    <row r="461" spans="1:16">
      <c r="A461" s="57">
        <v>41064</v>
      </c>
      <c r="B461" t="s">
        <v>29</v>
      </c>
      <c r="C461" t="s">
        <v>30</v>
      </c>
      <c r="D461" t="s">
        <v>15</v>
      </c>
      <c r="E461" t="s">
        <v>16</v>
      </c>
      <c r="F461">
        <v>22</v>
      </c>
      <c r="G461" t="str">
        <f t="shared" si="21"/>
        <v>2012</v>
      </c>
      <c r="H461" t="str">
        <f t="shared" si="22"/>
        <v>June</v>
      </c>
      <c r="I461">
        <v>82386</v>
      </c>
      <c r="J461">
        <v>89010</v>
      </c>
      <c r="K461">
        <f t="shared" si="23"/>
        <v>6624</v>
      </c>
      <c r="L461">
        <v>4482</v>
      </c>
      <c r="M461">
        <v>4770</v>
      </c>
      <c r="P461" s="36">
        <v>41064</v>
      </c>
    </row>
    <row r="462" spans="1:16">
      <c r="A462" s="57">
        <v>41064</v>
      </c>
      <c r="B462" t="s">
        <v>24</v>
      </c>
      <c r="C462" t="s">
        <v>25</v>
      </c>
      <c r="D462" t="s">
        <v>37</v>
      </c>
      <c r="E462" t="s">
        <v>13</v>
      </c>
      <c r="F462">
        <v>15</v>
      </c>
      <c r="G462" t="str">
        <f t="shared" si="21"/>
        <v>2012</v>
      </c>
      <c r="H462" t="str">
        <f t="shared" si="22"/>
        <v>June</v>
      </c>
      <c r="I462">
        <v>71712</v>
      </c>
      <c r="J462">
        <v>76320</v>
      </c>
      <c r="K462">
        <f t="shared" si="23"/>
        <v>4608</v>
      </c>
      <c r="L462">
        <v>3924</v>
      </c>
      <c r="M462">
        <v>4230</v>
      </c>
      <c r="P462" s="36">
        <v>41064</v>
      </c>
    </row>
    <row r="463" spans="1:16">
      <c r="A463" s="57">
        <v>41064</v>
      </c>
      <c r="B463" t="s">
        <v>29</v>
      </c>
      <c r="C463" t="s">
        <v>30</v>
      </c>
      <c r="D463" t="s">
        <v>38</v>
      </c>
      <c r="E463" t="s">
        <v>13</v>
      </c>
      <c r="F463">
        <v>23</v>
      </c>
      <c r="G463" t="str">
        <f t="shared" si="21"/>
        <v>2012</v>
      </c>
      <c r="H463" t="str">
        <f t="shared" si="22"/>
        <v>June</v>
      </c>
      <c r="I463">
        <v>60282</v>
      </c>
      <c r="J463">
        <v>64260</v>
      </c>
      <c r="K463">
        <f t="shared" si="23"/>
        <v>3978</v>
      </c>
      <c r="L463">
        <v>7506</v>
      </c>
      <c r="M463">
        <v>8100</v>
      </c>
      <c r="P463" s="36">
        <v>41064</v>
      </c>
    </row>
    <row r="464" spans="1:16">
      <c r="A464" s="57">
        <v>41065</v>
      </c>
      <c r="B464" t="s">
        <v>31</v>
      </c>
      <c r="C464" t="s">
        <v>30</v>
      </c>
      <c r="D464" t="s">
        <v>12</v>
      </c>
      <c r="E464" t="s">
        <v>13</v>
      </c>
      <c r="F464">
        <v>9</v>
      </c>
      <c r="G464" t="str">
        <f t="shared" si="21"/>
        <v>2012</v>
      </c>
      <c r="H464" t="str">
        <f t="shared" si="22"/>
        <v>June</v>
      </c>
      <c r="I464">
        <v>20340</v>
      </c>
      <c r="J464">
        <v>21600</v>
      </c>
      <c r="K464">
        <f t="shared" si="23"/>
        <v>1260</v>
      </c>
      <c r="L464">
        <v>3546</v>
      </c>
      <c r="M464">
        <v>3780</v>
      </c>
      <c r="P464" s="36">
        <v>41065</v>
      </c>
    </row>
    <row r="465" spans="1:16">
      <c r="A465" s="57">
        <v>41065</v>
      </c>
      <c r="B465" t="s">
        <v>24</v>
      </c>
      <c r="C465" t="s">
        <v>25</v>
      </c>
      <c r="D465" t="s">
        <v>37</v>
      </c>
      <c r="E465" t="s">
        <v>13</v>
      </c>
      <c r="F465">
        <v>7</v>
      </c>
      <c r="G465" t="str">
        <f t="shared" si="21"/>
        <v>2012</v>
      </c>
      <c r="H465" t="str">
        <f t="shared" si="22"/>
        <v>June</v>
      </c>
      <c r="I465">
        <v>103086</v>
      </c>
      <c r="J465">
        <v>109710</v>
      </c>
      <c r="K465">
        <f t="shared" si="23"/>
        <v>6624</v>
      </c>
      <c r="L465">
        <v>3042</v>
      </c>
      <c r="M465">
        <v>3240</v>
      </c>
      <c r="P465" s="36">
        <v>41065</v>
      </c>
    </row>
    <row r="466" spans="1:16">
      <c r="A466" s="57">
        <v>41066</v>
      </c>
      <c r="B466" t="s">
        <v>20</v>
      </c>
      <c r="C466" t="s">
        <v>18</v>
      </c>
      <c r="D466" t="s">
        <v>19</v>
      </c>
      <c r="E466" t="s">
        <v>13</v>
      </c>
      <c r="F466">
        <v>25</v>
      </c>
      <c r="G466" t="str">
        <f t="shared" si="21"/>
        <v>2012</v>
      </c>
      <c r="H466" t="str">
        <f t="shared" si="22"/>
        <v>June</v>
      </c>
      <c r="I466">
        <v>31824</v>
      </c>
      <c r="J466">
        <v>33840</v>
      </c>
      <c r="K466">
        <f t="shared" si="23"/>
        <v>2016</v>
      </c>
      <c r="L466">
        <v>3042</v>
      </c>
      <c r="M466">
        <v>3240</v>
      </c>
      <c r="P466" s="36">
        <v>41066</v>
      </c>
    </row>
    <row r="467" spans="1:16">
      <c r="A467" s="57">
        <v>41067</v>
      </c>
      <c r="B467" t="s">
        <v>31</v>
      </c>
      <c r="C467" t="s">
        <v>30</v>
      </c>
      <c r="D467" t="s">
        <v>26</v>
      </c>
      <c r="E467" t="s">
        <v>13</v>
      </c>
      <c r="F467">
        <v>10</v>
      </c>
      <c r="G467" t="str">
        <f t="shared" si="21"/>
        <v>2012</v>
      </c>
      <c r="H467" t="str">
        <f t="shared" si="22"/>
        <v>June</v>
      </c>
      <c r="I467">
        <v>48672</v>
      </c>
      <c r="J467">
        <v>51840</v>
      </c>
      <c r="K467">
        <f t="shared" si="23"/>
        <v>3168</v>
      </c>
      <c r="L467">
        <v>3978</v>
      </c>
      <c r="M467">
        <v>4230</v>
      </c>
      <c r="P467" s="36">
        <v>41067</v>
      </c>
    </row>
    <row r="468" spans="1:16">
      <c r="A468" s="57">
        <v>41067</v>
      </c>
      <c r="B468" t="s">
        <v>29</v>
      </c>
      <c r="C468" t="s">
        <v>30</v>
      </c>
      <c r="D468" t="s">
        <v>35</v>
      </c>
      <c r="E468" t="s">
        <v>13</v>
      </c>
      <c r="F468">
        <v>8</v>
      </c>
      <c r="G468" t="str">
        <f t="shared" si="21"/>
        <v>2012</v>
      </c>
      <c r="H468" t="str">
        <f t="shared" si="22"/>
        <v>June</v>
      </c>
      <c r="I468">
        <v>92664</v>
      </c>
      <c r="J468">
        <v>98820</v>
      </c>
      <c r="K468">
        <f t="shared" si="23"/>
        <v>6156</v>
      </c>
      <c r="L468">
        <v>5148</v>
      </c>
      <c r="M468">
        <v>5490</v>
      </c>
      <c r="P468" s="36">
        <v>41067</v>
      </c>
    </row>
    <row r="469" spans="1:16">
      <c r="A469" s="57">
        <v>41067</v>
      </c>
      <c r="B469" t="s">
        <v>22</v>
      </c>
      <c r="C469" t="s">
        <v>23</v>
      </c>
      <c r="D469" t="s">
        <v>36</v>
      </c>
      <c r="E469" t="s">
        <v>13</v>
      </c>
      <c r="F469">
        <v>18</v>
      </c>
      <c r="G469" t="str">
        <f t="shared" si="21"/>
        <v>2012</v>
      </c>
      <c r="H469" t="str">
        <f t="shared" si="22"/>
        <v>June</v>
      </c>
      <c r="I469">
        <v>23166</v>
      </c>
      <c r="J469">
        <v>24750</v>
      </c>
      <c r="K469">
        <f t="shared" si="23"/>
        <v>1584</v>
      </c>
      <c r="L469">
        <v>3042</v>
      </c>
      <c r="M469">
        <v>3240</v>
      </c>
      <c r="P469" s="36">
        <v>41067</v>
      </c>
    </row>
    <row r="470" spans="1:16">
      <c r="A470" s="57">
        <v>41067</v>
      </c>
      <c r="B470" t="s">
        <v>17</v>
      </c>
      <c r="C470" t="s">
        <v>18</v>
      </c>
      <c r="D470" t="s">
        <v>21</v>
      </c>
      <c r="E470" t="s">
        <v>13</v>
      </c>
      <c r="F470">
        <v>8</v>
      </c>
      <c r="G470" t="str">
        <f t="shared" si="21"/>
        <v>2012</v>
      </c>
      <c r="H470" t="str">
        <f t="shared" si="22"/>
        <v>June</v>
      </c>
      <c r="I470">
        <v>46116</v>
      </c>
      <c r="J470">
        <v>49140</v>
      </c>
      <c r="K470">
        <f t="shared" si="23"/>
        <v>3024</v>
      </c>
      <c r="L470">
        <v>5148</v>
      </c>
      <c r="M470">
        <v>5490</v>
      </c>
      <c r="P470" s="36">
        <v>41067</v>
      </c>
    </row>
    <row r="471" spans="1:16">
      <c r="A471" s="57">
        <v>41068</v>
      </c>
      <c r="B471" t="s">
        <v>17</v>
      </c>
      <c r="C471" t="s">
        <v>18</v>
      </c>
      <c r="D471" t="s">
        <v>38</v>
      </c>
      <c r="E471" t="s">
        <v>13</v>
      </c>
      <c r="F471">
        <v>25</v>
      </c>
      <c r="G471" t="str">
        <f t="shared" si="21"/>
        <v>2012</v>
      </c>
      <c r="H471" t="str">
        <f t="shared" si="22"/>
        <v>June</v>
      </c>
      <c r="I471">
        <v>24822</v>
      </c>
      <c r="J471">
        <v>26460</v>
      </c>
      <c r="K471">
        <f t="shared" si="23"/>
        <v>1638</v>
      </c>
      <c r="L471">
        <v>7506</v>
      </c>
      <c r="M471">
        <v>8100</v>
      </c>
      <c r="P471" s="36">
        <v>41068</v>
      </c>
    </row>
    <row r="472" spans="1:16">
      <c r="A472" s="57">
        <v>41069</v>
      </c>
      <c r="B472" t="s">
        <v>29</v>
      </c>
      <c r="C472" t="s">
        <v>30</v>
      </c>
      <c r="D472" t="s">
        <v>32</v>
      </c>
      <c r="E472" t="s">
        <v>13</v>
      </c>
      <c r="F472">
        <v>7</v>
      </c>
      <c r="G472" t="str">
        <f t="shared" si="21"/>
        <v>2012</v>
      </c>
      <c r="H472" t="str">
        <f t="shared" si="22"/>
        <v>June</v>
      </c>
      <c r="I472">
        <v>53190</v>
      </c>
      <c r="J472">
        <v>56700</v>
      </c>
      <c r="K472">
        <f t="shared" si="23"/>
        <v>3510</v>
      </c>
      <c r="L472">
        <v>3042</v>
      </c>
      <c r="M472">
        <v>3240</v>
      </c>
      <c r="P472" s="36">
        <v>41069</v>
      </c>
    </row>
    <row r="473" spans="1:16">
      <c r="A473" s="57">
        <v>41069</v>
      </c>
      <c r="B473" t="s">
        <v>10</v>
      </c>
      <c r="C473" t="s">
        <v>11</v>
      </c>
      <c r="D473" t="s">
        <v>43</v>
      </c>
      <c r="E473" t="s">
        <v>13</v>
      </c>
      <c r="F473">
        <v>17</v>
      </c>
      <c r="G473" t="str">
        <f t="shared" si="21"/>
        <v>2012</v>
      </c>
      <c r="H473" t="str">
        <f t="shared" si="22"/>
        <v>June</v>
      </c>
      <c r="I473">
        <v>23688</v>
      </c>
      <c r="J473">
        <v>25200</v>
      </c>
      <c r="K473">
        <f t="shared" si="23"/>
        <v>1512</v>
      </c>
      <c r="L473">
        <v>3978</v>
      </c>
      <c r="M473">
        <v>4230</v>
      </c>
      <c r="P473" s="36">
        <v>41069</v>
      </c>
    </row>
    <row r="474" spans="1:16">
      <c r="A474" s="57">
        <v>41069</v>
      </c>
      <c r="B474" t="s">
        <v>17</v>
      </c>
      <c r="C474" t="s">
        <v>18</v>
      </c>
      <c r="D474" t="s">
        <v>32</v>
      </c>
      <c r="E474" t="s">
        <v>13</v>
      </c>
      <c r="F474">
        <v>3</v>
      </c>
      <c r="G474" t="str">
        <f t="shared" si="21"/>
        <v>2012</v>
      </c>
      <c r="H474" t="str">
        <f t="shared" si="22"/>
        <v>June</v>
      </c>
      <c r="I474">
        <v>42552</v>
      </c>
      <c r="J474">
        <v>45360</v>
      </c>
      <c r="K474">
        <f t="shared" si="23"/>
        <v>2808</v>
      </c>
      <c r="L474">
        <v>2952</v>
      </c>
      <c r="M474">
        <v>3150</v>
      </c>
      <c r="P474" s="36">
        <v>41069</v>
      </c>
    </row>
    <row r="475" spans="1:16">
      <c r="A475" s="57">
        <v>41069</v>
      </c>
      <c r="B475" t="s">
        <v>31</v>
      </c>
      <c r="C475" t="s">
        <v>30</v>
      </c>
      <c r="D475" t="s">
        <v>15</v>
      </c>
      <c r="E475" t="s">
        <v>16</v>
      </c>
      <c r="F475">
        <v>13</v>
      </c>
      <c r="G475" t="str">
        <f t="shared" si="21"/>
        <v>2012</v>
      </c>
      <c r="H475" t="str">
        <f t="shared" si="22"/>
        <v>June</v>
      </c>
      <c r="I475">
        <v>28656</v>
      </c>
      <c r="J475">
        <v>30960</v>
      </c>
      <c r="K475">
        <f t="shared" si="23"/>
        <v>2304</v>
      </c>
      <c r="L475">
        <v>2034</v>
      </c>
      <c r="M475">
        <v>2160</v>
      </c>
      <c r="P475" s="36">
        <v>41069</v>
      </c>
    </row>
    <row r="476" spans="1:16">
      <c r="A476" s="57">
        <v>41070</v>
      </c>
      <c r="B476" t="s">
        <v>27</v>
      </c>
      <c r="C476" t="s">
        <v>23</v>
      </c>
      <c r="D476" t="s">
        <v>32</v>
      </c>
      <c r="E476" t="s">
        <v>13</v>
      </c>
      <c r="F476">
        <v>17</v>
      </c>
      <c r="G476" t="str">
        <f t="shared" si="21"/>
        <v>2012</v>
      </c>
      <c r="H476" t="str">
        <f t="shared" si="22"/>
        <v>June</v>
      </c>
      <c r="I476">
        <v>42552</v>
      </c>
      <c r="J476">
        <v>45360</v>
      </c>
      <c r="K476">
        <f t="shared" si="23"/>
        <v>2808</v>
      </c>
      <c r="L476">
        <v>3582</v>
      </c>
      <c r="M476">
        <v>3870</v>
      </c>
      <c r="P476" s="36">
        <v>41070</v>
      </c>
    </row>
    <row r="477" spans="1:16">
      <c r="A477" s="57">
        <v>41071</v>
      </c>
      <c r="B477" t="s">
        <v>10</v>
      </c>
      <c r="C477" t="s">
        <v>11</v>
      </c>
      <c r="D477" t="s">
        <v>39</v>
      </c>
      <c r="E477" t="s">
        <v>13</v>
      </c>
      <c r="F477">
        <v>22</v>
      </c>
      <c r="G477" t="str">
        <f t="shared" si="21"/>
        <v>2012</v>
      </c>
      <c r="H477" t="str">
        <f t="shared" si="22"/>
        <v>June</v>
      </c>
      <c r="I477">
        <v>52164</v>
      </c>
      <c r="J477">
        <v>55440</v>
      </c>
      <c r="K477">
        <f t="shared" si="23"/>
        <v>3276</v>
      </c>
      <c r="L477">
        <v>3978</v>
      </c>
      <c r="M477">
        <v>4230</v>
      </c>
      <c r="P477" s="36">
        <v>41071</v>
      </c>
    </row>
    <row r="478" spans="1:16">
      <c r="A478" s="57">
        <v>41071</v>
      </c>
      <c r="B478" t="s">
        <v>17</v>
      </c>
      <c r="C478" t="s">
        <v>18</v>
      </c>
      <c r="D478" t="s">
        <v>38</v>
      </c>
      <c r="E478" t="s">
        <v>13</v>
      </c>
      <c r="F478">
        <v>23</v>
      </c>
      <c r="G478" t="str">
        <f t="shared" si="21"/>
        <v>2012</v>
      </c>
      <c r="H478" t="str">
        <f t="shared" si="22"/>
        <v>June</v>
      </c>
      <c r="I478">
        <v>88650</v>
      </c>
      <c r="J478">
        <v>94500</v>
      </c>
      <c r="K478">
        <f t="shared" si="23"/>
        <v>5850</v>
      </c>
      <c r="L478">
        <v>2196</v>
      </c>
      <c r="M478">
        <v>2340</v>
      </c>
      <c r="P478" s="36">
        <v>41071</v>
      </c>
    </row>
    <row r="479" spans="1:16">
      <c r="A479" s="57">
        <v>41071</v>
      </c>
      <c r="B479" t="s">
        <v>29</v>
      </c>
      <c r="C479" t="s">
        <v>30</v>
      </c>
      <c r="D479" t="s">
        <v>33</v>
      </c>
      <c r="E479" t="s">
        <v>13</v>
      </c>
      <c r="F479">
        <v>1</v>
      </c>
      <c r="G479" t="str">
        <f t="shared" si="21"/>
        <v>2012</v>
      </c>
      <c r="H479" t="str">
        <f t="shared" si="22"/>
        <v>June</v>
      </c>
      <c r="I479">
        <v>51714</v>
      </c>
      <c r="J479">
        <v>54990</v>
      </c>
      <c r="K479">
        <f t="shared" si="23"/>
        <v>3276</v>
      </c>
      <c r="L479">
        <v>2034</v>
      </c>
      <c r="M479">
        <v>2160</v>
      </c>
      <c r="P479" s="36">
        <v>41071</v>
      </c>
    </row>
    <row r="480" spans="1:16">
      <c r="A480" s="57">
        <v>41072</v>
      </c>
      <c r="B480" t="s">
        <v>27</v>
      </c>
      <c r="C480" t="s">
        <v>23</v>
      </c>
      <c r="D480" t="s">
        <v>43</v>
      </c>
      <c r="E480" t="s">
        <v>13</v>
      </c>
      <c r="F480">
        <v>25</v>
      </c>
      <c r="G480" t="str">
        <f t="shared" si="21"/>
        <v>2012</v>
      </c>
      <c r="H480" t="str">
        <f t="shared" si="22"/>
        <v>June</v>
      </c>
      <c r="I480">
        <v>33840</v>
      </c>
      <c r="J480">
        <v>36000</v>
      </c>
      <c r="K480">
        <f t="shared" si="23"/>
        <v>2160</v>
      </c>
      <c r="L480">
        <v>5148</v>
      </c>
      <c r="M480">
        <v>5490</v>
      </c>
      <c r="P480" s="36">
        <v>41072</v>
      </c>
    </row>
    <row r="481" spans="1:16">
      <c r="A481" s="57">
        <v>41073</v>
      </c>
      <c r="B481" t="s">
        <v>17</v>
      </c>
      <c r="C481" t="s">
        <v>18</v>
      </c>
      <c r="D481" t="s">
        <v>33</v>
      </c>
      <c r="E481" t="s">
        <v>13</v>
      </c>
      <c r="F481">
        <v>22</v>
      </c>
      <c r="G481" t="str">
        <f t="shared" si="21"/>
        <v>2012</v>
      </c>
      <c r="H481" t="str">
        <f t="shared" si="22"/>
        <v>June</v>
      </c>
      <c r="I481">
        <v>31824</v>
      </c>
      <c r="J481">
        <v>33840</v>
      </c>
      <c r="K481">
        <f t="shared" si="23"/>
        <v>2016</v>
      </c>
      <c r="L481">
        <v>3384</v>
      </c>
      <c r="M481">
        <v>3600</v>
      </c>
      <c r="P481" s="36">
        <v>41073</v>
      </c>
    </row>
    <row r="482" spans="1:16">
      <c r="A482" s="57">
        <v>41073</v>
      </c>
      <c r="B482" t="s">
        <v>29</v>
      </c>
      <c r="C482" t="s">
        <v>30</v>
      </c>
      <c r="D482" t="s">
        <v>12</v>
      </c>
      <c r="E482" t="s">
        <v>13</v>
      </c>
      <c r="F482">
        <v>2</v>
      </c>
      <c r="G482" t="str">
        <f t="shared" si="21"/>
        <v>2012</v>
      </c>
      <c r="H482" t="str">
        <f t="shared" si="22"/>
        <v>June</v>
      </c>
      <c r="I482">
        <v>30510</v>
      </c>
      <c r="J482">
        <v>32400</v>
      </c>
      <c r="K482">
        <f t="shared" si="23"/>
        <v>1890</v>
      </c>
      <c r="L482">
        <v>3978</v>
      </c>
      <c r="M482">
        <v>4230</v>
      </c>
      <c r="P482" s="36">
        <v>41073</v>
      </c>
    </row>
    <row r="483" spans="1:16">
      <c r="A483" s="57">
        <v>41074</v>
      </c>
      <c r="B483" t="s">
        <v>31</v>
      </c>
      <c r="C483" t="s">
        <v>30</v>
      </c>
      <c r="D483" t="s">
        <v>40</v>
      </c>
      <c r="E483" t="s">
        <v>16</v>
      </c>
      <c r="F483">
        <v>11</v>
      </c>
      <c r="G483" t="str">
        <f t="shared" si="21"/>
        <v>2012</v>
      </c>
      <c r="H483" t="str">
        <f t="shared" si="22"/>
        <v>June</v>
      </c>
      <c r="I483">
        <v>19620</v>
      </c>
      <c r="J483">
        <v>21150</v>
      </c>
      <c r="K483">
        <f t="shared" si="23"/>
        <v>1530</v>
      </c>
      <c r="L483">
        <v>3582</v>
      </c>
      <c r="M483">
        <v>3870</v>
      </c>
      <c r="P483" s="36">
        <v>41074</v>
      </c>
    </row>
    <row r="484" spans="1:16">
      <c r="A484" s="57">
        <v>41074</v>
      </c>
      <c r="B484" t="s">
        <v>20</v>
      </c>
      <c r="C484" t="s">
        <v>18</v>
      </c>
      <c r="D484" t="s">
        <v>15</v>
      </c>
      <c r="E484" t="s">
        <v>16</v>
      </c>
      <c r="F484">
        <v>11</v>
      </c>
      <c r="G484" t="str">
        <f t="shared" si="21"/>
        <v>2012</v>
      </c>
      <c r="H484" t="str">
        <f t="shared" si="22"/>
        <v>June</v>
      </c>
      <c r="I484">
        <v>78804</v>
      </c>
      <c r="J484">
        <v>85140</v>
      </c>
      <c r="K484">
        <f t="shared" si="23"/>
        <v>6336</v>
      </c>
      <c r="L484">
        <v>3546</v>
      </c>
      <c r="M484">
        <v>3780</v>
      </c>
      <c r="P484" s="36">
        <v>41074</v>
      </c>
    </row>
    <row r="485" spans="1:16">
      <c r="A485" s="57">
        <v>41074</v>
      </c>
      <c r="B485" t="s">
        <v>20</v>
      </c>
      <c r="C485" t="s">
        <v>18</v>
      </c>
      <c r="D485" t="s">
        <v>37</v>
      </c>
      <c r="E485" t="s">
        <v>13</v>
      </c>
      <c r="F485">
        <v>1</v>
      </c>
      <c r="G485" t="str">
        <f t="shared" si="21"/>
        <v>2012</v>
      </c>
      <c r="H485" t="str">
        <f t="shared" si="22"/>
        <v>June</v>
      </c>
      <c r="I485">
        <v>26892</v>
      </c>
      <c r="J485">
        <v>28620</v>
      </c>
      <c r="K485">
        <f t="shared" si="23"/>
        <v>1728</v>
      </c>
      <c r="L485">
        <v>7506</v>
      </c>
      <c r="M485">
        <v>8100</v>
      </c>
      <c r="P485" s="36">
        <v>41074</v>
      </c>
    </row>
    <row r="486" spans="1:16">
      <c r="A486" s="57">
        <v>41075</v>
      </c>
      <c r="B486" t="s">
        <v>17</v>
      </c>
      <c r="C486" t="s">
        <v>18</v>
      </c>
      <c r="D486" t="s">
        <v>15</v>
      </c>
      <c r="E486" t="s">
        <v>16</v>
      </c>
      <c r="F486">
        <v>14</v>
      </c>
      <c r="G486" t="str">
        <f t="shared" si="21"/>
        <v>2012</v>
      </c>
      <c r="H486" t="str">
        <f t="shared" si="22"/>
        <v>June</v>
      </c>
      <c r="I486">
        <v>78804</v>
      </c>
      <c r="J486">
        <v>85140</v>
      </c>
      <c r="K486">
        <f t="shared" si="23"/>
        <v>6336</v>
      </c>
      <c r="L486">
        <v>3978</v>
      </c>
      <c r="M486">
        <v>4230</v>
      </c>
      <c r="P486" s="36">
        <v>41075</v>
      </c>
    </row>
    <row r="487" spans="1:16">
      <c r="A487" s="57">
        <v>41076</v>
      </c>
      <c r="B487" t="s">
        <v>29</v>
      </c>
      <c r="C487" t="s">
        <v>30</v>
      </c>
      <c r="D487" t="s">
        <v>40</v>
      </c>
      <c r="E487" t="s">
        <v>16</v>
      </c>
      <c r="F487">
        <v>11</v>
      </c>
      <c r="G487" t="str">
        <f t="shared" si="21"/>
        <v>2012</v>
      </c>
      <c r="H487" t="str">
        <f t="shared" si="22"/>
        <v>June</v>
      </c>
      <c r="I487">
        <v>35316</v>
      </c>
      <c r="J487">
        <v>38070</v>
      </c>
      <c r="K487">
        <f t="shared" si="23"/>
        <v>2754</v>
      </c>
      <c r="L487">
        <v>2034</v>
      </c>
      <c r="M487">
        <v>2160</v>
      </c>
      <c r="P487" s="36">
        <v>41076</v>
      </c>
    </row>
    <row r="488" spans="1:16">
      <c r="A488" s="57">
        <v>41076</v>
      </c>
      <c r="B488" t="s">
        <v>17</v>
      </c>
      <c r="C488" t="s">
        <v>18</v>
      </c>
      <c r="D488" t="s">
        <v>42</v>
      </c>
      <c r="E488" t="s">
        <v>16</v>
      </c>
      <c r="F488">
        <v>8</v>
      </c>
      <c r="G488" t="str">
        <f t="shared" si="21"/>
        <v>2012</v>
      </c>
      <c r="H488" t="str">
        <f t="shared" si="22"/>
        <v>June</v>
      </c>
      <c r="I488">
        <v>165132</v>
      </c>
      <c r="J488">
        <v>178200</v>
      </c>
      <c r="K488">
        <f t="shared" si="23"/>
        <v>13068</v>
      </c>
      <c r="L488">
        <v>2952</v>
      </c>
      <c r="M488">
        <v>3150</v>
      </c>
      <c r="P488" s="36">
        <v>41076</v>
      </c>
    </row>
    <row r="489" spans="1:16">
      <c r="A489" s="57">
        <v>41076</v>
      </c>
      <c r="B489" t="s">
        <v>17</v>
      </c>
      <c r="C489" t="s">
        <v>18</v>
      </c>
      <c r="D489" t="s">
        <v>39</v>
      </c>
      <c r="E489" t="s">
        <v>13</v>
      </c>
      <c r="F489">
        <v>1</v>
      </c>
      <c r="G489" t="str">
        <f t="shared" si="21"/>
        <v>2012</v>
      </c>
      <c r="H489" t="str">
        <f t="shared" si="22"/>
        <v>June</v>
      </c>
      <c r="I489">
        <v>63342</v>
      </c>
      <c r="J489">
        <v>67320</v>
      </c>
      <c r="K489">
        <f t="shared" si="23"/>
        <v>3978</v>
      </c>
      <c r="L489">
        <v>3546</v>
      </c>
      <c r="M489">
        <v>3780</v>
      </c>
      <c r="P489" s="36">
        <v>41076</v>
      </c>
    </row>
    <row r="490" spans="1:16">
      <c r="A490" s="57">
        <v>41077</v>
      </c>
      <c r="B490" t="s">
        <v>24</v>
      </c>
      <c r="C490" t="s">
        <v>25</v>
      </c>
      <c r="D490" t="s">
        <v>21</v>
      </c>
      <c r="E490" t="s">
        <v>13</v>
      </c>
      <c r="F490">
        <v>24</v>
      </c>
      <c r="G490" t="str">
        <f t="shared" si="21"/>
        <v>2012</v>
      </c>
      <c r="H490" t="str">
        <f t="shared" si="22"/>
        <v>June</v>
      </c>
      <c r="I490">
        <v>30744</v>
      </c>
      <c r="J490">
        <v>32760</v>
      </c>
      <c r="K490">
        <f t="shared" si="23"/>
        <v>2016</v>
      </c>
      <c r="L490">
        <v>3546</v>
      </c>
      <c r="M490">
        <v>3780</v>
      </c>
      <c r="P490" s="36">
        <v>41077</v>
      </c>
    </row>
    <row r="491" spans="1:16">
      <c r="A491" s="57">
        <v>41077</v>
      </c>
      <c r="B491" t="s">
        <v>24</v>
      </c>
      <c r="C491" t="s">
        <v>25</v>
      </c>
      <c r="D491" t="s">
        <v>36</v>
      </c>
      <c r="E491" t="s">
        <v>13</v>
      </c>
      <c r="F491">
        <v>15</v>
      </c>
      <c r="G491" t="str">
        <f t="shared" si="21"/>
        <v>2012</v>
      </c>
      <c r="H491" t="str">
        <f t="shared" si="22"/>
        <v>June</v>
      </c>
      <c r="I491">
        <v>27378</v>
      </c>
      <c r="J491">
        <v>29250</v>
      </c>
      <c r="K491">
        <f t="shared" si="23"/>
        <v>1872</v>
      </c>
      <c r="L491">
        <v>3978</v>
      </c>
      <c r="M491">
        <v>4230</v>
      </c>
      <c r="P491" s="36">
        <v>41077</v>
      </c>
    </row>
    <row r="492" spans="1:16">
      <c r="A492" s="57">
        <v>41077</v>
      </c>
      <c r="B492" t="s">
        <v>10</v>
      </c>
      <c r="C492" t="s">
        <v>11</v>
      </c>
      <c r="D492" t="s">
        <v>41</v>
      </c>
      <c r="E492" t="s">
        <v>13</v>
      </c>
      <c r="F492">
        <v>20</v>
      </c>
      <c r="G492" t="str">
        <f t="shared" si="21"/>
        <v>2012</v>
      </c>
      <c r="H492" t="str">
        <f t="shared" si="22"/>
        <v>June</v>
      </c>
      <c r="I492">
        <v>44280</v>
      </c>
      <c r="J492">
        <v>47250</v>
      </c>
      <c r="K492">
        <f t="shared" si="23"/>
        <v>2970</v>
      </c>
      <c r="L492">
        <v>3546</v>
      </c>
      <c r="M492">
        <v>3780</v>
      </c>
      <c r="P492" s="36">
        <v>41077</v>
      </c>
    </row>
    <row r="493" spans="1:16">
      <c r="A493" s="57">
        <v>41077</v>
      </c>
      <c r="B493" t="s">
        <v>27</v>
      </c>
      <c r="C493" t="s">
        <v>23</v>
      </c>
      <c r="D493" t="s">
        <v>15</v>
      </c>
      <c r="E493" t="s">
        <v>16</v>
      </c>
      <c r="F493">
        <v>1</v>
      </c>
      <c r="G493" t="str">
        <f t="shared" si="21"/>
        <v>2012</v>
      </c>
      <c r="H493" t="str">
        <f t="shared" si="22"/>
        <v>June</v>
      </c>
      <c r="I493">
        <v>60894</v>
      </c>
      <c r="J493">
        <v>65790</v>
      </c>
      <c r="K493">
        <f t="shared" si="23"/>
        <v>4896</v>
      </c>
      <c r="L493">
        <v>5148</v>
      </c>
      <c r="M493">
        <v>5490</v>
      </c>
      <c r="P493" s="36">
        <v>41077</v>
      </c>
    </row>
    <row r="494" spans="1:16">
      <c r="A494" s="57">
        <v>41077</v>
      </c>
      <c r="B494" t="s">
        <v>22</v>
      </c>
      <c r="C494" t="s">
        <v>23</v>
      </c>
      <c r="D494" t="s">
        <v>43</v>
      </c>
      <c r="E494" t="s">
        <v>13</v>
      </c>
      <c r="F494">
        <v>5</v>
      </c>
      <c r="G494" t="str">
        <f t="shared" si="21"/>
        <v>2012</v>
      </c>
      <c r="H494" t="str">
        <f t="shared" si="22"/>
        <v>June</v>
      </c>
      <c r="I494">
        <v>40608</v>
      </c>
      <c r="J494">
        <v>43200</v>
      </c>
      <c r="K494">
        <f t="shared" si="23"/>
        <v>2592</v>
      </c>
      <c r="L494">
        <v>2196</v>
      </c>
      <c r="M494">
        <v>2340</v>
      </c>
      <c r="P494" s="36">
        <v>41077</v>
      </c>
    </row>
    <row r="495" spans="1:16">
      <c r="A495" s="57">
        <v>41077</v>
      </c>
      <c r="B495" t="s">
        <v>10</v>
      </c>
      <c r="C495" t="s">
        <v>11</v>
      </c>
      <c r="D495" t="s">
        <v>41</v>
      </c>
      <c r="E495" t="s">
        <v>13</v>
      </c>
      <c r="F495">
        <v>2</v>
      </c>
      <c r="G495" t="str">
        <f t="shared" si="21"/>
        <v>2012</v>
      </c>
      <c r="H495" t="str">
        <f t="shared" si="22"/>
        <v>June</v>
      </c>
      <c r="I495">
        <v>5904</v>
      </c>
      <c r="J495">
        <v>6300</v>
      </c>
      <c r="K495">
        <f t="shared" si="23"/>
        <v>396</v>
      </c>
      <c r="L495">
        <v>3924</v>
      </c>
      <c r="M495">
        <v>4230</v>
      </c>
      <c r="P495" s="36">
        <v>41077</v>
      </c>
    </row>
    <row r="496" spans="1:16">
      <c r="A496" s="57">
        <v>41078</v>
      </c>
      <c r="B496" t="s">
        <v>24</v>
      </c>
      <c r="C496" t="s">
        <v>25</v>
      </c>
      <c r="D496" t="s">
        <v>40</v>
      </c>
      <c r="E496" t="s">
        <v>16</v>
      </c>
      <c r="F496">
        <v>15</v>
      </c>
      <c r="G496" t="str">
        <f t="shared" si="21"/>
        <v>2012</v>
      </c>
      <c r="H496" t="str">
        <f t="shared" si="22"/>
        <v>June</v>
      </c>
      <c r="I496">
        <v>27468</v>
      </c>
      <c r="J496">
        <v>29610</v>
      </c>
      <c r="K496">
        <f t="shared" si="23"/>
        <v>2142</v>
      </c>
      <c r="L496">
        <v>3978</v>
      </c>
      <c r="M496">
        <v>4230</v>
      </c>
      <c r="P496" s="36">
        <v>41078</v>
      </c>
    </row>
    <row r="497" spans="1:16">
      <c r="A497" s="57">
        <v>41078</v>
      </c>
      <c r="B497" t="s">
        <v>17</v>
      </c>
      <c r="C497" t="s">
        <v>18</v>
      </c>
      <c r="D497" t="s">
        <v>41</v>
      </c>
      <c r="E497" t="s">
        <v>13</v>
      </c>
      <c r="F497">
        <v>24</v>
      </c>
      <c r="G497" t="str">
        <f t="shared" si="21"/>
        <v>2012</v>
      </c>
      <c r="H497" t="str">
        <f t="shared" si="22"/>
        <v>June</v>
      </c>
      <c r="I497">
        <v>35424</v>
      </c>
      <c r="J497">
        <v>37800</v>
      </c>
      <c r="K497">
        <f t="shared" si="23"/>
        <v>2376</v>
      </c>
      <c r="L497">
        <v>2106</v>
      </c>
      <c r="M497">
        <v>2250</v>
      </c>
      <c r="P497" s="36">
        <v>41078</v>
      </c>
    </row>
    <row r="498" spans="1:16">
      <c r="A498" s="57">
        <v>41078</v>
      </c>
      <c r="B498" t="s">
        <v>14</v>
      </c>
      <c r="C498" t="s">
        <v>11</v>
      </c>
      <c r="D498" t="s">
        <v>43</v>
      </c>
      <c r="E498" t="s">
        <v>13</v>
      </c>
      <c r="F498">
        <v>23</v>
      </c>
      <c r="G498" t="str">
        <f t="shared" si="21"/>
        <v>2012</v>
      </c>
      <c r="H498" t="str">
        <f t="shared" si="22"/>
        <v>June</v>
      </c>
      <c r="I498">
        <v>50760</v>
      </c>
      <c r="J498">
        <v>54000</v>
      </c>
      <c r="K498">
        <f t="shared" si="23"/>
        <v>3240</v>
      </c>
      <c r="L498">
        <v>5148</v>
      </c>
      <c r="M498">
        <v>5490</v>
      </c>
      <c r="P498" s="36">
        <v>41078</v>
      </c>
    </row>
    <row r="499" spans="1:16">
      <c r="A499" s="57">
        <v>41078</v>
      </c>
      <c r="B499" t="s">
        <v>22</v>
      </c>
      <c r="C499" t="s">
        <v>23</v>
      </c>
      <c r="D499" t="s">
        <v>19</v>
      </c>
      <c r="E499" t="s">
        <v>13</v>
      </c>
      <c r="F499">
        <v>20</v>
      </c>
      <c r="G499" t="str">
        <f t="shared" si="21"/>
        <v>2012</v>
      </c>
      <c r="H499" t="str">
        <f t="shared" si="22"/>
        <v>June</v>
      </c>
      <c r="I499">
        <v>83538</v>
      </c>
      <c r="J499">
        <v>88830</v>
      </c>
      <c r="K499">
        <f t="shared" si="23"/>
        <v>5292</v>
      </c>
      <c r="L499">
        <v>3546</v>
      </c>
      <c r="M499">
        <v>3780</v>
      </c>
      <c r="P499" s="36">
        <v>41078</v>
      </c>
    </row>
    <row r="500" spans="1:16">
      <c r="A500" s="57">
        <v>41079</v>
      </c>
      <c r="B500" t="s">
        <v>22</v>
      </c>
      <c r="C500" t="s">
        <v>23</v>
      </c>
      <c r="D500" t="s">
        <v>41</v>
      </c>
      <c r="E500" t="s">
        <v>13</v>
      </c>
      <c r="F500">
        <v>23</v>
      </c>
      <c r="G500" t="str">
        <f t="shared" si="21"/>
        <v>2012</v>
      </c>
      <c r="H500" t="str">
        <f t="shared" si="22"/>
        <v>June</v>
      </c>
      <c r="I500">
        <v>29520</v>
      </c>
      <c r="J500">
        <v>31500</v>
      </c>
      <c r="K500">
        <f t="shared" si="23"/>
        <v>1980</v>
      </c>
      <c r="L500">
        <v>3546</v>
      </c>
      <c r="M500">
        <v>3780</v>
      </c>
      <c r="P500" s="36">
        <v>41079</v>
      </c>
    </row>
    <row r="501" spans="1:16">
      <c r="A501" s="57">
        <v>41081</v>
      </c>
      <c r="B501" t="s">
        <v>24</v>
      </c>
      <c r="C501" t="s">
        <v>25</v>
      </c>
      <c r="D501" t="s">
        <v>39</v>
      </c>
      <c r="E501" t="s">
        <v>13</v>
      </c>
      <c r="F501">
        <v>22</v>
      </c>
      <c r="G501" t="str">
        <f t="shared" si="21"/>
        <v>2012</v>
      </c>
      <c r="H501" t="str">
        <f t="shared" si="22"/>
        <v>June</v>
      </c>
      <c r="I501">
        <v>33534</v>
      </c>
      <c r="J501">
        <v>35640</v>
      </c>
      <c r="K501">
        <f t="shared" si="23"/>
        <v>2106</v>
      </c>
      <c r="L501">
        <v>5148</v>
      </c>
      <c r="M501">
        <v>5490</v>
      </c>
      <c r="P501" s="36">
        <v>41081</v>
      </c>
    </row>
    <row r="502" spans="1:16">
      <c r="A502" s="57">
        <v>41081</v>
      </c>
      <c r="B502" t="s">
        <v>27</v>
      </c>
      <c r="C502" t="s">
        <v>23</v>
      </c>
      <c r="D502" t="s">
        <v>33</v>
      </c>
      <c r="E502" t="s">
        <v>13</v>
      </c>
      <c r="F502">
        <v>10</v>
      </c>
      <c r="G502" t="str">
        <f t="shared" si="21"/>
        <v>2012</v>
      </c>
      <c r="H502" t="str">
        <f t="shared" si="22"/>
        <v>June</v>
      </c>
      <c r="I502">
        <v>79560</v>
      </c>
      <c r="J502">
        <v>84600</v>
      </c>
      <c r="K502">
        <f t="shared" si="23"/>
        <v>5040</v>
      </c>
      <c r="L502">
        <v>3384</v>
      </c>
      <c r="M502">
        <v>3600</v>
      </c>
      <c r="P502" s="36">
        <v>41081</v>
      </c>
    </row>
    <row r="503" spans="1:16">
      <c r="A503" s="57">
        <v>41081</v>
      </c>
      <c r="B503" t="s">
        <v>10</v>
      </c>
      <c r="C503" t="s">
        <v>11</v>
      </c>
      <c r="D503" t="s">
        <v>15</v>
      </c>
      <c r="E503" t="s">
        <v>16</v>
      </c>
      <c r="F503">
        <v>5</v>
      </c>
      <c r="G503" t="str">
        <f t="shared" si="21"/>
        <v>2012</v>
      </c>
      <c r="H503" t="str">
        <f t="shared" si="22"/>
        <v>June</v>
      </c>
      <c r="I503">
        <v>85968</v>
      </c>
      <c r="J503">
        <v>92880</v>
      </c>
      <c r="K503">
        <f t="shared" si="23"/>
        <v>6912</v>
      </c>
      <c r="L503">
        <v>3042</v>
      </c>
      <c r="M503">
        <v>3240</v>
      </c>
      <c r="P503" s="36">
        <v>41081</v>
      </c>
    </row>
    <row r="504" spans="1:16">
      <c r="A504" s="57">
        <v>41081</v>
      </c>
      <c r="B504" t="s">
        <v>22</v>
      </c>
      <c r="C504" t="s">
        <v>23</v>
      </c>
      <c r="D504" t="s">
        <v>38</v>
      </c>
      <c r="E504" t="s">
        <v>13</v>
      </c>
      <c r="F504">
        <v>12</v>
      </c>
      <c r="G504" t="str">
        <f t="shared" si="21"/>
        <v>2012</v>
      </c>
      <c r="H504" t="str">
        <f t="shared" si="22"/>
        <v>June</v>
      </c>
      <c r="I504">
        <v>39006</v>
      </c>
      <c r="J504">
        <v>41580</v>
      </c>
      <c r="K504">
        <f t="shared" si="23"/>
        <v>2574</v>
      </c>
      <c r="L504">
        <v>3978</v>
      </c>
      <c r="M504">
        <v>4230</v>
      </c>
      <c r="P504" s="36">
        <v>41081</v>
      </c>
    </row>
    <row r="505" spans="1:16">
      <c r="A505" s="57">
        <v>41082</v>
      </c>
      <c r="B505" t="s">
        <v>22</v>
      </c>
      <c r="C505" t="s">
        <v>23</v>
      </c>
      <c r="D505" t="s">
        <v>26</v>
      </c>
      <c r="E505" t="s">
        <v>13</v>
      </c>
      <c r="F505">
        <v>19</v>
      </c>
      <c r="G505" t="str">
        <f t="shared" si="21"/>
        <v>2012</v>
      </c>
      <c r="H505" t="str">
        <f t="shared" si="22"/>
        <v>June</v>
      </c>
      <c r="I505">
        <v>42588</v>
      </c>
      <c r="J505">
        <v>45360</v>
      </c>
      <c r="K505">
        <f t="shared" si="23"/>
        <v>2772</v>
      </c>
      <c r="L505">
        <v>3978</v>
      </c>
      <c r="M505">
        <v>4230</v>
      </c>
      <c r="P505" s="36">
        <v>41082</v>
      </c>
    </row>
    <row r="506" spans="1:16">
      <c r="A506" s="57">
        <v>41082</v>
      </c>
      <c r="B506" t="s">
        <v>20</v>
      </c>
      <c r="C506" t="s">
        <v>18</v>
      </c>
      <c r="D506" t="s">
        <v>15</v>
      </c>
      <c r="E506" t="s">
        <v>16</v>
      </c>
      <c r="F506">
        <v>18</v>
      </c>
      <c r="G506" t="str">
        <f t="shared" si="21"/>
        <v>2012</v>
      </c>
      <c r="H506" t="str">
        <f t="shared" si="22"/>
        <v>June</v>
      </c>
      <c r="I506">
        <v>82386</v>
      </c>
      <c r="J506">
        <v>89010</v>
      </c>
      <c r="K506">
        <f t="shared" si="23"/>
        <v>6624</v>
      </c>
      <c r="L506">
        <v>3924</v>
      </c>
      <c r="M506">
        <v>4230</v>
      </c>
      <c r="P506" s="36">
        <v>41082</v>
      </c>
    </row>
    <row r="507" spans="1:16">
      <c r="A507" s="57">
        <v>41082</v>
      </c>
      <c r="B507" t="s">
        <v>10</v>
      </c>
      <c r="C507" t="s">
        <v>11</v>
      </c>
      <c r="D507" t="s">
        <v>12</v>
      </c>
      <c r="E507" t="s">
        <v>13</v>
      </c>
      <c r="F507">
        <v>1</v>
      </c>
      <c r="G507" t="str">
        <f t="shared" si="21"/>
        <v>2012</v>
      </c>
      <c r="H507" t="str">
        <f t="shared" si="22"/>
        <v>June</v>
      </c>
      <c r="I507">
        <v>2034</v>
      </c>
      <c r="J507">
        <v>2160</v>
      </c>
      <c r="K507">
        <f t="shared" si="23"/>
        <v>126</v>
      </c>
      <c r="L507">
        <v>2952</v>
      </c>
      <c r="M507">
        <v>3150</v>
      </c>
      <c r="P507" s="36">
        <v>41082</v>
      </c>
    </row>
    <row r="508" spans="1:16">
      <c r="A508" s="57">
        <v>41083</v>
      </c>
      <c r="B508" t="s">
        <v>10</v>
      </c>
      <c r="C508" t="s">
        <v>11</v>
      </c>
      <c r="D508" t="s">
        <v>36</v>
      </c>
      <c r="E508" t="s">
        <v>13</v>
      </c>
      <c r="F508">
        <v>15</v>
      </c>
      <c r="G508" t="str">
        <f t="shared" si="21"/>
        <v>2012</v>
      </c>
      <c r="H508" t="str">
        <f t="shared" si="22"/>
        <v>June</v>
      </c>
      <c r="I508">
        <v>4212</v>
      </c>
      <c r="J508">
        <v>4500</v>
      </c>
      <c r="K508">
        <f t="shared" si="23"/>
        <v>288</v>
      </c>
      <c r="L508">
        <v>3042</v>
      </c>
      <c r="M508">
        <v>3240</v>
      </c>
      <c r="P508" s="36">
        <v>41083</v>
      </c>
    </row>
    <row r="509" spans="1:16">
      <c r="A509" s="57">
        <v>41083</v>
      </c>
      <c r="B509" t="s">
        <v>24</v>
      </c>
      <c r="C509" t="s">
        <v>25</v>
      </c>
      <c r="D509" t="s">
        <v>12</v>
      </c>
      <c r="E509" t="s">
        <v>13</v>
      </c>
      <c r="F509">
        <v>4</v>
      </c>
      <c r="G509" t="str">
        <f t="shared" si="21"/>
        <v>2012</v>
      </c>
      <c r="H509" t="str">
        <f t="shared" si="22"/>
        <v>June</v>
      </c>
      <c r="I509">
        <v>10170</v>
      </c>
      <c r="J509">
        <v>10800</v>
      </c>
      <c r="K509">
        <f t="shared" si="23"/>
        <v>630</v>
      </c>
      <c r="L509">
        <v>3978</v>
      </c>
      <c r="M509">
        <v>4230</v>
      </c>
      <c r="P509" s="36">
        <v>41083</v>
      </c>
    </row>
    <row r="510" spans="1:16">
      <c r="A510" s="57">
        <v>41083</v>
      </c>
      <c r="B510" t="s">
        <v>10</v>
      </c>
      <c r="C510" t="s">
        <v>11</v>
      </c>
      <c r="D510" t="s">
        <v>41</v>
      </c>
      <c r="E510" t="s">
        <v>13</v>
      </c>
      <c r="F510">
        <v>16</v>
      </c>
      <c r="G510" t="str">
        <f t="shared" si="21"/>
        <v>2012</v>
      </c>
      <c r="H510" t="str">
        <f t="shared" si="22"/>
        <v>June</v>
      </c>
      <c r="I510">
        <v>41328</v>
      </c>
      <c r="J510">
        <v>44100</v>
      </c>
      <c r="K510">
        <f t="shared" si="23"/>
        <v>2772</v>
      </c>
      <c r="L510">
        <v>2106</v>
      </c>
      <c r="M510">
        <v>2250</v>
      </c>
      <c r="P510" s="36">
        <v>41083</v>
      </c>
    </row>
    <row r="511" spans="1:16">
      <c r="A511" s="57">
        <v>41084</v>
      </c>
      <c r="B511" t="s">
        <v>29</v>
      </c>
      <c r="C511" t="s">
        <v>30</v>
      </c>
      <c r="D511" t="s">
        <v>28</v>
      </c>
      <c r="E511" t="s">
        <v>13</v>
      </c>
      <c r="F511">
        <v>10</v>
      </c>
      <c r="G511" t="str">
        <f t="shared" si="21"/>
        <v>2012</v>
      </c>
      <c r="H511" t="str">
        <f t="shared" si="22"/>
        <v>June</v>
      </c>
      <c r="I511">
        <v>46656</v>
      </c>
      <c r="J511">
        <v>49680</v>
      </c>
      <c r="K511">
        <f t="shared" si="23"/>
        <v>3024</v>
      </c>
      <c r="L511">
        <v>2034</v>
      </c>
      <c r="M511">
        <v>2160</v>
      </c>
      <c r="P511" s="36">
        <v>41084</v>
      </c>
    </row>
    <row r="512" spans="1:16">
      <c r="A512" s="57">
        <v>41084</v>
      </c>
      <c r="B512" t="s">
        <v>34</v>
      </c>
      <c r="C512" t="s">
        <v>25</v>
      </c>
      <c r="D512" t="s">
        <v>15</v>
      </c>
      <c r="E512" t="s">
        <v>16</v>
      </c>
      <c r="F512">
        <v>21</v>
      </c>
      <c r="G512" t="str">
        <f t="shared" si="21"/>
        <v>2012</v>
      </c>
      <c r="H512" t="str">
        <f t="shared" si="22"/>
        <v>June</v>
      </c>
      <c r="I512">
        <v>82386</v>
      </c>
      <c r="J512">
        <v>89010</v>
      </c>
      <c r="K512">
        <f t="shared" si="23"/>
        <v>6624</v>
      </c>
      <c r="L512">
        <v>4482</v>
      </c>
      <c r="M512">
        <v>4770</v>
      </c>
      <c r="P512" s="36">
        <v>41084</v>
      </c>
    </row>
    <row r="513" spans="1:16">
      <c r="A513" s="57">
        <v>41084</v>
      </c>
      <c r="B513" t="s">
        <v>29</v>
      </c>
      <c r="C513" t="s">
        <v>30</v>
      </c>
      <c r="D513" t="s">
        <v>15</v>
      </c>
      <c r="E513" t="s">
        <v>16</v>
      </c>
      <c r="F513">
        <v>7</v>
      </c>
      <c r="G513" t="str">
        <f t="shared" si="21"/>
        <v>2012</v>
      </c>
      <c r="H513" t="str">
        <f t="shared" si="22"/>
        <v>June</v>
      </c>
      <c r="I513">
        <v>46566</v>
      </c>
      <c r="J513">
        <v>50310</v>
      </c>
      <c r="K513">
        <f t="shared" si="23"/>
        <v>3744</v>
      </c>
      <c r="L513">
        <v>3726</v>
      </c>
      <c r="M513">
        <v>3960</v>
      </c>
      <c r="P513" s="36">
        <v>41084</v>
      </c>
    </row>
    <row r="514" spans="1:16">
      <c r="A514" s="57">
        <v>41084</v>
      </c>
      <c r="B514" t="s">
        <v>24</v>
      </c>
      <c r="C514" t="s">
        <v>25</v>
      </c>
      <c r="D514" t="s">
        <v>12</v>
      </c>
      <c r="E514" t="s">
        <v>13</v>
      </c>
      <c r="F514">
        <v>22</v>
      </c>
      <c r="G514" t="str">
        <f t="shared" si="21"/>
        <v>2012</v>
      </c>
      <c r="H514" t="str">
        <f t="shared" si="22"/>
        <v>June</v>
      </c>
      <c r="I514">
        <v>26442</v>
      </c>
      <c r="J514">
        <v>28080</v>
      </c>
      <c r="K514">
        <f t="shared" si="23"/>
        <v>1638</v>
      </c>
      <c r="L514">
        <v>2952</v>
      </c>
      <c r="M514">
        <v>3150</v>
      </c>
      <c r="P514" s="36">
        <v>41084</v>
      </c>
    </row>
    <row r="515" spans="1:16">
      <c r="A515" s="57">
        <v>41084</v>
      </c>
      <c r="B515" t="s">
        <v>27</v>
      </c>
      <c r="C515" t="s">
        <v>23</v>
      </c>
      <c r="D515" t="s">
        <v>38</v>
      </c>
      <c r="E515" t="s">
        <v>13</v>
      </c>
      <c r="F515">
        <v>15</v>
      </c>
      <c r="G515" t="str">
        <f t="shared" ref="G515:G578" si="24">TEXT(A515,"yyyy")</f>
        <v>2012</v>
      </c>
      <c r="H515" t="str">
        <f t="shared" ref="H515:H578" si="25">TEXT(A515,"mmmm")</f>
        <v>June</v>
      </c>
      <c r="I515">
        <v>24822</v>
      </c>
      <c r="J515">
        <v>26460</v>
      </c>
      <c r="K515">
        <f t="shared" ref="K515:K578" si="26">J515-I515</f>
        <v>1638</v>
      </c>
      <c r="L515">
        <v>3384</v>
      </c>
      <c r="M515">
        <v>3600</v>
      </c>
      <c r="P515" s="36">
        <v>41084</v>
      </c>
    </row>
    <row r="516" spans="1:16">
      <c r="A516" s="57">
        <v>41084</v>
      </c>
      <c r="B516" t="s">
        <v>29</v>
      </c>
      <c r="C516" t="s">
        <v>30</v>
      </c>
      <c r="D516" t="s">
        <v>33</v>
      </c>
      <c r="E516" t="s">
        <v>13</v>
      </c>
      <c r="F516">
        <v>7</v>
      </c>
      <c r="G516" t="str">
        <f t="shared" si="24"/>
        <v>2012</v>
      </c>
      <c r="H516" t="str">
        <f t="shared" si="25"/>
        <v>June</v>
      </c>
      <c r="I516">
        <v>3978</v>
      </c>
      <c r="J516">
        <v>4230</v>
      </c>
      <c r="K516">
        <f t="shared" si="26"/>
        <v>252</v>
      </c>
      <c r="L516">
        <v>3546</v>
      </c>
      <c r="M516">
        <v>3780</v>
      </c>
      <c r="P516" s="36">
        <v>41084</v>
      </c>
    </row>
    <row r="517" spans="1:16">
      <c r="A517" s="57">
        <v>41085</v>
      </c>
      <c r="B517" t="s">
        <v>10</v>
      </c>
      <c r="C517" t="s">
        <v>11</v>
      </c>
      <c r="D517" t="s">
        <v>26</v>
      </c>
      <c r="E517" t="s">
        <v>13</v>
      </c>
      <c r="F517">
        <v>17</v>
      </c>
      <c r="G517" t="str">
        <f t="shared" si="24"/>
        <v>2012</v>
      </c>
      <c r="H517" t="str">
        <f t="shared" si="25"/>
        <v>June</v>
      </c>
      <c r="I517">
        <v>63882</v>
      </c>
      <c r="J517">
        <v>68040</v>
      </c>
      <c r="K517">
        <f t="shared" si="26"/>
        <v>4158</v>
      </c>
      <c r="L517">
        <v>5148</v>
      </c>
      <c r="M517">
        <v>5490</v>
      </c>
      <c r="P517" s="36">
        <v>41085</v>
      </c>
    </row>
    <row r="518" spans="1:16">
      <c r="A518" s="57">
        <v>41085</v>
      </c>
      <c r="B518" t="s">
        <v>14</v>
      </c>
      <c r="C518" t="s">
        <v>11</v>
      </c>
      <c r="D518" t="s">
        <v>39</v>
      </c>
      <c r="E518" t="s">
        <v>13</v>
      </c>
      <c r="F518">
        <v>20</v>
      </c>
      <c r="G518" t="str">
        <f t="shared" si="24"/>
        <v>2012</v>
      </c>
      <c r="H518" t="str">
        <f t="shared" si="25"/>
        <v>June</v>
      </c>
      <c r="I518">
        <v>85698</v>
      </c>
      <c r="J518">
        <v>91080</v>
      </c>
      <c r="K518">
        <f t="shared" si="26"/>
        <v>5382</v>
      </c>
      <c r="L518">
        <v>2034</v>
      </c>
      <c r="M518">
        <v>2160</v>
      </c>
      <c r="P518" s="36">
        <v>41085</v>
      </c>
    </row>
    <row r="519" spans="1:16">
      <c r="A519" s="57">
        <v>41086</v>
      </c>
      <c r="B519" t="s">
        <v>17</v>
      </c>
      <c r="C519" t="s">
        <v>18</v>
      </c>
      <c r="D519" t="s">
        <v>41</v>
      </c>
      <c r="E519" t="s">
        <v>13</v>
      </c>
      <c r="F519">
        <v>5</v>
      </c>
      <c r="G519" t="str">
        <f t="shared" si="24"/>
        <v>2012</v>
      </c>
      <c r="H519" t="str">
        <f t="shared" si="25"/>
        <v>June</v>
      </c>
      <c r="I519">
        <v>64944</v>
      </c>
      <c r="J519">
        <v>69300</v>
      </c>
      <c r="K519">
        <f t="shared" si="26"/>
        <v>4356</v>
      </c>
      <c r="L519">
        <v>2196</v>
      </c>
      <c r="M519">
        <v>2340</v>
      </c>
      <c r="P519" s="36">
        <v>41086</v>
      </c>
    </row>
    <row r="520" spans="1:16">
      <c r="A520" s="57">
        <v>41086</v>
      </c>
      <c r="B520" t="s">
        <v>34</v>
      </c>
      <c r="C520" t="s">
        <v>25</v>
      </c>
      <c r="D520" t="s">
        <v>37</v>
      </c>
      <c r="E520" t="s">
        <v>13</v>
      </c>
      <c r="F520">
        <v>14</v>
      </c>
      <c r="G520" t="str">
        <f t="shared" si="24"/>
        <v>2012</v>
      </c>
      <c r="H520" t="str">
        <f t="shared" si="25"/>
        <v>June</v>
      </c>
      <c r="I520">
        <v>71712</v>
      </c>
      <c r="J520">
        <v>76320</v>
      </c>
      <c r="K520">
        <f t="shared" si="26"/>
        <v>4608</v>
      </c>
      <c r="L520">
        <v>3546</v>
      </c>
      <c r="M520">
        <v>3780</v>
      </c>
      <c r="P520" s="36">
        <v>41086</v>
      </c>
    </row>
    <row r="521" spans="1:16">
      <c r="A521" s="57">
        <v>41086</v>
      </c>
      <c r="B521" t="s">
        <v>34</v>
      </c>
      <c r="C521" t="s">
        <v>25</v>
      </c>
      <c r="D521" t="s">
        <v>36</v>
      </c>
      <c r="E521" t="s">
        <v>13</v>
      </c>
      <c r="F521">
        <v>6</v>
      </c>
      <c r="G521" t="str">
        <f t="shared" si="24"/>
        <v>2012</v>
      </c>
      <c r="H521" t="str">
        <f t="shared" si="25"/>
        <v>June</v>
      </c>
      <c r="I521">
        <v>44226</v>
      </c>
      <c r="J521">
        <v>47250</v>
      </c>
      <c r="K521">
        <f t="shared" si="26"/>
        <v>3024</v>
      </c>
      <c r="L521">
        <v>3546</v>
      </c>
      <c r="M521">
        <v>3780</v>
      </c>
      <c r="P521" s="36">
        <v>41086</v>
      </c>
    </row>
    <row r="522" spans="1:16">
      <c r="A522" s="57">
        <v>41086</v>
      </c>
      <c r="B522" t="s">
        <v>27</v>
      </c>
      <c r="C522" t="s">
        <v>23</v>
      </c>
      <c r="D522" t="s">
        <v>15</v>
      </c>
      <c r="E522" t="s">
        <v>16</v>
      </c>
      <c r="F522">
        <v>22</v>
      </c>
      <c r="G522" t="str">
        <f t="shared" si="24"/>
        <v>2012</v>
      </c>
      <c r="H522" t="str">
        <f t="shared" si="25"/>
        <v>June</v>
      </c>
      <c r="I522">
        <v>71640</v>
      </c>
      <c r="J522">
        <v>77400</v>
      </c>
      <c r="K522">
        <f t="shared" si="26"/>
        <v>5760</v>
      </c>
      <c r="L522">
        <v>7506</v>
      </c>
      <c r="M522">
        <v>8100</v>
      </c>
      <c r="P522" s="36">
        <v>41086</v>
      </c>
    </row>
    <row r="523" spans="1:16">
      <c r="A523" s="57">
        <v>41087</v>
      </c>
      <c r="B523" t="s">
        <v>10</v>
      </c>
      <c r="C523" t="s">
        <v>11</v>
      </c>
      <c r="D523" t="s">
        <v>39</v>
      </c>
      <c r="E523" t="s">
        <v>13</v>
      </c>
      <c r="F523">
        <v>6</v>
      </c>
      <c r="G523" t="str">
        <f t="shared" si="24"/>
        <v>2012</v>
      </c>
      <c r="H523" t="str">
        <f t="shared" si="25"/>
        <v>June</v>
      </c>
      <c r="I523">
        <v>33534</v>
      </c>
      <c r="J523">
        <v>35640</v>
      </c>
      <c r="K523">
        <f t="shared" si="26"/>
        <v>2106</v>
      </c>
      <c r="L523">
        <v>3924</v>
      </c>
      <c r="M523">
        <v>4230</v>
      </c>
      <c r="P523" s="36">
        <v>41087</v>
      </c>
    </row>
    <row r="524" spans="1:16">
      <c r="A524" s="57">
        <v>41087</v>
      </c>
      <c r="B524" t="s">
        <v>10</v>
      </c>
      <c r="C524" t="s">
        <v>11</v>
      </c>
      <c r="D524" t="s">
        <v>12</v>
      </c>
      <c r="E524" t="s">
        <v>13</v>
      </c>
      <c r="F524">
        <v>6</v>
      </c>
      <c r="G524" t="str">
        <f t="shared" si="24"/>
        <v>2012</v>
      </c>
      <c r="H524" t="str">
        <f t="shared" si="25"/>
        <v>June</v>
      </c>
      <c r="I524">
        <v>38646</v>
      </c>
      <c r="J524">
        <v>41040</v>
      </c>
      <c r="K524">
        <f t="shared" si="26"/>
        <v>2394</v>
      </c>
      <c r="L524">
        <v>4482</v>
      </c>
      <c r="M524">
        <v>4770</v>
      </c>
      <c r="P524" s="36">
        <v>41087</v>
      </c>
    </row>
    <row r="525" spans="1:16">
      <c r="A525" s="57">
        <v>41088</v>
      </c>
      <c r="B525" t="s">
        <v>17</v>
      </c>
      <c r="C525" t="s">
        <v>18</v>
      </c>
      <c r="D525" t="s">
        <v>42</v>
      </c>
      <c r="E525" t="s">
        <v>16</v>
      </c>
      <c r="F525">
        <v>2</v>
      </c>
      <c r="G525" t="str">
        <f t="shared" si="24"/>
        <v>2012</v>
      </c>
      <c r="H525" t="str">
        <f t="shared" si="25"/>
        <v>June</v>
      </c>
      <c r="I525">
        <v>90072</v>
      </c>
      <c r="J525">
        <v>97200</v>
      </c>
      <c r="K525">
        <f t="shared" si="26"/>
        <v>7128</v>
      </c>
      <c r="L525">
        <v>3546</v>
      </c>
      <c r="M525">
        <v>3780</v>
      </c>
      <c r="P525" s="36">
        <v>41088</v>
      </c>
    </row>
    <row r="526" spans="1:16">
      <c r="A526" s="57">
        <v>41088</v>
      </c>
      <c r="B526" t="s">
        <v>31</v>
      </c>
      <c r="C526" t="s">
        <v>30</v>
      </c>
      <c r="D526" t="s">
        <v>41</v>
      </c>
      <c r="E526" t="s">
        <v>13</v>
      </c>
      <c r="F526">
        <v>24</v>
      </c>
      <c r="G526" t="str">
        <f t="shared" si="24"/>
        <v>2012</v>
      </c>
      <c r="H526" t="str">
        <f t="shared" si="25"/>
        <v>June</v>
      </c>
      <c r="I526">
        <v>67896</v>
      </c>
      <c r="J526">
        <v>72450</v>
      </c>
      <c r="K526">
        <f t="shared" si="26"/>
        <v>4554</v>
      </c>
      <c r="L526">
        <v>3726</v>
      </c>
      <c r="M526">
        <v>3960</v>
      </c>
      <c r="P526" s="36">
        <v>41088</v>
      </c>
    </row>
    <row r="527" spans="1:16">
      <c r="A527" s="57">
        <v>41088</v>
      </c>
      <c r="B527" t="s">
        <v>29</v>
      </c>
      <c r="C527" t="s">
        <v>30</v>
      </c>
      <c r="D527" t="s">
        <v>41</v>
      </c>
      <c r="E527" t="s">
        <v>13</v>
      </c>
      <c r="F527">
        <v>11</v>
      </c>
      <c r="G527" t="str">
        <f t="shared" si="24"/>
        <v>2012</v>
      </c>
      <c r="H527" t="str">
        <f t="shared" si="25"/>
        <v>June</v>
      </c>
      <c r="I527">
        <v>29520</v>
      </c>
      <c r="J527">
        <v>31500</v>
      </c>
      <c r="K527">
        <f t="shared" si="26"/>
        <v>1980</v>
      </c>
      <c r="L527">
        <v>2106</v>
      </c>
      <c r="M527">
        <v>2250</v>
      </c>
      <c r="P527" s="36">
        <v>41088</v>
      </c>
    </row>
    <row r="528" spans="1:16">
      <c r="A528" s="57">
        <v>41089</v>
      </c>
      <c r="B528" t="s">
        <v>24</v>
      </c>
      <c r="C528" t="s">
        <v>25</v>
      </c>
      <c r="D528" t="s">
        <v>37</v>
      </c>
      <c r="E528" t="s">
        <v>13</v>
      </c>
      <c r="F528">
        <v>10</v>
      </c>
      <c r="G528" t="str">
        <f t="shared" si="24"/>
        <v>2012</v>
      </c>
      <c r="H528" t="str">
        <f t="shared" si="25"/>
        <v>June</v>
      </c>
      <c r="I528">
        <v>40338</v>
      </c>
      <c r="J528">
        <v>42930</v>
      </c>
      <c r="K528">
        <f t="shared" si="26"/>
        <v>2592</v>
      </c>
      <c r="L528">
        <v>3546</v>
      </c>
      <c r="M528">
        <v>3780</v>
      </c>
      <c r="P528" s="36">
        <v>41089</v>
      </c>
    </row>
    <row r="529" spans="1:16">
      <c r="A529" s="57">
        <v>41089</v>
      </c>
      <c r="B529" t="s">
        <v>31</v>
      </c>
      <c r="C529" t="s">
        <v>30</v>
      </c>
      <c r="D529" t="s">
        <v>38</v>
      </c>
      <c r="E529" t="s">
        <v>13</v>
      </c>
      <c r="F529">
        <v>7</v>
      </c>
      <c r="G529" t="str">
        <f t="shared" si="24"/>
        <v>2012</v>
      </c>
      <c r="H529" t="str">
        <f t="shared" si="25"/>
        <v>June</v>
      </c>
      <c r="I529">
        <v>81558</v>
      </c>
      <c r="J529">
        <v>86940</v>
      </c>
      <c r="K529">
        <f t="shared" si="26"/>
        <v>5382</v>
      </c>
      <c r="L529">
        <v>3384</v>
      </c>
      <c r="M529">
        <v>3600</v>
      </c>
      <c r="P529" s="36">
        <v>41089</v>
      </c>
    </row>
    <row r="530" spans="1:16">
      <c r="A530" s="57">
        <v>41089</v>
      </c>
      <c r="B530" t="s">
        <v>10</v>
      </c>
      <c r="C530" t="s">
        <v>11</v>
      </c>
      <c r="D530" t="s">
        <v>21</v>
      </c>
      <c r="E530" t="s">
        <v>13</v>
      </c>
      <c r="F530">
        <v>22</v>
      </c>
      <c r="G530" t="str">
        <f t="shared" si="24"/>
        <v>2012</v>
      </c>
      <c r="H530" t="str">
        <f t="shared" si="25"/>
        <v>June</v>
      </c>
      <c r="I530">
        <v>30744</v>
      </c>
      <c r="J530">
        <v>32760</v>
      </c>
      <c r="K530">
        <f t="shared" si="26"/>
        <v>2016</v>
      </c>
      <c r="L530">
        <v>2106</v>
      </c>
      <c r="M530">
        <v>2250</v>
      </c>
      <c r="P530" s="36">
        <v>41089</v>
      </c>
    </row>
    <row r="531" spans="1:16">
      <c r="A531" s="57">
        <v>41091</v>
      </c>
      <c r="B531" t="s">
        <v>14</v>
      </c>
      <c r="C531" t="s">
        <v>11</v>
      </c>
      <c r="D531" t="s">
        <v>35</v>
      </c>
      <c r="E531" t="s">
        <v>13</v>
      </c>
      <c r="F531">
        <v>7</v>
      </c>
      <c r="G531" t="str">
        <f t="shared" si="24"/>
        <v>2012</v>
      </c>
      <c r="H531" t="str">
        <f t="shared" si="25"/>
        <v>July</v>
      </c>
      <c r="I531">
        <v>118404</v>
      </c>
      <c r="J531">
        <v>126270</v>
      </c>
      <c r="K531">
        <f t="shared" si="26"/>
        <v>7866</v>
      </c>
      <c r="L531">
        <v>3924</v>
      </c>
      <c r="M531">
        <v>4230</v>
      </c>
      <c r="P531" s="36">
        <v>41091</v>
      </c>
    </row>
    <row r="532" spans="1:16">
      <c r="A532" s="57">
        <v>41092</v>
      </c>
      <c r="B532" t="s">
        <v>22</v>
      </c>
      <c r="C532" t="s">
        <v>23</v>
      </c>
      <c r="D532" t="s">
        <v>19</v>
      </c>
      <c r="E532" t="s">
        <v>13</v>
      </c>
      <c r="F532">
        <v>18</v>
      </c>
      <c r="G532" t="str">
        <f t="shared" si="24"/>
        <v>2012</v>
      </c>
      <c r="H532" t="str">
        <f t="shared" si="25"/>
        <v>July</v>
      </c>
      <c r="I532">
        <v>27846</v>
      </c>
      <c r="J532">
        <v>29610</v>
      </c>
      <c r="K532">
        <f t="shared" si="26"/>
        <v>1764</v>
      </c>
      <c r="L532">
        <v>3582</v>
      </c>
      <c r="M532">
        <v>3870</v>
      </c>
      <c r="P532" s="36">
        <v>41092</v>
      </c>
    </row>
    <row r="533" spans="1:16">
      <c r="A533" s="57">
        <v>41092</v>
      </c>
      <c r="B533" t="s">
        <v>34</v>
      </c>
      <c r="C533" t="s">
        <v>25</v>
      </c>
      <c r="D533" t="s">
        <v>33</v>
      </c>
      <c r="E533" t="s">
        <v>13</v>
      </c>
      <c r="F533">
        <v>12</v>
      </c>
      <c r="G533" t="str">
        <f t="shared" si="24"/>
        <v>2012</v>
      </c>
      <c r="H533" t="str">
        <f t="shared" si="25"/>
        <v>July</v>
      </c>
      <c r="I533">
        <v>71604</v>
      </c>
      <c r="J533">
        <v>76140</v>
      </c>
      <c r="K533">
        <f t="shared" si="26"/>
        <v>4536</v>
      </c>
      <c r="L533">
        <v>3582</v>
      </c>
      <c r="M533">
        <v>3870</v>
      </c>
      <c r="P533" s="36">
        <v>41092</v>
      </c>
    </row>
    <row r="534" spans="1:16">
      <c r="A534" s="57">
        <v>41092</v>
      </c>
      <c r="B534" t="s">
        <v>17</v>
      </c>
      <c r="C534" t="s">
        <v>18</v>
      </c>
      <c r="D534" t="s">
        <v>41</v>
      </c>
      <c r="E534" t="s">
        <v>13</v>
      </c>
      <c r="F534">
        <v>19</v>
      </c>
      <c r="G534" t="str">
        <f t="shared" si="24"/>
        <v>2012</v>
      </c>
      <c r="H534" t="str">
        <f t="shared" si="25"/>
        <v>July</v>
      </c>
      <c r="I534">
        <v>11808</v>
      </c>
      <c r="J534">
        <v>12600</v>
      </c>
      <c r="K534">
        <f t="shared" si="26"/>
        <v>792</v>
      </c>
      <c r="L534">
        <v>3726</v>
      </c>
      <c r="M534">
        <v>3960</v>
      </c>
      <c r="P534" s="36">
        <v>41092</v>
      </c>
    </row>
    <row r="535" spans="1:16">
      <c r="A535" s="57">
        <v>41092</v>
      </c>
      <c r="B535" t="s">
        <v>29</v>
      </c>
      <c r="C535" t="s">
        <v>30</v>
      </c>
      <c r="D535" t="s">
        <v>35</v>
      </c>
      <c r="E535" t="s">
        <v>13</v>
      </c>
      <c r="F535">
        <v>23</v>
      </c>
      <c r="G535" t="str">
        <f t="shared" si="24"/>
        <v>2012</v>
      </c>
      <c r="H535" t="str">
        <f t="shared" si="25"/>
        <v>July</v>
      </c>
      <c r="I535">
        <v>113256</v>
      </c>
      <c r="J535">
        <v>120780</v>
      </c>
      <c r="K535">
        <f t="shared" si="26"/>
        <v>7524</v>
      </c>
      <c r="L535">
        <v>3582</v>
      </c>
      <c r="M535">
        <v>3870</v>
      </c>
      <c r="P535" s="36">
        <v>41092</v>
      </c>
    </row>
    <row r="536" spans="1:16">
      <c r="A536" s="57">
        <v>41093</v>
      </c>
      <c r="B536" t="s">
        <v>29</v>
      </c>
      <c r="C536" t="s">
        <v>30</v>
      </c>
      <c r="D536" t="s">
        <v>32</v>
      </c>
      <c r="E536" t="s">
        <v>13</v>
      </c>
      <c r="F536">
        <v>3</v>
      </c>
      <c r="G536" t="str">
        <f t="shared" si="24"/>
        <v>2012</v>
      </c>
      <c r="H536" t="str">
        <f t="shared" si="25"/>
        <v>July</v>
      </c>
      <c r="I536">
        <v>63828</v>
      </c>
      <c r="J536">
        <v>68040</v>
      </c>
      <c r="K536">
        <f t="shared" si="26"/>
        <v>4212</v>
      </c>
      <c r="L536">
        <v>2952</v>
      </c>
      <c r="M536">
        <v>3150</v>
      </c>
      <c r="P536" s="36">
        <v>41093</v>
      </c>
    </row>
    <row r="537" spans="1:16">
      <c r="A537" s="57">
        <v>41094</v>
      </c>
      <c r="B537" t="s">
        <v>14</v>
      </c>
      <c r="C537" t="s">
        <v>11</v>
      </c>
      <c r="D537" t="s">
        <v>40</v>
      </c>
      <c r="E537" t="s">
        <v>16</v>
      </c>
      <c r="F537">
        <v>24</v>
      </c>
      <c r="G537" t="str">
        <f t="shared" si="24"/>
        <v>2012</v>
      </c>
      <c r="H537" t="str">
        <f t="shared" si="25"/>
        <v>July</v>
      </c>
      <c r="I537">
        <v>74556</v>
      </c>
      <c r="J537">
        <v>80370</v>
      </c>
      <c r="K537">
        <f t="shared" si="26"/>
        <v>5814</v>
      </c>
      <c r="L537">
        <v>3978</v>
      </c>
      <c r="M537">
        <v>4230</v>
      </c>
      <c r="P537" s="36">
        <v>41094</v>
      </c>
    </row>
    <row r="538" spans="1:16">
      <c r="A538" s="57">
        <v>41095</v>
      </c>
      <c r="B538" t="s">
        <v>22</v>
      </c>
      <c r="C538" t="s">
        <v>23</v>
      </c>
      <c r="D538" t="s">
        <v>43</v>
      </c>
      <c r="E538" t="s">
        <v>13</v>
      </c>
      <c r="F538">
        <v>25</v>
      </c>
      <c r="G538" t="str">
        <f t="shared" si="24"/>
        <v>2012</v>
      </c>
      <c r="H538" t="str">
        <f t="shared" si="25"/>
        <v>July</v>
      </c>
      <c r="I538">
        <v>77832</v>
      </c>
      <c r="J538">
        <v>82800</v>
      </c>
      <c r="K538">
        <f t="shared" si="26"/>
        <v>4968</v>
      </c>
      <c r="L538">
        <v>2034</v>
      </c>
      <c r="M538">
        <v>2160</v>
      </c>
      <c r="P538" s="36">
        <v>41095</v>
      </c>
    </row>
    <row r="539" spans="1:16">
      <c r="A539" s="57">
        <v>41096</v>
      </c>
      <c r="B539" t="s">
        <v>10</v>
      </c>
      <c r="C539" t="s">
        <v>11</v>
      </c>
      <c r="D539" t="s">
        <v>40</v>
      </c>
      <c r="E539" t="s">
        <v>16</v>
      </c>
      <c r="F539">
        <v>5</v>
      </c>
      <c r="G539" t="str">
        <f t="shared" si="24"/>
        <v>2012</v>
      </c>
      <c r="H539" t="str">
        <f t="shared" si="25"/>
        <v>July</v>
      </c>
      <c r="I539">
        <v>19620</v>
      </c>
      <c r="J539">
        <v>21150</v>
      </c>
      <c r="K539">
        <f t="shared" si="26"/>
        <v>1530</v>
      </c>
      <c r="L539">
        <v>3924</v>
      </c>
      <c r="M539">
        <v>4230</v>
      </c>
      <c r="P539" s="36">
        <v>41096</v>
      </c>
    </row>
    <row r="540" spans="1:16">
      <c r="A540" s="57">
        <v>41096</v>
      </c>
      <c r="B540" t="s">
        <v>14</v>
      </c>
      <c r="C540" t="s">
        <v>11</v>
      </c>
      <c r="D540" t="s">
        <v>40</v>
      </c>
      <c r="E540" t="s">
        <v>16</v>
      </c>
      <c r="F540">
        <v>2</v>
      </c>
      <c r="G540" t="str">
        <f t="shared" si="24"/>
        <v>2012</v>
      </c>
      <c r="H540" t="str">
        <f t="shared" si="25"/>
        <v>July</v>
      </c>
      <c r="I540">
        <v>90252</v>
      </c>
      <c r="J540">
        <v>97290</v>
      </c>
      <c r="K540">
        <f t="shared" si="26"/>
        <v>7038</v>
      </c>
      <c r="L540">
        <v>5832</v>
      </c>
      <c r="M540">
        <v>6210</v>
      </c>
      <c r="P540" s="36">
        <v>41096</v>
      </c>
    </row>
    <row r="541" spans="1:16">
      <c r="A541" s="57">
        <v>41096</v>
      </c>
      <c r="B541" t="s">
        <v>31</v>
      </c>
      <c r="C541" t="s">
        <v>30</v>
      </c>
      <c r="D541" t="s">
        <v>43</v>
      </c>
      <c r="E541" t="s">
        <v>13</v>
      </c>
      <c r="F541">
        <v>14</v>
      </c>
      <c r="G541" t="str">
        <f t="shared" si="24"/>
        <v>2012</v>
      </c>
      <c r="H541" t="str">
        <f t="shared" si="25"/>
        <v>July</v>
      </c>
      <c r="I541">
        <v>23688</v>
      </c>
      <c r="J541">
        <v>25200</v>
      </c>
      <c r="K541">
        <f t="shared" si="26"/>
        <v>1512</v>
      </c>
      <c r="L541">
        <v>3546</v>
      </c>
      <c r="M541">
        <v>3780</v>
      </c>
      <c r="P541" s="36">
        <v>41096</v>
      </c>
    </row>
    <row r="542" spans="1:16">
      <c r="A542" s="57">
        <v>41097</v>
      </c>
      <c r="B542" t="s">
        <v>20</v>
      </c>
      <c r="C542" t="s">
        <v>18</v>
      </c>
      <c r="D542" t="s">
        <v>26</v>
      </c>
      <c r="E542" t="s">
        <v>13</v>
      </c>
      <c r="F542">
        <v>6</v>
      </c>
      <c r="G542" t="str">
        <f t="shared" si="24"/>
        <v>2012</v>
      </c>
      <c r="H542" t="str">
        <f t="shared" si="25"/>
        <v>July</v>
      </c>
      <c r="I542">
        <v>42588</v>
      </c>
      <c r="J542">
        <v>45360</v>
      </c>
      <c r="K542">
        <f t="shared" si="26"/>
        <v>2772</v>
      </c>
      <c r="L542">
        <v>2034</v>
      </c>
      <c r="M542">
        <v>2160</v>
      </c>
      <c r="P542" s="36">
        <v>41097</v>
      </c>
    </row>
    <row r="543" spans="1:16">
      <c r="A543" s="57">
        <v>41098</v>
      </c>
      <c r="B543" t="s">
        <v>24</v>
      </c>
      <c r="C543" t="s">
        <v>25</v>
      </c>
      <c r="D543" t="s">
        <v>19</v>
      </c>
      <c r="E543" t="s">
        <v>13</v>
      </c>
      <c r="F543">
        <v>13</v>
      </c>
      <c r="G543" t="str">
        <f t="shared" si="24"/>
        <v>2012</v>
      </c>
      <c r="H543" t="str">
        <f t="shared" si="25"/>
        <v>July</v>
      </c>
      <c r="I543">
        <v>47736</v>
      </c>
      <c r="J543">
        <v>50760</v>
      </c>
      <c r="K543">
        <f t="shared" si="26"/>
        <v>3024</v>
      </c>
      <c r="L543">
        <v>2034</v>
      </c>
      <c r="M543">
        <v>2160</v>
      </c>
      <c r="P543" s="36">
        <v>41098</v>
      </c>
    </row>
    <row r="544" spans="1:16">
      <c r="A544" s="57">
        <v>41098</v>
      </c>
      <c r="B544" t="s">
        <v>17</v>
      </c>
      <c r="C544" t="s">
        <v>18</v>
      </c>
      <c r="D544" t="s">
        <v>26</v>
      </c>
      <c r="E544" t="s">
        <v>13</v>
      </c>
      <c r="F544">
        <v>4</v>
      </c>
      <c r="G544" t="str">
        <f t="shared" si="24"/>
        <v>2012</v>
      </c>
      <c r="H544" t="str">
        <f t="shared" si="25"/>
        <v>July</v>
      </c>
      <c r="I544">
        <v>57798</v>
      </c>
      <c r="J544">
        <v>61560</v>
      </c>
      <c r="K544">
        <f t="shared" si="26"/>
        <v>3762</v>
      </c>
      <c r="L544">
        <v>3042</v>
      </c>
      <c r="M544">
        <v>3240</v>
      </c>
      <c r="P544" s="36">
        <v>41098</v>
      </c>
    </row>
    <row r="545" spans="1:16">
      <c r="A545" s="57">
        <v>41098</v>
      </c>
      <c r="B545" t="s">
        <v>22</v>
      </c>
      <c r="C545" t="s">
        <v>23</v>
      </c>
      <c r="D545" t="s">
        <v>28</v>
      </c>
      <c r="E545" t="s">
        <v>13</v>
      </c>
      <c r="F545">
        <v>21</v>
      </c>
      <c r="G545" t="str">
        <f t="shared" si="24"/>
        <v>2012</v>
      </c>
      <c r="H545" t="str">
        <f t="shared" si="25"/>
        <v>July</v>
      </c>
      <c r="I545">
        <v>58320</v>
      </c>
      <c r="J545">
        <v>62100</v>
      </c>
      <c r="K545">
        <f t="shared" si="26"/>
        <v>3780</v>
      </c>
      <c r="L545">
        <v>3042</v>
      </c>
      <c r="M545">
        <v>3240</v>
      </c>
      <c r="P545" s="36">
        <v>41098</v>
      </c>
    </row>
    <row r="546" spans="1:16">
      <c r="A546" s="57">
        <v>41098</v>
      </c>
      <c r="B546" t="s">
        <v>34</v>
      </c>
      <c r="C546" t="s">
        <v>25</v>
      </c>
      <c r="D546" t="s">
        <v>15</v>
      </c>
      <c r="E546" t="s">
        <v>16</v>
      </c>
      <c r="F546">
        <v>16</v>
      </c>
      <c r="G546" t="str">
        <f t="shared" si="24"/>
        <v>2012</v>
      </c>
      <c r="H546" t="str">
        <f t="shared" si="25"/>
        <v>July</v>
      </c>
      <c r="I546">
        <v>78804</v>
      </c>
      <c r="J546">
        <v>85140</v>
      </c>
      <c r="K546">
        <f t="shared" si="26"/>
        <v>6336</v>
      </c>
      <c r="L546">
        <v>3726</v>
      </c>
      <c r="M546">
        <v>3960</v>
      </c>
      <c r="P546" s="36">
        <v>41098</v>
      </c>
    </row>
    <row r="547" spans="1:16">
      <c r="A547" s="57">
        <v>41098</v>
      </c>
      <c r="B547" t="s">
        <v>10</v>
      </c>
      <c r="C547" t="s">
        <v>11</v>
      </c>
      <c r="D547" t="s">
        <v>36</v>
      </c>
      <c r="E547" t="s">
        <v>13</v>
      </c>
      <c r="F547">
        <v>10</v>
      </c>
      <c r="G547" t="str">
        <f t="shared" si="24"/>
        <v>2012</v>
      </c>
      <c r="H547" t="str">
        <f t="shared" si="25"/>
        <v>July</v>
      </c>
      <c r="I547">
        <v>10530</v>
      </c>
      <c r="J547">
        <v>11250</v>
      </c>
      <c r="K547">
        <f t="shared" si="26"/>
        <v>720</v>
      </c>
      <c r="L547">
        <v>2196</v>
      </c>
      <c r="M547">
        <v>2340</v>
      </c>
      <c r="P547" s="36">
        <v>41098</v>
      </c>
    </row>
    <row r="548" spans="1:16">
      <c r="A548" s="57">
        <v>41099</v>
      </c>
      <c r="B548" t="s">
        <v>17</v>
      </c>
      <c r="C548" t="s">
        <v>18</v>
      </c>
      <c r="D548" t="s">
        <v>40</v>
      </c>
      <c r="E548" t="s">
        <v>16</v>
      </c>
      <c r="F548">
        <v>3</v>
      </c>
      <c r="G548" t="str">
        <f t="shared" si="24"/>
        <v>2012</v>
      </c>
      <c r="H548" t="str">
        <f t="shared" si="25"/>
        <v>July</v>
      </c>
      <c r="I548">
        <v>43164</v>
      </c>
      <c r="J548">
        <v>46530</v>
      </c>
      <c r="K548">
        <f t="shared" si="26"/>
        <v>3366</v>
      </c>
      <c r="L548">
        <v>4482</v>
      </c>
      <c r="M548">
        <v>4770</v>
      </c>
      <c r="P548" s="36">
        <v>41099</v>
      </c>
    </row>
    <row r="549" spans="1:16">
      <c r="A549" s="57">
        <v>41099</v>
      </c>
      <c r="B549" t="s">
        <v>24</v>
      </c>
      <c r="C549" t="s">
        <v>25</v>
      </c>
      <c r="D549" t="s">
        <v>39</v>
      </c>
      <c r="E549" t="s">
        <v>13</v>
      </c>
      <c r="F549">
        <v>1</v>
      </c>
      <c r="G549" t="str">
        <f t="shared" si="24"/>
        <v>2012</v>
      </c>
      <c r="H549" t="str">
        <f t="shared" si="25"/>
        <v>July</v>
      </c>
      <c r="I549">
        <v>40986</v>
      </c>
      <c r="J549">
        <v>43560</v>
      </c>
      <c r="K549">
        <f t="shared" si="26"/>
        <v>2574</v>
      </c>
      <c r="L549">
        <v>5148</v>
      </c>
      <c r="M549">
        <v>5490</v>
      </c>
      <c r="P549" s="36">
        <v>41099</v>
      </c>
    </row>
    <row r="550" spans="1:16">
      <c r="A550" s="57">
        <v>41099</v>
      </c>
      <c r="B550" t="s">
        <v>31</v>
      </c>
      <c r="C550" t="s">
        <v>30</v>
      </c>
      <c r="D550" t="s">
        <v>15</v>
      </c>
      <c r="E550" t="s">
        <v>16</v>
      </c>
      <c r="F550">
        <v>13</v>
      </c>
      <c r="G550" t="str">
        <f t="shared" si="24"/>
        <v>2012</v>
      </c>
      <c r="H550" t="str">
        <f t="shared" si="25"/>
        <v>July</v>
      </c>
      <c r="I550">
        <v>28656</v>
      </c>
      <c r="J550">
        <v>30960</v>
      </c>
      <c r="K550">
        <f t="shared" si="26"/>
        <v>2304</v>
      </c>
      <c r="L550">
        <v>3978</v>
      </c>
      <c r="M550">
        <v>4230</v>
      </c>
      <c r="P550" s="36">
        <v>41099</v>
      </c>
    </row>
    <row r="551" spans="1:16">
      <c r="A551" s="57">
        <v>41099</v>
      </c>
      <c r="B551" t="s">
        <v>10</v>
      </c>
      <c r="C551" t="s">
        <v>11</v>
      </c>
      <c r="D551" t="s">
        <v>15</v>
      </c>
      <c r="E551" t="s">
        <v>16</v>
      </c>
      <c r="F551">
        <v>15</v>
      </c>
      <c r="G551" t="str">
        <f t="shared" si="24"/>
        <v>2012</v>
      </c>
      <c r="H551" t="str">
        <f t="shared" si="25"/>
        <v>July</v>
      </c>
      <c r="I551">
        <v>10746</v>
      </c>
      <c r="J551">
        <v>11610</v>
      </c>
      <c r="K551">
        <f t="shared" si="26"/>
        <v>864</v>
      </c>
      <c r="L551">
        <v>2106</v>
      </c>
      <c r="M551">
        <v>2250</v>
      </c>
      <c r="P551" s="36">
        <v>41099</v>
      </c>
    </row>
    <row r="552" spans="1:16">
      <c r="A552" s="57">
        <v>41099</v>
      </c>
      <c r="B552" t="s">
        <v>27</v>
      </c>
      <c r="C552" t="s">
        <v>23</v>
      </c>
      <c r="D552" t="s">
        <v>35</v>
      </c>
      <c r="E552" t="s">
        <v>13</v>
      </c>
      <c r="F552">
        <v>5</v>
      </c>
      <c r="G552" t="str">
        <f t="shared" si="24"/>
        <v>2012</v>
      </c>
      <c r="H552" t="str">
        <f t="shared" si="25"/>
        <v>July</v>
      </c>
      <c r="I552">
        <v>5148</v>
      </c>
      <c r="J552">
        <v>5490</v>
      </c>
      <c r="K552">
        <f t="shared" si="26"/>
        <v>342</v>
      </c>
      <c r="L552">
        <v>3978</v>
      </c>
      <c r="M552">
        <v>4230</v>
      </c>
      <c r="P552" s="36">
        <v>41099</v>
      </c>
    </row>
    <row r="553" spans="1:16">
      <c r="A553" s="57">
        <v>41099</v>
      </c>
      <c r="B553" t="s">
        <v>24</v>
      </c>
      <c r="C553" t="s">
        <v>25</v>
      </c>
      <c r="D553" t="s">
        <v>42</v>
      </c>
      <c r="E553" t="s">
        <v>16</v>
      </c>
      <c r="F553">
        <v>25</v>
      </c>
      <c r="G553" t="str">
        <f t="shared" si="24"/>
        <v>2012</v>
      </c>
      <c r="H553" t="str">
        <f t="shared" si="25"/>
        <v>July</v>
      </c>
      <c r="I553">
        <v>135108</v>
      </c>
      <c r="J553">
        <v>145800</v>
      </c>
      <c r="K553">
        <f t="shared" si="26"/>
        <v>10692</v>
      </c>
      <c r="L553">
        <v>2034</v>
      </c>
      <c r="M553">
        <v>2160</v>
      </c>
      <c r="P553" s="36">
        <v>41099</v>
      </c>
    </row>
    <row r="554" spans="1:16">
      <c r="A554" s="57">
        <v>41099</v>
      </c>
      <c r="B554" t="s">
        <v>29</v>
      </c>
      <c r="C554" t="s">
        <v>30</v>
      </c>
      <c r="D554" t="s">
        <v>41</v>
      </c>
      <c r="E554" t="s">
        <v>13</v>
      </c>
      <c r="F554">
        <v>8</v>
      </c>
      <c r="G554" t="str">
        <f t="shared" si="24"/>
        <v>2012</v>
      </c>
      <c r="H554" t="str">
        <f t="shared" si="25"/>
        <v>July</v>
      </c>
      <c r="I554">
        <v>67896</v>
      </c>
      <c r="J554">
        <v>72450</v>
      </c>
      <c r="K554">
        <f t="shared" si="26"/>
        <v>4554</v>
      </c>
      <c r="L554">
        <v>2034</v>
      </c>
      <c r="M554">
        <v>2160</v>
      </c>
      <c r="P554" s="36">
        <v>41099</v>
      </c>
    </row>
    <row r="555" spans="1:16">
      <c r="A555" s="57">
        <v>41099</v>
      </c>
      <c r="B555" t="s">
        <v>17</v>
      </c>
      <c r="C555" t="s">
        <v>18</v>
      </c>
      <c r="D555" t="s">
        <v>38</v>
      </c>
      <c r="E555" t="s">
        <v>13</v>
      </c>
      <c r="F555">
        <v>21</v>
      </c>
      <c r="G555" t="str">
        <f t="shared" si="24"/>
        <v>2012</v>
      </c>
      <c r="H555" t="str">
        <f t="shared" si="25"/>
        <v>July</v>
      </c>
      <c r="I555">
        <v>17730</v>
      </c>
      <c r="J555">
        <v>18900</v>
      </c>
      <c r="K555">
        <f t="shared" si="26"/>
        <v>1170</v>
      </c>
      <c r="L555">
        <v>3582</v>
      </c>
      <c r="M555">
        <v>3870</v>
      </c>
      <c r="P555" s="36">
        <v>41099</v>
      </c>
    </row>
    <row r="556" spans="1:16">
      <c r="A556" s="57">
        <v>41100</v>
      </c>
      <c r="B556" t="s">
        <v>20</v>
      </c>
      <c r="C556" t="s">
        <v>18</v>
      </c>
      <c r="D556" t="s">
        <v>37</v>
      </c>
      <c r="E556" t="s">
        <v>13</v>
      </c>
      <c r="F556">
        <v>16</v>
      </c>
      <c r="G556" t="str">
        <f t="shared" si="24"/>
        <v>2012</v>
      </c>
      <c r="H556" t="str">
        <f t="shared" si="25"/>
        <v>July</v>
      </c>
      <c r="I556">
        <v>112050</v>
      </c>
      <c r="J556">
        <v>119250</v>
      </c>
      <c r="K556">
        <f t="shared" si="26"/>
        <v>7200</v>
      </c>
      <c r="L556">
        <v>3978</v>
      </c>
      <c r="M556">
        <v>4230</v>
      </c>
      <c r="P556" s="36">
        <v>41100</v>
      </c>
    </row>
    <row r="557" spans="1:16">
      <c r="A557" s="57">
        <v>41100</v>
      </c>
      <c r="B557" t="s">
        <v>10</v>
      </c>
      <c r="C557" t="s">
        <v>11</v>
      </c>
      <c r="D557" t="s">
        <v>40</v>
      </c>
      <c r="E557" t="s">
        <v>16</v>
      </c>
      <c r="F557">
        <v>23</v>
      </c>
      <c r="G557" t="str">
        <f t="shared" si="24"/>
        <v>2012</v>
      </c>
      <c r="H557" t="str">
        <f t="shared" si="25"/>
        <v>July</v>
      </c>
      <c r="I557">
        <v>7848</v>
      </c>
      <c r="J557">
        <v>8460</v>
      </c>
      <c r="K557">
        <f t="shared" si="26"/>
        <v>612</v>
      </c>
      <c r="L557">
        <v>2196</v>
      </c>
      <c r="M557">
        <v>2340</v>
      </c>
      <c r="P557" s="36">
        <v>41100</v>
      </c>
    </row>
    <row r="558" spans="1:16">
      <c r="A558" s="57">
        <v>41100</v>
      </c>
      <c r="B558" t="s">
        <v>22</v>
      </c>
      <c r="C558" t="s">
        <v>23</v>
      </c>
      <c r="D558" t="s">
        <v>19</v>
      </c>
      <c r="E558" t="s">
        <v>13</v>
      </c>
      <c r="F558">
        <v>22</v>
      </c>
      <c r="G558" t="str">
        <f t="shared" si="24"/>
        <v>2012</v>
      </c>
      <c r="H558" t="str">
        <f t="shared" si="25"/>
        <v>July</v>
      </c>
      <c r="I558">
        <v>75582</v>
      </c>
      <c r="J558">
        <v>80370</v>
      </c>
      <c r="K558">
        <f t="shared" si="26"/>
        <v>4788</v>
      </c>
      <c r="L558">
        <v>3978</v>
      </c>
      <c r="M558">
        <v>4230</v>
      </c>
      <c r="P558" s="36">
        <v>41100</v>
      </c>
    </row>
    <row r="559" spans="1:16">
      <c r="A559" s="57">
        <v>41100</v>
      </c>
      <c r="B559" t="s">
        <v>24</v>
      </c>
      <c r="C559" t="s">
        <v>25</v>
      </c>
      <c r="D559" t="s">
        <v>28</v>
      </c>
      <c r="E559" t="s">
        <v>13</v>
      </c>
      <c r="F559">
        <v>13</v>
      </c>
      <c r="G559" t="str">
        <f t="shared" si="24"/>
        <v>2012</v>
      </c>
      <c r="H559" t="str">
        <f t="shared" si="25"/>
        <v>July</v>
      </c>
      <c r="I559">
        <v>52488</v>
      </c>
      <c r="J559">
        <v>55890</v>
      </c>
      <c r="K559">
        <f t="shared" si="26"/>
        <v>3402</v>
      </c>
      <c r="L559">
        <v>3978</v>
      </c>
      <c r="M559">
        <v>4230</v>
      </c>
      <c r="P559" s="36">
        <v>41100</v>
      </c>
    </row>
    <row r="560" spans="1:16">
      <c r="A560" s="57">
        <v>41101</v>
      </c>
      <c r="B560" t="s">
        <v>27</v>
      </c>
      <c r="C560" t="s">
        <v>23</v>
      </c>
      <c r="D560" t="s">
        <v>38</v>
      </c>
      <c r="E560" t="s">
        <v>13</v>
      </c>
      <c r="F560">
        <v>27</v>
      </c>
      <c r="G560" t="str">
        <f t="shared" si="24"/>
        <v>2012</v>
      </c>
      <c r="H560" t="str">
        <f t="shared" si="25"/>
        <v>July</v>
      </c>
      <c r="I560">
        <v>39006</v>
      </c>
      <c r="J560">
        <v>41580</v>
      </c>
      <c r="K560">
        <f t="shared" si="26"/>
        <v>2574</v>
      </c>
      <c r="L560">
        <v>3042</v>
      </c>
      <c r="M560">
        <v>3240</v>
      </c>
      <c r="P560" s="36">
        <v>41101</v>
      </c>
    </row>
    <row r="561" spans="1:16">
      <c r="A561" s="57">
        <v>41101</v>
      </c>
      <c r="B561" t="s">
        <v>34</v>
      </c>
      <c r="C561" t="s">
        <v>25</v>
      </c>
      <c r="D561" t="s">
        <v>41</v>
      </c>
      <c r="E561" t="s">
        <v>13</v>
      </c>
      <c r="F561">
        <v>27</v>
      </c>
      <c r="G561" t="str">
        <f t="shared" si="24"/>
        <v>2012</v>
      </c>
      <c r="H561" t="str">
        <f t="shared" si="25"/>
        <v>July</v>
      </c>
      <c r="I561">
        <v>50184</v>
      </c>
      <c r="J561">
        <v>53550</v>
      </c>
      <c r="K561">
        <f t="shared" si="26"/>
        <v>3366</v>
      </c>
      <c r="L561">
        <v>3978</v>
      </c>
      <c r="M561">
        <v>4230</v>
      </c>
      <c r="P561" s="36">
        <v>41101</v>
      </c>
    </row>
    <row r="562" spans="1:16">
      <c r="A562" s="57">
        <v>41101</v>
      </c>
      <c r="B562" t="s">
        <v>22</v>
      </c>
      <c r="C562" t="s">
        <v>23</v>
      </c>
      <c r="D562" t="s">
        <v>26</v>
      </c>
      <c r="E562" t="s">
        <v>13</v>
      </c>
      <c r="F562">
        <v>27</v>
      </c>
      <c r="G562" t="str">
        <f t="shared" si="24"/>
        <v>2012</v>
      </c>
      <c r="H562" t="str">
        <f t="shared" si="25"/>
        <v>July</v>
      </c>
      <c r="I562">
        <v>69966</v>
      </c>
      <c r="J562">
        <v>74520</v>
      </c>
      <c r="K562">
        <f t="shared" si="26"/>
        <v>4554</v>
      </c>
      <c r="L562">
        <v>3978</v>
      </c>
      <c r="M562">
        <v>4230</v>
      </c>
      <c r="P562" s="36">
        <v>41101</v>
      </c>
    </row>
    <row r="563" spans="1:16">
      <c r="A563" s="57">
        <v>41101</v>
      </c>
      <c r="B563" t="s">
        <v>17</v>
      </c>
      <c r="C563" t="s">
        <v>18</v>
      </c>
      <c r="D563" t="s">
        <v>42</v>
      </c>
      <c r="E563" t="s">
        <v>16</v>
      </c>
      <c r="F563">
        <v>27</v>
      </c>
      <c r="G563" t="str">
        <f t="shared" si="24"/>
        <v>2012</v>
      </c>
      <c r="H563" t="str">
        <f t="shared" si="25"/>
        <v>July</v>
      </c>
      <c r="I563">
        <v>135108</v>
      </c>
      <c r="J563">
        <v>145800</v>
      </c>
      <c r="K563">
        <f t="shared" si="26"/>
        <v>10692</v>
      </c>
      <c r="L563">
        <v>5832</v>
      </c>
      <c r="M563">
        <v>6210</v>
      </c>
      <c r="P563" s="36">
        <v>41101</v>
      </c>
    </row>
    <row r="564" spans="1:16">
      <c r="A564" s="57">
        <v>41101</v>
      </c>
      <c r="B564" t="s">
        <v>27</v>
      </c>
      <c r="C564" t="s">
        <v>23</v>
      </c>
      <c r="D564" t="s">
        <v>40</v>
      </c>
      <c r="E564" t="s">
        <v>16</v>
      </c>
      <c r="F564">
        <v>27</v>
      </c>
      <c r="G564" t="str">
        <f t="shared" si="24"/>
        <v>2012</v>
      </c>
      <c r="H564" t="str">
        <f t="shared" si="25"/>
        <v>July</v>
      </c>
      <c r="I564">
        <v>19620</v>
      </c>
      <c r="J564">
        <v>21150</v>
      </c>
      <c r="K564">
        <f t="shared" si="26"/>
        <v>1530</v>
      </c>
      <c r="L564">
        <v>2196</v>
      </c>
      <c r="M564">
        <v>2340</v>
      </c>
      <c r="P564" s="36">
        <v>41101</v>
      </c>
    </row>
    <row r="565" spans="1:16">
      <c r="A565" s="57">
        <v>41101</v>
      </c>
      <c r="B565" t="s">
        <v>10</v>
      </c>
      <c r="C565" t="s">
        <v>11</v>
      </c>
      <c r="D565" t="s">
        <v>26</v>
      </c>
      <c r="E565" t="s">
        <v>13</v>
      </c>
      <c r="F565">
        <v>27</v>
      </c>
      <c r="G565" t="str">
        <f t="shared" si="24"/>
        <v>2012</v>
      </c>
      <c r="H565" t="str">
        <f t="shared" si="25"/>
        <v>July</v>
      </c>
      <c r="I565">
        <v>3042</v>
      </c>
      <c r="J565">
        <v>3240</v>
      </c>
      <c r="K565">
        <f t="shared" si="26"/>
        <v>198</v>
      </c>
      <c r="L565">
        <v>3546</v>
      </c>
      <c r="M565">
        <v>3780</v>
      </c>
      <c r="P565" s="36">
        <v>41101</v>
      </c>
    </row>
    <row r="566" spans="1:16">
      <c r="A566" s="57">
        <v>41101</v>
      </c>
      <c r="B566" t="s">
        <v>17</v>
      </c>
      <c r="C566" t="s">
        <v>18</v>
      </c>
      <c r="D566" t="s">
        <v>19</v>
      </c>
      <c r="E566" t="s">
        <v>13</v>
      </c>
      <c r="F566">
        <v>12</v>
      </c>
      <c r="G566" t="str">
        <f t="shared" si="24"/>
        <v>2012</v>
      </c>
      <c r="H566" t="str">
        <f t="shared" si="25"/>
        <v>July</v>
      </c>
      <c r="I566">
        <v>71604</v>
      </c>
      <c r="J566">
        <v>76140</v>
      </c>
      <c r="K566">
        <f t="shared" si="26"/>
        <v>4536</v>
      </c>
      <c r="L566">
        <v>3582</v>
      </c>
      <c r="M566">
        <v>3870</v>
      </c>
      <c r="P566" s="36">
        <v>41101</v>
      </c>
    </row>
    <row r="567" spans="1:16">
      <c r="A567" s="57">
        <v>41101</v>
      </c>
      <c r="B567" t="s">
        <v>20</v>
      </c>
      <c r="C567" t="s">
        <v>18</v>
      </c>
      <c r="D567" t="s">
        <v>41</v>
      </c>
      <c r="E567" t="s">
        <v>13</v>
      </c>
      <c r="F567">
        <v>18</v>
      </c>
      <c r="G567" t="str">
        <f t="shared" si="24"/>
        <v>2012</v>
      </c>
      <c r="H567" t="str">
        <f t="shared" si="25"/>
        <v>July</v>
      </c>
      <c r="I567">
        <v>5904</v>
      </c>
      <c r="J567">
        <v>6300</v>
      </c>
      <c r="K567">
        <f t="shared" si="26"/>
        <v>396</v>
      </c>
      <c r="L567">
        <v>3978</v>
      </c>
      <c r="M567">
        <v>4230</v>
      </c>
      <c r="P567" s="36">
        <v>41101</v>
      </c>
    </row>
    <row r="568" spans="1:16">
      <c r="A568" s="57">
        <v>41102</v>
      </c>
      <c r="B568" t="s">
        <v>29</v>
      </c>
      <c r="C568" t="s">
        <v>30</v>
      </c>
      <c r="D568" t="s">
        <v>21</v>
      </c>
      <c r="E568" t="s">
        <v>13</v>
      </c>
      <c r="F568">
        <v>8</v>
      </c>
      <c r="G568" t="str">
        <f t="shared" si="24"/>
        <v>2012</v>
      </c>
      <c r="H568" t="str">
        <f t="shared" si="25"/>
        <v>July</v>
      </c>
      <c r="I568">
        <v>35136</v>
      </c>
      <c r="J568">
        <v>37440</v>
      </c>
      <c r="K568">
        <f t="shared" si="26"/>
        <v>2304</v>
      </c>
      <c r="L568">
        <v>3978</v>
      </c>
      <c r="M568">
        <v>4230</v>
      </c>
      <c r="P568" s="36">
        <v>41102</v>
      </c>
    </row>
    <row r="569" spans="1:16">
      <c r="A569" s="57">
        <v>41103</v>
      </c>
      <c r="B569" t="s">
        <v>34</v>
      </c>
      <c r="C569" t="s">
        <v>25</v>
      </c>
      <c r="D569" t="s">
        <v>39</v>
      </c>
      <c r="E569" t="s">
        <v>13</v>
      </c>
      <c r="F569">
        <v>21</v>
      </c>
      <c r="G569" t="str">
        <f t="shared" si="24"/>
        <v>2012</v>
      </c>
      <c r="H569" t="str">
        <f t="shared" si="25"/>
        <v>July</v>
      </c>
      <c r="I569">
        <v>74520</v>
      </c>
      <c r="J569">
        <v>79200</v>
      </c>
      <c r="K569">
        <f t="shared" si="26"/>
        <v>4680</v>
      </c>
      <c r="L569">
        <v>2034</v>
      </c>
      <c r="M569">
        <v>2160</v>
      </c>
      <c r="P569" s="36">
        <v>41103</v>
      </c>
    </row>
    <row r="570" spans="1:16">
      <c r="A570" s="57">
        <v>41103</v>
      </c>
      <c r="B570" t="s">
        <v>31</v>
      </c>
      <c r="C570" t="s">
        <v>30</v>
      </c>
      <c r="D570" t="s">
        <v>19</v>
      </c>
      <c r="E570" t="s">
        <v>13</v>
      </c>
      <c r="F570">
        <v>25</v>
      </c>
      <c r="G570" t="str">
        <f t="shared" si="24"/>
        <v>2012</v>
      </c>
      <c r="H570" t="str">
        <f t="shared" si="25"/>
        <v>July</v>
      </c>
      <c r="I570">
        <v>51714</v>
      </c>
      <c r="J570">
        <v>54990</v>
      </c>
      <c r="K570">
        <f t="shared" si="26"/>
        <v>3276</v>
      </c>
      <c r="L570">
        <v>3042</v>
      </c>
      <c r="M570">
        <v>3240</v>
      </c>
      <c r="P570" s="36">
        <v>41103</v>
      </c>
    </row>
    <row r="571" spans="1:16">
      <c r="A571" s="57">
        <v>41104</v>
      </c>
      <c r="B571" t="s">
        <v>24</v>
      </c>
      <c r="C571" t="s">
        <v>25</v>
      </c>
      <c r="D571" t="s">
        <v>37</v>
      </c>
      <c r="E571" t="s">
        <v>13</v>
      </c>
      <c r="F571">
        <v>12</v>
      </c>
      <c r="G571" t="str">
        <f t="shared" si="24"/>
        <v>2012</v>
      </c>
      <c r="H571" t="str">
        <f t="shared" si="25"/>
        <v>July</v>
      </c>
      <c r="I571">
        <v>94122</v>
      </c>
      <c r="J571">
        <v>100170</v>
      </c>
      <c r="K571">
        <f t="shared" si="26"/>
        <v>6048</v>
      </c>
      <c r="L571">
        <v>5148</v>
      </c>
      <c r="M571">
        <v>5490</v>
      </c>
      <c r="P571" s="36">
        <v>41104</v>
      </c>
    </row>
    <row r="572" spans="1:16">
      <c r="A572" s="57">
        <v>41105</v>
      </c>
      <c r="B572" t="s">
        <v>22</v>
      </c>
      <c r="C572" t="s">
        <v>23</v>
      </c>
      <c r="D572" t="s">
        <v>32</v>
      </c>
      <c r="E572" t="s">
        <v>13</v>
      </c>
      <c r="F572">
        <v>9</v>
      </c>
      <c r="G572" t="str">
        <f t="shared" si="24"/>
        <v>2012</v>
      </c>
      <c r="H572" t="str">
        <f t="shared" si="25"/>
        <v>July</v>
      </c>
      <c r="I572">
        <v>60282</v>
      </c>
      <c r="J572">
        <v>64260</v>
      </c>
      <c r="K572">
        <f t="shared" si="26"/>
        <v>3978</v>
      </c>
      <c r="L572">
        <v>2106</v>
      </c>
      <c r="M572">
        <v>2250</v>
      </c>
      <c r="P572" s="36">
        <v>41105</v>
      </c>
    </row>
    <row r="573" spans="1:16">
      <c r="A573" s="57">
        <v>41105</v>
      </c>
      <c r="B573" t="s">
        <v>20</v>
      </c>
      <c r="C573" t="s">
        <v>18</v>
      </c>
      <c r="D573" t="s">
        <v>26</v>
      </c>
      <c r="E573" t="s">
        <v>13</v>
      </c>
      <c r="F573">
        <v>23</v>
      </c>
      <c r="G573" t="str">
        <f t="shared" si="24"/>
        <v>2012</v>
      </c>
      <c r="H573" t="str">
        <f t="shared" si="25"/>
        <v>July</v>
      </c>
      <c r="I573">
        <v>66924</v>
      </c>
      <c r="J573">
        <v>71280</v>
      </c>
      <c r="K573">
        <f t="shared" si="26"/>
        <v>4356</v>
      </c>
      <c r="L573">
        <v>4482</v>
      </c>
      <c r="M573">
        <v>4770</v>
      </c>
      <c r="P573" s="36">
        <v>41105</v>
      </c>
    </row>
    <row r="574" spans="1:16">
      <c r="A574" s="57">
        <v>41105</v>
      </c>
      <c r="B574" t="s">
        <v>27</v>
      </c>
      <c r="C574" t="s">
        <v>23</v>
      </c>
      <c r="D574" t="s">
        <v>32</v>
      </c>
      <c r="E574" t="s">
        <v>13</v>
      </c>
      <c r="F574">
        <v>23</v>
      </c>
      <c r="G574" t="str">
        <f t="shared" si="24"/>
        <v>2012</v>
      </c>
      <c r="H574" t="str">
        <f t="shared" si="25"/>
        <v>July</v>
      </c>
      <c r="I574">
        <v>88650</v>
      </c>
      <c r="J574">
        <v>94500</v>
      </c>
      <c r="K574">
        <f t="shared" si="26"/>
        <v>5850</v>
      </c>
      <c r="L574">
        <v>3546</v>
      </c>
      <c r="M574">
        <v>3780</v>
      </c>
      <c r="P574" s="36">
        <v>41105</v>
      </c>
    </row>
    <row r="575" spans="1:16">
      <c r="A575" s="57">
        <v>41105</v>
      </c>
      <c r="B575" t="s">
        <v>20</v>
      </c>
      <c r="C575" t="s">
        <v>18</v>
      </c>
      <c r="D575" t="s">
        <v>36</v>
      </c>
      <c r="E575" t="s">
        <v>13</v>
      </c>
      <c r="F575">
        <v>20</v>
      </c>
      <c r="G575" t="str">
        <f t="shared" si="24"/>
        <v>2012</v>
      </c>
      <c r="H575" t="str">
        <f t="shared" si="25"/>
        <v>July</v>
      </c>
      <c r="I575">
        <v>4212</v>
      </c>
      <c r="J575">
        <v>4500</v>
      </c>
      <c r="K575">
        <f t="shared" si="26"/>
        <v>288</v>
      </c>
      <c r="L575">
        <v>4482</v>
      </c>
      <c r="M575">
        <v>4770</v>
      </c>
      <c r="P575" s="36">
        <v>41105</v>
      </c>
    </row>
    <row r="576" spans="1:16">
      <c r="A576" s="57">
        <v>41105</v>
      </c>
      <c r="B576" t="s">
        <v>27</v>
      </c>
      <c r="C576" t="s">
        <v>23</v>
      </c>
      <c r="D576" t="s">
        <v>21</v>
      </c>
      <c r="E576" t="s">
        <v>13</v>
      </c>
      <c r="F576">
        <v>25</v>
      </c>
      <c r="G576" t="str">
        <f t="shared" si="24"/>
        <v>2012</v>
      </c>
      <c r="H576" t="str">
        <f t="shared" si="25"/>
        <v>July</v>
      </c>
      <c r="I576">
        <v>21960</v>
      </c>
      <c r="J576">
        <v>23400</v>
      </c>
      <c r="K576">
        <f t="shared" si="26"/>
        <v>1440</v>
      </c>
      <c r="L576">
        <v>4482</v>
      </c>
      <c r="M576">
        <v>4770</v>
      </c>
      <c r="P576" s="36">
        <v>41105</v>
      </c>
    </row>
    <row r="577" spans="1:16">
      <c r="A577" s="57">
        <v>41105</v>
      </c>
      <c r="B577" t="s">
        <v>17</v>
      </c>
      <c r="C577" t="s">
        <v>18</v>
      </c>
      <c r="D577" t="s">
        <v>38</v>
      </c>
      <c r="E577" t="s">
        <v>13</v>
      </c>
      <c r="F577">
        <v>4</v>
      </c>
      <c r="G577" t="str">
        <f t="shared" si="24"/>
        <v>2012</v>
      </c>
      <c r="H577" t="str">
        <f t="shared" si="25"/>
        <v>July</v>
      </c>
      <c r="I577">
        <v>46098</v>
      </c>
      <c r="J577">
        <v>49140</v>
      </c>
      <c r="K577">
        <f t="shared" si="26"/>
        <v>3042</v>
      </c>
      <c r="L577">
        <v>2034</v>
      </c>
      <c r="M577">
        <v>2160</v>
      </c>
      <c r="P577" s="36">
        <v>41105</v>
      </c>
    </row>
    <row r="578" spans="1:16">
      <c r="A578" s="57">
        <v>41105</v>
      </c>
      <c r="B578" t="s">
        <v>20</v>
      </c>
      <c r="C578" t="s">
        <v>18</v>
      </c>
      <c r="D578" t="s">
        <v>39</v>
      </c>
      <c r="E578" t="s">
        <v>13</v>
      </c>
      <c r="F578">
        <v>24</v>
      </c>
      <c r="G578" t="str">
        <f t="shared" si="24"/>
        <v>2012</v>
      </c>
      <c r="H578" t="str">
        <f t="shared" si="25"/>
        <v>July</v>
      </c>
      <c r="I578">
        <v>14904</v>
      </c>
      <c r="J578">
        <v>15840</v>
      </c>
      <c r="K578">
        <f t="shared" si="26"/>
        <v>936</v>
      </c>
      <c r="L578">
        <v>3978</v>
      </c>
      <c r="M578">
        <v>4230</v>
      </c>
      <c r="P578" s="36">
        <v>41105</v>
      </c>
    </row>
    <row r="579" spans="1:16">
      <c r="A579" s="57">
        <v>41106</v>
      </c>
      <c r="B579" t="s">
        <v>17</v>
      </c>
      <c r="C579" t="s">
        <v>18</v>
      </c>
      <c r="D579" t="s">
        <v>21</v>
      </c>
      <c r="E579" t="s">
        <v>13</v>
      </c>
      <c r="F579">
        <v>24</v>
      </c>
      <c r="G579" t="str">
        <f t="shared" ref="G579:G642" si="27">TEXT(A579,"yyyy")</f>
        <v>2012</v>
      </c>
      <c r="H579" t="str">
        <f t="shared" ref="H579:H642" si="28">TEXT(A579,"mmmm")</f>
        <v>July</v>
      </c>
      <c r="I579">
        <v>6588</v>
      </c>
      <c r="J579">
        <v>7020</v>
      </c>
      <c r="K579">
        <f t="shared" ref="K579:K642" si="29">J579-I579</f>
        <v>432</v>
      </c>
      <c r="L579">
        <v>5832</v>
      </c>
      <c r="M579">
        <v>6210</v>
      </c>
      <c r="P579" s="36">
        <v>41106</v>
      </c>
    </row>
    <row r="580" spans="1:16">
      <c r="A580" s="57">
        <v>41106</v>
      </c>
      <c r="B580" t="s">
        <v>27</v>
      </c>
      <c r="C580" t="s">
        <v>23</v>
      </c>
      <c r="D580" t="s">
        <v>43</v>
      </c>
      <c r="E580" t="s">
        <v>13</v>
      </c>
      <c r="F580">
        <v>16</v>
      </c>
      <c r="G580" t="str">
        <f t="shared" si="27"/>
        <v>2012</v>
      </c>
      <c r="H580" t="str">
        <f t="shared" si="28"/>
        <v>July</v>
      </c>
      <c r="I580">
        <v>37224</v>
      </c>
      <c r="J580">
        <v>39600</v>
      </c>
      <c r="K580">
        <f t="shared" si="29"/>
        <v>2376</v>
      </c>
      <c r="L580">
        <v>3978</v>
      </c>
      <c r="M580">
        <v>4230</v>
      </c>
      <c r="P580" s="36">
        <v>41106</v>
      </c>
    </row>
    <row r="581" spans="1:16">
      <c r="A581" s="57">
        <v>41106</v>
      </c>
      <c r="B581" t="s">
        <v>17</v>
      </c>
      <c r="C581" t="s">
        <v>18</v>
      </c>
      <c r="D581" t="s">
        <v>15</v>
      </c>
      <c r="E581" t="s">
        <v>16</v>
      </c>
      <c r="F581">
        <v>6</v>
      </c>
      <c r="G581" t="str">
        <f t="shared" si="27"/>
        <v>2012</v>
      </c>
      <c r="H581" t="str">
        <f t="shared" si="28"/>
        <v>July</v>
      </c>
      <c r="I581">
        <v>53730</v>
      </c>
      <c r="J581">
        <v>58050</v>
      </c>
      <c r="K581">
        <f t="shared" si="29"/>
        <v>4320</v>
      </c>
      <c r="L581">
        <v>3978</v>
      </c>
      <c r="M581">
        <v>4230</v>
      </c>
      <c r="P581" s="36">
        <v>41106</v>
      </c>
    </row>
    <row r="582" spans="1:16">
      <c r="A582" s="57">
        <v>41106</v>
      </c>
      <c r="B582" t="s">
        <v>31</v>
      </c>
      <c r="C582" t="s">
        <v>30</v>
      </c>
      <c r="D582" t="s">
        <v>37</v>
      </c>
      <c r="E582" t="s">
        <v>13</v>
      </c>
      <c r="F582">
        <v>4</v>
      </c>
      <c r="G582" t="str">
        <f t="shared" si="27"/>
        <v>2012</v>
      </c>
      <c r="H582" t="str">
        <f t="shared" si="28"/>
        <v>July</v>
      </c>
      <c r="I582">
        <v>17928</v>
      </c>
      <c r="J582">
        <v>19080</v>
      </c>
      <c r="K582">
        <f t="shared" si="29"/>
        <v>1152</v>
      </c>
      <c r="L582">
        <v>5148</v>
      </c>
      <c r="M582">
        <v>5490</v>
      </c>
      <c r="P582" s="36">
        <v>41106</v>
      </c>
    </row>
    <row r="583" spans="1:16">
      <c r="A583" s="57">
        <v>41107</v>
      </c>
      <c r="B583" t="s">
        <v>14</v>
      </c>
      <c r="C583" t="s">
        <v>11</v>
      </c>
      <c r="D583" t="s">
        <v>32</v>
      </c>
      <c r="E583" t="s">
        <v>13</v>
      </c>
      <c r="F583">
        <v>24</v>
      </c>
      <c r="G583" t="str">
        <f t="shared" si="27"/>
        <v>2012</v>
      </c>
      <c r="H583" t="str">
        <f t="shared" si="28"/>
        <v>July</v>
      </c>
      <c r="I583">
        <v>42552</v>
      </c>
      <c r="J583">
        <v>45360</v>
      </c>
      <c r="K583">
        <f t="shared" si="29"/>
        <v>2808</v>
      </c>
      <c r="L583">
        <v>5832</v>
      </c>
      <c r="M583">
        <v>6210</v>
      </c>
      <c r="P583" s="36">
        <v>41107</v>
      </c>
    </row>
    <row r="584" spans="1:16">
      <c r="A584" s="57">
        <v>41107</v>
      </c>
      <c r="B584" t="s">
        <v>14</v>
      </c>
      <c r="C584" t="s">
        <v>11</v>
      </c>
      <c r="D584" t="s">
        <v>12</v>
      </c>
      <c r="E584" t="s">
        <v>13</v>
      </c>
      <c r="F584">
        <v>21</v>
      </c>
      <c r="G584" t="str">
        <f t="shared" si="27"/>
        <v>2012</v>
      </c>
      <c r="H584" t="str">
        <f t="shared" si="28"/>
        <v>July</v>
      </c>
      <c r="I584">
        <v>36612</v>
      </c>
      <c r="J584">
        <v>38880</v>
      </c>
      <c r="K584">
        <f t="shared" si="29"/>
        <v>2268</v>
      </c>
      <c r="L584">
        <v>2034</v>
      </c>
      <c r="M584">
        <v>2160</v>
      </c>
      <c r="P584" s="36">
        <v>41107</v>
      </c>
    </row>
    <row r="585" spans="1:16">
      <c r="A585" s="57">
        <v>41107</v>
      </c>
      <c r="B585" t="s">
        <v>34</v>
      </c>
      <c r="C585" t="s">
        <v>25</v>
      </c>
      <c r="D585" t="s">
        <v>15</v>
      </c>
      <c r="E585" t="s">
        <v>16</v>
      </c>
      <c r="F585">
        <v>13</v>
      </c>
      <c r="G585" t="str">
        <f t="shared" si="27"/>
        <v>2012</v>
      </c>
      <c r="H585" t="str">
        <f t="shared" si="28"/>
        <v>July</v>
      </c>
      <c r="I585">
        <v>39402</v>
      </c>
      <c r="J585">
        <v>42570</v>
      </c>
      <c r="K585">
        <f t="shared" si="29"/>
        <v>3168</v>
      </c>
      <c r="L585">
        <v>5832</v>
      </c>
      <c r="M585">
        <v>6210</v>
      </c>
      <c r="P585" s="36">
        <v>41107</v>
      </c>
    </row>
    <row r="586" spans="1:16">
      <c r="A586" s="57">
        <v>41107</v>
      </c>
      <c r="B586" t="s">
        <v>34</v>
      </c>
      <c r="C586" t="s">
        <v>25</v>
      </c>
      <c r="D586" t="s">
        <v>39</v>
      </c>
      <c r="E586" t="s">
        <v>13</v>
      </c>
      <c r="F586">
        <v>2</v>
      </c>
      <c r="G586" t="str">
        <f t="shared" si="27"/>
        <v>2012</v>
      </c>
      <c r="H586" t="str">
        <f t="shared" si="28"/>
        <v>July</v>
      </c>
      <c r="I586">
        <v>3726</v>
      </c>
      <c r="J586">
        <v>3960</v>
      </c>
      <c r="K586">
        <f t="shared" si="29"/>
        <v>234</v>
      </c>
      <c r="L586">
        <v>3546</v>
      </c>
      <c r="M586">
        <v>3780</v>
      </c>
      <c r="P586" s="36">
        <v>41107</v>
      </c>
    </row>
    <row r="587" spans="1:16">
      <c r="A587" s="57">
        <v>41108</v>
      </c>
      <c r="B587" t="s">
        <v>17</v>
      </c>
      <c r="C587" t="s">
        <v>18</v>
      </c>
      <c r="D587" t="s">
        <v>36</v>
      </c>
      <c r="E587" t="s">
        <v>13</v>
      </c>
      <c r="F587">
        <v>20</v>
      </c>
      <c r="G587" t="str">
        <f t="shared" si="27"/>
        <v>2012</v>
      </c>
      <c r="H587" t="str">
        <f t="shared" si="28"/>
        <v>July</v>
      </c>
      <c r="I587">
        <v>27378</v>
      </c>
      <c r="J587">
        <v>29250</v>
      </c>
      <c r="K587">
        <f t="shared" si="29"/>
        <v>1872</v>
      </c>
      <c r="L587">
        <v>3726</v>
      </c>
      <c r="M587">
        <v>3960</v>
      </c>
      <c r="P587" s="36">
        <v>41108</v>
      </c>
    </row>
    <row r="588" spans="1:16">
      <c r="A588" s="57">
        <v>41108</v>
      </c>
      <c r="B588" t="s">
        <v>10</v>
      </c>
      <c r="C588" t="s">
        <v>11</v>
      </c>
      <c r="D588" t="s">
        <v>28</v>
      </c>
      <c r="E588" t="s">
        <v>13</v>
      </c>
      <c r="F588">
        <v>21</v>
      </c>
      <c r="G588" t="str">
        <f t="shared" si="27"/>
        <v>2012</v>
      </c>
      <c r="H588" t="str">
        <f t="shared" si="28"/>
        <v>July</v>
      </c>
      <c r="I588">
        <v>99144</v>
      </c>
      <c r="J588">
        <v>105570</v>
      </c>
      <c r="K588">
        <f t="shared" si="29"/>
        <v>6426</v>
      </c>
      <c r="L588">
        <v>3978</v>
      </c>
      <c r="M588">
        <v>4230</v>
      </c>
      <c r="P588" s="36">
        <v>41108</v>
      </c>
    </row>
    <row r="589" spans="1:16">
      <c r="A589" s="57">
        <v>41108</v>
      </c>
      <c r="B589" t="s">
        <v>20</v>
      </c>
      <c r="C589" t="s">
        <v>18</v>
      </c>
      <c r="D589" t="s">
        <v>41</v>
      </c>
      <c r="E589" t="s">
        <v>13</v>
      </c>
      <c r="F589">
        <v>12</v>
      </c>
      <c r="G589" t="str">
        <f t="shared" si="27"/>
        <v>2012</v>
      </c>
      <c r="H589" t="str">
        <f t="shared" si="28"/>
        <v>July</v>
      </c>
      <c r="I589">
        <v>29520</v>
      </c>
      <c r="J589">
        <v>31500</v>
      </c>
      <c r="K589">
        <f t="shared" si="29"/>
        <v>1980</v>
      </c>
      <c r="L589">
        <v>3042</v>
      </c>
      <c r="M589">
        <v>3240</v>
      </c>
      <c r="P589" s="36">
        <v>41108</v>
      </c>
    </row>
    <row r="590" spans="1:16">
      <c r="A590" s="57">
        <v>41109</v>
      </c>
      <c r="B590" t="s">
        <v>20</v>
      </c>
      <c r="C590" t="s">
        <v>18</v>
      </c>
      <c r="D590" t="s">
        <v>28</v>
      </c>
      <c r="E590" t="s">
        <v>13</v>
      </c>
      <c r="F590">
        <v>23</v>
      </c>
      <c r="G590" t="str">
        <f t="shared" si="27"/>
        <v>2012</v>
      </c>
      <c r="H590" t="str">
        <f t="shared" si="28"/>
        <v>July</v>
      </c>
      <c r="I590">
        <v>99144</v>
      </c>
      <c r="J590">
        <v>105570</v>
      </c>
      <c r="K590">
        <f t="shared" si="29"/>
        <v>6426</v>
      </c>
      <c r="L590">
        <v>3546</v>
      </c>
      <c r="M590">
        <v>3780</v>
      </c>
      <c r="P590" s="36">
        <v>41109</v>
      </c>
    </row>
    <row r="591" spans="1:16">
      <c r="A591" s="57">
        <v>41109</v>
      </c>
      <c r="B591" t="s">
        <v>24</v>
      </c>
      <c r="C591" t="s">
        <v>25</v>
      </c>
      <c r="D591" t="s">
        <v>19</v>
      </c>
      <c r="E591" t="s">
        <v>13</v>
      </c>
      <c r="F591">
        <v>23</v>
      </c>
      <c r="G591" t="str">
        <f t="shared" si="27"/>
        <v>2012</v>
      </c>
      <c r="H591" t="str">
        <f t="shared" si="28"/>
        <v>July</v>
      </c>
      <c r="I591">
        <v>11934</v>
      </c>
      <c r="J591">
        <v>12690</v>
      </c>
      <c r="K591">
        <f t="shared" si="29"/>
        <v>756</v>
      </c>
      <c r="L591">
        <v>4482</v>
      </c>
      <c r="M591">
        <v>4770</v>
      </c>
      <c r="P591" s="36">
        <v>41109</v>
      </c>
    </row>
    <row r="592" spans="1:16">
      <c r="A592" s="57">
        <v>41109</v>
      </c>
      <c r="B592" t="s">
        <v>20</v>
      </c>
      <c r="C592" t="s">
        <v>18</v>
      </c>
      <c r="D592" t="s">
        <v>37</v>
      </c>
      <c r="E592" t="s">
        <v>13</v>
      </c>
      <c r="F592">
        <v>24</v>
      </c>
      <c r="G592" t="str">
        <f t="shared" si="27"/>
        <v>2012</v>
      </c>
      <c r="H592" t="str">
        <f t="shared" si="28"/>
        <v>July</v>
      </c>
      <c r="I592">
        <v>8964</v>
      </c>
      <c r="J592">
        <v>9540</v>
      </c>
      <c r="K592">
        <f t="shared" si="29"/>
        <v>576</v>
      </c>
      <c r="L592">
        <v>3924</v>
      </c>
      <c r="M592">
        <v>4230</v>
      </c>
      <c r="P592" s="36">
        <v>41109</v>
      </c>
    </row>
    <row r="593" spans="1:16">
      <c r="A593" s="57">
        <v>41110</v>
      </c>
      <c r="B593" t="s">
        <v>34</v>
      </c>
      <c r="C593" t="s">
        <v>25</v>
      </c>
      <c r="D593" t="s">
        <v>35</v>
      </c>
      <c r="E593" t="s">
        <v>13</v>
      </c>
      <c r="F593">
        <v>25</v>
      </c>
      <c r="G593" t="str">
        <f t="shared" si="27"/>
        <v>2012</v>
      </c>
      <c r="H593" t="str">
        <f t="shared" si="28"/>
        <v>July</v>
      </c>
      <c r="I593">
        <v>128700</v>
      </c>
      <c r="J593">
        <v>137250</v>
      </c>
      <c r="K593">
        <f t="shared" si="29"/>
        <v>8550</v>
      </c>
      <c r="L593">
        <v>2952</v>
      </c>
      <c r="M593">
        <v>3150</v>
      </c>
      <c r="P593" s="36">
        <v>41110</v>
      </c>
    </row>
    <row r="594" spans="1:16">
      <c r="A594" s="57">
        <v>41110</v>
      </c>
      <c r="B594" t="s">
        <v>17</v>
      </c>
      <c r="C594" t="s">
        <v>18</v>
      </c>
      <c r="D594" t="s">
        <v>28</v>
      </c>
      <c r="E594" t="s">
        <v>13</v>
      </c>
      <c r="F594">
        <v>17</v>
      </c>
      <c r="G594" t="str">
        <f t="shared" si="27"/>
        <v>2012</v>
      </c>
      <c r="H594" t="str">
        <f t="shared" si="28"/>
        <v>July</v>
      </c>
      <c r="I594">
        <v>116640</v>
      </c>
      <c r="J594">
        <v>124200</v>
      </c>
      <c r="K594">
        <f t="shared" si="29"/>
        <v>7560</v>
      </c>
      <c r="L594">
        <v>3726</v>
      </c>
      <c r="M594">
        <v>3960</v>
      </c>
      <c r="P594" s="36">
        <v>41110</v>
      </c>
    </row>
    <row r="595" spans="1:16">
      <c r="A595" s="57">
        <v>41110</v>
      </c>
      <c r="B595" t="s">
        <v>20</v>
      </c>
      <c r="C595" t="s">
        <v>18</v>
      </c>
      <c r="D595" t="s">
        <v>32</v>
      </c>
      <c r="E595" t="s">
        <v>13</v>
      </c>
      <c r="F595">
        <v>21</v>
      </c>
      <c r="G595" t="str">
        <f t="shared" si="27"/>
        <v>2012</v>
      </c>
      <c r="H595" t="str">
        <f t="shared" si="28"/>
        <v>July</v>
      </c>
      <c r="I595">
        <v>17730</v>
      </c>
      <c r="J595">
        <v>18900</v>
      </c>
      <c r="K595">
        <f t="shared" si="29"/>
        <v>1170</v>
      </c>
      <c r="L595">
        <v>3978</v>
      </c>
      <c r="M595">
        <v>4230</v>
      </c>
      <c r="P595" s="36">
        <v>41110</v>
      </c>
    </row>
    <row r="596" spans="1:16">
      <c r="A596" s="57">
        <v>41110</v>
      </c>
      <c r="B596" t="s">
        <v>31</v>
      </c>
      <c r="C596" t="s">
        <v>30</v>
      </c>
      <c r="D596" t="s">
        <v>40</v>
      </c>
      <c r="E596" t="s">
        <v>16</v>
      </c>
      <c r="F596">
        <v>9</v>
      </c>
      <c r="G596" t="str">
        <f t="shared" si="27"/>
        <v>2012</v>
      </c>
      <c r="H596" t="str">
        <f t="shared" si="28"/>
        <v>July</v>
      </c>
      <c r="I596">
        <v>27468</v>
      </c>
      <c r="J596">
        <v>29610</v>
      </c>
      <c r="K596">
        <f t="shared" si="29"/>
        <v>2142</v>
      </c>
      <c r="L596">
        <v>3726</v>
      </c>
      <c r="M596">
        <v>3960</v>
      </c>
      <c r="P596" s="36">
        <v>41110</v>
      </c>
    </row>
    <row r="597" spans="1:16">
      <c r="A597" s="57">
        <v>41110</v>
      </c>
      <c r="B597" t="s">
        <v>34</v>
      </c>
      <c r="C597" t="s">
        <v>25</v>
      </c>
      <c r="D597" t="s">
        <v>26</v>
      </c>
      <c r="E597" t="s">
        <v>13</v>
      </c>
      <c r="F597">
        <v>11</v>
      </c>
      <c r="G597" t="str">
        <f t="shared" si="27"/>
        <v>2012</v>
      </c>
      <c r="H597" t="str">
        <f t="shared" si="28"/>
        <v>July</v>
      </c>
      <c r="I597">
        <v>54756</v>
      </c>
      <c r="J597">
        <v>58320</v>
      </c>
      <c r="K597">
        <f t="shared" si="29"/>
        <v>3564</v>
      </c>
      <c r="L597">
        <v>4482</v>
      </c>
      <c r="M597">
        <v>4770</v>
      </c>
      <c r="P597" s="36">
        <v>41110</v>
      </c>
    </row>
    <row r="598" spans="1:16">
      <c r="A598" s="57">
        <v>41111</v>
      </c>
      <c r="B598" t="s">
        <v>27</v>
      </c>
      <c r="C598" t="s">
        <v>23</v>
      </c>
      <c r="D598" t="s">
        <v>38</v>
      </c>
      <c r="E598" t="s">
        <v>13</v>
      </c>
      <c r="F598">
        <v>4</v>
      </c>
      <c r="G598" t="str">
        <f t="shared" si="27"/>
        <v>2012</v>
      </c>
      <c r="H598" t="str">
        <f t="shared" si="28"/>
        <v>July</v>
      </c>
      <c r="I598">
        <v>42552</v>
      </c>
      <c r="J598">
        <v>45360</v>
      </c>
      <c r="K598">
        <f t="shared" si="29"/>
        <v>2808</v>
      </c>
      <c r="L598">
        <v>3582</v>
      </c>
      <c r="M598">
        <v>3870</v>
      </c>
      <c r="P598" s="36">
        <v>41111</v>
      </c>
    </row>
    <row r="599" spans="1:16">
      <c r="A599" s="57">
        <v>41111</v>
      </c>
      <c r="B599" t="s">
        <v>20</v>
      </c>
      <c r="C599" t="s">
        <v>18</v>
      </c>
      <c r="D599" t="s">
        <v>40</v>
      </c>
      <c r="E599" t="s">
        <v>16</v>
      </c>
      <c r="F599">
        <v>22</v>
      </c>
      <c r="G599" t="str">
        <f t="shared" si="27"/>
        <v>2012</v>
      </c>
      <c r="H599" t="str">
        <f t="shared" si="28"/>
        <v>July</v>
      </c>
      <c r="I599">
        <v>23544</v>
      </c>
      <c r="J599">
        <v>25380</v>
      </c>
      <c r="K599">
        <f t="shared" si="29"/>
        <v>1836</v>
      </c>
      <c r="L599">
        <v>4482</v>
      </c>
      <c r="M599">
        <v>4770</v>
      </c>
      <c r="P599" s="36">
        <v>41111</v>
      </c>
    </row>
    <row r="600" spans="1:16">
      <c r="A600" s="57">
        <v>41111</v>
      </c>
      <c r="B600" t="s">
        <v>29</v>
      </c>
      <c r="C600" t="s">
        <v>30</v>
      </c>
      <c r="D600" t="s">
        <v>33</v>
      </c>
      <c r="E600" t="s">
        <v>13</v>
      </c>
      <c r="F600">
        <v>15</v>
      </c>
      <c r="G600" t="str">
        <f t="shared" si="27"/>
        <v>2012</v>
      </c>
      <c r="H600" t="str">
        <f t="shared" si="28"/>
        <v>July</v>
      </c>
      <c r="I600">
        <v>75582</v>
      </c>
      <c r="J600">
        <v>80370</v>
      </c>
      <c r="K600">
        <f t="shared" si="29"/>
        <v>4788</v>
      </c>
      <c r="L600">
        <v>3924</v>
      </c>
      <c r="M600">
        <v>4230</v>
      </c>
      <c r="P600" s="36">
        <v>41111</v>
      </c>
    </row>
    <row r="601" spans="1:16">
      <c r="A601" s="57">
        <v>41111</v>
      </c>
      <c r="B601" t="s">
        <v>27</v>
      </c>
      <c r="C601" t="s">
        <v>23</v>
      </c>
      <c r="D601" t="s">
        <v>39</v>
      </c>
      <c r="E601" t="s">
        <v>13</v>
      </c>
      <c r="F601">
        <v>23</v>
      </c>
      <c r="G601" t="str">
        <f t="shared" si="27"/>
        <v>2012</v>
      </c>
      <c r="H601" t="str">
        <f t="shared" si="28"/>
        <v>July</v>
      </c>
      <c r="I601">
        <v>44712</v>
      </c>
      <c r="J601">
        <v>47520</v>
      </c>
      <c r="K601">
        <f t="shared" si="29"/>
        <v>2808</v>
      </c>
      <c r="L601">
        <v>7506</v>
      </c>
      <c r="M601">
        <v>8100</v>
      </c>
      <c r="P601" s="36">
        <v>41111</v>
      </c>
    </row>
    <row r="602" spans="1:16">
      <c r="A602" s="57">
        <v>41112</v>
      </c>
      <c r="B602" t="s">
        <v>20</v>
      </c>
      <c r="C602" t="s">
        <v>18</v>
      </c>
      <c r="D602" t="s">
        <v>19</v>
      </c>
      <c r="E602" t="s">
        <v>13</v>
      </c>
      <c r="F602">
        <v>9</v>
      </c>
      <c r="G602" t="str">
        <f t="shared" si="27"/>
        <v>2012</v>
      </c>
      <c r="H602" t="str">
        <f t="shared" si="28"/>
        <v>July</v>
      </c>
      <c r="I602">
        <v>7956</v>
      </c>
      <c r="J602">
        <v>8460</v>
      </c>
      <c r="K602">
        <f t="shared" si="29"/>
        <v>504</v>
      </c>
      <c r="L602">
        <v>3546</v>
      </c>
      <c r="M602">
        <v>3780</v>
      </c>
      <c r="P602" s="36">
        <v>41112</v>
      </c>
    </row>
    <row r="603" spans="1:16">
      <c r="A603" s="57">
        <v>41112</v>
      </c>
      <c r="B603" t="s">
        <v>27</v>
      </c>
      <c r="C603" t="s">
        <v>23</v>
      </c>
      <c r="D603" t="s">
        <v>38</v>
      </c>
      <c r="E603" t="s">
        <v>13</v>
      </c>
      <c r="F603">
        <v>7</v>
      </c>
      <c r="G603" t="str">
        <f t="shared" si="27"/>
        <v>2012</v>
      </c>
      <c r="H603" t="str">
        <f t="shared" si="28"/>
        <v>July</v>
      </c>
      <c r="I603">
        <v>88650</v>
      </c>
      <c r="J603">
        <v>94500</v>
      </c>
      <c r="K603">
        <f t="shared" si="29"/>
        <v>5850</v>
      </c>
      <c r="L603">
        <v>3042</v>
      </c>
      <c r="M603">
        <v>3240</v>
      </c>
      <c r="P603" s="36">
        <v>41112</v>
      </c>
    </row>
    <row r="604" spans="1:16">
      <c r="A604" s="57">
        <v>41112</v>
      </c>
      <c r="B604" t="s">
        <v>10</v>
      </c>
      <c r="C604" t="s">
        <v>11</v>
      </c>
      <c r="D604" t="s">
        <v>42</v>
      </c>
      <c r="E604" t="s">
        <v>16</v>
      </c>
      <c r="F604">
        <v>25</v>
      </c>
      <c r="G604" t="str">
        <f t="shared" si="27"/>
        <v>2012</v>
      </c>
      <c r="H604" t="str">
        <f t="shared" si="28"/>
        <v>July</v>
      </c>
      <c r="I604">
        <v>127602</v>
      </c>
      <c r="J604">
        <v>137700</v>
      </c>
      <c r="K604">
        <f t="shared" si="29"/>
        <v>10098</v>
      </c>
      <c r="L604">
        <v>3042</v>
      </c>
      <c r="M604">
        <v>3240</v>
      </c>
      <c r="P604" s="36">
        <v>41112</v>
      </c>
    </row>
    <row r="605" spans="1:16">
      <c r="A605" s="57">
        <v>41113</v>
      </c>
      <c r="B605" t="s">
        <v>17</v>
      </c>
      <c r="C605" t="s">
        <v>18</v>
      </c>
      <c r="D605" t="s">
        <v>33</v>
      </c>
      <c r="E605" t="s">
        <v>13</v>
      </c>
      <c r="F605">
        <v>10</v>
      </c>
      <c r="G605" t="str">
        <f t="shared" si="27"/>
        <v>2012</v>
      </c>
      <c r="H605" t="str">
        <f t="shared" si="28"/>
        <v>July</v>
      </c>
      <c r="I605">
        <v>63648</v>
      </c>
      <c r="J605">
        <v>67680</v>
      </c>
      <c r="K605">
        <f t="shared" si="29"/>
        <v>4032</v>
      </c>
      <c r="L605">
        <v>3978</v>
      </c>
      <c r="M605">
        <v>4230</v>
      </c>
      <c r="P605" s="36">
        <v>41113</v>
      </c>
    </row>
    <row r="606" spans="1:16">
      <c r="A606" s="57">
        <v>41113</v>
      </c>
      <c r="B606" t="s">
        <v>22</v>
      </c>
      <c r="C606" t="s">
        <v>23</v>
      </c>
      <c r="D606" t="s">
        <v>37</v>
      </c>
      <c r="E606" t="s">
        <v>13</v>
      </c>
      <c r="F606">
        <v>8</v>
      </c>
      <c r="G606" t="str">
        <f t="shared" si="27"/>
        <v>2012</v>
      </c>
      <c r="H606" t="str">
        <f t="shared" si="28"/>
        <v>July</v>
      </c>
      <c r="I606">
        <v>4482</v>
      </c>
      <c r="J606">
        <v>4770</v>
      </c>
      <c r="K606">
        <f t="shared" si="29"/>
        <v>288</v>
      </c>
      <c r="L606">
        <v>5148</v>
      </c>
      <c r="M606">
        <v>5490</v>
      </c>
      <c r="P606" s="36">
        <v>41113</v>
      </c>
    </row>
    <row r="607" spans="1:16">
      <c r="A607" s="57">
        <v>41113</v>
      </c>
      <c r="B607" t="s">
        <v>20</v>
      </c>
      <c r="C607" t="s">
        <v>18</v>
      </c>
      <c r="D607" t="s">
        <v>37</v>
      </c>
      <c r="E607" t="s">
        <v>13</v>
      </c>
      <c r="F607">
        <v>18</v>
      </c>
      <c r="G607" t="str">
        <f t="shared" si="27"/>
        <v>2012</v>
      </c>
      <c r="H607" t="str">
        <f t="shared" si="28"/>
        <v>July</v>
      </c>
      <c r="I607">
        <v>13446</v>
      </c>
      <c r="J607">
        <v>14310</v>
      </c>
      <c r="K607">
        <f t="shared" si="29"/>
        <v>864</v>
      </c>
      <c r="L607">
        <v>3042</v>
      </c>
      <c r="M607">
        <v>3240</v>
      </c>
      <c r="P607" s="36">
        <v>41113</v>
      </c>
    </row>
    <row r="608" spans="1:16">
      <c r="A608" s="57">
        <v>41113</v>
      </c>
      <c r="B608" t="s">
        <v>27</v>
      </c>
      <c r="C608" t="s">
        <v>23</v>
      </c>
      <c r="D608" t="s">
        <v>35</v>
      </c>
      <c r="E608" t="s">
        <v>13</v>
      </c>
      <c r="F608">
        <v>8</v>
      </c>
      <c r="G608" t="str">
        <f t="shared" si="27"/>
        <v>2012</v>
      </c>
      <c r="H608" t="str">
        <f t="shared" si="28"/>
        <v>July</v>
      </c>
      <c r="I608">
        <v>20592</v>
      </c>
      <c r="J608">
        <v>21960</v>
      </c>
      <c r="K608">
        <f t="shared" si="29"/>
        <v>1368</v>
      </c>
      <c r="L608">
        <v>5148</v>
      </c>
      <c r="M608">
        <v>5490</v>
      </c>
      <c r="P608" s="36">
        <v>41113</v>
      </c>
    </row>
    <row r="609" spans="1:16">
      <c r="A609" s="57">
        <v>41114</v>
      </c>
      <c r="B609" t="s">
        <v>20</v>
      </c>
      <c r="C609" t="s">
        <v>18</v>
      </c>
      <c r="D609" t="s">
        <v>37</v>
      </c>
      <c r="E609" t="s">
        <v>13</v>
      </c>
      <c r="F609">
        <v>25</v>
      </c>
      <c r="G609" t="str">
        <f t="shared" si="27"/>
        <v>2012</v>
      </c>
      <c r="H609" t="str">
        <f t="shared" si="28"/>
        <v>July</v>
      </c>
      <c r="I609">
        <v>4482</v>
      </c>
      <c r="J609">
        <v>4770</v>
      </c>
      <c r="K609">
        <f t="shared" si="29"/>
        <v>288</v>
      </c>
      <c r="L609">
        <v>7506</v>
      </c>
      <c r="M609">
        <v>8100</v>
      </c>
      <c r="P609" s="36">
        <v>41114</v>
      </c>
    </row>
    <row r="610" spans="1:16">
      <c r="A610" s="57">
        <v>41114</v>
      </c>
      <c r="B610" t="s">
        <v>31</v>
      </c>
      <c r="C610" t="s">
        <v>30</v>
      </c>
      <c r="D610" t="s">
        <v>41</v>
      </c>
      <c r="E610" t="s">
        <v>13</v>
      </c>
      <c r="F610">
        <v>7</v>
      </c>
      <c r="G610" t="str">
        <f t="shared" si="27"/>
        <v>2012</v>
      </c>
      <c r="H610" t="str">
        <f t="shared" si="28"/>
        <v>July</v>
      </c>
      <c r="I610">
        <v>17712</v>
      </c>
      <c r="J610">
        <v>18900</v>
      </c>
      <c r="K610">
        <f t="shared" si="29"/>
        <v>1188</v>
      </c>
      <c r="L610">
        <v>3042</v>
      </c>
      <c r="M610">
        <v>3240</v>
      </c>
      <c r="P610" s="36">
        <v>41114</v>
      </c>
    </row>
    <row r="611" spans="1:16">
      <c r="A611" s="57">
        <v>41115</v>
      </c>
      <c r="B611" t="s">
        <v>27</v>
      </c>
      <c r="C611" t="s">
        <v>23</v>
      </c>
      <c r="D611" t="s">
        <v>43</v>
      </c>
      <c r="E611" t="s">
        <v>13</v>
      </c>
      <c r="F611">
        <v>17</v>
      </c>
      <c r="G611" t="str">
        <f t="shared" si="27"/>
        <v>2012</v>
      </c>
      <c r="H611" t="str">
        <f t="shared" si="28"/>
        <v>July</v>
      </c>
      <c r="I611">
        <v>10152</v>
      </c>
      <c r="J611">
        <v>10800</v>
      </c>
      <c r="K611">
        <f t="shared" si="29"/>
        <v>648</v>
      </c>
      <c r="L611">
        <v>3978</v>
      </c>
      <c r="M611">
        <v>4230</v>
      </c>
      <c r="P611" s="36">
        <v>41115</v>
      </c>
    </row>
    <row r="612" spans="1:16">
      <c r="A612" s="57">
        <v>41115</v>
      </c>
      <c r="B612" t="s">
        <v>27</v>
      </c>
      <c r="C612" t="s">
        <v>23</v>
      </c>
      <c r="D612" t="s">
        <v>26</v>
      </c>
      <c r="E612" t="s">
        <v>13</v>
      </c>
      <c r="F612">
        <v>3</v>
      </c>
      <c r="G612" t="str">
        <f t="shared" si="27"/>
        <v>2012</v>
      </c>
      <c r="H612" t="str">
        <f t="shared" si="28"/>
        <v>July</v>
      </c>
      <c r="I612">
        <v>27378</v>
      </c>
      <c r="J612">
        <v>29160</v>
      </c>
      <c r="K612">
        <f t="shared" si="29"/>
        <v>1782</v>
      </c>
      <c r="L612">
        <v>2952</v>
      </c>
      <c r="M612">
        <v>3150</v>
      </c>
      <c r="P612" s="36">
        <v>41115</v>
      </c>
    </row>
    <row r="613" spans="1:16">
      <c r="A613" s="57">
        <v>41115</v>
      </c>
      <c r="B613" t="s">
        <v>14</v>
      </c>
      <c r="C613" t="s">
        <v>11</v>
      </c>
      <c r="D613" t="s">
        <v>37</v>
      </c>
      <c r="E613" t="s">
        <v>13</v>
      </c>
      <c r="F613">
        <v>13</v>
      </c>
      <c r="G613" t="str">
        <f t="shared" si="27"/>
        <v>2012</v>
      </c>
      <c r="H613" t="str">
        <f t="shared" si="28"/>
        <v>July</v>
      </c>
      <c r="I613">
        <v>58266</v>
      </c>
      <c r="J613">
        <v>62010</v>
      </c>
      <c r="K613">
        <f t="shared" si="29"/>
        <v>3744</v>
      </c>
      <c r="L613">
        <v>2034</v>
      </c>
      <c r="M613">
        <v>2160</v>
      </c>
      <c r="P613" s="36">
        <v>41115</v>
      </c>
    </row>
    <row r="614" spans="1:16">
      <c r="A614" s="57">
        <v>41115</v>
      </c>
      <c r="B614" t="s">
        <v>29</v>
      </c>
      <c r="C614" t="s">
        <v>30</v>
      </c>
      <c r="D614" t="s">
        <v>21</v>
      </c>
      <c r="E614" t="s">
        <v>13</v>
      </c>
      <c r="F614">
        <v>17</v>
      </c>
      <c r="G614" t="str">
        <f t="shared" si="27"/>
        <v>2012</v>
      </c>
      <c r="H614" t="str">
        <f t="shared" si="28"/>
        <v>July</v>
      </c>
      <c r="I614">
        <v>15372</v>
      </c>
      <c r="J614">
        <v>16380</v>
      </c>
      <c r="K614">
        <f t="shared" si="29"/>
        <v>1008</v>
      </c>
      <c r="L614">
        <v>3582</v>
      </c>
      <c r="M614">
        <v>3870</v>
      </c>
      <c r="P614" s="36">
        <v>41115</v>
      </c>
    </row>
    <row r="615" spans="1:16">
      <c r="A615" s="57">
        <v>41115</v>
      </c>
      <c r="B615" t="s">
        <v>29</v>
      </c>
      <c r="C615" t="s">
        <v>30</v>
      </c>
      <c r="D615" t="s">
        <v>37</v>
      </c>
      <c r="E615" t="s">
        <v>13</v>
      </c>
      <c r="F615">
        <v>22</v>
      </c>
      <c r="G615" t="str">
        <f t="shared" si="27"/>
        <v>2012</v>
      </c>
      <c r="H615" t="str">
        <f t="shared" si="28"/>
        <v>July</v>
      </c>
      <c r="I615">
        <v>22410</v>
      </c>
      <c r="J615">
        <v>23850</v>
      </c>
      <c r="K615">
        <f t="shared" si="29"/>
        <v>1440</v>
      </c>
      <c r="L615">
        <v>3978</v>
      </c>
      <c r="M615">
        <v>4230</v>
      </c>
      <c r="P615" s="36">
        <v>41115</v>
      </c>
    </row>
    <row r="616" spans="1:16">
      <c r="A616" s="57">
        <v>41116</v>
      </c>
      <c r="B616" t="s">
        <v>20</v>
      </c>
      <c r="C616" t="s">
        <v>18</v>
      </c>
      <c r="D616" t="s">
        <v>37</v>
      </c>
      <c r="E616" t="s">
        <v>13</v>
      </c>
      <c r="F616">
        <v>23</v>
      </c>
      <c r="G616" t="str">
        <f t="shared" si="27"/>
        <v>2012</v>
      </c>
      <c r="H616" t="str">
        <f t="shared" si="28"/>
        <v>July</v>
      </c>
      <c r="I616">
        <v>80676</v>
      </c>
      <c r="J616">
        <v>85860</v>
      </c>
      <c r="K616">
        <f t="shared" si="29"/>
        <v>5184</v>
      </c>
      <c r="L616">
        <v>2196</v>
      </c>
      <c r="M616">
        <v>2340</v>
      </c>
      <c r="P616" s="36">
        <v>41116</v>
      </c>
    </row>
    <row r="617" spans="1:16">
      <c r="A617" s="57">
        <v>41116</v>
      </c>
      <c r="B617" t="s">
        <v>27</v>
      </c>
      <c r="C617" t="s">
        <v>23</v>
      </c>
      <c r="D617" t="s">
        <v>12</v>
      </c>
      <c r="E617" t="s">
        <v>13</v>
      </c>
      <c r="F617">
        <v>1</v>
      </c>
      <c r="G617" t="str">
        <f t="shared" si="27"/>
        <v>2012</v>
      </c>
      <c r="H617" t="str">
        <f t="shared" si="28"/>
        <v>July</v>
      </c>
      <c r="I617">
        <v>14238</v>
      </c>
      <c r="J617">
        <v>15120</v>
      </c>
      <c r="K617">
        <f t="shared" si="29"/>
        <v>882</v>
      </c>
      <c r="L617">
        <v>2034</v>
      </c>
      <c r="M617">
        <v>2160</v>
      </c>
      <c r="P617" s="36">
        <v>41116</v>
      </c>
    </row>
    <row r="618" spans="1:16">
      <c r="A618" s="57">
        <v>41116</v>
      </c>
      <c r="B618" t="s">
        <v>22</v>
      </c>
      <c r="C618" t="s">
        <v>23</v>
      </c>
      <c r="D618" t="s">
        <v>38</v>
      </c>
      <c r="E618" t="s">
        <v>13</v>
      </c>
      <c r="F618">
        <v>25</v>
      </c>
      <c r="G618" t="str">
        <f t="shared" si="27"/>
        <v>2012</v>
      </c>
      <c r="H618" t="str">
        <f t="shared" si="28"/>
        <v>July</v>
      </c>
      <c r="I618">
        <v>7092</v>
      </c>
      <c r="J618">
        <v>7560</v>
      </c>
      <c r="K618">
        <f t="shared" si="29"/>
        <v>468</v>
      </c>
      <c r="L618">
        <v>5148</v>
      </c>
      <c r="M618">
        <v>5490</v>
      </c>
      <c r="P618" s="36">
        <v>41116</v>
      </c>
    </row>
    <row r="619" spans="1:16">
      <c r="A619" s="57">
        <v>41117</v>
      </c>
      <c r="B619" t="s">
        <v>29</v>
      </c>
      <c r="C619" t="s">
        <v>30</v>
      </c>
      <c r="D619" t="s">
        <v>15</v>
      </c>
      <c r="E619" t="s">
        <v>16</v>
      </c>
      <c r="F619">
        <v>22</v>
      </c>
      <c r="G619" t="str">
        <f t="shared" si="27"/>
        <v>2012</v>
      </c>
      <c r="H619" t="str">
        <f t="shared" si="28"/>
        <v>July</v>
      </c>
      <c r="I619">
        <v>68058</v>
      </c>
      <c r="J619">
        <v>73530</v>
      </c>
      <c r="K619">
        <f t="shared" si="29"/>
        <v>5472</v>
      </c>
      <c r="L619">
        <v>3384</v>
      </c>
      <c r="M619">
        <v>3600</v>
      </c>
      <c r="P619" s="36">
        <v>41117</v>
      </c>
    </row>
    <row r="620" spans="1:16">
      <c r="A620" s="57">
        <v>41117</v>
      </c>
      <c r="B620" t="s">
        <v>34</v>
      </c>
      <c r="C620" t="s">
        <v>25</v>
      </c>
      <c r="D620" t="s">
        <v>39</v>
      </c>
      <c r="E620" t="s">
        <v>13</v>
      </c>
      <c r="F620">
        <v>2</v>
      </c>
      <c r="G620" t="str">
        <f t="shared" si="27"/>
        <v>2012</v>
      </c>
      <c r="H620" t="str">
        <f t="shared" si="28"/>
        <v>July</v>
      </c>
      <c r="I620">
        <v>40986</v>
      </c>
      <c r="J620">
        <v>43560</v>
      </c>
      <c r="K620">
        <f t="shared" si="29"/>
        <v>2574</v>
      </c>
      <c r="L620">
        <v>3978</v>
      </c>
      <c r="M620">
        <v>4230</v>
      </c>
      <c r="P620" s="36">
        <v>41117</v>
      </c>
    </row>
    <row r="621" spans="1:16">
      <c r="A621" s="57">
        <v>41117</v>
      </c>
      <c r="B621" t="s">
        <v>29</v>
      </c>
      <c r="C621" t="s">
        <v>30</v>
      </c>
      <c r="D621" t="s">
        <v>15</v>
      </c>
      <c r="E621" t="s">
        <v>16</v>
      </c>
      <c r="F621">
        <v>11</v>
      </c>
      <c r="G621" t="str">
        <f t="shared" si="27"/>
        <v>2012</v>
      </c>
      <c r="H621" t="str">
        <f t="shared" si="28"/>
        <v>July</v>
      </c>
      <c r="I621">
        <v>46566</v>
      </c>
      <c r="J621">
        <v>50310</v>
      </c>
      <c r="K621">
        <f t="shared" si="29"/>
        <v>3744</v>
      </c>
      <c r="L621">
        <v>3582</v>
      </c>
      <c r="M621">
        <v>3870</v>
      </c>
      <c r="P621" s="36">
        <v>41117</v>
      </c>
    </row>
    <row r="622" spans="1:16">
      <c r="A622" s="57">
        <v>41118</v>
      </c>
      <c r="B622" t="s">
        <v>29</v>
      </c>
      <c r="C622" t="s">
        <v>30</v>
      </c>
      <c r="D622" t="s">
        <v>35</v>
      </c>
      <c r="E622" t="s">
        <v>13</v>
      </c>
      <c r="F622">
        <v>11</v>
      </c>
      <c r="G622" t="str">
        <f t="shared" si="27"/>
        <v>2012</v>
      </c>
      <c r="H622" t="str">
        <f t="shared" si="28"/>
        <v>July</v>
      </c>
      <c r="I622">
        <v>20592</v>
      </c>
      <c r="J622">
        <v>21960</v>
      </c>
      <c r="K622">
        <f t="shared" si="29"/>
        <v>1368</v>
      </c>
      <c r="L622">
        <v>3546</v>
      </c>
      <c r="M622">
        <v>3780</v>
      </c>
      <c r="P622" s="36">
        <v>41118</v>
      </c>
    </row>
    <row r="623" spans="1:16">
      <c r="A623" s="57">
        <v>41118</v>
      </c>
      <c r="B623" t="s">
        <v>31</v>
      </c>
      <c r="C623" t="s">
        <v>30</v>
      </c>
      <c r="D623" t="s">
        <v>26</v>
      </c>
      <c r="E623" t="s">
        <v>13</v>
      </c>
      <c r="F623">
        <v>1</v>
      </c>
      <c r="G623" t="str">
        <f t="shared" si="27"/>
        <v>2012</v>
      </c>
      <c r="H623" t="str">
        <f t="shared" si="28"/>
        <v>July</v>
      </c>
      <c r="I623">
        <v>9126</v>
      </c>
      <c r="J623">
        <v>9720</v>
      </c>
      <c r="K623">
        <f t="shared" si="29"/>
        <v>594</v>
      </c>
      <c r="L623">
        <v>7506</v>
      </c>
      <c r="M623">
        <v>8100</v>
      </c>
      <c r="P623" s="36">
        <v>41118</v>
      </c>
    </row>
    <row r="624" spans="1:16">
      <c r="A624" s="57">
        <v>41118</v>
      </c>
      <c r="B624" t="s">
        <v>20</v>
      </c>
      <c r="C624" t="s">
        <v>18</v>
      </c>
      <c r="D624" t="s">
        <v>19</v>
      </c>
      <c r="E624" t="s">
        <v>13</v>
      </c>
      <c r="F624">
        <v>14</v>
      </c>
      <c r="G624" t="str">
        <f t="shared" si="27"/>
        <v>2012</v>
      </c>
      <c r="H624" t="str">
        <f t="shared" si="28"/>
        <v>July</v>
      </c>
      <c r="I624">
        <v>31824</v>
      </c>
      <c r="J624">
        <v>33840</v>
      </c>
      <c r="K624">
        <f t="shared" si="29"/>
        <v>2016</v>
      </c>
      <c r="L624">
        <v>3978</v>
      </c>
      <c r="M624">
        <v>4230</v>
      </c>
      <c r="P624" s="36">
        <v>41118</v>
      </c>
    </row>
    <row r="625" spans="1:16">
      <c r="A625" s="57">
        <v>41118</v>
      </c>
      <c r="B625" t="s">
        <v>22</v>
      </c>
      <c r="C625" t="s">
        <v>23</v>
      </c>
      <c r="D625" t="s">
        <v>38</v>
      </c>
      <c r="E625" t="s">
        <v>13</v>
      </c>
      <c r="F625">
        <v>11</v>
      </c>
      <c r="G625" t="str">
        <f t="shared" si="27"/>
        <v>2012</v>
      </c>
      <c r="H625" t="str">
        <f t="shared" si="28"/>
        <v>July</v>
      </c>
      <c r="I625">
        <v>7092</v>
      </c>
      <c r="J625">
        <v>7560</v>
      </c>
      <c r="K625">
        <f t="shared" si="29"/>
        <v>468</v>
      </c>
      <c r="L625">
        <v>2034</v>
      </c>
      <c r="M625">
        <v>2160</v>
      </c>
      <c r="P625" s="36">
        <v>41118</v>
      </c>
    </row>
    <row r="626" spans="1:16">
      <c r="A626" s="57">
        <v>41118</v>
      </c>
      <c r="B626" t="s">
        <v>20</v>
      </c>
      <c r="C626" t="s">
        <v>18</v>
      </c>
      <c r="D626" t="s">
        <v>19</v>
      </c>
      <c r="E626" t="s">
        <v>13</v>
      </c>
      <c r="F626">
        <v>8</v>
      </c>
      <c r="G626" t="str">
        <f t="shared" si="27"/>
        <v>2012</v>
      </c>
      <c r="H626" t="str">
        <f t="shared" si="28"/>
        <v>July</v>
      </c>
      <c r="I626">
        <v>95472</v>
      </c>
      <c r="J626">
        <v>101520</v>
      </c>
      <c r="K626">
        <f t="shared" si="29"/>
        <v>6048</v>
      </c>
      <c r="L626">
        <v>2952</v>
      </c>
      <c r="M626">
        <v>3150</v>
      </c>
      <c r="P626" s="36">
        <v>41118</v>
      </c>
    </row>
    <row r="627" spans="1:16">
      <c r="A627" s="57">
        <v>41118</v>
      </c>
      <c r="B627" t="s">
        <v>27</v>
      </c>
      <c r="C627" t="s">
        <v>23</v>
      </c>
      <c r="D627" t="s">
        <v>36</v>
      </c>
      <c r="E627" t="s">
        <v>13</v>
      </c>
      <c r="F627">
        <v>1</v>
      </c>
      <c r="G627" t="str">
        <f t="shared" si="27"/>
        <v>2012</v>
      </c>
      <c r="H627" t="str">
        <f t="shared" si="28"/>
        <v>July</v>
      </c>
      <c r="I627">
        <v>25272</v>
      </c>
      <c r="J627">
        <v>27000</v>
      </c>
      <c r="K627">
        <f t="shared" si="29"/>
        <v>1728</v>
      </c>
      <c r="L627">
        <v>3546</v>
      </c>
      <c r="M627">
        <v>3780</v>
      </c>
      <c r="P627" s="36">
        <v>41118</v>
      </c>
    </row>
    <row r="628" spans="1:16">
      <c r="A628" s="57">
        <v>41119</v>
      </c>
      <c r="B628" t="s">
        <v>34</v>
      </c>
      <c r="C628" t="s">
        <v>25</v>
      </c>
      <c r="D628" t="s">
        <v>33</v>
      </c>
      <c r="E628" t="s">
        <v>13</v>
      </c>
      <c r="F628">
        <v>24</v>
      </c>
      <c r="G628" t="str">
        <f t="shared" si="27"/>
        <v>2012</v>
      </c>
      <c r="H628" t="str">
        <f t="shared" si="28"/>
        <v>July</v>
      </c>
      <c r="I628">
        <v>83538</v>
      </c>
      <c r="J628">
        <v>88830</v>
      </c>
      <c r="K628">
        <f t="shared" si="29"/>
        <v>5292</v>
      </c>
      <c r="L628">
        <v>3546</v>
      </c>
      <c r="M628">
        <v>3780</v>
      </c>
      <c r="P628" s="36">
        <v>41119</v>
      </c>
    </row>
    <row r="629" spans="1:16">
      <c r="A629" s="57">
        <v>41120</v>
      </c>
      <c r="B629" t="s">
        <v>10</v>
      </c>
      <c r="C629" t="s">
        <v>11</v>
      </c>
      <c r="D629" t="s">
        <v>41</v>
      </c>
      <c r="E629" t="s">
        <v>13</v>
      </c>
      <c r="F629">
        <v>15</v>
      </c>
      <c r="G629" t="str">
        <f t="shared" si="27"/>
        <v>2012</v>
      </c>
      <c r="H629" t="str">
        <f t="shared" si="28"/>
        <v>July</v>
      </c>
      <c r="I629">
        <v>32472</v>
      </c>
      <c r="J629">
        <v>34650</v>
      </c>
      <c r="K629">
        <f t="shared" si="29"/>
        <v>2178</v>
      </c>
      <c r="L629">
        <v>3978</v>
      </c>
      <c r="M629">
        <v>4230</v>
      </c>
      <c r="P629" s="36">
        <v>41120</v>
      </c>
    </row>
    <row r="630" spans="1:16">
      <c r="A630" s="57">
        <v>41120</v>
      </c>
      <c r="B630" t="s">
        <v>29</v>
      </c>
      <c r="C630" t="s">
        <v>30</v>
      </c>
      <c r="D630" t="s">
        <v>33</v>
      </c>
      <c r="E630" t="s">
        <v>13</v>
      </c>
      <c r="F630">
        <v>20</v>
      </c>
      <c r="G630" t="str">
        <f t="shared" si="27"/>
        <v>2012</v>
      </c>
      <c r="H630" t="str">
        <f t="shared" si="28"/>
        <v>July</v>
      </c>
      <c r="I630">
        <v>91494</v>
      </c>
      <c r="J630">
        <v>97290</v>
      </c>
      <c r="K630">
        <f t="shared" si="29"/>
        <v>5796</v>
      </c>
      <c r="L630">
        <v>3546</v>
      </c>
      <c r="M630">
        <v>3780</v>
      </c>
      <c r="P630" s="36">
        <v>41120</v>
      </c>
    </row>
    <row r="631" spans="1:16">
      <c r="A631" s="57">
        <v>41120</v>
      </c>
      <c r="B631" t="s">
        <v>10</v>
      </c>
      <c r="C631" t="s">
        <v>11</v>
      </c>
      <c r="D631" t="s">
        <v>28</v>
      </c>
      <c r="E631" t="s">
        <v>13</v>
      </c>
      <c r="F631">
        <v>1</v>
      </c>
      <c r="G631" t="str">
        <f t="shared" si="27"/>
        <v>2012</v>
      </c>
      <c r="H631" t="str">
        <f t="shared" si="28"/>
        <v>July</v>
      </c>
      <c r="I631">
        <v>11664</v>
      </c>
      <c r="J631">
        <v>12420</v>
      </c>
      <c r="K631">
        <f t="shared" si="29"/>
        <v>756</v>
      </c>
      <c r="L631">
        <v>5148</v>
      </c>
      <c r="M631">
        <v>5490</v>
      </c>
      <c r="P631" s="36">
        <v>41120</v>
      </c>
    </row>
    <row r="632" spans="1:16">
      <c r="A632" s="57">
        <v>41120</v>
      </c>
      <c r="B632" t="s">
        <v>34</v>
      </c>
      <c r="C632" t="s">
        <v>25</v>
      </c>
      <c r="D632" t="s">
        <v>43</v>
      </c>
      <c r="E632" t="s">
        <v>13</v>
      </c>
      <c r="F632">
        <v>5</v>
      </c>
      <c r="G632" t="str">
        <f t="shared" si="27"/>
        <v>2012</v>
      </c>
      <c r="H632" t="str">
        <f t="shared" si="28"/>
        <v>July</v>
      </c>
      <c r="I632">
        <v>43992</v>
      </c>
      <c r="J632">
        <v>46800</v>
      </c>
      <c r="K632">
        <f t="shared" si="29"/>
        <v>2808</v>
      </c>
      <c r="L632">
        <v>2196</v>
      </c>
      <c r="M632">
        <v>2340</v>
      </c>
      <c r="P632" s="36">
        <v>41120</v>
      </c>
    </row>
    <row r="633" spans="1:16">
      <c r="A633" s="57">
        <v>41121</v>
      </c>
      <c r="B633" t="s">
        <v>17</v>
      </c>
      <c r="C633" t="s">
        <v>18</v>
      </c>
      <c r="D633" t="s">
        <v>40</v>
      </c>
      <c r="E633" t="s">
        <v>16</v>
      </c>
      <c r="F633">
        <v>2</v>
      </c>
      <c r="G633" t="str">
        <f t="shared" si="27"/>
        <v>2012</v>
      </c>
      <c r="H633" t="str">
        <f t="shared" si="28"/>
        <v>July</v>
      </c>
      <c r="I633">
        <v>47088</v>
      </c>
      <c r="J633">
        <v>50760</v>
      </c>
      <c r="K633">
        <f t="shared" si="29"/>
        <v>3672</v>
      </c>
      <c r="L633">
        <v>3924</v>
      </c>
      <c r="M633">
        <v>4230</v>
      </c>
      <c r="P633" s="36">
        <v>41121</v>
      </c>
    </row>
    <row r="634" spans="1:16">
      <c r="A634" s="57">
        <v>41121</v>
      </c>
      <c r="B634" t="s">
        <v>31</v>
      </c>
      <c r="C634" t="s">
        <v>30</v>
      </c>
      <c r="D634" t="s">
        <v>35</v>
      </c>
      <c r="E634" t="s">
        <v>13</v>
      </c>
      <c r="F634">
        <v>15</v>
      </c>
      <c r="G634" t="str">
        <f t="shared" si="27"/>
        <v>2012</v>
      </c>
      <c r="H634" t="str">
        <f t="shared" si="28"/>
        <v>July</v>
      </c>
      <c r="I634">
        <v>82368</v>
      </c>
      <c r="J634">
        <v>87840</v>
      </c>
      <c r="K634">
        <f t="shared" si="29"/>
        <v>5472</v>
      </c>
      <c r="L634">
        <v>3978</v>
      </c>
      <c r="M634">
        <v>4230</v>
      </c>
      <c r="P634" s="36">
        <v>41121</v>
      </c>
    </row>
    <row r="635" spans="1:16">
      <c r="A635" s="57">
        <v>41121</v>
      </c>
      <c r="B635" t="s">
        <v>27</v>
      </c>
      <c r="C635" t="s">
        <v>23</v>
      </c>
      <c r="D635" t="s">
        <v>21</v>
      </c>
      <c r="E635" t="s">
        <v>13</v>
      </c>
      <c r="F635">
        <v>24</v>
      </c>
      <c r="G635" t="str">
        <f t="shared" si="27"/>
        <v>2012</v>
      </c>
      <c r="H635" t="str">
        <f t="shared" si="28"/>
        <v>July</v>
      </c>
      <c r="I635">
        <v>10980</v>
      </c>
      <c r="J635">
        <v>11700</v>
      </c>
      <c r="K635">
        <f t="shared" si="29"/>
        <v>720</v>
      </c>
      <c r="L635">
        <v>2106</v>
      </c>
      <c r="M635">
        <v>2250</v>
      </c>
      <c r="P635" s="36">
        <v>41121</v>
      </c>
    </row>
    <row r="636" spans="1:16">
      <c r="A636" s="57">
        <v>41121</v>
      </c>
      <c r="B636" t="s">
        <v>31</v>
      </c>
      <c r="C636" t="s">
        <v>30</v>
      </c>
      <c r="D636" t="s">
        <v>40</v>
      </c>
      <c r="E636" t="s">
        <v>16</v>
      </c>
      <c r="F636">
        <v>23</v>
      </c>
      <c r="G636" t="str">
        <f t="shared" si="27"/>
        <v>2012</v>
      </c>
      <c r="H636" t="str">
        <f t="shared" si="28"/>
        <v>July</v>
      </c>
      <c r="I636">
        <v>43164</v>
      </c>
      <c r="J636">
        <v>46530</v>
      </c>
      <c r="K636">
        <f t="shared" si="29"/>
        <v>3366</v>
      </c>
      <c r="L636">
        <v>5148</v>
      </c>
      <c r="M636">
        <v>5490</v>
      </c>
      <c r="P636" s="36">
        <v>41121</v>
      </c>
    </row>
    <row r="637" spans="1:16">
      <c r="A637" s="57">
        <v>41122</v>
      </c>
      <c r="B637" t="s">
        <v>27</v>
      </c>
      <c r="C637" t="s">
        <v>23</v>
      </c>
      <c r="D637" t="s">
        <v>19</v>
      </c>
      <c r="E637" t="s">
        <v>13</v>
      </c>
      <c r="F637">
        <v>20</v>
      </c>
      <c r="G637" t="str">
        <f t="shared" si="27"/>
        <v>2012</v>
      </c>
      <c r="H637" t="str">
        <f t="shared" si="28"/>
        <v>August</v>
      </c>
      <c r="I637">
        <v>39780</v>
      </c>
      <c r="J637">
        <v>42300</v>
      </c>
      <c r="K637">
        <f t="shared" si="29"/>
        <v>2520</v>
      </c>
      <c r="L637">
        <v>3546</v>
      </c>
      <c r="M637">
        <v>3780</v>
      </c>
      <c r="P637" s="36">
        <v>41122</v>
      </c>
    </row>
    <row r="638" spans="1:16">
      <c r="A638" s="57">
        <v>41122</v>
      </c>
      <c r="B638" t="s">
        <v>29</v>
      </c>
      <c r="C638" t="s">
        <v>30</v>
      </c>
      <c r="D638" t="s">
        <v>38</v>
      </c>
      <c r="E638" t="s">
        <v>13</v>
      </c>
      <c r="F638">
        <v>23</v>
      </c>
      <c r="G638" t="str">
        <f t="shared" si="27"/>
        <v>2012</v>
      </c>
      <c r="H638" t="str">
        <f t="shared" si="28"/>
        <v>August</v>
      </c>
      <c r="I638">
        <v>49644</v>
      </c>
      <c r="J638">
        <v>52920</v>
      </c>
      <c r="K638">
        <f t="shared" si="29"/>
        <v>3276</v>
      </c>
      <c r="L638">
        <v>3546</v>
      </c>
      <c r="M638">
        <v>3780</v>
      </c>
      <c r="P638" s="36">
        <v>41122</v>
      </c>
    </row>
    <row r="639" spans="1:16">
      <c r="A639" s="57">
        <v>41123</v>
      </c>
      <c r="B639" t="s">
        <v>17</v>
      </c>
      <c r="C639" t="s">
        <v>18</v>
      </c>
      <c r="D639" t="s">
        <v>21</v>
      </c>
      <c r="E639" t="s">
        <v>13</v>
      </c>
      <c r="F639">
        <v>22</v>
      </c>
      <c r="G639" t="str">
        <f t="shared" si="27"/>
        <v>2012</v>
      </c>
      <c r="H639" t="str">
        <f t="shared" si="28"/>
        <v>August</v>
      </c>
      <c r="I639">
        <v>19764</v>
      </c>
      <c r="J639">
        <v>21060</v>
      </c>
      <c r="K639">
        <f t="shared" si="29"/>
        <v>1296</v>
      </c>
      <c r="L639">
        <v>5148</v>
      </c>
      <c r="M639">
        <v>5490</v>
      </c>
      <c r="P639" s="36">
        <v>41123</v>
      </c>
    </row>
    <row r="640" spans="1:16">
      <c r="A640" s="57">
        <v>41123</v>
      </c>
      <c r="B640" t="s">
        <v>22</v>
      </c>
      <c r="C640" t="s">
        <v>23</v>
      </c>
      <c r="D640" t="s">
        <v>37</v>
      </c>
      <c r="E640" t="s">
        <v>13</v>
      </c>
      <c r="F640">
        <v>10</v>
      </c>
      <c r="G640" t="str">
        <f t="shared" si="27"/>
        <v>2012</v>
      </c>
      <c r="H640" t="str">
        <f t="shared" si="28"/>
        <v>August</v>
      </c>
      <c r="I640">
        <v>26892</v>
      </c>
      <c r="J640">
        <v>28620</v>
      </c>
      <c r="K640">
        <f t="shared" si="29"/>
        <v>1728</v>
      </c>
      <c r="L640">
        <v>3384</v>
      </c>
      <c r="M640">
        <v>3600</v>
      </c>
      <c r="P640" s="36">
        <v>41123</v>
      </c>
    </row>
    <row r="641" spans="1:16">
      <c r="A641" s="57">
        <v>41123</v>
      </c>
      <c r="B641" t="s">
        <v>17</v>
      </c>
      <c r="C641" t="s">
        <v>18</v>
      </c>
      <c r="D641" t="s">
        <v>12</v>
      </c>
      <c r="E641" t="s">
        <v>13</v>
      </c>
      <c r="F641">
        <v>5</v>
      </c>
      <c r="G641" t="str">
        <f t="shared" si="27"/>
        <v>2012</v>
      </c>
      <c r="H641" t="str">
        <f t="shared" si="28"/>
        <v>August</v>
      </c>
      <c r="I641">
        <v>20340</v>
      </c>
      <c r="J641">
        <v>21600</v>
      </c>
      <c r="K641">
        <f t="shared" si="29"/>
        <v>1260</v>
      </c>
      <c r="L641">
        <v>3042</v>
      </c>
      <c r="M641">
        <v>3240</v>
      </c>
      <c r="P641" s="36">
        <v>41123</v>
      </c>
    </row>
    <row r="642" spans="1:16">
      <c r="A642" s="57">
        <v>41124</v>
      </c>
      <c r="B642" t="s">
        <v>24</v>
      </c>
      <c r="C642" t="s">
        <v>25</v>
      </c>
      <c r="D642" t="s">
        <v>36</v>
      </c>
      <c r="E642" t="s">
        <v>13</v>
      </c>
      <c r="F642">
        <v>12</v>
      </c>
      <c r="G642" t="str">
        <f t="shared" si="27"/>
        <v>2012</v>
      </c>
      <c r="H642" t="str">
        <f t="shared" si="28"/>
        <v>August</v>
      </c>
      <c r="I642">
        <v>27378</v>
      </c>
      <c r="J642">
        <v>29250</v>
      </c>
      <c r="K642">
        <f t="shared" si="29"/>
        <v>1872</v>
      </c>
      <c r="L642">
        <v>3978</v>
      </c>
      <c r="M642">
        <v>4230</v>
      </c>
      <c r="P642" s="36">
        <v>41124</v>
      </c>
    </row>
    <row r="643" spans="1:16">
      <c r="A643" s="57">
        <v>41124</v>
      </c>
      <c r="B643" t="s">
        <v>20</v>
      </c>
      <c r="C643" t="s">
        <v>18</v>
      </c>
      <c r="D643" t="s">
        <v>19</v>
      </c>
      <c r="E643" t="s">
        <v>13</v>
      </c>
      <c r="F643">
        <v>19</v>
      </c>
      <c r="G643" t="str">
        <f t="shared" ref="G643:G706" si="30">TEXT(A643,"yyyy")</f>
        <v>2012</v>
      </c>
      <c r="H643" t="str">
        <f t="shared" ref="H643:H706" si="31">TEXT(A643,"mmmm")</f>
        <v>August</v>
      </c>
      <c r="I643">
        <v>63648</v>
      </c>
      <c r="J643">
        <v>67680</v>
      </c>
      <c r="K643">
        <f t="shared" ref="K643:K706" si="32">J643-I643</f>
        <v>4032</v>
      </c>
      <c r="L643">
        <v>3978</v>
      </c>
      <c r="M643">
        <v>4230</v>
      </c>
      <c r="P643" s="36">
        <v>41124</v>
      </c>
    </row>
    <row r="644" spans="1:16">
      <c r="A644" s="57">
        <v>41125</v>
      </c>
      <c r="B644" t="s">
        <v>10</v>
      </c>
      <c r="C644" t="s">
        <v>11</v>
      </c>
      <c r="D644" t="s">
        <v>36</v>
      </c>
      <c r="E644" t="s">
        <v>13</v>
      </c>
      <c r="F644">
        <v>18</v>
      </c>
      <c r="G644" t="str">
        <f t="shared" si="30"/>
        <v>2012</v>
      </c>
      <c r="H644" t="str">
        <f t="shared" si="31"/>
        <v>August</v>
      </c>
      <c r="I644">
        <v>16848</v>
      </c>
      <c r="J644">
        <v>18000</v>
      </c>
      <c r="K644">
        <f t="shared" si="32"/>
        <v>1152</v>
      </c>
      <c r="L644">
        <v>3924</v>
      </c>
      <c r="M644">
        <v>4230</v>
      </c>
      <c r="P644" s="36">
        <v>41125</v>
      </c>
    </row>
    <row r="645" spans="1:16">
      <c r="A645" s="57">
        <v>41125</v>
      </c>
      <c r="B645" t="s">
        <v>22</v>
      </c>
      <c r="C645" t="s">
        <v>23</v>
      </c>
      <c r="D645" t="s">
        <v>40</v>
      </c>
      <c r="E645" t="s">
        <v>16</v>
      </c>
      <c r="F645">
        <v>1</v>
      </c>
      <c r="G645" t="str">
        <f t="shared" si="30"/>
        <v>2012</v>
      </c>
      <c r="H645" t="str">
        <f t="shared" si="31"/>
        <v>August</v>
      </c>
      <c r="I645">
        <v>19620</v>
      </c>
      <c r="J645">
        <v>21150</v>
      </c>
      <c r="K645">
        <f t="shared" si="32"/>
        <v>1530</v>
      </c>
      <c r="L645">
        <v>2952</v>
      </c>
      <c r="M645">
        <v>3150</v>
      </c>
      <c r="P645" s="36">
        <v>41125</v>
      </c>
    </row>
    <row r="646" spans="1:16">
      <c r="A646" s="57">
        <v>41125</v>
      </c>
      <c r="B646" t="s">
        <v>31</v>
      </c>
      <c r="C646" t="s">
        <v>30</v>
      </c>
      <c r="D646" t="s">
        <v>26</v>
      </c>
      <c r="E646" t="s">
        <v>13</v>
      </c>
      <c r="F646">
        <v>15</v>
      </c>
      <c r="G646" t="str">
        <f t="shared" si="30"/>
        <v>2012</v>
      </c>
      <c r="H646" t="str">
        <f t="shared" si="31"/>
        <v>August</v>
      </c>
      <c r="I646">
        <v>18252</v>
      </c>
      <c r="J646">
        <v>19440</v>
      </c>
      <c r="K646">
        <f t="shared" si="32"/>
        <v>1188</v>
      </c>
      <c r="L646">
        <v>3042</v>
      </c>
      <c r="M646">
        <v>3240</v>
      </c>
      <c r="P646" s="36">
        <v>41125</v>
      </c>
    </row>
    <row r="647" spans="1:16">
      <c r="A647" s="57">
        <v>41125</v>
      </c>
      <c r="B647" t="s">
        <v>17</v>
      </c>
      <c r="C647" t="s">
        <v>18</v>
      </c>
      <c r="D647" t="s">
        <v>39</v>
      </c>
      <c r="E647" t="s">
        <v>13</v>
      </c>
      <c r="F647">
        <v>4</v>
      </c>
      <c r="G647" t="str">
        <f t="shared" si="30"/>
        <v>2012</v>
      </c>
      <c r="H647" t="str">
        <f t="shared" si="31"/>
        <v>August</v>
      </c>
      <c r="I647">
        <v>11178</v>
      </c>
      <c r="J647">
        <v>11880</v>
      </c>
      <c r="K647">
        <f t="shared" si="32"/>
        <v>702</v>
      </c>
      <c r="L647">
        <v>3978</v>
      </c>
      <c r="M647">
        <v>4230</v>
      </c>
      <c r="P647" s="36">
        <v>41125</v>
      </c>
    </row>
    <row r="648" spans="1:16">
      <c r="A648" s="57">
        <v>41126</v>
      </c>
      <c r="B648" t="s">
        <v>10</v>
      </c>
      <c r="C648" t="s">
        <v>11</v>
      </c>
      <c r="D648" t="s">
        <v>43</v>
      </c>
      <c r="E648" t="s">
        <v>13</v>
      </c>
      <c r="F648">
        <v>16</v>
      </c>
      <c r="G648" t="str">
        <f t="shared" si="30"/>
        <v>2012</v>
      </c>
      <c r="H648" t="str">
        <f t="shared" si="31"/>
        <v>August</v>
      </c>
      <c r="I648">
        <v>23688</v>
      </c>
      <c r="J648">
        <v>25200</v>
      </c>
      <c r="K648">
        <f t="shared" si="32"/>
        <v>1512</v>
      </c>
      <c r="L648">
        <v>2106</v>
      </c>
      <c r="M648">
        <v>2250</v>
      </c>
      <c r="P648" s="36">
        <v>41126</v>
      </c>
    </row>
    <row r="649" spans="1:16">
      <c r="A649" s="57">
        <v>41126</v>
      </c>
      <c r="B649" t="s">
        <v>20</v>
      </c>
      <c r="C649" t="s">
        <v>18</v>
      </c>
      <c r="D649" t="s">
        <v>38</v>
      </c>
      <c r="E649" t="s">
        <v>13</v>
      </c>
      <c r="F649">
        <v>10</v>
      </c>
      <c r="G649" t="str">
        <f t="shared" si="30"/>
        <v>2012</v>
      </c>
      <c r="H649" t="str">
        <f t="shared" si="31"/>
        <v>August</v>
      </c>
      <c r="I649">
        <v>78012</v>
      </c>
      <c r="J649">
        <v>83160</v>
      </c>
      <c r="K649">
        <f t="shared" si="32"/>
        <v>5148</v>
      </c>
      <c r="L649">
        <v>2034</v>
      </c>
      <c r="M649">
        <v>2160</v>
      </c>
      <c r="P649" s="36">
        <v>41126</v>
      </c>
    </row>
    <row r="650" spans="1:16">
      <c r="A650" s="57">
        <v>41126</v>
      </c>
      <c r="B650" t="s">
        <v>29</v>
      </c>
      <c r="C650" t="s">
        <v>30</v>
      </c>
      <c r="D650" t="s">
        <v>43</v>
      </c>
      <c r="E650" t="s">
        <v>13</v>
      </c>
      <c r="F650">
        <v>21</v>
      </c>
      <c r="G650" t="str">
        <f t="shared" si="30"/>
        <v>2012</v>
      </c>
      <c r="H650" t="str">
        <f t="shared" si="31"/>
        <v>August</v>
      </c>
      <c r="I650">
        <v>50760</v>
      </c>
      <c r="J650">
        <v>54000</v>
      </c>
      <c r="K650">
        <f t="shared" si="32"/>
        <v>3240</v>
      </c>
      <c r="L650">
        <v>4482</v>
      </c>
      <c r="M650">
        <v>4770</v>
      </c>
      <c r="P650" s="36">
        <v>41126</v>
      </c>
    </row>
    <row r="651" spans="1:16">
      <c r="A651" s="57">
        <v>41127</v>
      </c>
      <c r="B651" t="s">
        <v>20</v>
      </c>
      <c r="C651" t="s">
        <v>18</v>
      </c>
      <c r="D651" t="s">
        <v>40</v>
      </c>
      <c r="E651" t="s">
        <v>16</v>
      </c>
      <c r="F651">
        <v>7</v>
      </c>
      <c r="G651" t="str">
        <f t="shared" si="30"/>
        <v>2012</v>
      </c>
      <c r="H651" t="str">
        <f t="shared" si="31"/>
        <v>August</v>
      </c>
      <c r="I651">
        <v>86328</v>
      </c>
      <c r="J651">
        <v>93060</v>
      </c>
      <c r="K651">
        <f t="shared" si="32"/>
        <v>6732</v>
      </c>
      <c r="L651">
        <v>3726</v>
      </c>
      <c r="M651">
        <v>3960</v>
      </c>
      <c r="P651" s="36">
        <v>41127</v>
      </c>
    </row>
    <row r="652" spans="1:16">
      <c r="A652" s="57">
        <v>41127</v>
      </c>
      <c r="B652" t="s">
        <v>29</v>
      </c>
      <c r="C652" t="s">
        <v>30</v>
      </c>
      <c r="D652" t="s">
        <v>12</v>
      </c>
      <c r="E652" t="s">
        <v>13</v>
      </c>
      <c r="F652">
        <v>22</v>
      </c>
      <c r="G652" t="str">
        <f t="shared" si="30"/>
        <v>2012</v>
      </c>
      <c r="H652" t="str">
        <f t="shared" si="31"/>
        <v>August</v>
      </c>
      <c r="I652">
        <v>16272</v>
      </c>
      <c r="J652">
        <v>17280</v>
      </c>
      <c r="K652">
        <f t="shared" si="32"/>
        <v>1008</v>
      </c>
      <c r="L652">
        <v>2952</v>
      </c>
      <c r="M652">
        <v>3150</v>
      </c>
      <c r="P652" s="36">
        <v>41127</v>
      </c>
    </row>
    <row r="653" spans="1:16">
      <c r="A653" s="57">
        <v>41127</v>
      </c>
      <c r="B653" t="s">
        <v>17</v>
      </c>
      <c r="C653" t="s">
        <v>18</v>
      </c>
      <c r="D653" t="s">
        <v>15</v>
      </c>
      <c r="E653" t="s">
        <v>16</v>
      </c>
      <c r="F653">
        <v>15</v>
      </c>
      <c r="G653" t="str">
        <f t="shared" si="30"/>
        <v>2012</v>
      </c>
      <c r="H653" t="str">
        <f t="shared" si="31"/>
        <v>August</v>
      </c>
      <c r="I653">
        <v>7164</v>
      </c>
      <c r="J653">
        <v>7740</v>
      </c>
      <c r="K653">
        <f t="shared" si="32"/>
        <v>576</v>
      </c>
      <c r="L653">
        <v>3384</v>
      </c>
      <c r="M653">
        <v>3600</v>
      </c>
      <c r="P653" s="36">
        <v>41127</v>
      </c>
    </row>
    <row r="654" spans="1:16">
      <c r="A654" s="57">
        <v>41127</v>
      </c>
      <c r="B654" t="s">
        <v>29</v>
      </c>
      <c r="C654" t="s">
        <v>30</v>
      </c>
      <c r="D654" t="s">
        <v>38</v>
      </c>
      <c r="E654" t="s">
        <v>13</v>
      </c>
      <c r="F654">
        <v>7</v>
      </c>
      <c r="G654" t="str">
        <f t="shared" si="30"/>
        <v>2012</v>
      </c>
      <c r="H654" t="str">
        <f t="shared" si="31"/>
        <v>August</v>
      </c>
      <c r="I654">
        <v>7092</v>
      </c>
      <c r="J654">
        <v>7560</v>
      </c>
      <c r="K654">
        <f t="shared" si="32"/>
        <v>468</v>
      </c>
      <c r="L654">
        <v>3546</v>
      </c>
      <c r="M654">
        <v>3780</v>
      </c>
      <c r="P654" s="36">
        <v>41127</v>
      </c>
    </row>
    <row r="655" spans="1:16">
      <c r="A655" s="57">
        <v>41127</v>
      </c>
      <c r="B655" t="s">
        <v>34</v>
      </c>
      <c r="C655" t="s">
        <v>25</v>
      </c>
      <c r="D655" t="s">
        <v>40</v>
      </c>
      <c r="E655" t="s">
        <v>16</v>
      </c>
      <c r="F655">
        <v>17</v>
      </c>
      <c r="G655" t="str">
        <f t="shared" si="30"/>
        <v>2012</v>
      </c>
      <c r="H655" t="str">
        <f t="shared" si="31"/>
        <v>August</v>
      </c>
      <c r="I655">
        <v>43164</v>
      </c>
      <c r="J655">
        <v>46530</v>
      </c>
      <c r="K655">
        <f t="shared" si="32"/>
        <v>3366</v>
      </c>
      <c r="L655">
        <v>5148</v>
      </c>
      <c r="M655">
        <v>5490</v>
      </c>
      <c r="P655" s="36">
        <v>41127</v>
      </c>
    </row>
    <row r="656" spans="1:16">
      <c r="A656" s="57">
        <v>41128</v>
      </c>
      <c r="B656" t="s">
        <v>24</v>
      </c>
      <c r="C656" t="s">
        <v>25</v>
      </c>
      <c r="D656" t="s">
        <v>39</v>
      </c>
      <c r="E656" t="s">
        <v>13</v>
      </c>
      <c r="F656">
        <v>20</v>
      </c>
      <c r="G656" t="str">
        <f t="shared" si="30"/>
        <v>2012</v>
      </c>
      <c r="H656" t="str">
        <f t="shared" si="31"/>
        <v>August</v>
      </c>
      <c r="I656">
        <v>89424</v>
      </c>
      <c r="J656">
        <v>95040</v>
      </c>
      <c r="K656">
        <f t="shared" si="32"/>
        <v>5616</v>
      </c>
      <c r="L656">
        <v>2034</v>
      </c>
      <c r="M656">
        <v>2160</v>
      </c>
      <c r="P656" s="36">
        <v>41128</v>
      </c>
    </row>
    <row r="657" spans="1:16">
      <c r="A657" s="57">
        <v>41129</v>
      </c>
      <c r="B657" t="s">
        <v>20</v>
      </c>
      <c r="C657" t="s">
        <v>18</v>
      </c>
      <c r="D657" t="s">
        <v>19</v>
      </c>
      <c r="E657" t="s">
        <v>13</v>
      </c>
      <c r="F657">
        <v>5</v>
      </c>
      <c r="G657" t="str">
        <f t="shared" si="30"/>
        <v>2012</v>
      </c>
      <c r="H657" t="str">
        <f t="shared" si="31"/>
        <v>August</v>
      </c>
      <c r="I657">
        <v>59670</v>
      </c>
      <c r="J657">
        <v>63450</v>
      </c>
      <c r="K657">
        <f t="shared" si="32"/>
        <v>3780</v>
      </c>
      <c r="L657">
        <v>2196</v>
      </c>
      <c r="M657">
        <v>2340</v>
      </c>
      <c r="P657" s="36">
        <v>41129</v>
      </c>
    </row>
    <row r="658" spans="1:16">
      <c r="A658" s="57">
        <v>41130</v>
      </c>
      <c r="B658" t="s">
        <v>34</v>
      </c>
      <c r="C658" t="s">
        <v>25</v>
      </c>
      <c r="D658" t="s">
        <v>26</v>
      </c>
      <c r="E658" t="s">
        <v>13</v>
      </c>
      <c r="F658">
        <v>14</v>
      </c>
      <c r="G658" t="str">
        <f t="shared" si="30"/>
        <v>2012</v>
      </c>
      <c r="H658" t="str">
        <f t="shared" si="31"/>
        <v>August</v>
      </c>
      <c r="I658">
        <v>18252</v>
      </c>
      <c r="J658">
        <v>19440</v>
      </c>
      <c r="K658">
        <f t="shared" si="32"/>
        <v>1188</v>
      </c>
      <c r="L658">
        <v>3546</v>
      </c>
      <c r="M658">
        <v>3780</v>
      </c>
      <c r="P658" s="36">
        <v>41130</v>
      </c>
    </row>
    <row r="659" spans="1:16">
      <c r="A659" s="57">
        <v>41130</v>
      </c>
      <c r="B659" t="s">
        <v>10</v>
      </c>
      <c r="C659" t="s">
        <v>11</v>
      </c>
      <c r="D659" t="s">
        <v>33</v>
      </c>
      <c r="E659" t="s">
        <v>13</v>
      </c>
      <c r="F659">
        <v>6</v>
      </c>
      <c r="G659" t="str">
        <f t="shared" si="30"/>
        <v>2012</v>
      </c>
      <c r="H659" t="str">
        <f t="shared" si="31"/>
        <v>August</v>
      </c>
      <c r="I659">
        <v>31824</v>
      </c>
      <c r="J659">
        <v>33840</v>
      </c>
      <c r="K659">
        <f t="shared" si="32"/>
        <v>2016</v>
      </c>
      <c r="L659">
        <v>3546</v>
      </c>
      <c r="M659">
        <v>3780</v>
      </c>
      <c r="P659" s="36">
        <v>41130</v>
      </c>
    </row>
    <row r="660" spans="1:16">
      <c r="A660" s="57">
        <v>41130</v>
      </c>
      <c r="B660" t="s">
        <v>14</v>
      </c>
      <c r="C660" t="s">
        <v>11</v>
      </c>
      <c r="D660" t="s">
        <v>28</v>
      </c>
      <c r="E660" t="s">
        <v>13</v>
      </c>
      <c r="F660">
        <v>22</v>
      </c>
      <c r="G660" t="str">
        <f t="shared" si="30"/>
        <v>2012</v>
      </c>
      <c r="H660" t="str">
        <f t="shared" si="31"/>
        <v>August</v>
      </c>
      <c r="I660">
        <v>17496</v>
      </c>
      <c r="J660">
        <v>18630</v>
      </c>
      <c r="K660">
        <f t="shared" si="32"/>
        <v>1134</v>
      </c>
      <c r="L660">
        <v>7506</v>
      </c>
      <c r="M660">
        <v>8100</v>
      </c>
      <c r="P660" s="36">
        <v>41130</v>
      </c>
    </row>
    <row r="661" spans="1:16">
      <c r="A661" s="57">
        <v>41130</v>
      </c>
      <c r="B661" t="s">
        <v>14</v>
      </c>
      <c r="C661" t="s">
        <v>11</v>
      </c>
      <c r="D661" t="s">
        <v>35</v>
      </c>
      <c r="E661" t="s">
        <v>13</v>
      </c>
      <c r="F661">
        <v>6</v>
      </c>
      <c r="G661" t="str">
        <f t="shared" si="30"/>
        <v>2012</v>
      </c>
      <c r="H661" t="str">
        <f t="shared" si="31"/>
        <v>August</v>
      </c>
      <c r="I661">
        <v>46332</v>
      </c>
      <c r="J661">
        <v>49410</v>
      </c>
      <c r="K661">
        <f t="shared" si="32"/>
        <v>3078</v>
      </c>
      <c r="L661">
        <v>3924</v>
      </c>
      <c r="M661">
        <v>4230</v>
      </c>
      <c r="P661" s="36">
        <v>41130</v>
      </c>
    </row>
    <row r="662" spans="1:16">
      <c r="A662" s="57">
        <v>41131</v>
      </c>
      <c r="B662" t="s">
        <v>24</v>
      </c>
      <c r="C662" t="s">
        <v>25</v>
      </c>
      <c r="D662" t="s">
        <v>12</v>
      </c>
      <c r="E662" t="s">
        <v>13</v>
      </c>
      <c r="F662">
        <v>6</v>
      </c>
      <c r="G662" t="str">
        <f t="shared" si="30"/>
        <v>2012</v>
      </c>
      <c r="H662" t="str">
        <f t="shared" si="31"/>
        <v>August</v>
      </c>
      <c r="I662">
        <v>16272</v>
      </c>
      <c r="J662">
        <v>17280</v>
      </c>
      <c r="K662">
        <f t="shared" si="32"/>
        <v>1008</v>
      </c>
      <c r="L662">
        <v>4482</v>
      </c>
      <c r="M662">
        <v>4770</v>
      </c>
      <c r="P662" s="36">
        <v>41131</v>
      </c>
    </row>
    <row r="663" spans="1:16">
      <c r="A663" s="57">
        <v>41131</v>
      </c>
      <c r="B663" t="s">
        <v>24</v>
      </c>
      <c r="C663" t="s">
        <v>25</v>
      </c>
      <c r="D663" t="s">
        <v>35</v>
      </c>
      <c r="E663" t="s">
        <v>13</v>
      </c>
      <c r="F663">
        <v>2</v>
      </c>
      <c r="G663" t="str">
        <f t="shared" si="30"/>
        <v>2012</v>
      </c>
      <c r="H663" t="str">
        <f t="shared" si="31"/>
        <v>August</v>
      </c>
      <c r="I663">
        <v>61776</v>
      </c>
      <c r="J663">
        <v>65880</v>
      </c>
      <c r="K663">
        <f t="shared" si="32"/>
        <v>4104</v>
      </c>
      <c r="L663">
        <v>3546</v>
      </c>
      <c r="M663">
        <v>3780</v>
      </c>
      <c r="P663" s="36">
        <v>41131</v>
      </c>
    </row>
    <row r="664" spans="1:16">
      <c r="A664" s="57">
        <v>41131</v>
      </c>
      <c r="B664" t="s">
        <v>14</v>
      </c>
      <c r="C664" t="s">
        <v>11</v>
      </c>
      <c r="D664" t="s">
        <v>21</v>
      </c>
      <c r="E664" t="s">
        <v>13</v>
      </c>
      <c r="F664">
        <v>24</v>
      </c>
      <c r="G664" t="str">
        <f t="shared" si="30"/>
        <v>2012</v>
      </c>
      <c r="H664" t="str">
        <f t="shared" si="31"/>
        <v>August</v>
      </c>
      <c r="I664">
        <v>19764</v>
      </c>
      <c r="J664">
        <v>21060</v>
      </c>
      <c r="K664">
        <f t="shared" si="32"/>
        <v>1296</v>
      </c>
      <c r="L664">
        <v>3726</v>
      </c>
      <c r="M664">
        <v>3960</v>
      </c>
      <c r="P664" s="36">
        <v>41131</v>
      </c>
    </row>
    <row r="665" spans="1:16">
      <c r="A665" s="57">
        <v>41131</v>
      </c>
      <c r="B665" t="s">
        <v>31</v>
      </c>
      <c r="C665" t="s">
        <v>30</v>
      </c>
      <c r="D665" t="s">
        <v>28</v>
      </c>
      <c r="E665" t="s">
        <v>13</v>
      </c>
      <c r="F665">
        <v>11</v>
      </c>
      <c r="G665" t="str">
        <f t="shared" si="30"/>
        <v>2012</v>
      </c>
      <c r="H665" t="str">
        <f t="shared" si="31"/>
        <v>August</v>
      </c>
      <c r="I665">
        <v>46656</v>
      </c>
      <c r="J665">
        <v>49680</v>
      </c>
      <c r="K665">
        <f t="shared" si="32"/>
        <v>3024</v>
      </c>
      <c r="L665">
        <v>2106</v>
      </c>
      <c r="M665">
        <v>2250</v>
      </c>
      <c r="P665" s="36">
        <v>41131</v>
      </c>
    </row>
    <row r="666" spans="1:16">
      <c r="A666" s="57">
        <v>41132</v>
      </c>
      <c r="B666" t="s">
        <v>24</v>
      </c>
      <c r="C666" t="s">
        <v>25</v>
      </c>
      <c r="D666" t="s">
        <v>12</v>
      </c>
      <c r="E666" t="s">
        <v>13</v>
      </c>
      <c r="F666">
        <v>10</v>
      </c>
      <c r="G666" t="str">
        <f t="shared" si="30"/>
        <v>2012</v>
      </c>
      <c r="H666" t="str">
        <f t="shared" si="31"/>
        <v>August</v>
      </c>
      <c r="I666">
        <v>36612</v>
      </c>
      <c r="J666">
        <v>38880</v>
      </c>
      <c r="K666">
        <f t="shared" si="32"/>
        <v>2268</v>
      </c>
      <c r="L666">
        <v>3546</v>
      </c>
      <c r="M666">
        <v>3780</v>
      </c>
      <c r="P666" s="36">
        <v>41132</v>
      </c>
    </row>
    <row r="667" spans="1:16">
      <c r="A667" s="57">
        <v>41132</v>
      </c>
      <c r="B667" t="s">
        <v>34</v>
      </c>
      <c r="C667" t="s">
        <v>25</v>
      </c>
      <c r="D667" t="s">
        <v>39</v>
      </c>
      <c r="E667" t="s">
        <v>13</v>
      </c>
      <c r="F667">
        <v>7</v>
      </c>
      <c r="G667" t="str">
        <f t="shared" si="30"/>
        <v>2012</v>
      </c>
      <c r="H667" t="str">
        <f t="shared" si="31"/>
        <v>August</v>
      </c>
      <c r="I667">
        <v>33534</v>
      </c>
      <c r="J667">
        <v>35640</v>
      </c>
      <c r="K667">
        <f t="shared" si="32"/>
        <v>2106</v>
      </c>
      <c r="L667">
        <v>3384</v>
      </c>
      <c r="M667">
        <v>3600</v>
      </c>
      <c r="P667" s="36">
        <v>41132</v>
      </c>
    </row>
    <row r="668" spans="1:16">
      <c r="A668" s="57">
        <v>41132</v>
      </c>
      <c r="B668" t="s">
        <v>20</v>
      </c>
      <c r="C668" t="s">
        <v>18</v>
      </c>
      <c r="D668" t="s">
        <v>19</v>
      </c>
      <c r="E668" t="s">
        <v>13</v>
      </c>
      <c r="F668">
        <v>22</v>
      </c>
      <c r="G668" t="str">
        <f t="shared" si="30"/>
        <v>2012</v>
      </c>
      <c r="H668" t="str">
        <f t="shared" si="31"/>
        <v>August</v>
      </c>
      <c r="I668">
        <v>59670</v>
      </c>
      <c r="J668">
        <v>63450</v>
      </c>
      <c r="K668">
        <f t="shared" si="32"/>
        <v>3780</v>
      </c>
      <c r="L668">
        <v>2106</v>
      </c>
      <c r="M668">
        <v>2250</v>
      </c>
      <c r="P668" s="36">
        <v>41132</v>
      </c>
    </row>
    <row r="669" spans="1:16">
      <c r="A669" s="57">
        <v>41133</v>
      </c>
      <c r="B669" t="s">
        <v>29</v>
      </c>
      <c r="C669" t="s">
        <v>30</v>
      </c>
      <c r="D669" t="s">
        <v>37</v>
      </c>
      <c r="E669" t="s">
        <v>13</v>
      </c>
      <c r="F669">
        <v>7</v>
      </c>
      <c r="G669" t="str">
        <f t="shared" si="30"/>
        <v>2012</v>
      </c>
      <c r="H669" t="str">
        <f t="shared" si="31"/>
        <v>August</v>
      </c>
      <c r="I669">
        <v>44820</v>
      </c>
      <c r="J669">
        <v>47700</v>
      </c>
      <c r="K669">
        <f t="shared" si="32"/>
        <v>2880</v>
      </c>
      <c r="L669">
        <v>3924</v>
      </c>
      <c r="M669">
        <v>4230</v>
      </c>
      <c r="P669" s="36">
        <v>41133</v>
      </c>
    </row>
    <row r="670" spans="1:16">
      <c r="A670" s="57">
        <v>41133</v>
      </c>
      <c r="B670" t="s">
        <v>24</v>
      </c>
      <c r="C670" t="s">
        <v>25</v>
      </c>
      <c r="D670" t="s">
        <v>12</v>
      </c>
      <c r="E670" t="s">
        <v>13</v>
      </c>
      <c r="F670">
        <v>18</v>
      </c>
      <c r="G670" t="str">
        <f t="shared" si="30"/>
        <v>2012</v>
      </c>
      <c r="H670" t="str">
        <f t="shared" si="31"/>
        <v>August</v>
      </c>
      <c r="I670">
        <v>8136</v>
      </c>
      <c r="J670">
        <v>8640</v>
      </c>
      <c r="K670">
        <f t="shared" si="32"/>
        <v>504</v>
      </c>
      <c r="L670">
        <v>3582</v>
      </c>
      <c r="M670">
        <v>3870</v>
      </c>
      <c r="P670" s="36">
        <v>41133</v>
      </c>
    </row>
    <row r="671" spans="1:16">
      <c r="A671" s="57">
        <v>41133</v>
      </c>
      <c r="B671" t="s">
        <v>27</v>
      </c>
      <c r="C671" t="s">
        <v>23</v>
      </c>
      <c r="D671" t="s">
        <v>19</v>
      </c>
      <c r="E671" t="s">
        <v>13</v>
      </c>
      <c r="F671">
        <v>12</v>
      </c>
      <c r="G671" t="str">
        <f t="shared" si="30"/>
        <v>2012</v>
      </c>
      <c r="H671" t="str">
        <f t="shared" si="31"/>
        <v>August</v>
      </c>
      <c r="I671">
        <v>15912</v>
      </c>
      <c r="J671">
        <v>16920</v>
      </c>
      <c r="K671">
        <f t="shared" si="32"/>
        <v>1008</v>
      </c>
      <c r="L671">
        <v>3582</v>
      </c>
      <c r="M671">
        <v>3870</v>
      </c>
      <c r="P671" s="36">
        <v>41133</v>
      </c>
    </row>
    <row r="672" spans="1:16">
      <c r="A672" s="57">
        <v>41133</v>
      </c>
      <c r="B672" t="s">
        <v>22</v>
      </c>
      <c r="C672" t="s">
        <v>23</v>
      </c>
      <c r="D672" t="s">
        <v>40</v>
      </c>
      <c r="E672" t="s">
        <v>16</v>
      </c>
      <c r="F672">
        <v>19</v>
      </c>
      <c r="G672" t="str">
        <f t="shared" si="30"/>
        <v>2012</v>
      </c>
      <c r="H672" t="str">
        <f t="shared" si="31"/>
        <v>August</v>
      </c>
      <c r="I672">
        <v>7848</v>
      </c>
      <c r="J672">
        <v>8460</v>
      </c>
      <c r="K672">
        <f t="shared" si="32"/>
        <v>612</v>
      </c>
      <c r="L672">
        <v>3726</v>
      </c>
      <c r="M672">
        <v>3960</v>
      </c>
      <c r="P672" s="36">
        <v>41133</v>
      </c>
    </row>
    <row r="673" spans="1:16">
      <c r="A673" s="57">
        <v>41133</v>
      </c>
      <c r="B673" t="s">
        <v>34</v>
      </c>
      <c r="C673" t="s">
        <v>25</v>
      </c>
      <c r="D673" t="s">
        <v>35</v>
      </c>
      <c r="E673" t="s">
        <v>13</v>
      </c>
      <c r="F673">
        <v>23</v>
      </c>
      <c r="G673" t="str">
        <f t="shared" si="30"/>
        <v>2012</v>
      </c>
      <c r="H673" t="str">
        <f t="shared" si="31"/>
        <v>August</v>
      </c>
      <c r="I673">
        <v>41184</v>
      </c>
      <c r="J673">
        <v>43920</v>
      </c>
      <c r="K673">
        <f t="shared" si="32"/>
        <v>2736</v>
      </c>
      <c r="L673">
        <v>3582</v>
      </c>
      <c r="M673">
        <v>3870</v>
      </c>
      <c r="P673" s="36">
        <v>41133</v>
      </c>
    </row>
    <row r="674" spans="1:16">
      <c r="A674" s="57">
        <v>41134</v>
      </c>
      <c r="B674" t="s">
        <v>20</v>
      </c>
      <c r="C674" t="s">
        <v>18</v>
      </c>
      <c r="D674" t="s">
        <v>42</v>
      </c>
      <c r="E674" t="s">
        <v>16</v>
      </c>
      <c r="F674">
        <v>3</v>
      </c>
      <c r="G674" t="str">
        <f t="shared" si="30"/>
        <v>2012</v>
      </c>
      <c r="H674" t="str">
        <f t="shared" si="31"/>
        <v>August</v>
      </c>
      <c r="I674">
        <v>150120</v>
      </c>
      <c r="J674">
        <v>162000</v>
      </c>
      <c r="K674">
        <f t="shared" si="32"/>
        <v>11880</v>
      </c>
      <c r="L674">
        <v>2952</v>
      </c>
      <c r="M674">
        <v>3150</v>
      </c>
      <c r="P674" s="36">
        <v>41134</v>
      </c>
    </row>
    <row r="675" spans="1:16">
      <c r="A675" s="57">
        <v>41134</v>
      </c>
      <c r="B675" t="s">
        <v>10</v>
      </c>
      <c r="C675" t="s">
        <v>11</v>
      </c>
      <c r="D675" t="s">
        <v>42</v>
      </c>
      <c r="E675" t="s">
        <v>16</v>
      </c>
      <c r="F675">
        <v>24</v>
      </c>
      <c r="G675" t="str">
        <f t="shared" si="30"/>
        <v>2012</v>
      </c>
      <c r="H675" t="str">
        <f t="shared" si="31"/>
        <v>August</v>
      </c>
      <c r="I675">
        <v>52542</v>
      </c>
      <c r="J675">
        <v>56700</v>
      </c>
      <c r="K675">
        <f t="shared" si="32"/>
        <v>4158</v>
      </c>
      <c r="L675">
        <v>3978</v>
      </c>
      <c r="M675">
        <v>4230</v>
      </c>
      <c r="P675" s="36">
        <v>41134</v>
      </c>
    </row>
    <row r="676" spans="1:16">
      <c r="A676" s="57">
        <v>41134</v>
      </c>
      <c r="B676" t="s">
        <v>29</v>
      </c>
      <c r="C676" t="s">
        <v>30</v>
      </c>
      <c r="D676" t="s">
        <v>42</v>
      </c>
      <c r="E676" t="s">
        <v>16</v>
      </c>
      <c r="F676">
        <v>25</v>
      </c>
      <c r="G676" t="str">
        <f t="shared" si="30"/>
        <v>2012</v>
      </c>
      <c r="H676" t="str">
        <f t="shared" si="31"/>
        <v>August</v>
      </c>
      <c r="I676">
        <v>37530</v>
      </c>
      <c r="J676">
        <v>40500</v>
      </c>
      <c r="K676">
        <f t="shared" si="32"/>
        <v>2970</v>
      </c>
      <c r="L676">
        <v>2034</v>
      </c>
      <c r="M676">
        <v>2160</v>
      </c>
      <c r="P676" s="36">
        <v>41134</v>
      </c>
    </row>
    <row r="677" spans="1:16">
      <c r="A677" s="57">
        <v>41134</v>
      </c>
      <c r="B677" t="s">
        <v>17</v>
      </c>
      <c r="C677" t="s">
        <v>18</v>
      </c>
      <c r="D677" t="s">
        <v>42</v>
      </c>
      <c r="E677" t="s">
        <v>16</v>
      </c>
      <c r="F677">
        <v>5</v>
      </c>
      <c r="G677" t="str">
        <f t="shared" si="30"/>
        <v>2012</v>
      </c>
      <c r="H677" t="str">
        <f t="shared" si="31"/>
        <v>August</v>
      </c>
      <c r="I677">
        <v>105084</v>
      </c>
      <c r="J677">
        <v>113400</v>
      </c>
      <c r="K677">
        <f t="shared" si="32"/>
        <v>8316</v>
      </c>
      <c r="L677">
        <v>3924</v>
      </c>
      <c r="M677">
        <v>4230</v>
      </c>
      <c r="P677" s="36">
        <v>41134</v>
      </c>
    </row>
    <row r="678" spans="1:16">
      <c r="A678" s="57">
        <v>41134</v>
      </c>
      <c r="B678" t="s">
        <v>10</v>
      </c>
      <c r="C678" t="s">
        <v>11</v>
      </c>
      <c r="D678" t="s">
        <v>43</v>
      </c>
      <c r="E678" t="s">
        <v>13</v>
      </c>
      <c r="F678">
        <v>2</v>
      </c>
      <c r="G678" t="str">
        <f t="shared" si="30"/>
        <v>2012</v>
      </c>
      <c r="H678" t="str">
        <f t="shared" si="31"/>
        <v>August</v>
      </c>
      <c r="I678">
        <v>33840</v>
      </c>
      <c r="J678">
        <v>36000</v>
      </c>
      <c r="K678">
        <f t="shared" si="32"/>
        <v>2160</v>
      </c>
      <c r="L678">
        <v>5832</v>
      </c>
      <c r="M678">
        <v>6210</v>
      </c>
      <c r="P678" s="36">
        <v>41134</v>
      </c>
    </row>
    <row r="679" spans="1:16">
      <c r="A679" s="57">
        <v>41135</v>
      </c>
      <c r="B679" t="s">
        <v>29</v>
      </c>
      <c r="C679" t="s">
        <v>30</v>
      </c>
      <c r="D679" t="s">
        <v>15</v>
      </c>
      <c r="E679" t="s">
        <v>16</v>
      </c>
      <c r="F679">
        <v>14</v>
      </c>
      <c r="G679" t="str">
        <f t="shared" si="30"/>
        <v>2012</v>
      </c>
      <c r="H679" t="str">
        <f t="shared" si="31"/>
        <v>August</v>
      </c>
      <c r="I679">
        <v>14328</v>
      </c>
      <c r="J679">
        <v>15480</v>
      </c>
      <c r="K679">
        <f t="shared" si="32"/>
        <v>1152</v>
      </c>
      <c r="L679">
        <v>3546</v>
      </c>
      <c r="M679">
        <v>3780</v>
      </c>
      <c r="P679" s="36">
        <v>41135</v>
      </c>
    </row>
    <row r="680" spans="1:16">
      <c r="A680" s="57">
        <v>41135</v>
      </c>
      <c r="B680" t="s">
        <v>29</v>
      </c>
      <c r="C680" t="s">
        <v>30</v>
      </c>
      <c r="D680" t="s">
        <v>39</v>
      </c>
      <c r="E680" t="s">
        <v>13</v>
      </c>
      <c r="F680">
        <v>6</v>
      </c>
      <c r="G680" t="str">
        <f t="shared" si="30"/>
        <v>2012</v>
      </c>
      <c r="H680" t="str">
        <f t="shared" si="31"/>
        <v>August</v>
      </c>
      <c r="I680">
        <v>37260</v>
      </c>
      <c r="J680">
        <v>39600</v>
      </c>
      <c r="K680">
        <f t="shared" si="32"/>
        <v>2340</v>
      </c>
      <c r="L680">
        <v>2034</v>
      </c>
      <c r="M680">
        <v>2160</v>
      </c>
      <c r="P680" s="36">
        <v>41135</v>
      </c>
    </row>
    <row r="681" spans="1:16">
      <c r="A681" s="57">
        <v>41136</v>
      </c>
      <c r="B681" t="s">
        <v>27</v>
      </c>
      <c r="C681" t="s">
        <v>23</v>
      </c>
      <c r="D681" t="s">
        <v>19</v>
      </c>
      <c r="E681" t="s">
        <v>13</v>
      </c>
      <c r="F681">
        <v>13</v>
      </c>
      <c r="G681" t="str">
        <f t="shared" si="30"/>
        <v>2012</v>
      </c>
      <c r="H681" t="str">
        <f t="shared" si="31"/>
        <v>August</v>
      </c>
      <c r="I681">
        <v>67626</v>
      </c>
      <c r="J681">
        <v>71910</v>
      </c>
      <c r="K681">
        <f t="shared" si="32"/>
        <v>4284</v>
      </c>
      <c r="L681">
        <v>2034</v>
      </c>
      <c r="M681">
        <v>2160</v>
      </c>
      <c r="P681" s="36">
        <v>41136</v>
      </c>
    </row>
    <row r="682" spans="1:16">
      <c r="A682" s="57">
        <v>41136</v>
      </c>
      <c r="B682" t="s">
        <v>34</v>
      </c>
      <c r="C682" t="s">
        <v>25</v>
      </c>
      <c r="D682" t="s">
        <v>40</v>
      </c>
      <c r="E682" t="s">
        <v>16</v>
      </c>
      <c r="F682">
        <v>4</v>
      </c>
      <c r="G682" t="str">
        <f t="shared" si="30"/>
        <v>2012</v>
      </c>
      <c r="H682" t="str">
        <f t="shared" si="31"/>
        <v>August</v>
      </c>
      <c r="I682">
        <v>62784</v>
      </c>
      <c r="J682">
        <v>67680</v>
      </c>
      <c r="K682">
        <f t="shared" si="32"/>
        <v>4896</v>
      </c>
      <c r="L682">
        <v>3042</v>
      </c>
      <c r="M682">
        <v>3240</v>
      </c>
      <c r="P682" s="36">
        <v>41136</v>
      </c>
    </row>
    <row r="683" spans="1:16">
      <c r="A683" s="57">
        <v>41136</v>
      </c>
      <c r="B683" t="s">
        <v>31</v>
      </c>
      <c r="C683" t="s">
        <v>30</v>
      </c>
      <c r="D683" t="s">
        <v>32</v>
      </c>
      <c r="E683" t="s">
        <v>13</v>
      </c>
      <c r="F683">
        <v>21</v>
      </c>
      <c r="G683" t="str">
        <f t="shared" si="30"/>
        <v>2012</v>
      </c>
      <c r="H683" t="str">
        <f t="shared" si="31"/>
        <v>August</v>
      </c>
      <c r="I683">
        <v>10638</v>
      </c>
      <c r="J683">
        <v>11340</v>
      </c>
      <c r="K683">
        <f t="shared" si="32"/>
        <v>702</v>
      </c>
      <c r="L683">
        <v>3042</v>
      </c>
      <c r="M683">
        <v>3240</v>
      </c>
      <c r="P683" s="36">
        <v>41136</v>
      </c>
    </row>
    <row r="684" spans="1:16">
      <c r="A684" s="57">
        <v>41137</v>
      </c>
      <c r="B684" t="s">
        <v>20</v>
      </c>
      <c r="C684" t="s">
        <v>18</v>
      </c>
      <c r="D684" t="s">
        <v>33</v>
      </c>
      <c r="E684" t="s">
        <v>13</v>
      </c>
      <c r="F684">
        <v>16</v>
      </c>
      <c r="G684" t="str">
        <f t="shared" si="30"/>
        <v>2012</v>
      </c>
      <c r="H684" t="str">
        <f t="shared" si="31"/>
        <v>August</v>
      </c>
      <c r="I684">
        <v>47736</v>
      </c>
      <c r="J684">
        <v>50760</v>
      </c>
      <c r="K684">
        <f t="shared" si="32"/>
        <v>3024</v>
      </c>
      <c r="L684">
        <v>3726</v>
      </c>
      <c r="M684">
        <v>3960</v>
      </c>
      <c r="P684" s="36">
        <v>41137</v>
      </c>
    </row>
    <row r="685" spans="1:16">
      <c r="A685" s="57">
        <v>41137</v>
      </c>
      <c r="B685" t="s">
        <v>29</v>
      </c>
      <c r="C685" t="s">
        <v>30</v>
      </c>
      <c r="D685" t="s">
        <v>38</v>
      </c>
      <c r="E685" t="s">
        <v>13</v>
      </c>
      <c r="F685">
        <v>10</v>
      </c>
      <c r="G685" t="str">
        <f t="shared" si="30"/>
        <v>2012</v>
      </c>
      <c r="H685" t="str">
        <f t="shared" si="31"/>
        <v>August</v>
      </c>
      <c r="I685">
        <v>14184</v>
      </c>
      <c r="J685">
        <v>15120</v>
      </c>
      <c r="K685">
        <f t="shared" si="32"/>
        <v>936</v>
      </c>
      <c r="L685">
        <v>2196</v>
      </c>
      <c r="M685">
        <v>2340</v>
      </c>
      <c r="P685" s="36">
        <v>41137</v>
      </c>
    </row>
    <row r="686" spans="1:16">
      <c r="A686" s="57">
        <v>41137</v>
      </c>
      <c r="B686" t="s">
        <v>34</v>
      </c>
      <c r="C686" t="s">
        <v>25</v>
      </c>
      <c r="D686" t="s">
        <v>37</v>
      </c>
      <c r="E686" t="s">
        <v>13</v>
      </c>
      <c r="F686">
        <v>3</v>
      </c>
      <c r="G686" t="str">
        <f t="shared" si="30"/>
        <v>2012</v>
      </c>
      <c r="H686" t="str">
        <f t="shared" si="31"/>
        <v>August</v>
      </c>
      <c r="I686">
        <v>103086</v>
      </c>
      <c r="J686">
        <v>109710</v>
      </c>
      <c r="K686">
        <f t="shared" si="32"/>
        <v>6624</v>
      </c>
      <c r="L686">
        <v>4482</v>
      </c>
      <c r="M686">
        <v>4770</v>
      </c>
      <c r="P686" s="36">
        <v>41137</v>
      </c>
    </row>
    <row r="687" spans="1:16">
      <c r="A687" s="57">
        <v>41137</v>
      </c>
      <c r="B687" t="s">
        <v>22</v>
      </c>
      <c r="C687" t="s">
        <v>23</v>
      </c>
      <c r="D687" t="s">
        <v>12</v>
      </c>
      <c r="E687" t="s">
        <v>13</v>
      </c>
      <c r="F687">
        <v>1</v>
      </c>
      <c r="G687" t="str">
        <f t="shared" si="30"/>
        <v>2012</v>
      </c>
      <c r="H687" t="str">
        <f t="shared" si="31"/>
        <v>August</v>
      </c>
      <c r="I687">
        <v>22374</v>
      </c>
      <c r="J687">
        <v>23760</v>
      </c>
      <c r="K687">
        <f t="shared" si="32"/>
        <v>1386</v>
      </c>
      <c r="L687">
        <v>5148</v>
      </c>
      <c r="M687">
        <v>5490</v>
      </c>
      <c r="P687" s="36">
        <v>41137</v>
      </c>
    </row>
    <row r="688" spans="1:16">
      <c r="A688" s="57">
        <v>41137</v>
      </c>
      <c r="B688" t="s">
        <v>10</v>
      </c>
      <c r="C688" t="s">
        <v>11</v>
      </c>
      <c r="D688" t="s">
        <v>21</v>
      </c>
      <c r="E688" t="s">
        <v>13</v>
      </c>
      <c r="F688">
        <v>13</v>
      </c>
      <c r="G688" t="str">
        <f t="shared" si="30"/>
        <v>2012</v>
      </c>
      <c r="H688" t="str">
        <f t="shared" si="31"/>
        <v>August</v>
      </c>
      <c r="I688">
        <v>15372</v>
      </c>
      <c r="J688">
        <v>16380</v>
      </c>
      <c r="K688">
        <f t="shared" si="32"/>
        <v>1008</v>
      </c>
      <c r="L688">
        <v>3978</v>
      </c>
      <c r="M688">
        <v>4230</v>
      </c>
      <c r="P688" s="36">
        <v>41137</v>
      </c>
    </row>
    <row r="689" spans="1:16">
      <c r="A689" s="57">
        <v>41138</v>
      </c>
      <c r="B689" t="s">
        <v>34</v>
      </c>
      <c r="C689" t="s">
        <v>25</v>
      </c>
      <c r="D689" t="s">
        <v>32</v>
      </c>
      <c r="E689" t="s">
        <v>13</v>
      </c>
      <c r="F689">
        <v>15</v>
      </c>
      <c r="G689" t="str">
        <f t="shared" si="30"/>
        <v>2012</v>
      </c>
      <c r="H689" t="str">
        <f t="shared" si="31"/>
        <v>August</v>
      </c>
      <c r="I689">
        <v>10638</v>
      </c>
      <c r="J689">
        <v>11340</v>
      </c>
      <c r="K689">
        <f t="shared" si="32"/>
        <v>702</v>
      </c>
      <c r="L689">
        <v>2106</v>
      </c>
      <c r="M689">
        <v>2250</v>
      </c>
      <c r="P689" s="36">
        <v>41138</v>
      </c>
    </row>
    <row r="690" spans="1:16">
      <c r="A690" s="57">
        <v>41138</v>
      </c>
      <c r="B690" t="s">
        <v>27</v>
      </c>
      <c r="C690" t="s">
        <v>23</v>
      </c>
      <c r="D690" t="s">
        <v>41</v>
      </c>
      <c r="E690" t="s">
        <v>13</v>
      </c>
      <c r="F690">
        <v>5</v>
      </c>
      <c r="G690" t="str">
        <f t="shared" si="30"/>
        <v>2012</v>
      </c>
      <c r="H690" t="str">
        <f t="shared" si="31"/>
        <v>August</v>
      </c>
      <c r="I690">
        <v>44280</v>
      </c>
      <c r="J690">
        <v>47250</v>
      </c>
      <c r="K690">
        <f t="shared" si="32"/>
        <v>2970</v>
      </c>
      <c r="L690">
        <v>3978</v>
      </c>
      <c r="M690">
        <v>4230</v>
      </c>
      <c r="P690" s="36">
        <v>41138</v>
      </c>
    </row>
    <row r="691" spans="1:16">
      <c r="A691" s="57">
        <v>41138</v>
      </c>
      <c r="B691" t="s">
        <v>27</v>
      </c>
      <c r="C691" t="s">
        <v>23</v>
      </c>
      <c r="D691" t="s">
        <v>39</v>
      </c>
      <c r="E691" t="s">
        <v>13</v>
      </c>
      <c r="F691">
        <v>25</v>
      </c>
      <c r="G691" t="str">
        <f t="shared" si="30"/>
        <v>2012</v>
      </c>
      <c r="H691" t="str">
        <f t="shared" si="31"/>
        <v>August</v>
      </c>
      <c r="I691">
        <v>93150</v>
      </c>
      <c r="J691">
        <v>99000</v>
      </c>
      <c r="K691">
        <f t="shared" si="32"/>
        <v>5850</v>
      </c>
      <c r="L691">
        <v>2034</v>
      </c>
      <c r="M691">
        <v>2160</v>
      </c>
      <c r="P691" s="36">
        <v>41138</v>
      </c>
    </row>
    <row r="692" spans="1:16">
      <c r="A692" s="57">
        <v>41138</v>
      </c>
      <c r="B692" t="s">
        <v>22</v>
      </c>
      <c r="C692" t="s">
        <v>23</v>
      </c>
      <c r="D692" t="s">
        <v>19</v>
      </c>
      <c r="E692" t="s">
        <v>13</v>
      </c>
      <c r="F692">
        <v>8</v>
      </c>
      <c r="G692" t="str">
        <f t="shared" si="30"/>
        <v>2012</v>
      </c>
      <c r="H692" t="str">
        <f t="shared" si="31"/>
        <v>August</v>
      </c>
      <c r="I692">
        <v>75582</v>
      </c>
      <c r="J692">
        <v>80370</v>
      </c>
      <c r="K692">
        <f t="shared" si="32"/>
        <v>4788</v>
      </c>
      <c r="L692">
        <v>2034</v>
      </c>
      <c r="M692">
        <v>2160</v>
      </c>
      <c r="P692" s="36">
        <v>41138</v>
      </c>
    </row>
    <row r="693" spans="1:16">
      <c r="A693" s="57">
        <v>41138</v>
      </c>
      <c r="B693" t="s">
        <v>22</v>
      </c>
      <c r="C693" t="s">
        <v>23</v>
      </c>
      <c r="D693" t="s">
        <v>38</v>
      </c>
      <c r="E693" t="s">
        <v>13</v>
      </c>
      <c r="F693">
        <v>21</v>
      </c>
      <c r="G693" t="str">
        <f t="shared" si="30"/>
        <v>2012</v>
      </c>
      <c r="H693" t="str">
        <f t="shared" si="31"/>
        <v>August</v>
      </c>
      <c r="I693">
        <v>39006</v>
      </c>
      <c r="J693">
        <v>41580</v>
      </c>
      <c r="K693">
        <f t="shared" si="32"/>
        <v>2574</v>
      </c>
      <c r="L693">
        <v>3582</v>
      </c>
      <c r="M693">
        <v>3870</v>
      </c>
      <c r="P693" s="36">
        <v>41138</v>
      </c>
    </row>
    <row r="694" spans="1:16">
      <c r="A694" s="57">
        <v>41139</v>
      </c>
      <c r="B694" t="s">
        <v>31</v>
      </c>
      <c r="C694" t="s">
        <v>30</v>
      </c>
      <c r="D694" t="s">
        <v>41</v>
      </c>
      <c r="E694" t="s">
        <v>13</v>
      </c>
      <c r="F694">
        <v>16</v>
      </c>
      <c r="G694" t="str">
        <f t="shared" si="30"/>
        <v>2012</v>
      </c>
      <c r="H694" t="str">
        <f t="shared" si="31"/>
        <v>August</v>
      </c>
      <c r="I694">
        <v>61992</v>
      </c>
      <c r="J694">
        <v>66150</v>
      </c>
      <c r="K694">
        <f t="shared" si="32"/>
        <v>4158</v>
      </c>
      <c r="L694">
        <v>3978</v>
      </c>
      <c r="M694">
        <v>4230</v>
      </c>
      <c r="P694" s="36">
        <v>41139</v>
      </c>
    </row>
    <row r="695" spans="1:16">
      <c r="A695" s="57">
        <v>41139</v>
      </c>
      <c r="B695" t="s">
        <v>10</v>
      </c>
      <c r="C695" t="s">
        <v>11</v>
      </c>
      <c r="D695" t="s">
        <v>39</v>
      </c>
      <c r="E695" t="s">
        <v>13</v>
      </c>
      <c r="F695">
        <v>23</v>
      </c>
      <c r="G695" t="str">
        <f t="shared" si="30"/>
        <v>2012</v>
      </c>
      <c r="H695" t="str">
        <f t="shared" si="31"/>
        <v>August</v>
      </c>
      <c r="I695">
        <v>93150</v>
      </c>
      <c r="J695">
        <v>99000</v>
      </c>
      <c r="K695">
        <f t="shared" si="32"/>
        <v>5850</v>
      </c>
      <c r="L695">
        <v>2196</v>
      </c>
      <c r="M695">
        <v>2340</v>
      </c>
      <c r="P695" s="36">
        <v>41139</v>
      </c>
    </row>
    <row r="696" spans="1:16">
      <c r="A696" s="57">
        <v>41139</v>
      </c>
      <c r="B696" t="s">
        <v>22</v>
      </c>
      <c r="C696" t="s">
        <v>23</v>
      </c>
      <c r="D696" t="s">
        <v>19</v>
      </c>
      <c r="E696" t="s">
        <v>13</v>
      </c>
      <c r="F696">
        <v>22</v>
      </c>
      <c r="G696" t="str">
        <f t="shared" si="30"/>
        <v>2012</v>
      </c>
      <c r="H696" t="str">
        <f t="shared" si="31"/>
        <v>August</v>
      </c>
      <c r="I696">
        <v>87516</v>
      </c>
      <c r="J696">
        <v>93060</v>
      </c>
      <c r="K696">
        <f t="shared" si="32"/>
        <v>5544</v>
      </c>
      <c r="L696">
        <v>3978</v>
      </c>
      <c r="M696">
        <v>4230</v>
      </c>
      <c r="P696" s="36">
        <v>41139</v>
      </c>
    </row>
    <row r="697" spans="1:16">
      <c r="A697" s="57">
        <v>41139</v>
      </c>
      <c r="B697" t="s">
        <v>34</v>
      </c>
      <c r="C697" t="s">
        <v>25</v>
      </c>
      <c r="D697" t="s">
        <v>28</v>
      </c>
      <c r="E697" t="s">
        <v>13</v>
      </c>
      <c r="F697">
        <v>13</v>
      </c>
      <c r="G697" t="str">
        <f t="shared" si="30"/>
        <v>2012</v>
      </c>
      <c r="H697" t="str">
        <f t="shared" si="31"/>
        <v>August</v>
      </c>
      <c r="I697">
        <v>139968</v>
      </c>
      <c r="J697">
        <v>149040</v>
      </c>
      <c r="K697">
        <f t="shared" si="32"/>
        <v>9072</v>
      </c>
      <c r="L697">
        <v>3978</v>
      </c>
      <c r="M697">
        <v>4230</v>
      </c>
      <c r="P697" s="36">
        <v>41139</v>
      </c>
    </row>
    <row r="698" spans="1:16">
      <c r="A698" s="57">
        <v>41140</v>
      </c>
      <c r="B698" t="s">
        <v>24</v>
      </c>
      <c r="C698" t="s">
        <v>25</v>
      </c>
      <c r="D698" t="s">
        <v>19</v>
      </c>
      <c r="E698" t="s">
        <v>13</v>
      </c>
      <c r="F698">
        <v>27</v>
      </c>
      <c r="G698" t="str">
        <f t="shared" si="30"/>
        <v>2012</v>
      </c>
      <c r="H698" t="str">
        <f t="shared" si="31"/>
        <v>August</v>
      </c>
      <c r="I698">
        <v>59670</v>
      </c>
      <c r="J698">
        <v>63450</v>
      </c>
      <c r="K698">
        <f t="shared" si="32"/>
        <v>3780</v>
      </c>
      <c r="L698">
        <v>3042</v>
      </c>
      <c r="M698">
        <v>3240</v>
      </c>
      <c r="P698" s="36">
        <v>41140</v>
      </c>
    </row>
    <row r="699" spans="1:16">
      <c r="A699" s="57">
        <v>41141</v>
      </c>
      <c r="B699" t="s">
        <v>31</v>
      </c>
      <c r="C699" t="s">
        <v>30</v>
      </c>
      <c r="D699" t="s">
        <v>12</v>
      </c>
      <c r="E699" t="s">
        <v>13</v>
      </c>
      <c r="F699">
        <v>27</v>
      </c>
      <c r="G699" t="str">
        <f t="shared" si="30"/>
        <v>2012</v>
      </c>
      <c r="H699" t="str">
        <f t="shared" si="31"/>
        <v>August</v>
      </c>
      <c r="I699">
        <v>46782</v>
      </c>
      <c r="J699">
        <v>49680</v>
      </c>
      <c r="K699">
        <f t="shared" si="32"/>
        <v>2898</v>
      </c>
      <c r="L699">
        <v>3978</v>
      </c>
      <c r="M699">
        <v>4230</v>
      </c>
      <c r="P699" s="36">
        <v>41141</v>
      </c>
    </row>
    <row r="700" spans="1:16">
      <c r="A700" s="57">
        <v>41141</v>
      </c>
      <c r="B700" t="s">
        <v>10</v>
      </c>
      <c r="C700" t="s">
        <v>11</v>
      </c>
      <c r="D700" t="s">
        <v>38</v>
      </c>
      <c r="E700" t="s">
        <v>13</v>
      </c>
      <c r="F700">
        <v>27</v>
      </c>
      <c r="G700" t="str">
        <f t="shared" si="30"/>
        <v>2012</v>
      </c>
      <c r="H700" t="str">
        <f t="shared" si="31"/>
        <v>August</v>
      </c>
      <c r="I700">
        <v>17730</v>
      </c>
      <c r="J700">
        <v>18900</v>
      </c>
      <c r="K700">
        <f t="shared" si="32"/>
        <v>1170</v>
      </c>
      <c r="L700">
        <v>3978</v>
      </c>
      <c r="M700">
        <v>4230</v>
      </c>
      <c r="P700" s="36">
        <v>41141</v>
      </c>
    </row>
    <row r="701" spans="1:16">
      <c r="A701" s="57">
        <v>41142</v>
      </c>
      <c r="B701" t="s">
        <v>22</v>
      </c>
      <c r="C701" t="s">
        <v>23</v>
      </c>
      <c r="D701" t="s">
        <v>43</v>
      </c>
      <c r="E701" t="s">
        <v>13</v>
      </c>
      <c r="F701">
        <v>27</v>
      </c>
      <c r="G701" t="str">
        <f t="shared" si="30"/>
        <v>2012</v>
      </c>
      <c r="H701" t="str">
        <f t="shared" si="31"/>
        <v>August</v>
      </c>
      <c r="I701">
        <v>60912</v>
      </c>
      <c r="J701">
        <v>64800</v>
      </c>
      <c r="K701">
        <f t="shared" si="32"/>
        <v>3888</v>
      </c>
      <c r="L701">
        <v>5832</v>
      </c>
      <c r="M701">
        <v>6210</v>
      </c>
      <c r="P701" s="36">
        <v>41142</v>
      </c>
    </row>
    <row r="702" spans="1:16">
      <c r="A702" s="57">
        <v>41142</v>
      </c>
      <c r="B702" t="s">
        <v>29</v>
      </c>
      <c r="C702" t="s">
        <v>30</v>
      </c>
      <c r="D702" t="s">
        <v>28</v>
      </c>
      <c r="E702" t="s">
        <v>13</v>
      </c>
      <c r="F702">
        <v>27</v>
      </c>
      <c r="G702" t="str">
        <f t="shared" si="30"/>
        <v>2012</v>
      </c>
      <c r="H702" t="str">
        <f t="shared" si="31"/>
        <v>August</v>
      </c>
      <c r="I702">
        <v>139968</v>
      </c>
      <c r="J702">
        <v>149040</v>
      </c>
      <c r="K702">
        <f t="shared" si="32"/>
        <v>9072</v>
      </c>
      <c r="L702">
        <v>2196</v>
      </c>
      <c r="M702">
        <v>2340</v>
      </c>
      <c r="P702" s="36">
        <v>41142</v>
      </c>
    </row>
    <row r="703" spans="1:16">
      <c r="A703" s="57">
        <v>41142</v>
      </c>
      <c r="B703" t="s">
        <v>27</v>
      </c>
      <c r="C703" t="s">
        <v>23</v>
      </c>
      <c r="D703" t="s">
        <v>35</v>
      </c>
      <c r="E703" t="s">
        <v>13</v>
      </c>
      <c r="F703">
        <v>27</v>
      </c>
      <c r="G703" t="str">
        <f t="shared" si="30"/>
        <v>2012</v>
      </c>
      <c r="H703" t="str">
        <f t="shared" si="31"/>
        <v>August</v>
      </c>
      <c r="I703">
        <v>56628</v>
      </c>
      <c r="J703">
        <v>60390</v>
      </c>
      <c r="K703">
        <f t="shared" si="32"/>
        <v>3762</v>
      </c>
      <c r="L703">
        <v>3546</v>
      </c>
      <c r="M703">
        <v>3780</v>
      </c>
      <c r="P703" s="36">
        <v>41142</v>
      </c>
    </row>
    <row r="704" spans="1:16">
      <c r="A704" s="57">
        <v>41143</v>
      </c>
      <c r="B704" t="s">
        <v>17</v>
      </c>
      <c r="C704" t="s">
        <v>18</v>
      </c>
      <c r="D704" t="s">
        <v>28</v>
      </c>
      <c r="E704" t="s">
        <v>13</v>
      </c>
      <c r="F704">
        <v>12</v>
      </c>
      <c r="G704" t="str">
        <f t="shared" si="30"/>
        <v>2012</v>
      </c>
      <c r="H704" t="str">
        <f t="shared" si="31"/>
        <v>August</v>
      </c>
      <c r="I704">
        <v>139968</v>
      </c>
      <c r="J704">
        <v>149040</v>
      </c>
      <c r="K704">
        <f t="shared" si="32"/>
        <v>9072</v>
      </c>
      <c r="L704">
        <v>3582</v>
      </c>
      <c r="M704">
        <v>3870</v>
      </c>
      <c r="P704" s="36">
        <v>41143</v>
      </c>
    </row>
    <row r="705" spans="1:16">
      <c r="A705" s="57">
        <v>41143</v>
      </c>
      <c r="B705" t="s">
        <v>20</v>
      </c>
      <c r="C705" t="s">
        <v>18</v>
      </c>
      <c r="D705" t="s">
        <v>26</v>
      </c>
      <c r="E705" t="s">
        <v>13</v>
      </c>
      <c r="F705">
        <v>18</v>
      </c>
      <c r="G705" t="str">
        <f t="shared" si="30"/>
        <v>2012</v>
      </c>
      <c r="H705" t="str">
        <f t="shared" si="31"/>
        <v>August</v>
      </c>
      <c r="I705">
        <v>9126</v>
      </c>
      <c r="J705">
        <v>9720</v>
      </c>
      <c r="K705">
        <f t="shared" si="32"/>
        <v>594</v>
      </c>
      <c r="L705">
        <v>3978</v>
      </c>
      <c r="M705">
        <v>4230</v>
      </c>
      <c r="P705" s="36">
        <v>41143</v>
      </c>
    </row>
    <row r="706" spans="1:16">
      <c r="A706" s="57">
        <v>41144</v>
      </c>
      <c r="B706" t="s">
        <v>31</v>
      </c>
      <c r="C706" t="s">
        <v>30</v>
      </c>
      <c r="D706" t="s">
        <v>12</v>
      </c>
      <c r="E706" t="s">
        <v>13</v>
      </c>
      <c r="F706">
        <v>8</v>
      </c>
      <c r="G706" t="str">
        <f t="shared" si="30"/>
        <v>2012</v>
      </c>
      <c r="H706" t="str">
        <f t="shared" si="31"/>
        <v>August</v>
      </c>
      <c r="I706">
        <v>18306</v>
      </c>
      <c r="J706">
        <v>19440</v>
      </c>
      <c r="K706">
        <f t="shared" si="32"/>
        <v>1134</v>
      </c>
      <c r="L706">
        <v>3978</v>
      </c>
      <c r="M706">
        <v>4230</v>
      </c>
      <c r="P706" s="36">
        <v>41144</v>
      </c>
    </row>
    <row r="707" spans="1:16">
      <c r="A707" s="57">
        <v>41144</v>
      </c>
      <c r="B707" t="s">
        <v>34</v>
      </c>
      <c r="C707" t="s">
        <v>25</v>
      </c>
      <c r="D707" t="s">
        <v>40</v>
      </c>
      <c r="E707" t="s">
        <v>16</v>
      </c>
      <c r="F707">
        <v>21</v>
      </c>
      <c r="G707" t="str">
        <f t="shared" ref="G707:G770" si="33">TEXT(A707,"yyyy")</f>
        <v>2012</v>
      </c>
      <c r="H707" t="str">
        <f t="shared" ref="H707:H770" si="34">TEXT(A707,"mmmm")</f>
        <v>August</v>
      </c>
      <c r="I707">
        <v>27468</v>
      </c>
      <c r="J707">
        <v>29610</v>
      </c>
      <c r="K707">
        <f t="shared" ref="K707:K770" si="35">J707-I707</f>
        <v>2142</v>
      </c>
      <c r="L707">
        <v>2034</v>
      </c>
      <c r="M707">
        <v>2160</v>
      </c>
      <c r="P707" s="36">
        <v>41144</v>
      </c>
    </row>
    <row r="708" spans="1:16">
      <c r="A708" s="57">
        <v>41144</v>
      </c>
      <c r="B708" t="s">
        <v>29</v>
      </c>
      <c r="C708" t="s">
        <v>30</v>
      </c>
      <c r="D708" t="s">
        <v>37</v>
      </c>
      <c r="E708" t="s">
        <v>13</v>
      </c>
      <c r="F708">
        <v>25</v>
      </c>
      <c r="G708" t="str">
        <f t="shared" si="33"/>
        <v>2012</v>
      </c>
      <c r="H708" t="str">
        <f t="shared" si="34"/>
        <v>August</v>
      </c>
      <c r="I708">
        <v>89640</v>
      </c>
      <c r="J708">
        <v>95400</v>
      </c>
      <c r="K708">
        <f t="shared" si="35"/>
        <v>5760</v>
      </c>
      <c r="L708">
        <v>3042</v>
      </c>
      <c r="M708">
        <v>3240</v>
      </c>
      <c r="P708" s="36">
        <v>41144</v>
      </c>
    </row>
    <row r="709" spans="1:16">
      <c r="A709" s="57">
        <v>41144</v>
      </c>
      <c r="B709" t="s">
        <v>20</v>
      </c>
      <c r="C709" t="s">
        <v>18</v>
      </c>
      <c r="D709" t="s">
        <v>19</v>
      </c>
      <c r="E709" t="s">
        <v>13</v>
      </c>
      <c r="F709">
        <v>12</v>
      </c>
      <c r="G709" t="str">
        <f t="shared" si="33"/>
        <v>2012</v>
      </c>
      <c r="H709" t="str">
        <f t="shared" si="34"/>
        <v>August</v>
      </c>
      <c r="I709">
        <v>7956</v>
      </c>
      <c r="J709">
        <v>8460</v>
      </c>
      <c r="K709">
        <f t="shared" si="35"/>
        <v>504</v>
      </c>
      <c r="L709">
        <v>5148</v>
      </c>
      <c r="M709">
        <v>5490</v>
      </c>
      <c r="P709" s="36">
        <v>41144</v>
      </c>
    </row>
    <row r="710" spans="1:16">
      <c r="A710" s="57">
        <v>41144</v>
      </c>
      <c r="B710" t="s">
        <v>22</v>
      </c>
      <c r="C710" t="s">
        <v>23</v>
      </c>
      <c r="D710" t="s">
        <v>28</v>
      </c>
      <c r="E710" t="s">
        <v>13</v>
      </c>
      <c r="F710">
        <v>9</v>
      </c>
      <c r="G710" t="str">
        <f t="shared" si="33"/>
        <v>2012</v>
      </c>
      <c r="H710" t="str">
        <f t="shared" si="34"/>
        <v>August</v>
      </c>
      <c r="I710">
        <v>134136</v>
      </c>
      <c r="J710">
        <v>142830</v>
      </c>
      <c r="K710">
        <f t="shared" si="35"/>
        <v>8694</v>
      </c>
      <c r="L710">
        <v>2106</v>
      </c>
      <c r="M710">
        <v>2250</v>
      </c>
      <c r="P710" s="36">
        <v>41144</v>
      </c>
    </row>
    <row r="711" spans="1:16">
      <c r="A711" s="57">
        <v>41145</v>
      </c>
      <c r="B711" t="s">
        <v>22</v>
      </c>
      <c r="C711" t="s">
        <v>23</v>
      </c>
      <c r="D711" t="s">
        <v>36</v>
      </c>
      <c r="E711" t="s">
        <v>13</v>
      </c>
      <c r="F711">
        <v>23</v>
      </c>
      <c r="G711" t="str">
        <f t="shared" si="33"/>
        <v>2012</v>
      </c>
      <c r="H711" t="str">
        <f t="shared" si="34"/>
        <v>August</v>
      </c>
      <c r="I711">
        <v>18954</v>
      </c>
      <c r="J711">
        <v>20250</v>
      </c>
      <c r="K711">
        <f t="shared" si="35"/>
        <v>1296</v>
      </c>
      <c r="L711">
        <v>4482</v>
      </c>
      <c r="M711">
        <v>4770</v>
      </c>
      <c r="P711" s="36">
        <v>41145</v>
      </c>
    </row>
    <row r="712" spans="1:16">
      <c r="A712" s="57">
        <v>41146</v>
      </c>
      <c r="B712" t="s">
        <v>14</v>
      </c>
      <c r="C712" t="s">
        <v>11</v>
      </c>
      <c r="D712" t="s">
        <v>32</v>
      </c>
      <c r="E712" t="s">
        <v>13</v>
      </c>
      <c r="F712">
        <v>23</v>
      </c>
      <c r="G712" t="str">
        <f t="shared" si="33"/>
        <v>2012</v>
      </c>
      <c r="H712" t="str">
        <f t="shared" si="34"/>
        <v>August</v>
      </c>
      <c r="I712">
        <v>81558</v>
      </c>
      <c r="J712">
        <v>86940</v>
      </c>
      <c r="K712">
        <f t="shared" si="35"/>
        <v>5382</v>
      </c>
      <c r="L712">
        <v>3546</v>
      </c>
      <c r="M712">
        <v>3780</v>
      </c>
      <c r="P712" s="36">
        <v>41146</v>
      </c>
    </row>
    <row r="713" spans="1:16">
      <c r="A713" s="57">
        <v>41147</v>
      </c>
      <c r="B713" t="s">
        <v>22</v>
      </c>
      <c r="C713" t="s">
        <v>23</v>
      </c>
      <c r="D713" t="s">
        <v>36</v>
      </c>
      <c r="E713" t="s">
        <v>13</v>
      </c>
      <c r="F713">
        <v>20</v>
      </c>
      <c r="G713" t="str">
        <f t="shared" si="33"/>
        <v>2012</v>
      </c>
      <c r="H713" t="str">
        <f t="shared" si="34"/>
        <v>August</v>
      </c>
      <c r="I713">
        <v>14742</v>
      </c>
      <c r="J713">
        <v>15750</v>
      </c>
      <c r="K713">
        <f t="shared" si="35"/>
        <v>1008</v>
      </c>
      <c r="L713">
        <v>4482</v>
      </c>
      <c r="M713">
        <v>4770</v>
      </c>
      <c r="P713" s="36">
        <v>41147</v>
      </c>
    </row>
    <row r="714" spans="1:16">
      <c r="A714" s="57">
        <v>41147</v>
      </c>
      <c r="B714" t="s">
        <v>10</v>
      </c>
      <c r="C714" t="s">
        <v>11</v>
      </c>
      <c r="D714" t="s">
        <v>37</v>
      </c>
      <c r="E714" t="s">
        <v>13</v>
      </c>
      <c r="F714">
        <v>25</v>
      </c>
      <c r="G714" t="str">
        <f t="shared" si="33"/>
        <v>2012</v>
      </c>
      <c r="H714" t="str">
        <f t="shared" si="34"/>
        <v>August</v>
      </c>
      <c r="I714">
        <v>67230</v>
      </c>
      <c r="J714">
        <v>71550</v>
      </c>
      <c r="K714">
        <f t="shared" si="35"/>
        <v>4320</v>
      </c>
      <c r="L714">
        <v>4482</v>
      </c>
      <c r="M714">
        <v>4770</v>
      </c>
      <c r="P714" s="36">
        <v>41147</v>
      </c>
    </row>
    <row r="715" spans="1:16">
      <c r="A715" s="57">
        <v>41147</v>
      </c>
      <c r="B715" t="s">
        <v>31</v>
      </c>
      <c r="C715" t="s">
        <v>30</v>
      </c>
      <c r="D715" t="s">
        <v>42</v>
      </c>
      <c r="E715" t="s">
        <v>16</v>
      </c>
      <c r="F715">
        <v>4</v>
      </c>
      <c r="G715" t="str">
        <f t="shared" si="33"/>
        <v>2012</v>
      </c>
      <c r="H715" t="str">
        <f t="shared" si="34"/>
        <v>August</v>
      </c>
      <c r="I715">
        <v>60048</v>
      </c>
      <c r="J715">
        <v>64800</v>
      </c>
      <c r="K715">
        <f t="shared" si="35"/>
        <v>4752</v>
      </c>
      <c r="L715">
        <v>2034</v>
      </c>
      <c r="M715">
        <v>2160</v>
      </c>
      <c r="P715" s="36">
        <v>41147</v>
      </c>
    </row>
    <row r="716" spans="1:16">
      <c r="A716" s="57">
        <v>41149</v>
      </c>
      <c r="B716" t="s">
        <v>20</v>
      </c>
      <c r="C716" t="s">
        <v>18</v>
      </c>
      <c r="D716" t="s">
        <v>35</v>
      </c>
      <c r="E716" t="s">
        <v>13</v>
      </c>
      <c r="F716">
        <v>24</v>
      </c>
      <c r="G716" t="str">
        <f t="shared" si="33"/>
        <v>2012</v>
      </c>
      <c r="H716" t="str">
        <f t="shared" si="34"/>
        <v>August</v>
      </c>
      <c r="I716">
        <v>77220</v>
      </c>
      <c r="J716">
        <v>82350</v>
      </c>
      <c r="K716">
        <f t="shared" si="35"/>
        <v>5130</v>
      </c>
      <c r="L716">
        <v>3978</v>
      </c>
      <c r="M716">
        <v>4230</v>
      </c>
      <c r="P716" s="36">
        <v>41149</v>
      </c>
    </row>
    <row r="717" spans="1:16">
      <c r="A717" s="57">
        <v>41149</v>
      </c>
      <c r="B717" t="s">
        <v>24</v>
      </c>
      <c r="C717" t="s">
        <v>25</v>
      </c>
      <c r="D717" t="s">
        <v>12</v>
      </c>
      <c r="E717" t="s">
        <v>13</v>
      </c>
      <c r="F717">
        <v>24</v>
      </c>
      <c r="G717" t="str">
        <f t="shared" si="33"/>
        <v>2012</v>
      </c>
      <c r="H717" t="str">
        <f t="shared" si="34"/>
        <v>August</v>
      </c>
      <c r="I717">
        <v>12204</v>
      </c>
      <c r="J717">
        <v>12960</v>
      </c>
      <c r="K717">
        <f t="shared" si="35"/>
        <v>756</v>
      </c>
      <c r="L717">
        <v>5832</v>
      </c>
      <c r="M717">
        <v>6210</v>
      </c>
      <c r="P717" s="36">
        <v>41149</v>
      </c>
    </row>
    <row r="718" spans="1:16">
      <c r="A718" s="57">
        <v>41150</v>
      </c>
      <c r="B718" t="s">
        <v>27</v>
      </c>
      <c r="C718" t="s">
        <v>23</v>
      </c>
      <c r="D718" t="s">
        <v>42</v>
      </c>
      <c r="E718" t="s">
        <v>16</v>
      </c>
      <c r="F718">
        <v>16</v>
      </c>
      <c r="G718" t="str">
        <f t="shared" si="33"/>
        <v>2012</v>
      </c>
      <c r="H718" t="str">
        <f t="shared" si="34"/>
        <v>August</v>
      </c>
      <c r="I718">
        <v>45036</v>
      </c>
      <c r="J718">
        <v>48600</v>
      </c>
      <c r="K718">
        <f t="shared" si="35"/>
        <v>3564</v>
      </c>
      <c r="L718">
        <v>3978</v>
      </c>
      <c r="M718">
        <v>4230</v>
      </c>
      <c r="P718" s="36">
        <v>41150</v>
      </c>
    </row>
    <row r="719" spans="1:16">
      <c r="A719" s="57">
        <v>41150</v>
      </c>
      <c r="B719" t="s">
        <v>24</v>
      </c>
      <c r="C719" t="s">
        <v>25</v>
      </c>
      <c r="D719" t="s">
        <v>43</v>
      </c>
      <c r="E719" t="s">
        <v>13</v>
      </c>
      <c r="F719">
        <v>6</v>
      </c>
      <c r="G719" t="str">
        <f t="shared" si="33"/>
        <v>2012</v>
      </c>
      <c r="H719" t="str">
        <f t="shared" si="34"/>
        <v>August</v>
      </c>
      <c r="I719">
        <v>33840</v>
      </c>
      <c r="J719">
        <v>36000</v>
      </c>
      <c r="K719">
        <f t="shared" si="35"/>
        <v>2160</v>
      </c>
      <c r="L719">
        <v>3978</v>
      </c>
      <c r="M719">
        <v>4230</v>
      </c>
      <c r="P719" s="36">
        <v>41150</v>
      </c>
    </row>
    <row r="720" spans="1:16">
      <c r="A720" s="57">
        <v>41151</v>
      </c>
      <c r="B720" t="s">
        <v>17</v>
      </c>
      <c r="C720" t="s">
        <v>18</v>
      </c>
      <c r="D720" t="s">
        <v>39</v>
      </c>
      <c r="E720" t="s">
        <v>13</v>
      </c>
      <c r="F720">
        <v>4</v>
      </c>
      <c r="G720" t="str">
        <f t="shared" si="33"/>
        <v>2012</v>
      </c>
      <c r="H720" t="str">
        <f t="shared" si="34"/>
        <v>August</v>
      </c>
      <c r="I720">
        <v>70794</v>
      </c>
      <c r="J720">
        <v>75240</v>
      </c>
      <c r="K720">
        <f t="shared" si="35"/>
        <v>4446</v>
      </c>
      <c r="L720">
        <v>5148</v>
      </c>
      <c r="M720">
        <v>5490</v>
      </c>
      <c r="P720" s="36">
        <v>41151</v>
      </c>
    </row>
    <row r="721" spans="1:16">
      <c r="A721" s="57">
        <v>41151</v>
      </c>
      <c r="B721" t="s">
        <v>14</v>
      </c>
      <c r="C721" t="s">
        <v>11</v>
      </c>
      <c r="D721" t="s">
        <v>43</v>
      </c>
      <c r="E721" t="s">
        <v>13</v>
      </c>
      <c r="F721">
        <v>24</v>
      </c>
      <c r="G721" t="str">
        <f t="shared" si="33"/>
        <v>2012</v>
      </c>
      <c r="H721" t="str">
        <f t="shared" si="34"/>
        <v>August</v>
      </c>
      <c r="I721">
        <v>16920</v>
      </c>
      <c r="J721">
        <v>18000</v>
      </c>
      <c r="K721">
        <f t="shared" si="35"/>
        <v>1080</v>
      </c>
      <c r="L721">
        <v>5832</v>
      </c>
      <c r="M721">
        <v>6210</v>
      </c>
      <c r="P721" s="36">
        <v>41151</v>
      </c>
    </row>
    <row r="722" spans="1:16">
      <c r="A722" s="57">
        <v>41151</v>
      </c>
      <c r="B722" t="s">
        <v>34</v>
      </c>
      <c r="C722" t="s">
        <v>25</v>
      </c>
      <c r="D722" t="s">
        <v>42</v>
      </c>
      <c r="E722" t="s">
        <v>16</v>
      </c>
      <c r="F722">
        <v>21</v>
      </c>
      <c r="G722" t="str">
        <f t="shared" si="33"/>
        <v>2012</v>
      </c>
      <c r="H722" t="str">
        <f t="shared" si="34"/>
        <v>August</v>
      </c>
      <c r="I722">
        <v>165132</v>
      </c>
      <c r="J722">
        <v>178200</v>
      </c>
      <c r="K722">
        <f t="shared" si="35"/>
        <v>13068</v>
      </c>
      <c r="L722">
        <v>2034</v>
      </c>
      <c r="M722">
        <v>2160</v>
      </c>
      <c r="P722" s="36">
        <v>41151</v>
      </c>
    </row>
    <row r="723" spans="1:16">
      <c r="A723" s="57">
        <v>41151</v>
      </c>
      <c r="B723" t="s">
        <v>14</v>
      </c>
      <c r="C723" t="s">
        <v>11</v>
      </c>
      <c r="D723" t="s">
        <v>41</v>
      </c>
      <c r="E723" t="s">
        <v>13</v>
      </c>
      <c r="F723">
        <v>13</v>
      </c>
      <c r="G723" t="str">
        <f t="shared" si="33"/>
        <v>2012</v>
      </c>
      <c r="H723" t="str">
        <f t="shared" si="34"/>
        <v>August</v>
      </c>
      <c r="I723">
        <v>26568</v>
      </c>
      <c r="J723">
        <v>28350</v>
      </c>
      <c r="K723">
        <f t="shared" si="35"/>
        <v>1782</v>
      </c>
      <c r="L723">
        <v>5832</v>
      </c>
      <c r="M723">
        <v>6210</v>
      </c>
      <c r="P723" s="36">
        <v>41151</v>
      </c>
    </row>
    <row r="724" spans="1:16">
      <c r="A724" s="57">
        <v>41151</v>
      </c>
      <c r="B724" t="s">
        <v>31</v>
      </c>
      <c r="C724" t="s">
        <v>30</v>
      </c>
      <c r="D724" t="s">
        <v>26</v>
      </c>
      <c r="E724" t="s">
        <v>13</v>
      </c>
      <c r="F724">
        <v>2</v>
      </c>
      <c r="G724" t="str">
        <f t="shared" si="33"/>
        <v>2012</v>
      </c>
      <c r="H724" t="str">
        <f t="shared" si="34"/>
        <v>August</v>
      </c>
      <c r="I724">
        <v>69966</v>
      </c>
      <c r="J724">
        <v>74520</v>
      </c>
      <c r="K724">
        <f t="shared" si="35"/>
        <v>4554</v>
      </c>
      <c r="L724">
        <v>3546</v>
      </c>
      <c r="M724">
        <v>3780</v>
      </c>
      <c r="P724" s="36">
        <v>41151</v>
      </c>
    </row>
    <row r="725" spans="1:16">
      <c r="A725" s="57">
        <v>41152</v>
      </c>
      <c r="B725" t="s">
        <v>34</v>
      </c>
      <c r="C725" t="s">
        <v>25</v>
      </c>
      <c r="D725" t="s">
        <v>37</v>
      </c>
      <c r="E725" t="s">
        <v>13</v>
      </c>
      <c r="F725">
        <v>20</v>
      </c>
      <c r="G725" t="str">
        <f t="shared" si="33"/>
        <v>2012</v>
      </c>
      <c r="H725" t="str">
        <f t="shared" si="34"/>
        <v>August</v>
      </c>
      <c r="I725">
        <v>71712</v>
      </c>
      <c r="J725">
        <v>76320</v>
      </c>
      <c r="K725">
        <f t="shared" si="35"/>
        <v>4608</v>
      </c>
      <c r="L725">
        <v>3726</v>
      </c>
      <c r="M725">
        <v>3960</v>
      </c>
      <c r="P725" s="36">
        <v>41152</v>
      </c>
    </row>
    <row r="726" spans="1:16">
      <c r="A726" s="57">
        <v>41152</v>
      </c>
      <c r="B726" t="s">
        <v>22</v>
      </c>
      <c r="C726" t="s">
        <v>23</v>
      </c>
      <c r="D726" t="s">
        <v>42</v>
      </c>
      <c r="E726" t="s">
        <v>16</v>
      </c>
      <c r="F726">
        <v>21</v>
      </c>
      <c r="G726" t="str">
        <f t="shared" si="33"/>
        <v>2012</v>
      </c>
      <c r="H726" t="str">
        <f t="shared" si="34"/>
        <v>August</v>
      </c>
      <c r="I726">
        <v>187650</v>
      </c>
      <c r="J726">
        <v>202500</v>
      </c>
      <c r="K726">
        <f t="shared" si="35"/>
        <v>14850</v>
      </c>
      <c r="L726">
        <v>3978</v>
      </c>
      <c r="M726">
        <v>4230</v>
      </c>
      <c r="P726" s="36">
        <v>41152</v>
      </c>
    </row>
    <row r="727" spans="1:16">
      <c r="A727" s="57">
        <v>41152</v>
      </c>
      <c r="B727" t="s">
        <v>31</v>
      </c>
      <c r="C727" t="s">
        <v>30</v>
      </c>
      <c r="D727" t="s">
        <v>39</v>
      </c>
      <c r="E727" t="s">
        <v>13</v>
      </c>
      <c r="F727">
        <v>12</v>
      </c>
      <c r="G727" t="str">
        <f t="shared" si="33"/>
        <v>2012</v>
      </c>
      <c r="H727" t="str">
        <f t="shared" si="34"/>
        <v>August</v>
      </c>
      <c r="I727">
        <v>44712</v>
      </c>
      <c r="J727">
        <v>47520</v>
      </c>
      <c r="K727">
        <f t="shared" si="35"/>
        <v>2808</v>
      </c>
      <c r="L727">
        <v>3042</v>
      </c>
      <c r="M727">
        <v>3240</v>
      </c>
      <c r="P727" s="36">
        <v>41152</v>
      </c>
    </row>
    <row r="728" spans="1:16">
      <c r="A728" s="57">
        <v>41152</v>
      </c>
      <c r="B728" t="s">
        <v>29</v>
      </c>
      <c r="C728" t="s">
        <v>30</v>
      </c>
      <c r="D728" t="s">
        <v>40</v>
      </c>
      <c r="E728" t="s">
        <v>16</v>
      </c>
      <c r="F728">
        <v>23</v>
      </c>
      <c r="G728" t="str">
        <f t="shared" si="33"/>
        <v>2012</v>
      </c>
      <c r="H728" t="str">
        <f t="shared" si="34"/>
        <v>August</v>
      </c>
      <c r="I728">
        <v>98100</v>
      </c>
      <c r="J728">
        <v>105750</v>
      </c>
      <c r="K728">
        <f t="shared" si="35"/>
        <v>7650</v>
      </c>
      <c r="L728">
        <v>3546</v>
      </c>
      <c r="M728">
        <v>3780</v>
      </c>
      <c r="P728" s="36">
        <v>41152</v>
      </c>
    </row>
    <row r="729" spans="1:16">
      <c r="A729" s="57">
        <v>41153</v>
      </c>
      <c r="B729" t="s">
        <v>24</v>
      </c>
      <c r="C729" t="s">
        <v>25</v>
      </c>
      <c r="D729" t="s">
        <v>39</v>
      </c>
      <c r="E729" t="s">
        <v>13</v>
      </c>
      <c r="F729">
        <v>23</v>
      </c>
      <c r="G729" t="str">
        <f t="shared" si="33"/>
        <v>2012</v>
      </c>
      <c r="H729" t="str">
        <f t="shared" si="34"/>
        <v>September</v>
      </c>
      <c r="I729">
        <v>7452</v>
      </c>
      <c r="J729">
        <v>7920</v>
      </c>
      <c r="K729">
        <f t="shared" si="35"/>
        <v>468</v>
      </c>
      <c r="L729">
        <v>4482</v>
      </c>
      <c r="M729">
        <v>4770</v>
      </c>
      <c r="P729" s="36">
        <v>41153</v>
      </c>
    </row>
    <row r="730" spans="1:16">
      <c r="A730" s="57">
        <v>41153</v>
      </c>
      <c r="B730" t="s">
        <v>29</v>
      </c>
      <c r="C730" t="s">
        <v>30</v>
      </c>
      <c r="D730" t="s">
        <v>21</v>
      </c>
      <c r="E730" t="s">
        <v>13</v>
      </c>
      <c r="F730">
        <v>24</v>
      </c>
      <c r="G730" t="str">
        <f t="shared" si="33"/>
        <v>2012</v>
      </c>
      <c r="H730" t="str">
        <f t="shared" si="34"/>
        <v>September</v>
      </c>
      <c r="I730">
        <v>13176</v>
      </c>
      <c r="J730">
        <v>14040</v>
      </c>
      <c r="K730">
        <f t="shared" si="35"/>
        <v>864</v>
      </c>
      <c r="L730">
        <v>3924</v>
      </c>
      <c r="M730">
        <v>4230</v>
      </c>
      <c r="P730" s="36">
        <v>41153</v>
      </c>
    </row>
    <row r="731" spans="1:16">
      <c r="A731" s="57">
        <v>41153</v>
      </c>
      <c r="B731" t="s">
        <v>31</v>
      </c>
      <c r="C731" t="s">
        <v>30</v>
      </c>
      <c r="D731" t="s">
        <v>40</v>
      </c>
      <c r="E731" t="s">
        <v>16</v>
      </c>
      <c r="F731">
        <v>25</v>
      </c>
      <c r="G731" t="str">
        <f t="shared" si="33"/>
        <v>2012</v>
      </c>
      <c r="H731" t="str">
        <f t="shared" si="34"/>
        <v>September</v>
      </c>
      <c r="I731">
        <v>62784</v>
      </c>
      <c r="J731">
        <v>67680</v>
      </c>
      <c r="K731">
        <f t="shared" si="35"/>
        <v>4896</v>
      </c>
      <c r="L731">
        <v>2952</v>
      </c>
      <c r="M731">
        <v>3150</v>
      </c>
      <c r="P731" s="36">
        <v>41153</v>
      </c>
    </row>
    <row r="732" spans="1:16">
      <c r="A732" s="57">
        <v>41153</v>
      </c>
      <c r="B732" t="s">
        <v>20</v>
      </c>
      <c r="C732" t="s">
        <v>18</v>
      </c>
      <c r="D732" t="s">
        <v>42</v>
      </c>
      <c r="E732" t="s">
        <v>16</v>
      </c>
      <c r="F732">
        <v>17</v>
      </c>
      <c r="G732" t="str">
        <f t="shared" si="33"/>
        <v>2012</v>
      </c>
      <c r="H732" t="str">
        <f t="shared" si="34"/>
        <v>September</v>
      </c>
      <c r="I732">
        <v>22518</v>
      </c>
      <c r="J732">
        <v>24300</v>
      </c>
      <c r="K732">
        <f t="shared" si="35"/>
        <v>1782</v>
      </c>
      <c r="L732">
        <v>3726</v>
      </c>
      <c r="M732">
        <v>3960</v>
      </c>
      <c r="P732" s="36">
        <v>41153</v>
      </c>
    </row>
    <row r="733" spans="1:16">
      <c r="A733" s="57">
        <v>41154</v>
      </c>
      <c r="B733" t="s">
        <v>17</v>
      </c>
      <c r="C733" t="s">
        <v>18</v>
      </c>
      <c r="D733" t="s">
        <v>35</v>
      </c>
      <c r="E733" t="s">
        <v>13</v>
      </c>
      <c r="F733">
        <v>21</v>
      </c>
      <c r="G733" t="str">
        <f t="shared" si="33"/>
        <v>2012</v>
      </c>
      <c r="H733" t="str">
        <f t="shared" si="34"/>
        <v>September</v>
      </c>
      <c r="I733">
        <v>30888</v>
      </c>
      <c r="J733">
        <v>32940</v>
      </c>
      <c r="K733">
        <f t="shared" si="35"/>
        <v>2052</v>
      </c>
      <c r="L733">
        <v>3978</v>
      </c>
      <c r="M733">
        <v>4230</v>
      </c>
      <c r="P733" s="36">
        <v>41154</v>
      </c>
    </row>
    <row r="734" spans="1:16">
      <c r="A734" s="57">
        <v>41154</v>
      </c>
      <c r="B734" t="s">
        <v>20</v>
      </c>
      <c r="C734" t="s">
        <v>18</v>
      </c>
      <c r="D734" t="s">
        <v>38</v>
      </c>
      <c r="E734" t="s">
        <v>13</v>
      </c>
      <c r="F734">
        <v>9</v>
      </c>
      <c r="G734" t="str">
        <f t="shared" si="33"/>
        <v>2012</v>
      </c>
      <c r="H734" t="str">
        <f t="shared" si="34"/>
        <v>September</v>
      </c>
      <c r="I734">
        <v>67374</v>
      </c>
      <c r="J734">
        <v>71820</v>
      </c>
      <c r="K734">
        <f t="shared" si="35"/>
        <v>4446</v>
      </c>
      <c r="L734">
        <v>3726</v>
      </c>
      <c r="M734">
        <v>3960</v>
      </c>
      <c r="P734" s="36">
        <v>41154</v>
      </c>
    </row>
    <row r="735" spans="1:16">
      <c r="A735" s="57">
        <v>41154</v>
      </c>
      <c r="B735" t="s">
        <v>31</v>
      </c>
      <c r="C735" t="s">
        <v>30</v>
      </c>
      <c r="D735" t="s">
        <v>26</v>
      </c>
      <c r="E735" t="s">
        <v>13</v>
      </c>
      <c r="F735">
        <v>11</v>
      </c>
      <c r="G735" t="str">
        <f t="shared" si="33"/>
        <v>2012</v>
      </c>
      <c r="H735" t="str">
        <f t="shared" si="34"/>
        <v>September</v>
      </c>
      <c r="I735">
        <v>48672</v>
      </c>
      <c r="J735">
        <v>51840</v>
      </c>
      <c r="K735">
        <f t="shared" si="35"/>
        <v>3168</v>
      </c>
      <c r="L735">
        <v>4482</v>
      </c>
      <c r="M735">
        <v>4770</v>
      </c>
      <c r="P735" s="36">
        <v>41154</v>
      </c>
    </row>
    <row r="736" spans="1:16">
      <c r="A736" s="57">
        <v>41154</v>
      </c>
      <c r="B736" t="s">
        <v>20</v>
      </c>
      <c r="C736" t="s">
        <v>18</v>
      </c>
      <c r="D736" t="s">
        <v>21</v>
      </c>
      <c r="E736" t="s">
        <v>13</v>
      </c>
      <c r="F736">
        <v>4</v>
      </c>
      <c r="G736" t="str">
        <f t="shared" si="33"/>
        <v>2012</v>
      </c>
      <c r="H736" t="str">
        <f t="shared" si="34"/>
        <v>September</v>
      </c>
      <c r="I736">
        <v>54900</v>
      </c>
      <c r="J736">
        <v>58500</v>
      </c>
      <c r="K736">
        <f t="shared" si="35"/>
        <v>3600</v>
      </c>
      <c r="L736">
        <v>3582</v>
      </c>
      <c r="M736">
        <v>3870</v>
      </c>
      <c r="P736" s="36">
        <v>41154</v>
      </c>
    </row>
    <row r="737" spans="1:16">
      <c r="A737" s="57">
        <v>41154</v>
      </c>
      <c r="B737" t="s">
        <v>29</v>
      </c>
      <c r="C737" t="s">
        <v>30</v>
      </c>
      <c r="D737" t="s">
        <v>41</v>
      </c>
      <c r="E737" t="s">
        <v>13</v>
      </c>
      <c r="F737">
        <v>22</v>
      </c>
      <c r="G737" t="str">
        <f t="shared" si="33"/>
        <v>2012</v>
      </c>
      <c r="H737" t="str">
        <f t="shared" si="34"/>
        <v>September</v>
      </c>
      <c r="I737">
        <v>53136</v>
      </c>
      <c r="J737">
        <v>56700</v>
      </c>
      <c r="K737">
        <f t="shared" si="35"/>
        <v>3564</v>
      </c>
      <c r="L737">
        <v>4482</v>
      </c>
      <c r="M737">
        <v>4770</v>
      </c>
      <c r="P737" s="36">
        <v>41154</v>
      </c>
    </row>
    <row r="738" spans="1:16">
      <c r="A738" s="57">
        <v>41155</v>
      </c>
      <c r="B738" t="s">
        <v>29</v>
      </c>
      <c r="C738" t="s">
        <v>30</v>
      </c>
      <c r="D738" t="s">
        <v>37</v>
      </c>
      <c r="E738" t="s">
        <v>13</v>
      </c>
      <c r="F738">
        <v>15</v>
      </c>
      <c r="G738" t="str">
        <f t="shared" si="33"/>
        <v>2012</v>
      </c>
      <c r="H738" t="str">
        <f t="shared" si="34"/>
        <v>September</v>
      </c>
      <c r="I738">
        <v>85158</v>
      </c>
      <c r="J738">
        <v>90630</v>
      </c>
      <c r="K738">
        <f t="shared" si="35"/>
        <v>5472</v>
      </c>
      <c r="L738">
        <v>3924</v>
      </c>
      <c r="M738">
        <v>4230</v>
      </c>
      <c r="P738" s="36">
        <v>41155</v>
      </c>
    </row>
    <row r="739" spans="1:16">
      <c r="A739" s="57">
        <v>41155</v>
      </c>
      <c r="B739" t="s">
        <v>20</v>
      </c>
      <c r="C739" t="s">
        <v>18</v>
      </c>
      <c r="D739" t="s">
        <v>40</v>
      </c>
      <c r="E739" t="s">
        <v>16</v>
      </c>
      <c r="F739">
        <v>23</v>
      </c>
      <c r="G739" t="str">
        <f t="shared" si="33"/>
        <v>2012</v>
      </c>
      <c r="H739" t="str">
        <f t="shared" si="34"/>
        <v>September</v>
      </c>
      <c r="I739">
        <v>27468</v>
      </c>
      <c r="J739">
        <v>29610</v>
      </c>
      <c r="K739">
        <f t="shared" si="35"/>
        <v>2142</v>
      </c>
      <c r="L739">
        <v>7506</v>
      </c>
      <c r="M739">
        <v>8100</v>
      </c>
      <c r="P739" s="36">
        <v>41155</v>
      </c>
    </row>
    <row r="740" spans="1:16">
      <c r="A740" s="57">
        <v>41155</v>
      </c>
      <c r="B740" t="s">
        <v>34</v>
      </c>
      <c r="C740" t="s">
        <v>25</v>
      </c>
      <c r="D740" t="s">
        <v>33</v>
      </c>
      <c r="E740" t="s">
        <v>13</v>
      </c>
      <c r="F740">
        <v>9</v>
      </c>
      <c r="G740" t="str">
        <f t="shared" si="33"/>
        <v>2012</v>
      </c>
      <c r="H740" t="str">
        <f t="shared" si="34"/>
        <v>September</v>
      </c>
      <c r="I740">
        <v>35802</v>
      </c>
      <c r="J740">
        <v>38070</v>
      </c>
      <c r="K740">
        <f t="shared" si="35"/>
        <v>2268</v>
      </c>
      <c r="L740">
        <v>3546</v>
      </c>
      <c r="M740">
        <v>3780</v>
      </c>
      <c r="P740" s="36">
        <v>41155</v>
      </c>
    </row>
    <row r="741" spans="1:16">
      <c r="A741" s="57">
        <v>41155</v>
      </c>
      <c r="B741" t="s">
        <v>22</v>
      </c>
      <c r="C741" t="s">
        <v>23</v>
      </c>
      <c r="D741" t="s">
        <v>21</v>
      </c>
      <c r="E741" t="s">
        <v>13</v>
      </c>
      <c r="F741">
        <v>7</v>
      </c>
      <c r="G741" t="str">
        <f t="shared" si="33"/>
        <v>2012</v>
      </c>
      <c r="H741" t="str">
        <f t="shared" si="34"/>
        <v>September</v>
      </c>
      <c r="I741">
        <v>4392</v>
      </c>
      <c r="J741">
        <v>4680</v>
      </c>
      <c r="K741">
        <f t="shared" si="35"/>
        <v>288</v>
      </c>
      <c r="L741">
        <v>3042</v>
      </c>
      <c r="M741">
        <v>3240</v>
      </c>
      <c r="P741" s="36">
        <v>41155</v>
      </c>
    </row>
    <row r="742" spans="1:16">
      <c r="A742" s="57">
        <v>41156</v>
      </c>
      <c r="B742" t="s">
        <v>34</v>
      </c>
      <c r="C742" t="s">
        <v>25</v>
      </c>
      <c r="D742" t="s">
        <v>40</v>
      </c>
      <c r="E742" t="s">
        <v>16</v>
      </c>
      <c r="F742">
        <v>25</v>
      </c>
      <c r="G742" t="str">
        <f t="shared" si="33"/>
        <v>2012</v>
      </c>
      <c r="H742" t="str">
        <f t="shared" si="34"/>
        <v>September</v>
      </c>
      <c r="I742">
        <v>70632</v>
      </c>
      <c r="J742">
        <v>76140</v>
      </c>
      <c r="K742">
        <f t="shared" si="35"/>
        <v>5508</v>
      </c>
      <c r="L742">
        <v>3042</v>
      </c>
      <c r="M742">
        <v>3240</v>
      </c>
      <c r="P742" s="36">
        <v>41156</v>
      </c>
    </row>
    <row r="743" spans="1:16">
      <c r="A743" s="57">
        <v>41156</v>
      </c>
      <c r="B743" t="s">
        <v>10</v>
      </c>
      <c r="C743" t="s">
        <v>11</v>
      </c>
      <c r="D743" t="s">
        <v>40</v>
      </c>
      <c r="E743" t="s">
        <v>16</v>
      </c>
      <c r="F743">
        <v>10</v>
      </c>
      <c r="G743" t="str">
        <f t="shared" si="33"/>
        <v>2012</v>
      </c>
      <c r="H743" t="str">
        <f t="shared" si="34"/>
        <v>September</v>
      </c>
      <c r="I743">
        <v>31392</v>
      </c>
      <c r="J743">
        <v>33840</v>
      </c>
      <c r="K743">
        <f t="shared" si="35"/>
        <v>2448</v>
      </c>
      <c r="L743">
        <v>3978</v>
      </c>
      <c r="M743">
        <v>4230</v>
      </c>
      <c r="P743" s="36">
        <v>41156</v>
      </c>
    </row>
    <row r="744" spans="1:16">
      <c r="A744" s="57">
        <v>41156</v>
      </c>
      <c r="B744" t="s">
        <v>29</v>
      </c>
      <c r="C744" t="s">
        <v>30</v>
      </c>
      <c r="D744" t="s">
        <v>40</v>
      </c>
      <c r="E744" t="s">
        <v>16</v>
      </c>
      <c r="F744">
        <v>8</v>
      </c>
      <c r="G744" t="str">
        <f t="shared" si="33"/>
        <v>2012</v>
      </c>
      <c r="H744" t="str">
        <f t="shared" si="34"/>
        <v>September</v>
      </c>
      <c r="I744">
        <v>94176</v>
      </c>
      <c r="J744">
        <v>101520</v>
      </c>
      <c r="K744">
        <f t="shared" si="35"/>
        <v>7344</v>
      </c>
      <c r="L744">
        <v>5148</v>
      </c>
      <c r="M744">
        <v>5490</v>
      </c>
      <c r="P744" s="36">
        <v>41156</v>
      </c>
    </row>
    <row r="745" spans="1:16">
      <c r="A745" s="57">
        <v>41157</v>
      </c>
      <c r="B745" t="s">
        <v>22</v>
      </c>
      <c r="C745" t="s">
        <v>23</v>
      </c>
      <c r="D745" t="s">
        <v>42</v>
      </c>
      <c r="E745" t="s">
        <v>16</v>
      </c>
      <c r="F745">
        <v>18</v>
      </c>
      <c r="G745" t="str">
        <f t="shared" si="33"/>
        <v>2012</v>
      </c>
      <c r="H745" t="str">
        <f t="shared" si="34"/>
        <v>September</v>
      </c>
      <c r="I745">
        <v>142614</v>
      </c>
      <c r="J745">
        <v>153900</v>
      </c>
      <c r="K745">
        <f t="shared" si="35"/>
        <v>11286</v>
      </c>
      <c r="L745">
        <v>3042</v>
      </c>
      <c r="M745">
        <v>3240</v>
      </c>
      <c r="P745" s="36">
        <v>41157</v>
      </c>
    </row>
    <row r="746" spans="1:16">
      <c r="A746" s="57">
        <v>41157</v>
      </c>
      <c r="B746" t="s">
        <v>17</v>
      </c>
      <c r="C746" t="s">
        <v>18</v>
      </c>
      <c r="D746" t="s">
        <v>35</v>
      </c>
      <c r="E746" t="s">
        <v>13</v>
      </c>
      <c r="F746">
        <v>8</v>
      </c>
      <c r="G746" t="str">
        <f t="shared" si="33"/>
        <v>2012</v>
      </c>
      <c r="H746" t="str">
        <f t="shared" si="34"/>
        <v>September</v>
      </c>
      <c r="I746">
        <v>123552</v>
      </c>
      <c r="J746">
        <v>131760</v>
      </c>
      <c r="K746">
        <f t="shared" si="35"/>
        <v>8208</v>
      </c>
      <c r="L746">
        <v>5148</v>
      </c>
      <c r="M746">
        <v>5490</v>
      </c>
      <c r="P746" s="36">
        <v>41157</v>
      </c>
    </row>
    <row r="747" spans="1:16">
      <c r="A747" s="57">
        <v>41158</v>
      </c>
      <c r="B747" t="s">
        <v>27</v>
      </c>
      <c r="C747" t="s">
        <v>23</v>
      </c>
      <c r="D747" t="s">
        <v>40</v>
      </c>
      <c r="E747" t="s">
        <v>16</v>
      </c>
      <c r="F747">
        <v>25</v>
      </c>
      <c r="G747" t="str">
        <f t="shared" si="33"/>
        <v>2012</v>
      </c>
      <c r="H747" t="str">
        <f t="shared" si="34"/>
        <v>September</v>
      </c>
      <c r="I747">
        <v>15696</v>
      </c>
      <c r="J747">
        <v>16920</v>
      </c>
      <c r="K747">
        <f t="shared" si="35"/>
        <v>1224</v>
      </c>
      <c r="L747">
        <v>7506</v>
      </c>
      <c r="M747">
        <v>8100</v>
      </c>
      <c r="P747" s="36">
        <v>41158</v>
      </c>
    </row>
    <row r="748" spans="1:16">
      <c r="A748" s="57">
        <v>41158</v>
      </c>
      <c r="B748" t="s">
        <v>20</v>
      </c>
      <c r="C748" t="s">
        <v>18</v>
      </c>
      <c r="D748" t="s">
        <v>43</v>
      </c>
      <c r="E748" t="s">
        <v>13</v>
      </c>
      <c r="F748">
        <v>7</v>
      </c>
      <c r="G748" t="str">
        <f t="shared" si="33"/>
        <v>2012</v>
      </c>
      <c r="H748" t="str">
        <f t="shared" si="34"/>
        <v>September</v>
      </c>
      <c r="I748">
        <v>30456</v>
      </c>
      <c r="J748">
        <v>32400</v>
      </c>
      <c r="K748">
        <f t="shared" si="35"/>
        <v>1944</v>
      </c>
      <c r="L748">
        <v>3042</v>
      </c>
      <c r="M748">
        <v>3240</v>
      </c>
      <c r="P748" s="36">
        <v>41158</v>
      </c>
    </row>
    <row r="749" spans="1:16">
      <c r="A749" s="57">
        <v>41158</v>
      </c>
      <c r="B749" t="s">
        <v>34</v>
      </c>
      <c r="C749" t="s">
        <v>25</v>
      </c>
      <c r="D749" t="s">
        <v>19</v>
      </c>
      <c r="E749" t="s">
        <v>13</v>
      </c>
      <c r="F749">
        <v>17</v>
      </c>
      <c r="G749" t="str">
        <f t="shared" si="33"/>
        <v>2012</v>
      </c>
      <c r="H749" t="str">
        <f t="shared" si="34"/>
        <v>September</v>
      </c>
      <c r="I749">
        <v>3978</v>
      </c>
      <c r="J749">
        <v>4230</v>
      </c>
      <c r="K749">
        <f t="shared" si="35"/>
        <v>252</v>
      </c>
      <c r="L749">
        <v>3978</v>
      </c>
      <c r="M749">
        <v>4230</v>
      </c>
      <c r="P749" s="36">
        <v>41158</v>
      </c>
    </row>
    <row r="750" spans="1:16">
      <c r="A750" s="57">
        <v>41158</v>
      </c>
      <c r="B750" t="s">
        <v>22</v>
      </c>
      <c r="C750" t="s">
        <v>23</v>
      </c>
      <c r="D750" t="s">
        <v>40</v>
      </c>
      <c r="E750" t="s">
        <v>16</v>
      </c>
      <c r="F750">
        <v>3</v>
      </c>
      <c r="G750" t="str">
        <f t="shared" si="33"/>
        <v>2012</v>
      </c>
      <c r="H750" t="str">
        <f t="shared" si="34"/>
        <v>September</v>
      </c>
      <c r="I750">
        <v>51012</v>
      </c>
      <c r="J750">
        <v>54990</v>
      </c>
      <c r="K750">
        <f t="shared" si="35"/>
        <v>3978</v>
      </c>
      <c r="L750">
        <v>2952</v>
      </c>
      <c r="M750">
        <v>3150</v>
      </c>
      <c r="P750" s="36">
        <v>41158</v>
      </c>
    </row>
    <row r="751" spans="1:16">
      <c r="A751" s="57">
        <v>41159</v>
      </c>
      <c r="B751" t="s">
        <v>22</v>
      </c>
      <c r="C751" t="s">
        <v>23</v>
      </c>
      <c r="D751" t="s">
        <v>26</v>
      </c>
      <c r="E751" t="s">
        <v>13</v>
      </c>
      <c r="F751">
        <v>13</v>
      </c>
      <c r="G751" t="str">
        <f t="shared" si="33"/>
        <v>2012</v>
      </c>
      <c r="H751" t="str">
        <f t="shared" si="34"/>
        <v>September</v>
      </c>
      <c r="I751">
        <v>6084</v>
      </c>
      <c r="J751">
        <v>6480</v>
      </c>
      <c r="K751">
        <f t="shared" si="35"/>
        <v>396</v>
      </c>
      <c r="L751">
        <v>2034</v>
      </c>
      <c r="M751">
        <v>2160</v>
      </c>
      <c r="P751" s="36">
        <v>41159</v>
      </c>
    </row>
    <row r="752" spans="1:16">
      <c r="A752" s="57">
        <v>41159</v>
      </c>
      <c r="B752" t="s">
        <v>20</v>
      </c>
      <c r="C752" t="s">
        <v>18</v>
      </c>
      <c r="D752" t="s">
        <v>12</v>
      </c>
      <c r="E752" t="s">
        <v>13</v>
      </c>
      <c r="F752">
        <v>17</v>
      </c>
      <c r="G752" t="str">
        <f t="shared" si="33"/>
        <v>2012</v>
      </c>
      <c r="H752" t="str">
        <f t="shared" si="34"/>
        <v>September</v>
      </c>
      <c r="I752">
        <v>24408</v>
      </c>
      <c r="J752">
        <v>25920</v>
      </c>
      <c r="K752">
        <f t="shared" si="35"/>
        <v>1512</v>
      </c>
      <c r="L752">
        <v>3582</v>
      </c>
      <c r="M752">
        <v>3870</v>
      </c>
      <c r="P752" s="36">
        <v>41159</v>
      </c>
    </row>
    <row r="753" spans="1:16">
      <c r="A753" s="57">
        <v>41159</v>
      </c>
      <c r="B753" t="s">
        <v>24</v>
      </c>
      <c r="C753" t="s">
        <v>25</v>
      </c>
      <c r="D753" t="s">
        <v>32</v>
      </c>
      <c r="E753" t="s">
        <v>13</v>
      </c>
      <c r="F753">
        <v>22</v>
      </c>
      <c r="G753" t="str">
        <f t="shared" si="33"/>
        <v>2012</v>
      </c>
      <c r="H753" t="str">
        <f t="shared" si="34"/>
        <v>September</v>
      </c>
      <c r="I753">
        <v>35460</v>
      </c>
      <c r="J753">
        <v>37800</v>
      </c>
      <c r="K753">
        <f t="shared" si="35"/>
        <v>2340</v>
      </c>
      <c r="L753">
        <v>3978</v>
      </c>
      <c r="M753">
        <v>4230</v>
      </c>
      <c r="P753" s="36">
        <v>41159</v>
      </c>
    </row>
    <row r="754" spans="1:16">
      <c r="A754" s="57">
        <v>41159</v>
      </c>
      <c r="B754" t="s">
        <v>22</v>
      </c>
      <c r="C754" t="s">
        <v>23</v>
      </c>
      <c r="D754" t="s">
        <v>26</v>
      </c>
      <c r="E754" t="s">
        <v>13</v>
      </c>
      <c r="F754">
        <v>23</v>
      </c>
      <c r="G754" t="str">
        <f t="shared" si="33"/>
        <v>2012</v>
      </c>
      <c r="H754" t="str">
        <f t="shared" si="34"/>
        <v>September</v>
      </c>
      <c r="I754">
        <v>76050</v>
      </c>
      <c r="J754">
        <v>81000</v>
      </c>
      <c r="K754">
        <f t="shared" si="35"/>
        <v>4950</v>
      </c>
      <c r="L754">
        <v>2196</v>
      </c>
      <c r="M754">
        <v>2340</v>
      </c>
      <c r="P754" s="36">
        <v>41159</v>
      </c>
    </row>
    <row r="755" spans="1:16">
      <c r="A755" s="57">
        <v>41160</v>
      </c>
      <c r="B755" t="s">
        <v>29</v>
      </c>
      <c r="C755" t="s">
        <v>30</v>
      </c>
      <c r="D755" t="s">
        <v>37</v>
      </c>
      <c r="E755" t="s">
        <v>13</v>
      </c>
      <c r="F755">
        <v>1</v>
      </c>
      <c r="G755" t="str">
        <f t="shared" si="33"/>
        <v>2012</v>
      </c>
      <c r="H755" t="str">
        <f t="shared" si="34"/>
        <v>September</v>
      </c>
      <c r="I755">
        <v>40338</v>
      </c>
      <c r="J755">
        <v>42930</v>
      </c>
      <c r="K755">
        <f t="shared" si="35"/>
        <v>2592</v>
      </c>
      <c r="L755">
        <v>2034</v>
      </c>
      <c r="M755">
        <v>2160</v>
      </c>
      <c r="P755" s="36">
        <v>41160</v>
      </c>
    </row>
    <row r="756" spans="1:16">
      <c r="A756" s="57">
        <v>41161</v>
      </c>
      <c r="B756" t="s">
        <v>10</v>
      </c>
      <c r="C756" t="s">
        <v>11</v>
      </c>
      <c r="D756" t="s">
        <v>32</v>
      </c>
      <c r="E756" t="s">
        <v>13</v>
      </c>
      <c r="F756">
        <v>25</v>
      </c>
      <c r="G756" t="str">
        <f t="shared" si="33"/>
        <v>2012</v>
      </c>
      <c r="H756" t="str">
        <f t="shared" si="34"/>
        <v>September</v>
      </c>
      <c r="I756">
        <v>28368</v>
      </c>
      <c r="J756">
        <v>30240</v>
      </c>
      <c r="K756">
        <f t="shared" si="35"/>
        <v>1872</v>
      </c>
      <c r="L756">
        <v>5148</v>
      </c>
      <c r="M756">
        <v>5490</v>
      </c>
      <c r="P756" s="36">
        <v>41161</v>
      </c>
    </row>
    <row r="757" spans="1:16">
      <c r="A757" s="57">
        <v>41162</v>
      </c>
      <c r="B757" t="s">
        <v>29</v>
      </c>
      <c r="C757" t="s">
        <v>30</v>
      </c>
      <c r="D757" t="s">
        <v>26</v>
      </c>
      <c r="E757" t="s">
        <v>13</v>
      </c>
      <c r="F757">
        <v>22</v>
      </c>
      <c r="G757" t="str">
        <f t="shared" si="33"/>
        <v>2012</v>
      </c>
      <c r="H757" t="str">
        <f t="shared" si="34"/>
        <v>September</v>
      </c>
      <c r="I757">
        <v>73008</v>
      </c>
      <c r="J757">
        <v>77760</v>
      </c>
      <c r="K757">
        <f t="shared" si="35"/>
        <v>4752</v>
      </c>
      <c r="L757">
        <v>3384</v>
      </c>
      <c r="M757">
        <v>3600</v>
      </c>
      <c r="P757" s="36">
        <v>41162</v>
      </c>
    </row>
    <row r="758" spans="1:16">
      <c r="A758" s="57">
        <v>41162</v>
      </c>
      <c r="B758" t="s">
        <v>17</v>
      </c>
      <c r="C758" t="s">
        <v>18</v>
      </c>
      <c r="D758" t="s">
        <v>39</v>
      </c>
      <c r="E758" t="s">
        <v>13</v>
      </c>
      <c r="F758">
        <v>2</v>
      </c>
      <c r="G758" t="str">
        <f t="shared" si="33"/>
        <v>2012</v>
      </c>
      <c r="H758" t="str">
        <f t="shared" si="34"/>
        <v>September</v>
      </c>
      <c r="I758">
        <v>37260</v>
      </c>
      <c r="J758">
        <v>39600</v>
      </c>
      <c r="K758">
        <f t="shared" si="35"/>
        <v>2340</v>
      </c>
      <c r="L758">
        <v>3978</v>
      </c>
      <c r="M758">
        <v>4230</v>
      </c>
      <c r="P758" s="36">
        <v>41162</v>
      </c>
    </row>
    <row r="759" spans="1:16">
      <c r="A759" s="57">
        <v>41162</v>
      </c>
      <c r="B759" t="s">
        <v>27</v>
      </c>
      <c r="C759" t="s">
        <v>23</v>
      </c>
      <c r="D759" t="s">
        <v>40</v>
      </c>
      <c r="E759" t="s">
        <v>16</v>
      </c>
      <c r="F759">
        <v>11</v>
      </c>
      <c r="G759" t="str">
        <f t="shared" si="33"/>
        <v>2012</v>
      </c>
      <c r="H759" t="str">
        <f t="shared" si="34"/>
        <v>September</v>
      </c>
      <c r="I759">
        <v>19620</v>
      </c>
      <c r="J759">
        <v>21150</v>
      </c>
      <c r="K759">
        <f t="shared" si="35"/>
        <v>1530</v>
      </c>
      <c r="L759">
        <v>3582</v>
      </c>
      <c r="M759">
        <v>3870</v>
      </c>
      <c r="P759" s="36">
        <v>41162</v>
      </c>
    </row>
    <row r="760" spans="1:16">
      <c r="A760" s="57">
        <v>41162</v>
      </c>
      <c r="B760" t="s">
        <v>17</v>
      </c>
      <c r="C760" t="s">
        <v>18</v>
      </c>
      <c r="D760" t="s">
        <v>35</v>
      </c>
      <c r="E760" t="s">
        <v>13</v>
      </c>
      <c r="F760">
        <v>11</v>
      </c>
      <c r="G760" t="str">
        <f t="shared" si="33"/>
        <v>2012</v>
      </c>
      <c r="H760" t="str">
        <f t="shared" si="34"/>
        <v>September</v>
      </c>
      <c r="I760">
        <v>10296</v>
      </c>
      <c r="J760">
        <v>10980</v>
      </c>
      <c r="K760">
        <f t="shared" si="35"/>
        <v>684</v>
      </c>
      <c r="L760">
        <v>3546</v>
      </c>
      <c r="M760">
        <v>3780</v>
      </c>
      <c r="P760" s="36">
        <v>41162</v>
      </c>
    </row>
    <row r="761" spans="1:16">
      <c r="A761" s="57">
        <v>41163</v>
      </c>
      <c r="B761" t="s">
        <v>20</v>
      </c>
      <c r="C761" t="s">
        <v>18</v>
      </c>
      <c r="D761" t="s">
        <v>37</v>
      </c>
      <c r="E761" t="s">
        <v>13</v>
      </c>
      <c r="F761">
        <v>1</v>
      </c>
      <c r="G761" t="str">
        <f t="shared" si="33"/>
        <v>2012</v>
      </c>
      <c r="H761" t="str">
        <f t="shared" si="34"/>
        <v>September</v>
      </c>
      <c r="I761">
        <v>44820</v>
      </c>
      <c r="J761">
        <v>47700</v>
      </c>
      <c r="K761">
        <f t="shared" si="35"/>
        <v>2880</v>
      </c>
      <c r="L761">
        <v>7506</v>
      </c>
      <c r="M761">
        <v>8100</v>
      </c>
      <c r="P761" s="36">
        <v>41163</v>
      </c>
    </row>
    <row r="762" spans="1:16">
      <c r="A762" s="57">
        <v>41163</v>
      </c>
      <c r="B762" t="s">
        <v>14</v>
      </c>
      <c r="C762" t="s">
        <v>11</v>
      </c>
      <c r="D762" t="s">
        <v>40</v>
      </c>
      <c r="E762" t="s">
        <v>16</v>
      </c>
      <c r="F762">
        <v>14</v>
      </c>
      <c r="G762" t="str">
        <f t="shared" si="33"/>
        <v>2012</v>
      </c>
      <c r="H762" t="str">
        <f t="shared" si="34"/>
        <v>September</v>
      </c>
      <c r="I762">
        <v>74556</v>
      </c>
      <c r="J762">
        <v>80370</v>
      </c>
      <c r="K762">
        <f t="shared" si="35"/>
        <v>5814</v>
      </c>
      <c r="L762">
        <v>3978</v>
      </c>
      <c r="M762">
        <v>4230</v>
      </c>
      <c r="P762" s="36">
        <v>41163</v>
      </c>
    </row>
    <row r="763" spans="1:16">
      <c r="A763" s="57">
        <v>41163</v>
      </c>
      <c r="B763" t="s">
        <v>22</v>
      </c>
      <c r="C763" t="s">
        <v>23</v>
      </c>
      <c r="D763" t="s">
        <v>37</v>
      </c>
      <c r="E763" t="s">
        <v>13</v>
      </c>
      <c r="F763">
        <v>11</v>
      </c>
      <c r="G763" t="str">
        <f t="shared" si="33"/>
        <v>2012</v>
      </c>
      <c r="H763" t="str">
        <f t="shared" si="34"/>
        <v>September</v>
      </c>
      <c r="I763">
        <v>85158</v>
      </c>
      <c r="J763">
        <v>90630</v>
      </c>
      <c r="K763">
        <f t="shared" si="35"/>
        <v>5472</v>
      </c>
      <c r="L763">
        <v>2034</v>
      </c>
      <c r="M763">
        <v>2160</v>
      </c>
      <c r="P763" s="36">
        <v>41163</v>
      </c>
    </row>
    <row r="764" spans="1:16">
      <c r="A764" s="57">
        <v>41164</v>
      </c>
      <c r="B764" t="s">
        <v>20</v>
      </c>
      <c r="C764" t="s">
        <v>18</v>
      </c>
      <c r="D764" t="s">
        <v>41</v>
      </c>
      <c r="E764" t="s">
        <v>13</v>
      </c>
      <c r="F764">
        <v>8</v>
      </c>
      <c r="G764" t="str">
        <f t="shared" si="33"/>
        <v>2012</v>
      </c>
      <c r="H764" t="str">
        <f t="shared" si="34"/>
        <v>September</v>
      </c>
      <c r="I764">
        <v>53136</v>
      </c>
      <c r="J764">
        <v>56700</v>
      </c>
      <c r="K764">
        <f t="shared" si="35"/>
        <v>3564</v>
      </c>
      <c r="L764">
        <v>2952</v>
      </c>
      <c r="M764">
        <v>3150</v>
      </c>
      <c r="P764" s="36">
        <v>41164</v>
      </c>
    </row>
    <row r="765" spans="1:16">
      <c r="A765" s="57">
        <v>41165</v>
      </c>
      <c r="B765" t="s">
        <v>29</v>
      </c>
      <c r="C765" t="s">
        <v>30</v>
      </c>
      <c r="D765" t="s">
        <v>19</v>
      </c>
      <c r="E765" t="s">
        <v>13</v>
      </c>
      <c r="F765">
        <v>1</v>
      </c>
      <c r="G765" t="str">
        <f t="shared" si="33"/>
        <v>2012</v>
      </c>
      <c r="H765" t="str">
        <f t="shared" si="34"/>
        <v>September</v>
      </c>
      <c r="I765">
        <v>3978</v>
      </c>
      <c r="J765">
        <v>4230</v>
      </c>
      <c r="K765">
        <f t="shared" si="35"/>
        <v>252</v>
      </c>
      <c r="L765">
        <v>3546</v>
      </c>
      <c r="M765">
        <v>3780</v>
      </c>
      <c r="P765" s="36">
        <v>41165</v>
      </c>
    </row>
    <row r="766" spans="1:16">
      <c r="A766" s="57">
        <v>41165</v>
      </c>
      <c r="B766" t="s">
        <v>17</v>
      </c>
      <c r="C766" t="s">
        <v>18</v>
      </c>
      <c r="D766" t="s">
        <v>12</v>
      </c>
      <c r="E766" t="s">
        <v>13</v>
      </c>
      <c r="F766">
        <v>24</v>
      </c>
      <c r="G766" t="str">
        <f t="shared" si="33"/>
        <v>2012</v>
      </c>
      <c r="H766" t="str">
        <f t="shared" si="34"/>
        <v>September</v>
      </c>
      <c r="I766">
        <v>20340</v>
      </c>
      <c r="J766">
        <v>21600</v>
      </c>
      <c r="K766">
        <f t="shared" si="35"/>
        <v>1260</v>
      </c>
      <c r="L766">
        <v>3546</v>
      </c>
      <c r="M766">
        <v>3780</v>
      </c>
      <c r="P766" s="36">
        <v>41165</v>
      </c>
    </row>
    <row r="767" spans="1:16">
      <c r="A767" s="57">
        <v>41167</v>
      </c>
      <c r="B767" t="s">
        <v>10</v>
      </c>
      <c r="C767" t="s">
        <v>11</v>
      </c>
      <c r="D767" t="s">
        <v>42</v>
      </c>
      <c r="E767" t="s">
        <v>16</v>
      </c>
      <c r="F767">
        <v>15</v>
      </c>
      <c r="G767" t="str">
        <f t="shared" si="33"/>
        <v>2012</v>
      </c>
      <c r="H767" t="str">
        <f t="shared" si="34"/>
        <v>September</v>
      </c>
      <c r="I767">
        <v>142614</v>
      </c>
      <c r="J767">
        <v>153900</v>
      </c>
      <c r="K767">
        <f t="shared" si="35"/>
        <v>11286</v>
      </c>
      <c r="L767">
        <v>3978</v>
      </c>
      <c r="M767">
        <v>4230</v>
      </c>
      <c r="P767" s="36">
        <v>41167</v>
      </c>
    </row>
    <row r="768" spans="1:16">
      <c r="A768" s="57">
        <v>41167</v>
      </c>
      <c r="B768" t="s">
        <v>34</v>
      </c>
      <c r="C768" t="s">
        <v>25</v>
      </c>
      <c r="D768" t="s">
        <v>35</v>
      </c>
      <c r="E768" t="s">
        <v>13</v>
      </c>
      <c r="F768">
        <v>20</v>
      </c>
      <c r="G768" t="str">
        <f t="shared" si="33"/>
        <v>2012</v>
      </c>
      <c r="H768" t="str">
        <f t="shared" si="34"/>
        <v>September</v>
      </c>
      <c r="I768">
        <v>61776</v>
      </c>
      <c r="J768">
        <v>65880</v>
      </c>
      <c r="K768">
        <f t="shared" si="35"/>
        <v>4104</v>
      </c>
      <c r="L768">
        <v>3546</v>
      </c>
      <c r="M768">
        <v>3780</v>
      </c>
      <c r="P768" s="36">
        <v>41167</v>
      </c>
    </row>
    <row r="769" spans="1:16">
      <c r="A769" s="57">
        <v>41169</v>
      </c>
      <c r="B769" t="s">
        <v>10</v>
      </c>
      <c r="C769" t="s">
        <v>11</v>
      </c>
      <c r="D769" t="s">
        <v>41</v>
      </c>
      <c r="E769" t="s">
        <v>13</v>
      </c>
      <c r="F769">
        <v>1</v>
      </c>
      <c r="G769" t="str">
        <f t="shared" si="33"/>
        <v>2012</v>
      </c>
      <c r="H769" t="str">
        <f t="shared" si="34"/>
        <v>September</v>
      </c>
      <c r="I769">
        <v>35424</v>
      </c>
      <c r="J769">
        <v>37800</v>
      </c>
      <c r="K769">
        <f t="shared" si="35"/>
        <v>2376</v>
      </c>
      <c r="L769">
        <v>5148</v>
      </c>
      <c r="M769">
        <v>5490</v>
      </c>
      <c r="P769" s="36">
        <v>41169</v>
      </c>
    </row>
    <row r="770" spans="1:16">
      <c r="A770" s="57">
        <v>41169</v>
      </c>
      <c r="B770" t="s">
        <v>27</v>
      </c>
      <c r="C770" t="s">
        <v>23</v>
      </c>
      <c r="D770" t="s">
        <v>33</v>
      </c>
      <c r="E770" t="s">
        <v>13</v>
      </c>
      <c r="F770">
        <v>5</v>
      </c>
      <c r="G770" t="str">
        <f t="shared" si="33"/>
        <v>2012</v>
      </c>
      <c r="H770" t="str">
        <f t="shared" si="34"/>
        <v>September</v>
      </c>
      <c r="I770">
        <v>87516</v>
      </c>
      <c r="J770">
        <v>93060</v>
      </c>
      <c r="K770">
        <f t="shared" si="35"/>
        <v>5544</v>
      </c>
      <c r="L770">
        <v>2196</v>
      </c>
      <c r="M770">
        <v>2340</v>
      </c>
      <c r="P770" s="36">
        <v>41169</v>
      </c>
    </row>
    <row r="771" spans="1:16">
      <c r="A771" s="57">
        <v>41170</v>
      </c>
      <c r="B771" t="s">
        <v>20</v>
      </c>
      <c r="C771" t="s">
        <v>18</v>
      </c>
      <c r="D771" t="s">
        <v>21</v>
      </c>
      <c r="E771" t="s">
        <v>13</v>
      </c>
      <c r="F771">
        <v>2</v>
      </c>
      <c r="G771" t="str">
        <f t="shared" ref="G771:G834" si="36">TEXT(A771,"yyyy")</f>
        <v>2012</v>
      </c>
      <c r="H771" t="str">
        <f t="shared" ref="H771:H834" si="37">TEXT(A771,"mmmm")</f>
        <v>September</v>
      </c>
      <c r="I771">
        <v>15372</v>
      </c>
      <c r="J771">
        <v>16380</v>
      </c>
      <c r="K771">
        <f t="shared" ref="K771:K834" si="38">J771-I771</f>
        <v>1008</v>
      </c>
      <c r="L771">
        <v>3924</v>
      </c>
      <c r="M771">
        <v>4230</v>
      </c>
      <c r="P771" s="36">
        <v>41170</v>
      </c>
    </row>
    <row r="772" spans="1:16">
      <c r="A772" s="57">
        <v>41170</v>
      </c>
      <c r="B772" t="s">
        <v>31</v>
      </c>
      <c r="C772" t="s">
        <v>30</v>
      </c>
      <c r="D772" t="s">
        <v>43</v>
      </c>
      <c r="E772" t="s">
        <v>13</v>
      </c>
      <c r="F772">
        <v>15</v>
      </c>
      <c r="G772" t="str">
        <f t="shared" si="36"/>
        <v>2012</v>
      </c>
      <c r="H772" t="str">
        <f t="shared" si="37"/>
        <v>September</v>
      </c>
      <c r="I772">
        <v>54144</v>
      </c>
      <c r="J772">
        <v>57600</v>
      </c>
      <c r="K772">
        <f t="shared" si="38"/>
        <v>3456</v>
      </c>
      <c r="L772">
        <v>3978</v>
      </c>
      <c r="M772">
        <v>4230</v>
      </c>
      <c r="P772" s="36">
        <v>41170</v>
      </c>
    </row>
    <row r="773" spans="1:16">
      <c r="A773" s="57">
        <v>41171</v>
      </c>
      <c r="B773" t="s">
        <v>17</v>
      </c>
      <c r="C773" t="s">
        <v>18</v>
      </c>
      <c r="D773" t="s">
        <v>36</v>
      </c>
      <c r="E773" t="s">
        <v>13</v>
      </c>
      <c r="F773">
        <v>24</v>
      </c>
      <c r="G773" t="str">
        <f t="shared" si="36"/>
        <v>2012</v>
      </c>
      <c r="H773" t="str">
        <f t="shared" si="37"/>
        <v>September</v>
      </c>
      <c r="I773">
        <v>33696</v>
      </c>
      <c r="J773">
        <v>36000</v>
      </c>
      <c r="K773">
        <f t="shared" si="38"/>
        <v>2304</v>
      </c>
      <c r="L773">
        <v>2106</v>
      </c>
      <c r="M773">
        <v>2250</v>
      </c>
      <c r="P773" s="36">
        <v>41171</v>
      </c>
    </row>
    <row r="774" spans="1:16">
      <c r="A774" s="57">
        <v>41171</v>
      </c>
      <c r="B774" t="s">
        <v>34</v>
      </c>
      <c r="C774" t="s">
        <v>25</v>
      </c>
      <c r="D774" t="s">
        <v>28</v>
      </c>
      <c r="E774" t="s">
        <v>13</v>
      </c>
      <c r="F774">
        <v>23</v>
      </c>
      <c r="G774" t="str">
        <f t="shared" si="36"/>
        <v>2012</v>
      </c>
      <c r="H774" t="str">
        <f t="shared" si="37"/>
        <v>September</v>
      </c>
      <c r="I774">
        <v>116640</v>
      </c>
      <c r="J774">
        <v>124200</v>
      </c>
      <c r="K774">
        <f t="shared" si="38"/>
        <v>7560</v>
      </c>
      <c r="L774">
        <v>5148</v>
      </c>
      <c r="M774">
        <v>5490</v>
      </c>
      <c r="P774" s="36">
        <v>41171</v>
      </c>
    </row>
    <row r="775" spans="1:16">
      <c r="A775" s="57">
        <v>41171</v>
      </c>
      <c r="B775" t="s">
        <v>24</v>
      </c>
      <c r="C775" t="s">
        <v>25</v>
      </c>
      <c r="D775" t="s">
        <v>38</v>
      </c>
      <c r="E775" t="s">
        <v>13</v>
      </c>
      <c r="F775">
        <v>20</v>
      </c>
      <c r="G775" t="str">
        <f t="shared" si="36"/>
        <v>2012</v>
      </c>
      <c r="H775" t="str">
        <f t="shared" si="37"/>
        <v>September</v>
      </c>
      <c r="I775">
        <v>81558</v>
      </c>
      <c r="J775">
        <v>86940</v>
      </c>
      <c r="K775">
        <f t="shared" si="38"/>
        <v>5382</v>
      </c>
      <c r="L775">
        <v>3546</v>
      </c>
      <c r="M775">
        <v>3780</v>
      </c>
      <c r="P775" s="36">
        <v>41171</v>
      </c>
    </row>
    <row r="776" spans="1:16">
      <c r="A776" s="57">
        <v>41171</v>
      </c>
      <c r="B776" t="s">
        <v>27</v>
      </c>
      <c r="C776" t="s">
        <v>23</v>
      </c>
      <c r="D776" t="s">
        <v>41</v>
      </c>
      <c r="E776" t="s">
        <v>13</v>
      </c>
      <c r="F776">
        <v>23</v>
      </c>
      <c r="G776" t="str">
        <f t="shared" si="36"/>
        <v>2012</v>
      </c>
      <c r="H776" t="str">
        <f t="shared" si="37"/>
        <v>September</v>
      </c>
      <c r="I776">
        <v>73800</v>
      </c>
      <c r="J776">
        <v>78750</v>
      </c>
      <c r="K776">
        <f t="shared" si="38"/>
        <v>4950</v>
      </c>
      <c r="L776">
        <v>3546</v>
      </c>
      <c r="M776">
        <v>3780</v>
      </c>
      <c r="P776" s="36">
        <v>41171</v>
      </c>
    </row>
    <row r="777" spans="1:16">
      <c r="A777" s="57">
        <v>41171</v>
      </c>
      <c r="B777" t="s">
        <v>31</v>
      </c>
      <c r="C777" t="s">
        <v>30</v>
      </c>
      <c r="D777" t="s">
        <v>32</v>
      </c>
      <c r="E777" t="s">
        <v>13</v>
      </c>
      <c r="F777">
        <v>22</v>
      </c>
      <c r="G777" t="str">
        <f t="shared" si="36"/>
        <v>2012</v>
      </c>
      <c r="H777" t="str">
        <f t="shared" si="37"/>
        <v>September</v>
      </c>
      <c r="I777">
        <v>24822</v>
      </c>
      <c r="J777">
        <v>26460</v>
      </c>
      <c r="K777">
        <f t="shared" si="38"/>
        <v>1638</v>
      </c>
      <c r="L777">
        <v>5148</v>
      </c>
      <c r="M777">
        <v>5490</v>
      </c>
      <c r="P777" s="36">
        <v>41171</v>
      </c>
    </row>
    <row r="778" spans="1:16">
      <c r="A778" s="57">
        <v>41172</v>
      </c>
      <c r="B778" t="s">
        <v>20</v>
      </c>
      <c r="C778" t="s">
        <v>18</v>
      </c>
      <c r="D778" t="s">
        <v>35</v>
      </c>
      <c r="E778" t="s">
        <v>13</v>
      </c>
      <c r="F778">
        <v>10</v>
      </c>
      <c r="G778" t="str">
        <f t="shared" si="36"/>
        <v>2012</v>
      </c>
      <c r="H778" t="str">
        <f t="shared" si="37"/>
        <v>September</v>
      </c>
      <c r="I778">
        <v>66924</v>
      </c>
      <c r="J778">
        <v>71370</v>
      </c>
      <c r="K778">
        <f t="shared" si="38"/>
        <v>4446</v>
      </c>
      <c r="L778">
        <v>3384</v>
      </c>
      <c r="M778">
        <v>3600</v>
      </c>
      <c r="P778" s="36">
        <v>41172</v>
      </c>
    </row>
    <row r="779" spans="1:16">
      <c r="A779" s="57">
        <v>41172</v>
      </c>
      <c r="B779" t="s">
        <v>34</v>
      </c>
      <c r="C779" t="s">
        <v>25</v>
      </c>
      <c r="D779" t="s">
        <v>33</v>
      </c>
      <c r="E779" t="s">
        <v>13</v>
      </c>
      <c r="F779">
        <v>5</v>
      </c>
      <c r="G779" t="str">
        <f t="shared" si="36"/>
        <v>2012</v>
      </c>
      <c r="H779" t="str">
        <f t="shared" si="37"/>
        <v>September</v>
      </c>
      <c r="I779">
        <v>19890</v>
      </c>
      <c r="J779">
        <v>21150</v>
      </c>
      <c r="K779">
        <f t="shared" si="38"/>
        <v>1260</v>
      </c>
      <c r="L779">
        <v>3042</v>
      </c>
      <c r="M779">
        <v>3240</v>
      </c>
      <c r="P779" s="36">
        <v>41172</v>
      </c>
    </row>
    <row r="780" spans="1:16">
      <c r="A780" s="57">
        <v>41172</v>
      </c>
      <c r="B780" t="s">
        <v>27</v>
      </c>
      <c r="C780" t="s">
        <v>23</v>
      </c>
      <c r="D780" t="s">
        <v>36</v>
      </c>
      <c r="E780" t="s">
        <v>13</v>
      </c>
      <c r="F780">
        <v>12</v>
      </c>
      <c r="G780" t="str">
        <f t="shared" si="36"/>
        <v>2012</v>
      </c>
      <c r="H780" t="str">
        <f t="shared" si="37"/>
        <v>September</v>
      </c>
      <c r="I780">
        <v>35802</v>
      </c>
      <c r="J780">
        <v>38250</v>
      </c>
      <c r="K780">
        <f t="shared" si="38"/>
        <v>2448</v>
      </c>
      <c r="L780">
        <v>3978</v>
      </c>
      <c r="M780">
        <v>4230</v>
      </c>
      <c r="P780" s="36">
        <v>41172</v>
      </c>
    </row>
    <row r="781" spans="1:16">
      <c r="A781" s="57">
        <v>41172</v>
      </c>
      <c r="B781" t="s">
        <v>20</v>
      </c>
      <c r="C781" t="s">
        <v>18</v>
      </c>
      <c r="D781" t="s">
        <v>40</v>
      </c>
      <c r="E781" t="s">
        <v>16</v>
      </c>
      <c r="F781">
        <v>19</v>
      </c>
      <c r="G781" t="str">
        <f t="shared" si="36"/>
        <v>2012</v>
      </c>
      <c r="H781" t="str">
        <f t="shared" si="37"/>
        <v>September</v>
      </c>
      <c r="I781">
        <v>74556</v>
      </c>
      <c r="J781">
        <v>80370</v>
      </c>
      <c r="K781">
        <f t="shared" si="38"/>
        <v>5814</v>
      </c>
      <c r="L781">
        <v>3978</v>
      </c>
      <c r="M781">
        <v>4230</v>
      </c>
      <c r="P781" s="36">
        <v>41172</v>
      </c>
    </row>
    <row r="782" spans="1:16">
      <c r="A782" s="57">
        <v>41173</v>
      </c>
      <c r="B782" t="s">
        <v>10</v>
      </c>
      <c r="C782" t="s">
        <v>11</v>
      </c>
      <c r="D782" t="s">
        <v>19</v>
      </c>
      <c r="E782" t="s">
        <v>13</v>
      </c>
      <c r="F782">
        <v>18</v>
      </c>
      <c r="G782" t="str">
        <f t="shared" si="36"/>
        <v>2012</v>
      </c>
      <c r="H782" t="str">
        <f t="shared" si="37"/>
        <v>September</v>
      </c>
      <c r="I782">
        <v>83538</v>
      </c>
      <c r="J782">
        <v>88830</v>
      </c>
      <c r="K782">
        <f t="shared" si="38"/>
        <v>5292</v>
      </c>
      <c r="L782">
        <v>3924</v>
      </c>
      <c r="M782">
        <v>4230</v>
      </c>
      <c r="P782" s="36">
        <v>41173</v>
      </c>
    </row>
    <row r="783" spans="1:16">
      <c r="A783" s="57">
        <v>41173</v>
      </c>
      <c r="B783" t="s">
        <v>20</v>
      </c>
      <c r="C783" t="s">
        <v>18</v>
      </c>
      <c r="D783" t="s">
        <v>38</v>
      </c>
      <c r="E783" t="s">
        <v>13</v>
      </c>
      <c r="F783">
        <v>1</v>
      </c>
      <c r="G783" t="str">
        <f t="shared" si="36"/>
        <v>2012</v>
      </c>
      <c r="H783" t="str">
        <f t="shared" si="37"/>
        <v>September</v>
      </c>
      <c r="I783">
        <v>53190</v>
      </c>
      <c r="J783">
        <v>56700</v>
      </c>
      <c r="K783">
        <f t="shared" si="38"/>
        <v>3510</v>
      </c>
      <c r="L783">
        <v>2952</v>
      </c>
      <c r="M783">
        <v>3150</v>
      </c>
      <c r="P783" s="36">
        <v>41173</v>
      </c>
    </row>
    <row r="784" spans="1:16">
      <c r="A784" s="57">
        <v>41173</v>
      </c>
      <c r="B784" t="s">
        <v>24</v>
      </c>
      <c r="C784" t="s">
        <v>25</v>
      </c>
      <c r="D784" t="s">
        <v>26</v>
      </c>
      <c r="E784" t="s">
        <v>13</v>
      </c>
      <c r="F784">
        <v>15</v>
      </c>
      <c r="G784" t="str">
        <f t="shared" si="36"/>
        <v>2012</v>
      </c>
      <c r="H784" t="str">
        <f t="shared" si="37"/>
        <v>September</v>
      </c>
      <c r="I784">
        <v>15210</v>
      </c>
      <c r="J784">
        <v>16200</v>
      </c>
      <c r="K784">
        <f t="shared" si="38"/>
        <v>990</v>
      </c>
      <c r="L784">
        <v>3042</v>
      </c>
      <c r="M784">
        <v>3240</v>
      </c>
      <c r="P784" s="36">
        <v>41173</v>
      </c>
    </row>
    <row r="785" spans="1:16">
      <c r="A785" s="57">
        <v>41173</v>
      </c>
      <c r="B785" t="s">
        <v>31</v>
      </c>
      <c r="C785" t="s">
        <v>30</v>
      </c>
      <c r="D785" t="s">
        <v>26</v>
      </c>
      <c r="E785" t="s">
        <v>13</v>
      </c>
      <c r="F785">
        <v>4</v>
      </c>
      <c r="G785" t="str">
        <f t="shared" si="36"/>
        <v>2012</v>
      </c>
      <c r="H785" t="str">
        <f t="shared" si="37"/>
        <v>September</v>
      </c>
      <c r="I785">
        <v>54756</v>
      </c>
      <c r="J785">
        <v>58320</v>
      </c>
      <c r="K785">
        <f t="shared" si="38"/>
        <v>3564</v>
      </c>
      <c r="L785">
        <v>3978</v>
      </c>
      <c r="M785">
        <v>4230</v>
      </c>
      <c r="P785" s="36">
        <v>41173</v>
      </c>
    </row>
    <row r="786" spans="1:16">
      <c r="A786" s="57">
        <v>41173</v>
      </c>
      <c r="B786" t="s">
        <v>10</v>
      </c>
      <c r="C786" t="s">
        <v>11</v>
      </c>
      <c r="D786" t="s">
        <v>12</v>
      </c>
      <c r="E786" t="s">
        <v>13</v>
      </c>
      <c r="F786">
        <v>16</v>
      </c>
      <c r="G786" t="str">
        <f t="shared" si="36"/>
        <v>2012</v>
      </c>
      <c r="H786" t="str">
        <f t="shared" si="37"/>
        <v>September</v>
      </c>
      <c r="I786">
        <v>10170</v>
      </c>
      <c r="J786">
        <v>10800</v>
      </c>
      <c r="K786">
        <f t="shared" si="38"/>
        <v>630</v>
      </c>
      <c r="L786">
        <v>2106</v>
      </c>
      <c r="M786">
        <v>2250</v>
      </c>
      <c r="P786" s="36">
        <v>41173</v>
      </c>
    </row>
    <row r="787" spans="1:16">
      <c r="A787" s="57">
        <v>41174</v>
      </c>
      <c r="B787" t="s">
        <v>10</v>
      </c>
      <c r="C787" t="s">
        <v>11</v>
      </c>
      <c r="D787" t="s">
        <v>15</v>
      </c>
      <c r="E787" t="s">
        <v>16</v>
      </c>
      <c r="F787">
        <v>10</v>
      </c>
      <c r="G787" t="str">
        <f t="shared" si="36"/>
        <v>2012</v>
      </c>
      <c r="H787" t="str">
        <f t="shared" si="37"/>
        <v>September</v>
      </c>
      <c r="I787">
        <v>28656</v>
      </c>
      <c r="J787">
        <v>30960</v>
      </c>
      <c r="K787">
        <f t="shared" si="38"/>
        <v>2304</v>
      </c>
      <c r="L787">
        <v>2034</v>
      </c>
      <c r="M787">
        <v>2160</v>
      </c>
      <c r="P787" s="36">
        <v>41174</v>
      </c>
    </row>
    <row r="788" spans="1:16">
      <c r="A788" s="57">
        <v>41175</v>
      </c>
      <c r="B788" t="s">
        <v>34</v>
      </c>
      <c r="C788" t="s">
        <v>25</v>
      </c>
      <c r="D788" t="s">
        <v>28</v>
      </c>
      <c r="E788" t="s">
        <v>13</v>
      </c>
      <c r="F788">
        <v>21</v>
      </c>
      <c r="G788" t="str">
        <f t="shared" si="36"/>
        <v>2012</v>
      </c>
      <c r="H788" t="str">
        <f t="shared" si="37"/>
        <v>September</v>
      </c>
      <c r="I788">
        <v>58320</v>
      </c>
      <c r="J788">
        <v>62100</v>
      </c>
      <c r="K788">
        <f t="shared" si="38"/>
        <v>3780</v>
      </c>
      <c r="L788">
        <v>4482</v>
      </c>
      <c r="M788">
        <v>4770</v>
      </c>
      <c r="P788" s="36">
        <v>41175</v>
      </c>
    </row>
    <row r="789" spans="1:16">
      <c r="A789" s="57">
        <v>41175</v>
      </c>
      <c r="B789" t="s">
        <v>22</v>
      </c>
      <c r="C789" t="s">
        <v>23</v>
      </c>
      <c r="D789" t="s">
        <v>35</v>
      </c>
      <c r="E789" t="s">
        <v>13</v>
      </c>
      <c r="F789">
        <v>7</v>
      </c>
      <c r="G789" t="str">
        <f t="shared" si="36"/>
        <v>2012</v>
      </c>
      <c r="H789" t="str">
        <f t="shared" si="37"/>
        <v>September</v>
      </c>
      <c r="I789">
        <v>5148</v>
      </c>
      <c r="J789">
        <v>5490</v>
      </c>
      <c r="K789">
        <f t="shared" si="38"/>
        <v>342</v>
      </c>
      <c r="L789">
        <v>3726</v>
      </c>
      <c r="M789">
        <v>3960</v>
      </c>
      <c r="P789" s="36">
        <v>41175</v>
      </c>
    </row>
    <row r="790" spans="1:16">
      <c r="A790" s="57">
        <v>41175</v>
      </c>
      <c r="B790" t="s">
        <v>14</v>
      </c>
      <c r="C790" t="s">
        <v>11</v>
      </c>
      <c r="D790" t="s">
        <v>43</v>
      </c>
      <c r="E790" t="s">
        <v>13</v>
      </c>
      <c r="F790">
        <v>22</v>
      </c>
      <c r="G790" t="str">
        <f t="shared" si="36"/>
        <v>2012</v>
      </c>
      <c r="H790" t="str">
        <f t="shared" si="37"/>
        <v>September</v>
      </c>
      <c r="I790">
        <v>43992</v>
      </c>
      <c r="J790">
        <v>46800</v>
      </c>
      <c r="K790">
        <f t="shared" si="38"/>
        <v>2808</v>
      </c>
      <c r="L790">
        <v>2952</v>
      </c>
      <c r="M790">
        <v>3150</v>
      </c>
      <c r="P790" s="36">
        <v>41175</v>
      </c>
    </row>
    <row r="791" spans="1:16">
      <c r="A791" s="57">
        <v>41175</v>
      </c>
      <c r="B791" t="s">
        <v>14</v>
      </c>
      <c r="C791" t="s">
        <v>11</v>
      </c>
      <c r="D791" t="s">
        <v>36</v>
      </c>
      <c r="E791" t="s">
        <v>13</v>
      </c>
      <c r="F791">
        <v>15</v>
      </c>
      <c r="G791" t="str">
        <f t="shared" si="36"/>
        <v>2012</v>
      </c>
      <c r="H791" t="str">
        <f t="shared" si="37"/>
        <v>September</v>
      </c>
      <c r="I791">
        <v>50544</v>
      </c>
      <c r="J791">
        <v>54000</v>
      </c>
      <c r="K791">
        <f t="shared" si="38"/>
        <v>3456</v>
      </c>
      <c r="L791">
        <v>3384</v>
      </c>
      <c r="M791">
        <v>3600</v>
      </c>
      <c r="P791" s="36">
        <v>41175</v>
      </c>
    </row>
    <row r="792" spans="1:16">
      <c r="A792" s="57">
        <v>41176</v>
      </c>
      <c r="B792" t="s">
        <v>24</v>
      </c>
      <c r="C792" t="s">
        <v>25</v>
      </c>
      <c r="D792" t="s">
        <v>32</v>
      </c>
      <c r="E792" t="s">
        <v>13</v>
      </c>
      <c r="F792">
        <v>7</v>
      </c>
      <c r="G792" t="str">
        <f t="shared" si="36"/>
        <v>2012</v>
      </c>
      <c r="H792" t="str">
        <f t="shared" si="37"/>
        <v>September</v>
      </c>
      <c r="I792">
        <v>24822</v>
      </c>
      <c r="J792">
        <v>26460</v>
      </c>
      <c r="K792">
        <f t="shared" si="38"/>
        <v>1638</v>
      </c>
      <c r="L792">
        <v>3546</v>
      </c>
      <c r="M792">
        <v>3780</v>
      </c>
      <c r="P792" s="36">
        <v>41176</v>
      </c>
    </row>
    <row r="793" spans="1:16">
      <c r="A793" s="57">
        <v>41176</v>
      </c>
      <c r="B793" t="s">
        <v>27</v>
      </c>
      <c r="C793" t="s">
        <v>23</v>
      </c>
      <c r="D793" t="s">
        <v>40</v>
      </c>
      <c r="E793" t="s">
        <v>16</v>
      </c>
      <c r="F793">
        <v>17</v>
      </c>
      <c r="G793" t="str">
        <f t="shared" si="36"/>
        <v>2012</v>
      </c>
      <c r="H793" t="str">
        <f t="shared" si="37"/>
        <v>September</v>
      </c>
      <c r="I793">
        <v>66708</v>
      </c>
      <c r="J793">
        <v>71910</v>
      </c>
      <c r="K793">
        <f t="shared" si="38"/>
        <v>5202</v>
      </c>
      <c r="L793">
        <v>5148</v>
      </c>
      <c r="M793">
        <v>5490</v>
      </c>
      <c r="P793" s="36">
        <v>41176</v>
      </c>
    </row>
    <row r="794" spans="1:16">
      <c r="A794" s="57">
        <v>41177</v>
      </c>
      <c r="B794" t="s">
        <v>14</v>
      </c>
      <c r="C794" t="s">
        <v>11</v>
      </c>
      <c r="D794" t="s">
        <v>40</v>
      </c>
      <c r="E794" t="s">
        <v>16</v>
      </c>
      <c r="F794">
        <v>20</v>
      </c>
      <c r="G794" t="str">
        <f t="shared" si="36"/>
        <v>2012</v>
      </c>
      <c r="H794" t="str">
        <f t="shared" si="37"/>
        <v>September</v>
      </c>
      <c r="I794">
        <v>39240</v>
      </c>
      <c r="J794">
        <v>42300</v>
      </c>
      <c r="K794">
        <f t="shared" si="38"/>
        <v>3060</v>
      </c>
      <c r="L794">
        <v>2034</v>
      </c>
      <c r="M794">
        <v>2160</v>
      </c>
      <c r="P794" s="36">
        <v>41177</v>
      </c>
    </row>
    <row r="795" spans="1:16">
      <c r="A795" s="57">
        <v>41177</v>
      </c>
      <c r="B795" t="s">
        <v>17</v>
      </c>
      <c r="C795" t="s">
        <v>18</v>
      </c>
      <c r="D795" t="s">
        <v>33</v>
      </c>
      <c r="E795" t="s">
        <v>13</v>
      </c>
      <c r="F795">
        <v>5</v>
      </c>
      <c r="G795" t="str">
        <f t="shared" si="36"/>
        <v>2012</v>
      </c>
      <c r="H795" t="str">
        <f t="shared" si="37"/>
        <v>September</v>
      </c>
      <c r="I795">
        <v>15912</v>
      </c>
      <c r="J795">
        <v>16920</v>
      </c>
      <c r="K795">
        <f t="shared" si="38"/>
        <v>1008</v>
      </c>
      <c r="L795">
        <v>2196</v>
      </c>
      <c r="M795">
        <v>2340</v>
      </c>
      <c r="P795" s="36">
        <v>41177</v>
      </c>
    </row>
    <row r="796" spans="1:16">
      <c r="A796" s="57">
        <v>41177</v>
      </c>
      <c r="B796" t="s">
        <v>10</v>
      </c>
      <c r="C796" t="s">
        <v>11</v>
      </c>
      <c r="D796" t="s">
        <v>32</v>
      </c>
      <c r="E796" t="s">
        <v>13</v>
      </c>
      <c r="F796">
        <v>14</v>
      </c>
      <c r="G796" t="str">
        <f t="shared" si="36"/>
        <v>2012</v>
      </c>
      <c r="H796" t="str">
        <f t="shared" si="37"/>
        <v>September</v>
      </c>
      <c r="I796">
        <v>56736</v>
      </c>
      <c r="J796">
        <v>60480</v>
      </c>
      <c r="K796">
        <f t="shared" si="38"/>
        <v>3744</v>
      </c>
      <c r="L796">
        <v>3546</v>
      </c>
      <c r="M796">
        <v>3780</v>
      </c>
      <c r="P796" s="36">
        <v>41177</v>
      </c>
    </row>
    <row r="797" spans="1:16">
      <c r="A797" s="57">
        <v>41177</v>
      </c>
      <c r="B797" t="s">
        <v>20</v>
      </c>
      <c r="C797" t="s">
        <v>18</v>
      </c>
      <c r="D797" t="s">
        <v>42</v>
      </c>
      <c r="E797" t="s">
        <v>16</v>
      </c>
      <c r="F797">
        <v>6</v>
      </c>
      <c r="G797" t="str">
        <f t="shared" si="36"/>
        <v>2012</v>
      </c>
      <c r="H797" t="str">
        <f t="shared" si="37"/>
        <v>September</v>
      </c>
      <c r="I797">
        <v>7506</v>
      </c>
      <c r="J797">
        <v>8100</v>
      </c>
      <c r="K797">
        <f t="shared" si="38"/>
        <v>594</v>
      </c>
      <c r="L797">
        <v>3546</v>
      </c>
      <c r="M797">
        <v>3780</v>
      </c>
      <c r="P797" s="36">
        <v>41177</v>
      </c>
    </row>
    <row r="798" spans="1:16">
      <c r="A798" s="57">
        <v>41178</v>
      </c>
      <c r="B798" t="s">
        <v>17</v>
      </c>
      <c r="C798" t="s">
        <v>18</v>
      </c>
      <c r="D798" t="s">
        <v>39</v>
      </c>
      <c r="E798" t="s">
        <v>13</v>
      </c>
      <c r="F798">
        <v>22</v>
      </c>
      <c r="G798" t="str">
        <f t="shared" si="36"/>
        <v>2012</v>
      </c>
      <c r="H798" t="str">
        <f t="shared" si="37"/>
        <v>September</v>
      </c>
      <c r="I798">
        <v>37260</v>
      </c>
      <c r="J798">
        <v>39600</v>
      </c>
      <c r="K798">
        <f t="shared" si="38"/>
        <v>2340</v>
      </c>
      <c r="L798">
        <v>7506</v>
      </c>
      <c r="M798">
        <v>8100</v>
      </c>
      <c r="P798" s="36">
        <v>41178</v>
      </c>
    </row>
    <row r="799" spans="1:16">
      <c r="A799" s="57">
        <v>41179</v>
      </c>
      <c r="B799" t="s">
        <v>34</v>
      </c>
      <c r="C799" t="s">
        <v>25</v>
      </c>
      <c r="D799" t="s">
        <v>19</v>
      </c>
      <c r="E799" t="s">
        <v>13</v>
      </c>
      <c r="F799">
        <v>6</v>
      </c>
      <c r="G799" t="str">
        <f t="shared" si="36"/>
        <v>2012</v>
      </c>
      <c r="H799" t="str">
        <f t="shared" si="37"/>
        <v>September</v>
      </c>
      <c r="I799">
        <v>51714</v>
      </c>
      <c r="J799">
        <v>54990</v>
      </c>
      <c r="K799">
        <f t="shared" si="38"/>
        <v>3276</v>
      </c>
      <c r="L799">
        <v>3924</v>
      </c>
      <c r="M799">
        <v>4230</v>
      </c>
      <c r="P799" s="36">
        <v>41179</v>
      </c>
    </row>
    <row r="800" spans="1:16">
      <c r="A800" s="57">
        <v>41179</v>
      </c>
      <c r="B800" t="s">
        <v>10</v>
      </c>
      <c r="C800" t="s">
        <v>11</v>
      </c>
      <c r="D800" t="s">
        <v>35</v>
      </c>
      <c r="E800" t="s">
        <v>13</v>
      </c>
      <c r="F800">
        <v>6</v>
      </c>
      <c r="G800" t="str">
        <f t="shared" si="36"/>
        <v>2012</v>
      </c>
      <c r="H800" t="str">
        <f t="shared" si="37"/>
        <v>September</v>
      </c>
      <c r="I800">
        <v>92664</v>
      </c>
      <c r="J800">
        <v>98820</v>
      </c>
      <c r="K800">
        <f t="shared" si="38"/>
        <v>6156</v>
      </c>
      <c r="L800">
        <v>4482</v>
      </c>
      <c r="M800">
        <v>4770</v>
      </c>
      <c r="P800" s="36">
        <v>41179</v>
      </c>
    </row>
    <row r="801" spans="1:16">
      <c r="A801" s="57">
        <v>41179</v>
      </c>
      <c r="B801" t="s">
        <v>27</v>
      </c>
      <c r="C801" t="s">
        <v>23</v>
      </c>
      <c r="D801" t="s">
        <v>43</v>
      </c>
      <c r="E801" t="s">
        <v>13</v>
      </c>
      <c r="F801">
        <v>2</v>
      </c>
      <c r="G801" t="str">
        <f t="shared" si="36"/>
        <v>2012</v>
      </c>
      <c r="H801" t="str">
        <f t="shared" si="37"/>
        <v>September</v>
      </c>
      <c r="I801">
        <v>20304</v>
      </c>
      <c r="J801">
        <v>21600</v>
      </c>
      <c r="K801">
        <f t="shared" si="38"/>
        <v>1296</v>
      </c>
      <c r="L801">
        <v>3546</v>
      </c>
      <c r="M801">
        <v>3780</v>
      </c>
      <c r="P801" s="36">
        <v>41179</v>
      </c>
    </row>
    <row r="802" spans="1:16">
      <c r="A802" s="57">
        <v>41180</v>
      </c>
      <c r="B802" t="s">
        <v>20</v>
      </c>
      <c r="C802" t="s">
        <v>18</v>
      </c>
      <c r="D802" t="s">
        <v>41</v>
      </c>
      <c r="E802" t="s">
        <v>13</v>
      </c>
      <c r="F802">
        <v>24</v>
      </c>
      <c r="G802" t="str">
        <f t="shared" si="36"/>
        <v>2012</v>
      </c>
      <c r="H802" t="str">
        <f t="shared" si="37"/>
        <v>September</v>
      </c>
      <c r="I802">
        <v>14760</v>
      </c>
      <c r="J802">
        <v>15750</v>
      </c>
      <c r="K802">
        <f t="shared" si="38"/>
        <v>990</v>
      </c>
      <c r="L802">
        <v>3726</v>
      </c>
      <c r="M802">
        <v>3960</v>
      </c>
      <c r="P802" s="36">
        <v>41180</v>
      </c>
    </row>
    <row r="803" spans="1:16">
      <c r="A803" s="57">
        <v>41180</v>
      </c>
      <c r="B803" t="s">
        <v>24</v>
      </c>
      <c r="C803" t="s">
        <v>25</v>
      </c>
      <c r="D803" t="s">
        <v>39</v>
      </c>
      <c r="E803" t="s">
        <v>13</v>
      </c>
      <c r="F803">
        <v>11</v>
      </c>
      <c r="G803" t="str">
        <f t="shared" si="36"/>
        <v>2012</v>
      </c>
      <c r="H803" t="str">
        <f t="shared" si="37"/>
        <v>September</v>
      </c>
      <c r="I803">
        <v>67068</v>
      </c>
      <c r="J803">
        <v>71280</v>
      </c>
      <c r="K803">
        <f t="shared" si="38"/>
        <v>4212</v>
      </c>
      <c r="L803">
        <v>2106</v>
      </c>
      <c r="M803">
        <v>2250</v>
      </c>
      <c r="P803" s="36">
        <v>41180</v>
      </c>
    </row>
    <row r="804" spans="1:16">
      <c r="A804" s="57">
        <v>41180</v>
      </c>
      <c r="B804" t="s">
        <v>22</v>
      </c>
      <c r="C804" t="s">
        <v>23</v>
      </c>
      <c r="D804" t="s">
        <v>39</v>
      </c>
      <c r="E804" t="s">
        <v>13</v>
      </c>
      <c r="F804">
        <v>10</v>
      </c>
      <c r="G804" t="str">
        <f t="shared" si="36"/>
        <v>2012</v>
      </c>
      <c r="H804" t="str">
        <f t="shared" si="37"/>
        <v>September</v>
      </c>
      <c r="I804">
        <v>52164</v>
      </c>
      <c r="J804">
        <v>55440</v>
      </c>
      <c r="K804">
        <f t="shared" si="38"/>
        <v>3276</v>
      </c>
      <c r="L804">
        <v>3546</v>
      </c>
      <c r="M804">
        <v>3780</v>
      </c>
      <c r="P804" s="36">
        <v>41180</v>
      </c>
    </row>
    <row r="805" spans="1:16">
      <c r="A805" s="57">
        <v>41180</v>
      </c>
      <c r="B805" t="s">
        <v>20</v>
      </c>
      <c r="C805" t="s">
        <v>18</v>
      </c>
      <c r="D805" t="s">
        <v>12</v>
      </c>
      <c r="E805" t="s">
        <v>13</v>
      </c>
      <c r="F805">
        <v>7</v>
      </c>
      <c r="G805" t="str">
        <f t="shared" si="36"/>
        <v>2012</v>
      </c>
      <c r="H805" t="str">
        <f t="shared" si="37"/>
        <v>September</v>
      </c>
      <c r="I805">
        <v>42714</v>
      </c>
      <c r="J805">
        <v>45360</v>
      </c>
      <c r="K805">
        <f t="shared" si="38"/>
        <v>2646</v>
      </c>
      <c r="L805">
        <v>3384</v>
      </c>
      <c r="M805">
        <v>3600</v>
      </c>
      <c r="P805" s="36">
        <v>41180</v>
      </c>
    </row>
    <row r="806" spans="1:16">
      <c r="A806" s="57">
        <v>41180</v>
      </c>
      <c r="B806" t="s">
        <v>27</v>
      </c>
      <c r="C806" t="s">
        <v>23</v>
      </c>
      <c r="D806" t="s">
        <v>26</v>
      </c>
      <c r="E806" t="s">
        <v>13</v>
      </c>
      <c r="F806">
        <v>22</v>
      </c>
      <c r="G806" t="str">
        <f t="shared" si="36"/>
        <v>2012</v>
      </c>
      <c r="H806" t="str">
        <f t="shared" si="37"/>
        <v>September</v>
      </c>
      <c r="I806">
        <v>66924</v>
      </c>
      <c r="J806">
        <v>71280</v>
      </c>
      <c r="K806">
        <f t="shared" si="38"/>
        <v>4356</v>
      </c>
      <c r="L806">
        <v>2106</v>
      </c>
      <c r="M806">
        <v>2250</v>
      </c>
      <c r="P806" s="36">
        <v>41180</v>
      </c>
    </row>
    <row r="807" spans="1:16">
      <c r="A807" s="57">
        <v>41180</v>
      </c>
      <c r="B807" t="s">
        <v>34</v>
      </c>
      <c r="C807" t="s">
        <v>25</v>
      </c>
      <c r="D807" t="s">
        <v>40</v>
      </c>
      <c r="E807" t="s">
        <v>16</v>
      </c>
      <c r="F807">
        <v>7</v>
      </c>
      <c r="G807" t="str">
        <f t="shared" si="36"/>
        <v>2012</v>
      </c>
      <c r="H807" t="str">
        <f t="shared" si="37"/>
        <v>September</v>
      </c>
      <c r="I807">
        <v>90252</v>
      </c>
      <c r="J807">
        <v>97290</v>
      </c>
      <c r="K807">
        <f t="shared" si="38"/>
        <v>7038</v>
      </c>
      <c r="L807">
        <v>3924</v>
      </c>
      <c r="M807">
        <v>4230</v>
      </c>
      <c r="P807" s="36">
        <v>41180</v>
      </c>
    </row>
    <row r="808" spans="1:16">
      <c r="A808" s="57">
        <v>41180</v>
      </c>
      <c r="B808" t="s">
        <v>14</v>
      </c>
      <c r="C808" t="s">
        <v>11</v>
      </c>
      <c r="D808" t="s">
        <v>37</v>
      </c>
      <c r="E808" t="s">
        <v>13</v>
      </c>
      <c r="F808">
        <v>18</v>
      </c>
      <c r="G808" t="str">
        <f t="shared" si="36"/>
        <v>2012</v>
      </c>
      <c r="H808" t="str">
        <f t="shared" si="37"/>
        <v>September</v>
      </c>
      <c r="I808">
        <v>80676</v>
      </c>
      <c r="J808">
        <v>85860</v>
      </c>
      <c r="K808">
        <f t="shared" si="38"/>
        <v>5184</v>
      </c>
      <c r="L808">
        <v>3582</v>
      </c>
      <c r="M808">
        <v>3870</v>
      </c>
      <c r="P808" s="36">
        <v>41180</v>
      </c>
    </row>
    <row r="809" spans="1:16">
      <c r="A809" s="57">
        <v>41180</v>
      </c>
      <c r="B809" t="s">
        <v>10</v>
      </c>
      <c r="C809" t="s">
        <v>11</v>
      </c>
      <c r="D809" t="s">
        <v>19</v>
      </c>
      <c r="E809" t="s">
        <v>13</v>
      </c>
      <c r="F809">
        <v>12</v>
      </c>
      <c r="G809" t="str">
        <f t="shared" si="36"/>
        <v>2012</v>
      </c>
      <c r="H809" t="str">
        <f t="shared" si="37"/>
        <v>September</v>
      </c>
      <c r="I809">
        <v>43758</v>
      </c>
      <c r="J809">
        <v>46530</v>
      </c>
      <c r="K809">
        <f t="shared" si="38"/>
        <v>2772</v>
      </c>
      <c r="L809">
        <v>3582</v>
      </c>
      <c r="M809">
        <v>3870</v>
      </c>
      <c r="P809" s="36">
        <v>41180</v>
      </c>
    </row>
    <row r="810" spans="1:16">
      <c r="A810" s="57">
        <v>41180</v>
      </c>
      <c r="B810" t="s">
        <v>29</v>
      </c>
      <c r="C810" t="s">
        <v>30</v>
      </c>
      <c r="D810" t="s">
        <v>33</v>
      </c>
      <c r="E810" t="s">
        <v>13</v>
      </c>
      <c r="F810">
        <v>19</v>
      </c>
      <c r="G810" t="str">
        <f t="shared" si="36"/>
        <v>2012</v>
      </c>
      <c r="H810" t="str">
        <f t="shared" si="37"/>
        <v>September</v>
      </c>
      <c r="I810">
        <v>63648</v>
      </c>
      <c r="J810">
        <v>67680</v>
      </c>
      <c r="K810">
        <f t="shared" si="38"/>
        <v>4032</v>
      </c>
      <c r="L810">
        <v>3726</v>
      </c>
      <c r="M810">
        <v>3960</v>
      </c>
      <c r="P810" s="36">
        <v>41180</v>
      </c>
    </row>
    <row r="811" spans="1:16">
      <c r="A811" s="57">
        <v>41181</v>
      </c>
      <c r="B811" t="s">
        <v>22</v>
      </c>
      <c r="C811" t="s">
        <v>23</v>
      </c>
      <c r="D811" t="s">
        <v>32</v>
      </c>
      <c r="E811" t="s">
        <v>13</v>
      </c>
      <c r="F811">
        <v>23</v>
      </c>
      <c r="G811" t="str">
        <f t="shared" si="36"/>
        <v>2012</v>
      </c>
      <c r="H811" t="str">
        <f t="shared" si="37"/>
        <v>September</v>
      </c>
      <c r="I811">
        <v>63828</v>
      </c>
      <c r="J811">
        <v>68040</v>
      </c>
      <c r="K811">
        <f t="shared" si="38"/>
        <v>4212</v>
      </c>
      <c r="L811">
        <v>3582</v>
      </c>
      <c r="M811">
        <v>3870</v>
      </c>
      <c r="P811" s="36">
        <v>41181</v>
      </c>
    </row>
    <row r="812" spans="1:16">
      <c r="A812" s="57">
        <v>41181</v>
      </c>
      <c r="B812" t="s">
        <v>27</v>
      </c>
      <c r="C812" t="s">
        <v>23</v>
      </c>
      <c r="D812" t="s">
        <v>19</v>
      </c>
      <c r="E812" t="s">
        <v>13</v>
      </c>
      <c r="F812">
        <v>3</v>
      </c>
      <c r="G812" t="str">
        <f t="shared" si="36"/>
        <v>2012</v>
      </c>
      <c r="H812" t="str">
        <f t="shared" si="37"/>
        <v>September</v>
      </c>
      <c r="I812">
        <v>23868</v>
      </c>
      <c r="J812">
        <v>25380</v>
      </c>
      <c r="K812">
        <f t="shared" si="38"/>
        <v>1512</v>
      </c>
      <c r="L812">
        <v>2952</v>
      </c>
      <c r="M812">
        <v>3150</v>
      </c>
      <c r="P812" s="36">
        <v>41181</v>
      </c>
    </row>
    <row r="813" spans="1:16">
      <c r="A813" s="57">
        <v>41182</v>
      </c>
      <c r="B813" t="s">
        <v>10</v>
      </c>
      <c r="C813" t="s">
        <v>11</v>
      </c>
      <c r="D813" t="s">
        <v>41</v>
      </c>
      <c r="E813" t="s">
        <v>13</v>
      </c>
      <c r="F813">
        <v>24</v>
      </c>
      <c r="G813" t="str">
        <f t="shared" si="36"/>
        <v>2012</v>
      </c>
      <c r="H813" t="str">
        <f t="shared" si="37"/>
        <v>September</v>
      </c>
      <c r="I813">
        <v>14760</v>
      </c>
      <c r="J813">
        <v>15750</v>
      </c>
      <c r="K813">
        <f t="shared" si="38"/>
        <v>990</v>
      </c>
      <c r="L813">
        <v>3978</v>
      </c>
      <c r="M813">
        <v>4230</v>
      </c>
      <c r="P813" s="36">
        <v>41182</v>
      </c>
    </row>
    <row r="814" spans="1:16">
      <c r="A814" s="57">
        <v>41182</v>
      </c>
      <c r="B814" t="s">
        <v>20</v>
      </c>
      <c r="C814" t="s">
        <v>18</v>
      </c>
      <c r="D814" t="s">
        <v>12</v>
      </c>
      <c r="E814" t="s">
        <v>13</v>
      </c>
      <c r="F814">
        <v>25</v>
      </c>
      <c r="G814" t="str">
        <f t="shared" si="36"/>
        <v>2012</v>
      </c>
      <c r="H814" t="str">
        <f t="shared" si="37"/>
        <v>September</v>
      </c>
      <c r="I814">
        <v>28476</v>
      </c>
      <c r="J814">
        <v>30240</v>
      </c>
      <c r="K814">
        <f t="shared" si="38"/>
        <v>1764</v>
      </c>
      <c r="L814">
        <v>2034</v>
      </c>
      <c r="M814">
        <v>2160</v>
      </c>
      <c r="P814" s="36">
        <v>41182</v>
      </c>
    </row>
    <row r="815" spans="1:16">
      <c r="A815" s="57">
        <v>41182</v>
      </c>
      <c r="B815" t="s">
        <v>31</v>
      </c>
      <c r="C815" t="s">
        <v>30</v>
      </c>
      <c r="D815" t="s">
        <v>26</v>
      </c>
      <c r="E815" t="s">
        <v>13</v>
      </c>
      <c r="F815">
        <v>5</v>
      </c>
      <c r="G815" t="str">
        <f t="shared" si="36"/>
        <v>2012</v>
      </c>
      <c r="H815" t="str">
        <f t="shared" si="37"/>
        <v>September</v>
      </c>
      <c r="I815">
        <v>3042</v>
      </c>
      <c r="J815">
        <v>3240</v>
      </c>
      <c r="K815">
        <f t="shared" si="38"/>
        <v>198</v>
      </c>
      <c r="L815">
        <v>3924</v>
      </c>
      <c r="M815">
        <v>4230</v>
      </c>
      <c r="P815" s="36">
        <v>41182</v>
      </c>
    </row>
    <row r="816" spans="1:16">
      <c r="A816" s="57">
        <v>41182</v>
      </c>
      <c r="B816" t="s">
        <v>22</v>
      </c>
      <c r="C816" t="s">
        <v>23</v>
      </c>
      <c r="D816" t="s">
        <v>35</v>
      </c>
      <c r="E816" t="s">
        <v>13</v>
      </c>
      <c r="F816">
        <v>2</v>
      </c>
      <c r="G816" t="str">
        <f t="shared" si="36"/>
        <v>2012</v>
      </c>
      <c r="H816" t="str">
        <f t="shared" si="37"/>
        <v>September</v>
      </c>
      <c r="I816">
        <v>56628</v>
      </c>
      <c r="J816">
        <v>60390</v>
      </c>
      <c r="K816">
        <f t="shared" si="38"/>
        <v>3762</v>
      </c>
      <c r="L816">
        <v>5832</v>
      </c>
      <c r="M816">
        <v>6210</v>
      </c>
      <c r="P816" s="36">
        <v>41182</v>
      </c>
    </row>
    <row r="817" spans="1:16">
      <c r="A817" s="57">
        <v>41182</v>
      </c>
      <c r="B817" t="s">
        <v>27</v>
      </c>
      <c r="C817" t="s">
        <v>23</v>
      </c>
      <c r="D817" t="s">
        <v>32</v>
      </c>
      <c r="E817" t="s">
        <v>13</v>
      </c>
      <c r="F817">
        <v>14</v>
      </c>
      <c r="G817" t="str">
        <f t="shared" si="36"/>
        <v>2012</v>
      </c>
      <c r="H817" t="str">
        <f t="shared" si="37"/>
        <v>September</v>
      </c>
      <c r="I817">
        <v>78012</v>
      </c>
      <c r="J817">
        <v>83160</v>
      </c>
      <c r="K817">
        <f t="shared" si="38"/>
        <v>5148</v>
      </c>
      <c r="L817">
        <v>3546</v>
      </c>
      <c r="M817">
        <v>3780</v>
      </c>
      <c r="P817" s="36">
        <v>41182</v>
      </c>
    </row>
    <row r="818" spans="1:16">
      <c r="A818" s="57">
        <v>41183</v>
      </c>
      <c r="B818" t="s">
        <v>24</v>
      </c>
      <c r="C818" t="s">
        <v>25</v>
      </c>
      <c r="D818" t="s">
        <v>19</v>
      </c>
      <c r="E818" t="s">
        <v>13</v>
      </c>
      <c r="F818">
        <v>6</v>
      </c>
      <c r="G818" t="str">
        <f t="shared" si="36"/>
        <v>2012</v>
      </c>
      <c r="H818" t="str">
        <f t="shared" si="37"/>
        <v>October</v>
      </c>
      <c r="I818">
        <v>51714</v>
      </c>
      <c r="J818">
        <v>54990</v>
      </c>
      <c r="K818">
        <f t="shared" si="38"/>
        <v>3276</v>
      </c>
      <c r="L818">
        <v>2034</v>
      </c>
      <c r="M818">
        <v>2160</v>
      </c>
      <c r="P818" s="36">
        <v>41183</v>
      </c>
    </row>
    <row r="819" spans="1:16">
      <c r="A819" s="57">
        <v>41183</v>
      </c>
      <c r="B819" t="s">
        <v>27</v>
      </c>
      <c r="C819" t="s">
        <v>23</v>
      </c>
      <c r="D819" t="s">
        <v>15</v>
      </c>
      <c r="E819" t="s">
        <v>16</v>
      </c>
      <c r="F819">
        <v>13</v>
      </c>
      <c r="G819" t="str">
        <f t="shared" si="36"/>
        <v>2012</v>
      </c>
      <c r="H819" t="str">
        <f t="shared" si="37"/>
        <v>October</v>
      </c>
      <c r="I819">
        <v>14328</v>
      </c>
      <c r="J819">
        <v>15480</v>
      </c>
      <c r="K819">
        <f t="shared" si="38"/>
        <v>1152</v>
      </c>
      <c r="L819">
        <v>2034</v>
      </c>
      <c r="M819">
        <v>2160</v>
      </c>
      <c r="P819" s="36">
        <v>41183</v>
      </c>
    </row>
    <row r="820" spans="1:16">
      <c r="A820" s="57">
        <v>41183</v>
      </c>
      <c r="B820" t="s">
        <v>20</v>
      </c>
      <c r="C820" t="s">
        <v>18</v>
      </c>
      <c r="D820" t="s">
        <v>39</v>
      </c>
      <c r="E820" t="s">
        <v>13</v>
      </c>
      <c r="F820">
        <v>4</v>
      </c>
      <c r="G820" t="str">
        <f t="shared" si="36"/>
        <v>2012</v>
      </c>
      <c r="H820" t="str">
        <f t="shared" si="37"/>
        <v>October</v>
      </c>
      <c r="I820">
        <v>14904</v>
      </c>
      <c r="J820">
        <v>15840</v>
      </c>
      <c r="K820">
        <f t="shared" si="38"/>
        <v>936</v>
      </c>
      <c r="L820">
        <v>3042</v>
      </c>
      <c r="M820">
        <v>3240</v>
      </c>
      <c r="P820" s="36">
        <v>41183</v>
      </c>
    </row>
    <row r="821" spans="1:16">
      <c r="A821" s="57">
        <v>41183</v>
      </c>
      <c r="B821" t="s">
        <v>27</v>
      </c>
      <c r="C821" t="s">
        <v>23</v>
      </c>
      <c r="D821" t="s">
        <v>43</v>
      </c>
      <c r="E821" t="s">
        <v>13</v>
      </c>
      <c r="F821">
        <v>21</v>
      </c>
      <c r="G821" t="str">
        <f t="shared" si="36"/>
        <v>2012</v>
      </c>
      <c r="H821" t="str">
        <f t="shared" si="37"/>
        <v>October</v>
      </c>
      <c r="I821">
        <v>33840</v>
      </c>
      <c r="J821">
        <v>36000</v>
      </c>
      <c r="K821">
        <f t="shared" si="38"/>
        <v>2160</v>
      </c>
      <c r="L821">
        <v>3042</v>
      </c>
      <c r="M821">
        <v>3240</v>
      </c>
      <c r="P821" s="36">
        <v>41183</v>
      </c>
    </row>
    <row r="822" spans="1:16">
      <c r="A822" s="57">
        <v>41183</v>
      </c>
      <c r="B822" t="s">
        <v>27</v>
      </c>
      <c r="C822" t="s">
        <v>23</v>
      </c>
      <c r="D822" t="s">
        <v>19</v>
      </c>
      <c r="E822" t="s">
        <v>13</v>
      </c>
      <c r="F822">
        <v>16</v>
      </c>
      <c r="G822" t="str">
        <f t="shared" si="36"/>
        <v>2012</v>
      </c>
      <c r="H822" t="str">
        <f t="shared" si="37"/>
        <v>October</v>
      </c>
      <c r="I822">
        <v>35802</v>
      </c>
      <c r="J822">
        <v>38070</v>
      </c>
      <c r="K822">
        <f t="shared" si="38"/>
        <v>2268</v>
      </c>
      <c r="L822">
        <v>3726</v>
      </c>
      <c r="M822">
        <v>3960</v>
      </c>
      <c r="P822" s="36">
        <v>41183</v>
      </c>
    </row>
    <row r="823" spans="1:16">
      <c r="A823" s="57">
        <v>41183</v>
      </c>
      <c r="B823" t="s">
        <v>27</v>
      </c>
      <c r="C823" t="s">
        <v>23</v>
      </c>
      <c r="D823" t="s">
        <v>15</v>
      </c>
      <c r="E823" t="s">
        <v>16</v>
      </c>
      <c r="F823">
        <v>10</v>
      </c>
      <c r="G823" t="str">
        <f t="shared" si="36"/>
        <v>2012</v>
      </c>
      <c r="H823" t="str">
        <f t="shared" si="37"/>
        <v>October</v>
      </c>
      <c r="I823">
        <v>78804</v>
      </c>
      <c r="J823">
        <v>85140</v>
      </c>
      <c r="K823">
        <f t="shared" si="38"/>
        <v>6336</v>
      </c>
      <c r="L823">
        <v>2196</v>
      </c>
      <c r="M823">
        <v>2340</v>
      </c>
      <c r="P823" s="36">
        <v>41183</v>
      </c>
    </row>
    <row r="824" spans="1:16">
      <c r="A824" s="57">
        <v>41184</v>
      </c>
      <c r="B824" t="s">
        <v>22</v>
      </c>
      <c r="C824" t="s">
        <v>23</v>
      </c>
      <c r="D824" t="s">
        <v>38</v>
      </c>
      <c r="E824" t="s">
        <v>13</v>
      </c>
      <c r="F824">
        <v>3</v>
      </c>
      <c r="G824" t="str">
        <f t="shared" si="36"/>
        <v>2012</v>
      </c>
      <c r="H824" t="str">
        <f t="shared" si="37"/>
        <v>October</v>
      </c>
      <c r="I824">
        <v>17730</v>
      </c>
      <c r="J824">
        <v>18900</v>
      </c>
      <c r="K824">
        <f t="shared" si="38"/>
        <v>1170</v>
      </c>
      <c r="L824">
        <v>4482</v>
      </c>
      <c r="M824">
        <v>4770</v>
      </c>
      <c r="P824" s="36">
        <v>41184</v>
      </c>
    </row>
    <row r="825" spans="1:16">
      <c r="A825" s="57">
        <v>41184</v>
      </c>
      <c r="B825" t="s">
        <v>17</v>
      </c>
      <c r="C825" t="s">
        <v>18</v>
      </c>
      <c r="D825" t="s">
        <v>28</v>
      </c>
      <c r="E825" t="s">
        <v>13</v>
      </c>
      <c r="F825">
        <v>1</v>
      </c>
      <c r="G825" t="str">
        <f t="shared" si="36"/>
        <v>2012</v>
      </c>
      <c r="H825" t="str">
        <f t="shared" si="37"/>
        <v>October</v>
      </c>
      <c r="I825">
        <v>34992</v>
      </c>
      <c r="J825">
        <v>37260</v>
      </c>
      <c r="K825">
        <f t="shared" si="38"/>
        <v>2268</v>
      </c>
      <c r="L825">
        <v>5148</v>
      </c>
      <c r="M825">
        <v>5490</v>
      </c>
      <c r="P825" s="36">
        <v>41184</v>
      </c>
    </row>
    <row r="826" spans="1:16">
      <c r="A826" s="57">
        <v>41184</v>
      </c>
      <c r="B826" t="s">
        <v>22</v>
      </c>
      <c r="C826" t="s">
        <v>23</v>
      </c>
      <c r="D826" t="s">
        <v>12</v>
      </c>
      <c r="E826" t="s">
        <v>13</v>
      </c>
      <c r="F826">
        <v>13</v>
      </c>
      <c r="G826" t="str">
        <f t="shared" si="36"/>
        <v>2012</v>
      </c>
      <c r="H826" t="str">
        <f t="shared" si="37"/>
        <v>October</v>
      </c>
      <c r="I826">
        <v>16272</v>
      </c>
      <c r="J826">
        <v>17280</v>
      </c>
      <c r="K826">
        <f t="shared" si="38"/>
        <v>1008</v>
      </c>
      <c r="L826">
        <v>3978</v>
      </c>
      <c r="M826">
        <v>4230</v>
      </c>
      <c r="P826" s="36">
        <v>41184</v>
      </c>
    </row>
    <row r="827" spans="1:16">
      <c r="A827" s="57">
        <v>41184</v>
      </c>
      <c r="B827" t="s">
        <v>31</v>
      </c>
      <c r="C827" t="s">
        <v>30</v>
      </c>
      <c r="D827" t="s">
        <v>32</v>
      </c>
      <c r="E827" t="s">
        <v>13</v>
      </c>
      <c r="F827">
        <v>15</v>
      </c>
      <c r="G827" t="str">
        <f t="shared" si="36"/>
        <v>2012</v>
      </c>
      <c r="H827" t="str">
        <f t="shared" si="37"/>
        <v>October</v>
      </c>
      <c r="I827">
        <v>63828</v>
      </c>
      <c r="J827">
        <v>68040</v>
      </c>
      <c r="K827">
        <f t="shared" si="38"/>
        <v>4212</v>
      </c>
      <c r="L827">
        <v>2106</v>
      </c>
      <c r="M827">
        <v>2250</v>
      </c>
      <c r="P827" s="36">
        <v>41184</v>
      </c>
    </row>
    <row r="828" spans="1:16">
      <c r="A828" s="57">
        <v>41185</v>
      </c>
      <c r="B828" t="s">
        <v>34</v>
      </c>
      <c r="C828" t="s">
        <v>25</v>
      </c>
      <c r="D828" t="s">
        <v>26</v>
      </c>
      <c r="E828" t="s">
        <v>13</v>
      </c>
      <c r="F828">
        <v>5</v>
      </c>
      <c r="G828" t="str">
        <f t="shared" si="36"/>
        <v>2012</v>
      </c>
      <c r="H828" t="str">
        <f t="shared" si="37"/>
        <v>October</v>
      </c>
      <c r="I828">
        <v>12168</v>
      </c>
      <c r="J828">
        <v>12960</v>
      </c>
      <c r="K828">
        <f t="shared" si="38"/>
        <v>792</v>
      </c>
      <c r="L828">
        <v>3978</v>
      </c>
      <c r="M828">
        <v>4230</v>
      </c>
      <c r="P828" s="36">
        <v>41185</v>
      </c>
    </row>
    <row r="829" spans="1:16">
      <c r="A829" s="57">
        <v>41185</v>
      </c>
      <c r="B829" t="s">
        <v>27</v>
      </c>
      <c r="C829" t="s">
        <v>23</v>
      </c>
      <c r="D829" t="s">
        <v>40</v>
      </c>
      <c r="E829" t="s">
        <v>16</v>
      </c>
      <c r="F829">
        <v>25</v>
      </c>
      <c r="G829" t="str">
        <f t="shared" si="36"/>
        <v>2012</v>
      </c>
      <c r="H829" t="str">
        <f t="shared" si="37"/>
        <v>October</v>
      </c>
      <c r="I829">
        <v>23544</v>
      </c>
      <c r="J829">
        <v>25380</v>
      </c>
      <c r="K829">
        <f t="shared" si="38"/>
        <v>1836</v>
      </c>
      <c r="L829">
        <v>2034</v>
      </c>
      <c r="M829">
        <v>2160</v>
      </c>
      <c r="P829" s="36">
        <v>41185</v>
      </c>
    </row>
    <row r="830" spans="1:16">
      <c r="A830" s="57">
        <v>41185</v>
      </c>
      <c r="B830" t="s">
        <v>10</v>
      </c>
      <c r="C830" t="s">
        <v>11</v>
      </c>
      <c r="D830" t="s">
        <v>41</v>
      </c>
      <c r="E830" t="s">
        <v>13</v>
      </c>
      <c r="F830">
        <v>8</v>
      </c>
      <c r="G830" t="str">
        <f t="shared" si="36"/>
        <v>2012</v>
      </c>
      <c r="H830" t="str">
        <f t="shared" si="37"/>
        <v>October</v>
      </c>
      <c r="I830">
        <v>73800</v>
      </c>
      <c r="J830">
        <v>78750</v>
      </c>
      <c r="K830">
        <f t="shared" si="38"/>
        <v>4950</v>
      </c>
      <c r="L830">
        <v>2034</v>
      </c>
      <c r="M830">
        <v>2160</v>
      </c>
      <c r="P830" s="36">
        <v>41185</v>
      </c>
    </row>
    <row r="831" spans="1:16">
      <c r="A831" s="57">
        <v>41185</v>
      </c>
      <c r="B831" t="s">
        <v>34</v>
      </c>
      <c r="C831" t="s">
        <v>25</v>
      </c>
      <c r="D831" t="s">
        <v>41</v>
      </c>
      <c r="E831" t="s">
        <v>13</v>
      </c>
      <c r="F831">
        <v>21</v>
      </c>
      <c r="G831" t="str">
        <f t="shared" si="36"/>
        <v>2012</v>
      </c>
      <c r="H831" t="str">
        <f t="shared" si="37"/>
        <v>October</v>
      </c>
      <c r="I831">
        <v>17712</v>
      </c>
      <c r="J831">
        <v>18900</v>
      </c>
      <c r="K831">
        <f t="shared" si="38"/>
        <v>1188</v>
      </c>
      <c r="L831">
        <v>3582</v>
      </c>
      <c r="M831">
        <v>3870</v>
      </c>
      <c r="P831" s="36">
        <v>41185</v>
      </c>
    </row>
    <row r="832" spans="1:16">
      <c r="A832" s="57">
        <v>41185</v>
      </c>
      <c r="B832" t="s">
        <v>10</v>
      </c>
      <c r="C832" t="s">
        <v>11</v>
      </c>
      <c r="D832" t="s">
        <v>26</v>
      </c>
      <c r="E832" t="s">
        <v>13</v>
      </c>
      <c r="F832">
        <v>16</v>
      </c>
      <c r="G832" t="str">
        <f t="shared" si="36"/>
        <v>2012</v>
      </c>
      <c r="H832" t="str">
        <f t="shared" si="37"/>
        <v>October</v>
      </c>
      <c r="I832">
        <v>42588</v>
      </c>
      <c r="J832">
        <v>45360</v>
      </c>
      <c r="K832">
        <f t="shared" si="38"/>
        <v>2772</v>
      </c>
      <c r="L832">
        <v>3978</v>
      </c>
      <c r="M832">
        <v>4230</v>
      </c>
      <c r="P832" s="36">
        <v>41185</v>
      </c>
    </row>
    <row r="833" spans="1:16">
      <c r="A833" s="57">
        <v>41186</v>
      </c>
      <c r="B833" t="s">
        <v>24</v>
      </c>
      <c r="C833" t="s">
        <v>25</v>
      </c>
      <c r="D833" t="s">
        <v>19</v>
      </c>
      <c r="E833" t="s">
        <v>13</v>
      </c>
      <c r="F833">
        <v>23</v>
      </c>
      <c r="G833" t="str">
        <f t="shared" si="36"/>
        <v>2012</v>
      </c>
      <c r="H833" t="str">
        <f t="shared" si="37"/>
        <v>October</v>
      </c>
      <c r="I833">
        <v>99450</v>
      </c>
      <c r="J833">
        <v>105750</v>
      </c>
      <c r="K833">
        <f t="shared" si="38"/>
        <v>6300</v>
      </c>
      <c r="L833">
        <v>2196</v>
      </c>
      <c r="M833">
        <v>2340</v>
      </c>
      <c r="P833" s="36">
        <v>41186</v>
      </c>
    </row>
    <row r="834" spans="1:16">
      <c r="A834" s="57">
        <v>41186</v>
      </c>
      <c r="B834" t="s">
        <v>29</v>
      </c>
      <c r="C834" t="s">
        <v>30</v>
      </c>
      <c r="D834" t="s">
        <v>32</v>
      </c>
      <c r="E834" t="s">
        <v>13</v>
      </c>
      <c r="F834">
        <v>22</v>
      </c>
      <c r="G834" t="str">
        <f t="shared" si="36"/>
        <v>2012</v>
      </c>
      <c r="H834" t="str">
        <f t="shared" si="37"/>
        <v>October</v>
      </c>
      <c r="I834">
        <v>14184</v>
      </c>
      <c r="J834">
        <v>15120</v>
      </c>
      <c r="K834">
        <f t="shared" si="38"/>
        <v>936</v>
      </c>
      <c r="L834">
        <v>3978</v>
      </c>
      <c r="M834">
        <v>4230</v>
      </c>
      <c r="P834" s="36">
        <v>41186</v>
      </c>
    </row>
    <row r="835" spans="1:16">
      <c r="A835" s="57">
        <v>41186</v>
      </c>
      <c r="B835" t="s">
        <v>17</v>
      </c>
      <c r="C835" t="s">
        <v>18</v>
      </c>
      <c r="D835" t="s">
        <v>38</v>
      </c>
      <c r="E835" t="s">
        <v>13</v>
      </c>
      <c r="F835">
        <v>13</v>
      </c>
      <c r="G835" t="str">
        <f t="shared" ref="G835:G898" si="39">TEXT(A835,"yyyy")</f>
        <v>2012</v>
      </c>
      <c r="H835" t="str">
        <f t="shared" ref="H835:H898" si="40">TEXT(A835,"mmmm")</f>
        <v>October</v>
      </c>
      <c r="I835">
        <v>85104</v>
      </c>
      <c r="J835">
        <v>90720</v>
      </c>
      <c r="K835">
        <f t="shared" ref="K835:K898" si="41">J835-I835</f>
        <v>5616</v>
      </c>
      <c r="L835">
        <v>3978</v>
      </c>
      <c r="M835">
        <v>4230</v>
      </c>
      <c r="P835" s="36">
        <v>41186</v>
      </c>
    </row>
    <row r="836" spans="1:16">
      <c r="A836" s="57">
        <v>41186</v>
      </c>
      <c r="B836" t="s">
        <v>10</v>
      </c>
      <c r="C836" t="s">
        <v>11</v>
      </c>
      <c r="D836" t="s">
        <v>36</v>
      </c>
      <c r="E836" t="s">
        <v>13</v>
      </c>
      <c r="F836">
        <v>27</v>
      </c>
      <c r="G836" t="str">
        <f t="shared" si="39"/>
        <v>2012</v>
      </c>
      <c r="H836" t="str">
        <f t="shared" si="40"/>
        <v>October</v>
      </c>
      <c r="I836">
        <v>40014</v>
      </c>
      <c r="J836">
        <v>42750</v>
      </c>
      <c r="K836">
        <f t="shared" si="41"/>
        <v>2736</v>
      </c>
      <c r="L836">
        <v>3042</v>
      </c>
      <c r="M836">
        <v>3240</v>
      </c>
      <c r="P836" s="36">
        <v>41186</v>
      </c>
    </row>
    <row r="837" spans="1:16">
      <c r="A837" s="57">
        <v>41186</v>
      </c>
      <c r="B837" t="s">
        <v>29</v>
      </c>
      <c r="C837" t="s">
        <v>30</v>
      </c>
      <c r="D837" t="s">
        <v>36</v>
      </c>
      <c r="E837" t="s">
        <v>13</v>
      </c>
      <c r="F837">
        <v>27</v>
      </c>
      <c r="G837" t="str">
        <f t="shared" si="39"/>
        <v>2012</v>
      </c>
      <c r="H837" t="str">
        <f t="shared" si="40"/>
        <v>October</v>
      </c>
      <c r="I837">
        <v>16848</v>
      </c>
      <c r="J837">
        <v>18000</v>
      </c>
      <c r="K837">
        <f t="shared" si="41"/>
        <v>1152</v>
      </c>
      <c r="L837">
        <v>3978</v>
      </c>
      <c r="M837">
        <v>4230</v>
      </c>
      <c r="P837" s="36">
        <v>41186</v>
      </c>
    </row>
    <row r="838" spans="1:16">
      <c r="A838" s="57">
        <v>41187</v>
      </c>
      <c r="B838" t="s">
        <v>20</v>
      </c>
      <c r="C838" t="s">
        <v>18</v>
      </c>
      <c r="D838" t="s">
        <v>32</v>
      </c>
      <c r="E838" t="s">
        <v>13</v>
      </c>
      <c r="F838">
        <v>27</v>
      </c>
      <c r="G838" t="str">
        <f t="shared" si="39"/>
        <v>2012</v>
      </c>
      <c r="H838" t="str">
        <f t="shared" si="40"/>
        <v>October</v>
      </c>
      <c r="I838">
        <v>14184</v>
      </c>
      <c r="J838">
        <v>15120</v>
      </c>
      <c r="K838">
        <f t="shared" si="41"/>
        <v>936</v>
      </c>
      <c r="L838">
        <v>3978</v>
      </c>
      <c r="M838">
        <v>4230</v>
      </c>
      <c r="P838" s="36">
        <v>41187</v>
      </c>
    </row>
    <row r="839" spans="1:16">
      <c r="A839" s="57">
        <v>41187</v>
      </c>
      <c r="B839" t="s">
        <v>29</v>
      </c>
      <c r="C839" t="s">
        <v>30</v>
      </c>
      <c r="D839" t="s">
        <v>33</v>
      </c>
      <c r="E839" t="s">
        <v>13</v>
      </c>
      <c r="F839">
        <v>27</v>
      </c>
      <c r="G839" t="str">
        <f t="shared" si="39"/>
        <v>2012</v>
      </c>
      <c r="H839" t="str">
        <f t="shared" si="40"/>
        <v>October</v>
      </c>
      <c r="I839">
        <v>35802</v>
      </c>
      <c r="J839">
        <v>38070</v>
      </c>
      <c r="K839">
        <f t="shared" si="41"/>
        <v>2268</v>
      </c>
      <c r="L839">
        <v>5832</v>
      </c>
      <c r="M839">
        <v>6210</v>
      </c>
      <c r="P839" s="36">
        <v>41187</v>
      </c>
    </row>
    <row r="840" spans="1:16">
      <c r="A840" s="57">
        <v>41187</v>
      </c>
      <c r="B840" t="s">
        <v>22</v>
      </c>
      <c r="C840" t="s">
        <v>23</v>
      </c>
      <c r="D840" t="s">
        <v>39</v>
      </c>
      <c r="E840" t="s">
        <v>13</v>
      </c>
      <c r="F840">
        <v>27</v>
      </c>
      <c r="G840" t="str">
        <f t="shared" si="39"/>
        <v>2012</v>
      </c>
      <c r="H840" t="str">
        <f t="shared" si="40"/>
        <v>October</v>
      </c>
      <c r="I840">
        <v>18630</v>
      </c>
      <c r="J840">
        <v>19800</v>
      </c>
      <c r="K840">
        <f t="shared" si="41"/>
        <v>1170</v>
      </c>
      <c r="L840">
        <v>2196</v>
      </c>
      <c r="M840">
        <v>2340</v>
      </c>
      <c r="P840" s="36">
        <v>41187</v>
      </c>
    </row>
    <row r="841" spans="1:16">
      <c r="A841" s="57">
        <v>41188</v>
      </c>
      <c r="B841" t="s">
        <v>27</v>
      </c>
      <c r="C841" t="s">
        <v>23</v>
      </c>
      <c r="D841" t="s">
        <v>33</v>
      </c>
      <c r="E841" t="s">
        <v>13</v>
      </c>
      <c r="F841">
        <v>27</v>
      </c>
      <c r="G841" t="str">
        <f t="shared" si="39"/>
        <v>2012</v>
      </c>
      <c r="H841" t="str">
        <f t="shared" si="40"/>
        <v>October</v>
      </c>
      <c r="I841">
        <v>39780</v>
      </c>
      <c r="J841">
        <v>42300</v>
      </c>
      <c r="K841">
        <f t="shared" si="41"/>
        <v>2520</v>
      </c>
      <c r="L841">
        <v>3546</v>
      </c>
      <c r="M841">
        <v>3780</v>
      </c>
      <c r="P841" s="36">
        <v>41188</v>
      </c>
    </row>
    <row r="842" spans="1:16">
      <c r="A842" s="57">
        <v>41188</v>
      </c>
      <c r="B842" t="s">
        <v>31</v>
      </c>
      <c r="C842" t="s">
        <v>30</v>
      </c>
      <c r="D842" t="s">
        <v>35</v>
      </c>
      <c r="E842" t="s">
        <v>13</v>
      </c>
      <c r="F842">
        <v>12</v>
      </c>
      <c r="G842" t="str">
        <f t="shared" si="39"/>
        <v>2012</v>
      </c>
      <c r="H842" t="str">
        <f t="shared" si="40"/>
        <v>October</v>
      </c>
      <c r="I842">
        <v>41184</v>
      </c>
      <c r="J842">
        <v>43920</v>
      </c>
      <c r="K842">
        <f t="shared" si="41"/>
        <v>2736</v>
      </c>
      <c r="L842">
        <v>3582</v>
      </c>
      <c r="M842">
        <v>3870</v>
      </c>
      <c r="P842" s="36">
        <v>41188</v>
      </c>
    </row>
    <row r="843" spans="1:16">
      <c r="A843" s="57">
        <v>41188</v>
      </c>
      <c r="B843" t="s">
        <v>22</v>
      </c>
      <c r="C843" t="s">
        <v>23</v>
      </c>
      <c r="D843" t="s">
        <v>36</v>
      </c>
      <c r="E843" t="s">
        <v>13</v>
      </c>
      <c r="F843">
        <v>18</v>
      </c>
      <c r="G843" t="str">
        <f t="shared" si="39"/>
        <v>2012</v>
      </c>
      <c r="H843" t="str">
        <f t="shared" si="40"/>
        <v>October</v>
      </c>
      <c r="I843">
        <v>31590</v>
      </c>
      <c r="J843">
        <v>33750</v>
      </c>
      <c r="K843">
        <f t="shared" si="41"/>
        <v>2160</v>
      </c>
      <c r="L843">
        <v>3978</v>
      </c>
      <c r="M843">
        <v>4230</v>
      </c>
      <c r="P843" s="36">
        <v>41188</v>
      </c>
    </row>
    <row r="844" spans="1:16">
      <c r="A844" s="57">
        <v>41188</v>
      </c>
      <c r="B844" t="s">
        <v>14</v>
      </c>
      <c r="C844" t="s">
        <v>11</v>
      </c>
      <c r="D844" t="s">
        <v>42</v>
      </c>
      <c r="E844" t="s">
        <v>16</v>
      </c>
      <c r="F844">
        <v>8</v>
      </c>
      <c r="G844" t="str">
        <f t="shared" si="39"/>
        <v>2012</v>
      </c>
      <c r="H844" t="str">
        <f t="shared" si="40"/>
        <v>October</v>
      </c>
      <c r="I844">
        <v>97578</v>
      </c>
      <c r="J844">
        <v>105300</v>
      </c>
      <c r="K844">
        <f t="shared" si="41"/>
        <v>7722</v>
      </c>
      <c r="L844">
        <v>3978</v>
      </c>
      <c r="M844">
        <v>4230</v>
      </c>
      <c r="P844" s="36">
        <v>41188</v>
      </c>
    </row>
    <row r="845" spans="1:16">
      <c r="A845" s="57">
        <v>41189</v>
      </c>
      <c r="B845" t="s">
        <v>17</v>
      </c>
      <c r="C845" t="s">
        <v>18</v>
      </c>
      <c r="D845" t="s">
        <v>21</v>
      </c>
      <c r="E845" t="s">
        <v>13</v>
      </c>
      <c r="F845">
        <v>21</v>
      </c>
      <c r="G845" t="str">
        <f t="shared" si="39"/>
        <v>2012</v>
      </c>
      <c r="H845" t="str">
        <f t="shared" si="40"/>
        <v>October</v>
      </c>
      <c r="I845">
        <v>43920</v>
      </c>
      <c r="J845">
        <v>46800</v>
      </c>
      <c r="K845">
        <f t="shared" si="41"/>
        <v>2880</v>
      </c>
      <c r="L845">
        <v>2034</v>
      </c>
      <c r="M845">
        <v>2160</v>
      </c>
      <c r="P845" s="36">
        <v>41189</v>
      </c>
    </row>
    <row r="846" spans="1:16">
      <c r="A846" s="57">
        <v>41189</v>
      </c>
      <c r="B846" t="s">
        <v>27</v>
      </c>
      <c r="C846" t="s">
        <v>23</v>
      </c>
      <c r="D846" t="s">
        <v>15</v>
      </c>
      <c r="E846" t="s">
        <v>16</v>
      </c>
      <c r="F846">
        <v>25</v>
      </c>
      <c r="G846" t="str">
        <f t="shared" si="39"/>
        <v>2012</v>
      </c>
      <c r="H846" t="str">
        <f t="shared" si="40"/>
        <v>October</v>
      </c>
      <c r="I846">
        <v>7164</v>
      </c>
      <c r="J846">
        <v>7740</v>
      </c>
      <c r="K846">
        <f t="shared" si="41"/>
        <v>576</v>
      </c>
      <c r="L846">
        <v>3042</v>
      </c>
      <c r="M846">
        <v>3240</v>
      </c>
      <c r="P846" s="36">
        <v>41189</v>
      </c>
    </row>
    <row r="847" spans="1:16">
      <c r="A847" s="57">
        <v>41190</v>
      </c>
      <c r="B847" t="s">
        <v>29</v>
      </c>
      <c r="C847" t="s">
        <v>30</v>
      </c>
      <c r="D847" t="s">
        <v>36</v>
      </c>
      <c r="E847" t="s">
        <v>13</v>
      </c>
      <c r="F847">
        <v>12</v>
      </c>
      <c r="G847" t="str">
        <f t="shared" si="39"/>
        <v>2012</v>
      </c>
      <c r="H847" t="str">
        <f t="shared" si="40"/>
        <v>October</v>
      </c>
      <c r="I847">
        <v>48438</v>
      </c>
      <c r="J847">
        <v>51750</v>
      </c>
      <c r="K847">
        <f t="shared" si="41"/>
        <v>3312</v>
      </c>
      <c r="L847">
        <v>5148</v>
      </c>
      <c r="M847">
        <v>5490</v>
      </c>
      <c r="P847" s="36">
        <v>41190</v>
      </c>
    </row>
    <row r="848" spans="1:16">
      <c r="A848" s="57">
        <v>41190</v>
      </c>
      <c r="B848" t="s">
        <v>31</v>
      </c>
      <c r="C848" t="s">
        <v>30</v>
      </c>
      <c r="D848" t="s">
        <v>28</v>
      </c>
      <c r="E848" t="s">
        <v>13</v>
      </c>
      <c r="F848">
        <v>9</v>
      </c>
      <c r="G848" t="str">
        <f t="shared" si="39"/>
        <v>2012</v>
      </c>
      <c r="H848" t="str">
        <f t="shared" si="40"/>
        <v>October</v>
      </c>
      <c r="I848">
        <v>46656</v>
      </c>
      <c r="J848">
        <v>49680</v>
      </c>
      <c r="K848">
        <f t="shared" si="41"/>
        <v>3024</v>
      </c>
      <c r="L848">
        <v>2106</v>
      </c>
      <c r="M848">
        <v>2250</v>
      </c>
      <c r="P848" s="36">
        <v>41190</v>
      </c>
    </row>
    <row r="849" spans="1:16">
      <c r="A849" s="57">
        <v>41190</v>
      </c>
      <c r="B849" t="s">
        <v>22</v>
      </c>
      <c r="C849" t="s">
        <v>23</v>
      </c>
      <c r="D849" t="s">
        <v>21</v>
      </c>
      <c r="E849" t="s">
        <v>13</v>
      </c>
      <c r="F849">
        <v>23</v>
      </c>
      <c r="G849" t="str">
        <f t="shared" si="39"/>
        <v>2012</v>
      </c>
      <c r="H849" t="str">
        <f t="shared" si="40"/>
        <v>October</v>
      </c>
      <c r="I849">
        <v>35136</v>
      </c>
      <c r="J849">
        <v>37440</v>
      </c>
      <c r="K849">
        <f t="shared" si="41"/>
        <v>2304</v>
      </c>
      <c r="L849">
        <v>4482</v>
      </c>
      <c r="M849">
        <v>4770</v>
      </c>
      <c r="P849" s="36">
        <v>41190</v>
      </c>
    </row>
    <row r="850" spans="1:16">
      <c r="A850" s="57">
        <v>41191</v>
      </c>
      <c r="B850" t="s">
        <v>20</v>
      </c>
      <c r="C850" t="s">
        <v>18</v>
      </c>
      <c r="D850" t="s">
        <v>33</v>
      </c>
      <c r="E850" t="s">
        <v>13</v>
      </c>
      <c r="F850">
        <v>23</v>
      </c>
      <c r="G850" t="str">
        <f t="shared" si="39"/>
        <v>2012</v>
      </c>
      <c r="H850" t="str">
        <f t="shared" si="40"/>
        <v>October</v>
      </c>
      <c r="I850">
        <v>7956</v>
      </c>
      <c r="J850">
        <v>8460</v>
      </c>
      <c r="K850">
        <f t="shared" si="41"/>
        <v>504</v>
      </c>
      <c r="L850">
        <v>3546</v>
      </c>
      <c r="M850">
        <v>3780</v>
      </c>
      <c r="P850" s="36">
        <v>41191</v>
      </c>
    </row>
    <row r="851" spans="1:16">
      <c r="A851" s="57">
        <v>41191</v>
      </c>
      <c r="B851" t="s">
        <v>20</v>
      </c>
      <c r="C851" t="s">
        <v>18</v>
      </c>
      <c r="D851" t="s">
        <v>41</v>
      </c>
      <c r="E851" t="s">
        <v>13</v>
      </c>
      <c r="F851">
        <v>20</v>
      </c>
      <c r="G851" t="str">
        <f t="shared" si="39"/>
        <v>2012</v>
      </c>
      <c r="H851" t="str">
        <f t="shared" si="40"/>
        <v>October</v>
      </c>
      <c r="I851">
        <v>35424</v>
      </c>
      <c r="J851">
        <v>37800</v>
      </c>
      <c r="K851">
        <f t="shared" si="41"/>
        <v>2376</v>
      </c>
      <c r="L851">
        <v>4482</v>
      </c>
      <c r="M851">
        <v>4770</v>
      </c>
      <c r="P851" s="36">
        <v>41191</v>
      </c>
    </row>
    <row r="852" spans="1:16">
      <c r="A852" s="57">
        <v>41191</v>
      </c>
      <c r="B852" t="s">
        <v>31</v>
      </c>
      <c r="C852" t="s">
        <v>30</v>
      </c>
      <c r="D852" t="s">
        <v>42</v>
      </c>
      <c r="E852" t="s">
        <v>16</v>
      </c>
      <c r="F852">
        <v>25</v>
      </c>
      <c r="G852" t="str">
        <f t="shared" si="39"/>
        <v>2012</v>
      </c>
      <c r="H852" t="str">
        <f t="shared" si="40"/>
        <v>October</v>
      </c>
      <c r="I852">
        <v>37530</v>
      </c>
      <c r="J852">
        <v>40500</v>
      </c>
      <c r="K852">
        <f t="shared" si="41"/>
        <v>2970</v>
      </c>
      <c r="L852">
        <v>4482</v>
      </c>
      <c r="M852">
        <v>4770</v>
      </c>
      <c r="P852" s="36">
        <v>41191</v>
      </c>
    </row>
    <row r="853" spans="1:16">
      <c r="A853" s="57">
        <v>41191</v>
      </c>
      <c r="B853" t="s">
        <v>10</v>
      </c>
      <c r="C853" t="s">
        <v>11</v>
      </c>
      <c r="D853" t="s">
        <v>37</v>
      </c>
      <c r="E853" t="s">
        <v>13</v>
      </c>
      <c r="F853">
        <v>4</v>
      </c>
      <c r="G853" t="str">
        <f t="shared" si="39"/>
        <v>2012</v>
      </c>
      <c r="H853" t="str">
        <f t="shared" si="40"/>
        <v>October</v>
      </c>
      <c r="I853">
        <v>80676</v>
      </c>
      <c r="J853">
        <v>85860</v>
      </c>
      <c r="K853">
        <f t="shared" si="41"/>
        <v>5184</v>
      </c>
      <c r="L853">
        <v>2034</v>
      </c>
      <c r="M853">
        <v>2160</v>
      </c>
      <c r="P853" s="36">
        <v>41191</v>
      </c>
    </row>
    <row r="854" spans="1:16">
      <c r="A854" s="57">
        <v>41191</v>
      </c>
      <c r="B854" t="s">
        <v>27</v>
      </c>
      <c r="C854" t="s">
        <v>23</v>
      </c>
      <c r="D854" t="s">
        <v>28</v>
      </c>
      <c r="E854" t="s">
        <v>13</v>
      </c>
      <c r="F854">
        <v>24</v>
      </c>
      <c r="G854" t="str">
        <f t="shared" si="39"/>
        <v>2012</v>
      </c>
      <c r="H854" t="str">
        <f t="shared" si="40"/>
        <v>October</v>
      </c>
      <c r="I854">
        <v>139968</v>
      </c>
      <c r="J854">
        <v>149040</v>
      </c>
      <c r="K854">
        <f t="shared" si="41"/>
        <v>9072</v>
      </c>
      <c r="L854">
        <v>3978</v>
      </c>
      <c r="M854">
        <v>4230</v>
      </c>
      <c r="P854" s="36">
        <v>41191</v>
      </c>
    </row>
    <row r="855" spans="1:16">
      <c r="A855" s="57">
        <v>41192</v>
      </c>
      <c r="B855" t="s">
        <v>14</v>
      </c>
      <c r="C855" t="s">
        <v>11</v>
      </c>
      <c r="D855" t="s">
        <v>35</v>
      </c>
      <c r="E855" t="s">
        <v>13</v>
      </c>
      <c r="F855">
        <v>24</v>
      </c>
      <c r="G855" t="str">
        <f t="shared" si="39"/>
        <v>2012</v>
      </c>
      <c r="H855" t="str">
        <f t="shared" si="40"/>
        <v>October</v>
      </c>
      <c r="I855">
        <v>82368</v>
      </c>
      <c r="J855">
        <v>87840</v>
      </c>
      <c r="K855">
        <f t="shared" si="41"/>
        <v>5472</v>
      </c>
      <c r="L855">
        <v>5832</v>
      </c>
      <c r="M855">
        <v>6210</v>
      </c>
      <c r="P855" s="36">
        <v>41192</v>
      </c>
    </row>
    <row r="856" spans="1:16">
      <c r="A856" s="57">
        <v>41192</v>
      </c>
      <c r="B856" t="s">
        <v>24</v>
      </c>
      <c r="C856" t="s">
        <v>25</v>
      </c>
      <c r="D856" t="s">
        <v>12</v>
      </c>
      <c r="E856" t="s">
        <v>13</v>
      </c>
      <c r="F856">
        <v>16</v>
      </c>
      <c r="G856" t="str">
        <f t="shared" si="39"/>
        <v>2012</v>
      </c>
      <c r="H856" t="str">
        <f t="shared" si="40"/>
        <v>October</v>
      </c>
      <c r="I856">
        <v>46782</v>
      </c>
      <c r="J856">
        <v>49680</v>
      </c>
      <c r="K856">
        <f t="shared" si="41"/>
        <v>2898</v>
      </c>
      <c r="L856">
        <v>3978</v>
      </c>
      <c r="M856">
        <v>4230</v>
      </c>
      <c r="P856" s="36">
        <v>41192</v>
      </c>
    </row>
    <row r="857" spans="1:16">
      <c r="A857" s="57">
        <v>41192</v>
      </c>
      <c r="B857" t="s">
        <v>22</v>
      </c>
      <c r="C857" t="s">
        <v>23</v>
      </c>
      <c r="D857" t="s">
        <v>43</v>
      </c>
      <c r="E857" t="s">
        <v>13</v>
      </c>
      <c r="F857">
        <v>6</v>
      </c>
      <c r="G857" t="str">
        <f t="shared" si="39"/>
        <v>2012</v>
      </c>
      <c r="H857" t="str">
        <f t="shared" si="40"/>
        <v>October</v>
      </c>
      <c r="I857">
        <v>57528</v>
      </c>
      <c r="J857">
        <v>61200</v>
      </c>
      <c r="K857">
        <f t="shared" si="41"/>
        <v>3672</v>
      </c>
      <c r="L857">
        <v>3978</v>
      </c>
      <c r="M857">
        <v>4230</v>
      </c>
      <c r="P857" s="36">
        <v>41192</v>
      </c>
    </row>
    <row r="858" spans="1:16">
      <c r="A858" s="57">
        <v>41192</v>
      </c>
      <c r="B858" t="s">
        <v>17</v>
      </c>
      <c r="C858" t="s">
        <v>18</v>
      </c>
      <c r="D858" t="s">
        <v>43</v>
      </c>
      <c r="E858" t="s">
        <v>13</v>
      </c>
      <c r="F858">
        <v>4</v>
      </c>
      <c r="G858" t="str">
        <f t="shared" si="39"/>
        <v>2012</v>
      </c>
      <c r="H858" t="str">
        <f t="shared" si="40"/>
        <v>October</v>
      </c>
      <c r="I858">
        <v>77832</v>
      </c>
      <c r="J858">
        <v>82800</v>
      </c>
      <c r="K858">
        <f t="shared" si="41"/>
        <v>4968</v>
      </c>
      <c r="L858">
        <v>5148</v>
      </c>
      <c r="M858">
        <v>5490</v>
      </c>
      <c r="P858" s="36">
        <v>41192</v>
      </c>
    </row>
    <row r="859" spans="1:16">
      <c r="A859" s="57">
        <v>41192</v>
      </c>
      <c r="B859" t="s">
        <v>22</v>
      </c>
      <c r="C859" t="s">
        <v>23</v>
      </c>
      <c r="D859" t="s">
        <v>28</v>
      </c>
      <c r="E859" t="s">
        <v>13</v>
      </c>
      <c r="F859">
        <v>24</v>
      </c>
      <c r="G859" t="str">
        <f t="shared" si="39"/>
        <v>2012</v>
      </c>
      <c r="H859" t="str">
        <f t="shared" si="40"/>
        <v>October</v>
      </c>
      <c r="I859">
        <v>139968</v>
      </c>
      <c r="J859">
        <v>149040</v>
      </c>
      <c r="K859">
        <f t="shared" si="41"/>
        <v>9072</v>
      </c>
      <c r="L859">
        <v>5832</v>
      </c>
      <c r="M859">
        <v>6210</v>
      </c>
      <c r="P859" s="36">
        <v>41192</v>
      </c>
    </row>
    <row r="860" spans="1:16">
      <c r="A860" s="57">
        <v>41192</v>
      </c>
      <c r="B860" t="s">
        <v>34</v>
      </c>
      <c r="C860" t="s">
        <v>25</v>
      </c>
      <c r="D860" t="s">
        <v>15</v>
      </c>
      <c r="E860" t="s">
        <v>16</v>
      </c>
      <c r="F860">
        <v>21</v>
      </c>
      <c r="G860" t="str">
        <f t="shared" si="39"/>
        <v>2012</v>
      </c>
      <c r="H860" t="str">
        <f t="shared" si="40"/>
        <v>October</v>
      </c>
      <c r="I860">
        <v>50148</v>
      </c>
      <c r="J860">
        <v>54180</v>
      </c>
      <c r="K860">
        <f t="shared" si="41"/>
        <v>4032</v>
      </c>
      <c r="L860">
        <v>2034</v>
      </c>
      <c r="M860">
        <v>2160</v>
      </c>
      <c r="P860" s="36">
        <v>41192</v>
      </c>
    </row>
    <row r="861" spans="1:16">
      <c r="A861" s="57">
        <v>41193</v>
      </c>
      <c r="B861" t="s">
        <v>24</v>
      </c>
      <c r="C861" t="s">
        <v>25</v>
      </c>
      <c r="D861" t="s">
        <v>26</v>
      </c>
      <c r="E861" t="s">
        <v>13</v>
      </c>
      <c r="F861">
        <v>13</v>
      </c>
      <c r="G861" t="str">
        <f t="shared" si="39"/>
        <v>2012</v>
      </c>
      <c r="H861" t="str">
        <f t="shared" si="40"/>
        <v>October</v>
      </c>
      <c r="I861">
        <v>24336</v>
      </c>
      <c r="J861">
        <v>25920</v>
      </c>
      <c r="K861">
        <f t="shared" si="41"/>
        <v>1584</v>
      </c>
      <c r="L861">
        <v>5832</v>
      </c>
      <c r="M861">
        <v>6210</v>
      </c>
      <c r="P861" s="36">
        <v>41193</v>
      </c>
    </row>
    <row r="862" spans="1:16">
      <c r="A862" s="57">
        <v>41193</v>
      </c>
      <c r="B862" t="s">
        <v>24</v>
      </c>
      <c r="C862" t="s">
        <v>25</v>
      </c>
      <c r="D862" t="s">
        <v>43</v>
      </c>
      <c r="E862" t="s">
        <v>13</v>
      </c>
      <c r="F862">
        <v>2</v>
      </c>
      <c r="G862" t="str">
        <f t="shared" si="39"/>
        <v>2012</v>
      </c>
      <c r="H862" t="str">
        <f t="shared" si="40"/>
        <v>October</v>
      </c>
      <c r="I862">
        <v>33840</v>
      </c>
      <c r="J862">
        <v>36000</v>
      </c>
      <c r="K862">
        <f t="shared" si="41"/>
        <v>2160</v>
      </c>
      <c r="L862">
        <v>3546</v>
      </c>
      <c r="M862">
        <v>3780</v>
      </c>
      <c r="P862" s="36">
        <v>41193</v>
      </c>
    </row>
    <row r="863" spans="1:16">
      <c r="A863" s="57">
        <v>41193</v>
      </c>
      <c r="B863" t="s">
        <v>14</v>
      </c>
      <c r="C863" t="s">
        <v>11</v>
      </c>
      <c r="D863" t="s">
        <v>39</v>
      </c>
      <c r="E863" t="s">
        <v>13</v>
      </c>
      <c r="F863">
        <v>20</v>
      </c>
      <c r="G863" t="str">
        <f t="shared" si="39"/>
        <v>2012</v>
      </c>
      <c r="H863" t="str">
        <f t="shared" si="40"/>
        <v>October</v>
      </c>
      <c r="I863">
        <v>55890</v>
      </c>
      <c r="J863">
        <v>59400</v>
      </c>
      <c r="K863">
        <f t="shared" si="41"/>
        <v>3510</v>
      </c>
      <c r="L863">
        <v>3726</v>
      </c>
      <c r="M863">
        <v>3960</v>
      </c>
      <c r="P863" s="36">
        <v>41193</v>
      </c>
    </row>
    <row r="864" spans="1:16">
      <c r="A864" s="57">
        <v>41193</v>
      </c>
      <c r="B864" t="s">
        <v>22</v>
      </c>
      <c r="C864" t="s">
        <v>23</v>
      </c>
      <c r="D864" t="s">
        <v>37</v>
      </c>
      <c r="E864" t="s">
        <v>13</v>
      </c>
      <c r="F864">
        <v>21</v>
      </c>
      <c r="G864" t="str">
        <f t="shared" si="39"/>
        <v>2012</v>
      </c>
      <c r="H864" t="str">
        <f t="shared" si="40"/>
        <v>October</v>
      </c>
      <c r="I864">
        <v>4482</v>
      </c>
      <c r="J864">
        <v>4770</v>
      </c>
      <c r="K864">
        <f t="shared" si="41"/>
        <v>288</v>
      </c>
      <c r="L864">
        <v>3978</v>
      </c>
      <c r="M864">
        <v>4230</v>
      </c>
      <c r="P864" s="36">
        <v>41193</v>
      </c>
    </row>
    <row r="865" spans="1:16">
      <c r="A865" s="57">
        <v>41194</v>
      </c>
      <c r="B865" t="s">
        <v>27</v>
      </c>
      <c r="C865" t="s">
        <v>23</v>
      </c>
      <c r="D865" t="s">
        <v>41</v>
      </c>
      <c r="E865" t="s">
        <v>13</v>
      </c>
      <c r="F865">
        <v>12</v>
      </c>
      <c r="G865" t="str">
        <f t="shared" si="39"/>
        <v>2012</v>
      </c>
      <c r="H865" t="str">
        <f t="shared" si="40"/>
        <v>October</v>
      </c>
      <c r="I865">
        <v>14760</v>
      </c>
      <c r="J865">
        <v>15750</v>
      </c>
      <c r="K865">
        <f t="shared" si="41"/>
        <v>990</v>
      </c>
      <c r="L865">
        <v>3042</v>
      </c>
      <c r="M865">
        <v>3240</v>
      </c>
      <c r="P865" s="36">
        <v>41194</v>
      </c>
    </row>
    <row r="866" spans="1:16">
      <c r="A866" s="57">
        <v>41194</v>
      </c>
      <c r="B866" t="s">
        <v>29</v>
      </c>
      <c r="C866" t="s">
        <v>30</v>
      </c>
      <c r="D866" t="s">
        <v>21</v>
      </c>
      <c r="E866" t="s">
        <v>13</v>
      </c>
      <c r="F866">
        <v>23</v>
      </c>
      <c r="G866" t="str">
        <f t="shared" si="39"/>
        <v>2012</v>
      </c>
      <c r="H866" t="str">
        <f t="shared" si="40"/>
        <v>October</v>
      </c>
      <c r="I866">
        <v>46116</v>
      </c>
      <c r="J866">
        <v>49140</v>
      </c>
      <c r="K866">
        <f t="shared" si="41"/>
        <v>3024</v>
      </c>
      <c r="L866">
        <v>3546</v>
      </c>
      <c r="M866">
        <v>3780</v>
      </c>
      <c r="P866" s="36">
        <v>41194</v>
      </c>
    </row>
    <row r="867" spans="1:16">
      <c r="A867" s="57">
        <v>41194</v>
      </c>
      <c r="B867" t="s">
        <v>29</v>
      </c>
      <c r="C867" t="s">
        <v>30</v>
      </c>
      <c r="D867" t="s">
        <v>35</v>
      </c>
      <c r="E867" t="s">
        <v>13</v>
      </c>
      <c r="F867">
        <v>23</v>
      </c>
      <c r="G867" t="str">
        <f t="shared" si="39"/>
        <v>2012</v>
      </c>
      <c r="H867" t="str">
        <f t="shared" si="40"/>
        <v>October</v>
      </c>
      <c r="I867">
        <v>77220</v>
      </c>
      <c r="J867">
        <v>82350</v>
      </c>
      <c r="K867">
        <f t="shared" si="41"/>
        <v>5130</v>
      </c>
      <c r="L867">
        <v>4482</v>
      </c>
      <c r="M867">
        <v>4770</v>
      </c>
      <c r="P867" s="36">
        <v>41194</v>
      </c>
    </row>
    <row r="868" spans="1:16">
      <c r="A868" s="57">
        <v>41194</v>
      </c>
      <c r="B868" t="s">
        <v>14</v>
      </c>
      <c r="C868" t="s">
        <v>11</v>
      </c>
      <c r="D868" t="s">
        <v>28</v>
      </c>
      <c r="E868" t="s">
        <v>13</v>
      </c>
      <c r="F868">
        <v>24</v>
      </c>
      <c r="G868" t="str">
        <f t="shared" si="39"/>
        <v>2012</v>
      </c>
      <c r="H868" t="str">
        <f t="shared" si="40"/>
        <v>October</v>
      </c>
      <c r="I868">
        <v>29160</v>
      </c>
      <c r="J868">
        <v>31050</v>
      </c>
      <c r="K868">
        <f t="shared" si="41"/>
        <v>1890</v>
      </c>
      <c r="L868">
        <v>3924</v>
      </c>
      <c r="M868">
        <v>4230</v>
      </c>
      <c r="P868" s="36">
        <v>41194</v>
      </c>
    </row>
    <row r="869" spans="1:16">
      <c r="A869" s="57">
        <v>41195</v>
      </c>
      <c r="B869" t="s">
        <v>24</v>
      </c>
      <c r="C869" t="s">
        <v>25</v>
      </c>
      <c r="D869" t="s">
        <v>28</v>
      </c>
      <c r="E869" t="s">
        <v>13</v>
      </c>
      <c r="F869">
        <v>25</v>
      </c>
      <c r="G869" t="str">
        <f t="shared" si="39"/>
        <v>2012</v>
      </c>
      <c r="H869" t="str">
        <f t="shared" si="40"/>
        <v>October</v>
      </c>
      <c r="I869">
        <v>104976</v>
      </c>
      <c r="J869">
        <v>111780</v>
      </c>
      <c r="K869">
        <f t="shared" si="41"/>
        <v>6804</v>
      </c>
      <c r="L869">
        <v>2952</v>
      </c>
      <c r="M869">
        <v>3150</v>
      </c>
      <c r="P869" s="36">
        <v>41195</v>
      </c>
    </row>
    <row r="870" spans="1:16">
      <c r="A870" s="57">
        <v>41195</v>
      </c>
      <c r="B870" t="s">
        <v>29</v>
      </c>
      <c r="C870" t="s">
        <v>30</v>
      </c>
      <c r="D870" t="s">
        <v>42</v>
      </c>
      <c r="E870" t="s">
        <v>16</v>
      </c>
      <c r="F870">
        <v>17</v>
      </c>
      <c r="G870" t="str">
        <f t="shared" si="39"/>
        <v>2012</v>
      </c>
      <c r="H870" t="str">
        <f t="shared" si="40"/>
        <v>October</v>
      </c>
      <c r="I870">
        <v>127602</v>
      </c>
      <c r="J870">
        <v>137700</v>
      </c>
      <c r="K870">
        <f t="shared" si="41"/>
        <v>10098</v>
      </c>
      <c r="L870">
        <v>3726</v>
      </c>
      <c r="M870">
        <v>3960</v>
      </c>
      <c r="P870" s="36">
        <v>41195</v>
      </c>
    </row>
    <row r="871" spans="1:16">
      <c r="A871" s="57">
        <v>41195</v>
      </c>
      <c r="B871" t="s">
        <v>20</v>
      </c>
      <c r="C871" t="s">
        <v>18</v>
      </c>
      <c r="D871" t="s">
        <v>28</v>
      </c>
      <c r="E871" t="s">
        <v>13</v>
      </c>
      <c r="F871">
        <v>21</v>
      </c>
      <c r="G871" t="str">
        <f t="shared" si="39"/>
        <v>2012</v>
      </c>
      <c r="H871" t="str">
        <f t="shared" si="40"/>
        <v>October</v>
      </c>
      <c r="I871">
        <v>40824</v>
      </c>
      <c r="J871">
        <v>43470</v>
      </c>
      <c r="K871">
        <f t="shared" si="41"/>
        <v>2646</v>
      </c>
      <c r="L871">
        <v>3978</v>
      </c>
      <c r="M871">
        <v>4230</v>
      </c>
      <c r="P871" s="36">
        <v>41195</v>
      </c>
    </row>
    <row r="872" spans="1:16">
      <c r="A872" s="57">
        <v>41195</v>
      </c>
      <c r="B872" t="s">
        <v>27</v>
      </c>
      <c r="C872" t="s">
        <v>23</v>
      </c>
      <c r="D872" t="s">
        <v>41</v>
      </c>
      <c r="E872" t="s">
        <v>13</v>
      </c>
      <c r="F872">
        <v>9</v>
      </c>
      <c r="G872" t="str">
        <f t="shared" si="39"/>
        <v>2012</v>
      </c>
      <c r="H872" t="str">
        <f t="shared" si="40"/>
        <v>October</v>
      </c>
      <c r="I872">
        <v>70848</v>
      </c>
      <c r="J872">
        <v>75600</v>
      </c>
      <c r="K872">
        <f t="shared" si="41"/>
        <v>4752</v>
      </c>
      <c r="L872">
        <v>3726</v>
      </c>
      <c r="M872">
        <v>3960</v>
      </c>
      <c r="P872" s="36">
        <v>41195</v>
      </c>
    </row>
    <row r="873" spans="1:16">
      <c r="A873" s="57">
        <v>41195</v>
      </c>
      <c r="B873" t="s">
        <v>31</v>
      </c>
      <c r="C873" t="s">
        <v>30</v>
      </c>
      <c r="D873" t="s">
        <v>43</v>
      </c>
      <c r="E873" t="s">
        <v>13</v>
      </c>
      <c r="F873">
        <v>11</v>
      </c>
      <c r="G873" t="str">
        <f t="shared" si="39"/>
        <v>2012</v>
      </c>
      <c r="H873" t="str">
        <f t="shared" si="40"/>
        <v>October</v>
      </c>
      <c r="I873">
        <v>50760</v>
      </c>
      <c r="J873">
        <v>54000</v>
      </c>
      <c r="K873">
        <f t="shared" si="41"/>
        <v>3240</v>
      </c>
      <c r="L873">
        <v>4482</v>
      </c>
      <c r="M873">
        <v>4770</v>
      </c>
      <c r="P873" s="36">
        <v>41195</v>
      </c>
    </row>
    <row r="874" spans="1:16">
      <c r="A874" s="57">
        <v>41195</v>
      </c>
      <c r="B874" t="s">
        <v>17</v>
      </c>
      <c r="C874" t="s">
        <v>18</v>
      </c>
      <c r="D874" t="s">
        <v>35</v>
      </c>
      <c r="E874" t="s">
        <v>13</v>
      </c>
      <c r="F874">
        <v>4</v>
      </c>
      <c r="G874" t="str">
        <f t="shared" si="39"/>
        <v>2012</v>
      </c>
      <c r="H874" t="str">
        <f t="shared" si="40"/>
        <v>October</v>
      </c>
      <c r="I874">
        <v>92664</v>
      </c>
      <c r="J874">
        <v>98820</v>
      </c>
      <c r="K874">
        <f t="shared" si="41"/>
        <v>6156</v>
      </c>
      <c r="L874">
        <v>3582</v>
      </c>
      <c r="M874">
        <v>3870</v>
      </c>
      <c r="P874" s="36">
        <v>41195</v>
      </c>
    </row>
    <row r="875" spans="1:16">
      <c r="A875" s="57">
        <v>41195</v>
      </c>
      <c r="B875" t="s">
        <v>22</v>
      </c>
      <c r="C875" t="s">
        <v>23</v>
      </c>
      <c r="D875" t="s">
        <v>38</v>
      </c>
      <c r="E875" t="s">
        <v>13</v>
      </c>
      <c r="F875">
        <v>22</v>
      </c>
      <c r="G875" t="str">
        <f t="shared" si="39"/>
        <v>2012</v>
      </c>
      <c r="H875" t="str">
        <f t="shared" si="40"/>
        <v>October</v>
      </c>
      <c r="I875">
        <v>42552</v>
      </c>
      <c r="J875">
        <v>45360</v>
      </c>
      <c r="K875">
        <f t="shared" si="41"/>
        <v>2808</v>
      </c>
      <c r="L875">
        <v>4482</v>
      </c>
      <c r="M875">
        <v>4770</v>
      </c>
      <c r="P875" s="36">
        <v>41195</v>
      </c>
    </row>
    <row r="876" spans="1:16">
      <c r="A876" s="57">
        <v>41196</v>
      </c>
      <c r="B876" t="s">
        <v>10</v>
      </c>
      <c r="C876" t="s">
        <v>11</v>
      </c>
      <c r="D876" t="s">
        <v>41</v>
      </c>
      <c r="E876" t="s">
        <v>13</v>
      </c>
      <c r="F876">
        <v>15</v>
      </c>
      <c r="G876" t="str">
        <f t="shared" si="39"/>
        <v>2012</v>
      </c>
      <c r="H876" t="str">
        <f t="shared" si="40"/>
        <v>October</v>
      </c>
      <c r="I876">
        <v>53136</v>
      </c>
      <c r="J876">
        <v>56700</v>
      </c>
      <c r="K876">
        <f t="shared" si="41"/>
        <v>3564</v>
      </c>
      <c r="L876">
        <v>3924</v>
      </c>
      <c r="M876">
        <v>4230</v>
      </c>
      <c r="P876" s="36">
        <v>41196</v>
      </c>
    </row>
    <row r="877" spans="1:16">
      <c r="A877" s="57">
        <v>41196</v>
      </c>
      <c r="B877" t="s">
        <v>17</v>
      </c>
      <c r="C877" t="s">
        <v>18</v>
      </c>
      <c r="D877" t="s">
        <v>21</v>
      </c>
      <c r="E877" t="s">
        <v>13</v>
      </c>
      <c r="F877">
        <v>23</v>
      </c>
      <c r="G877" t="str">
        <f t="shared" si="39"/>
        <v>2012</v>
      </c>
      <c r="H877" t="str">
        <f t="shared" si="40"/>
        <v>October</v>
      </c>
      <c r="I877">
        <v>35136</v>
      </c>
      <c r="J877">
        <v>37440</v>
      </c>
      <c r="K877">
        <f t="shared" si="41"/>
        <v>2304</v>
      </c>
      <c r="L877">
        <v>7506</v>
      </c>
      <c r="M877">
        <v>8100</v>
      </c>
      <c r="P877" s="36">
        <v>41196</v>
      </c>
    </row>
    <row r="878" spans="1:16">
      <c r="A878" s="57">
        <v>41196</v>
      </c>
      <c r="B878" t="s">
        <v>14</v>
      </c>
      <c r="C878" t="s">
        <v>11</v>
      </c>
      <c r="D878" t="s">
        <v>39</v>
      </c>
      <c r="E878" t="s">
        <v>13</v>
      </c>
      <c r="F878">
        <v>9</v>
      </c>
      <c r="G878" t="str">
        <f t="shared" si="39"/>
        <v>2012</v>
      </c>
      <c r="H878" t="str">
        <f t="shared" si="40"/>
        <v>October</v>
      </c>
      <c r="I878">
        <v>85698</v>
      </c>
      <c r="J878">
        <v>91080</v>
      </c>
      <c r="K878">
        <f t="shared" si="41"/>
        <v>5382</v>
      </c>
      <c r="L878">
        <v>3546</v>
      </c>
      <c r="M878">
        <v>3780</v>
      </c>
      <c r="P878" s="36">
        <v>41196</v>
      </c>
    </row>
    <row r="879" spans="1:16">
      <c r="A879" s="57">
        <v>41196</v>
      </c>
      <c r="B879" t="s">
        <v>22</v>
      </c>
      <c r="C879" t="s">
        <v>23</v>
      </c>
      <c r="D879" t="s">
        <v>42</v>
      </c>
      <c r="E879" t="s">
        <v>16</v>
      </c>
      <c r="F879">
        <v>7</v>
      </c>
      <c r="G879" t="str">
        <f t="shared" si="39"/>
        <v>2012</v>
      </c>
      <c r="H879" t="str">
        <f t="shared" si="40"/>
        <v>October</v>
      </c>
      <c r="I879">
        <v>187650</v>
      </c>
      <c r="J879">
        <v>202500</v>
      </c>
      <c r="K879">
        <f t="shared" si="41"/>
        <v>14850</v>
      </c>
      <c r="L879">
        <v>3042</v>
      </c>
      <c r="M879">
        <v>3240</v>
      </c>
      <c r="P879" s="36">
        <v>41196</v>
      </c>
    </row>
    <row r="880" spans="1:16">
      <c r="A880" s="57">
        <v>41196</v>
      </c>
      <c r="B880" t="s">
        <v>24</v>
      </c>
      <c r="C880" t="s">
        <v>25</v>
      </c>
      <c r="D880" t="s">
        <v>38</v>
      </c>
      <c r="E880" t="s">
        <v>13</v>
      </c>
      <c r="F880">
        <v>25</v>
      </c>
      <c r="G880" t="str">
        <f t="shared" si="39"/>
        <v>2012</v>
      </c>
      <c r="H880" t="str">
        <f t="shared" si="40"/>
        <v>October</v>
      </c>
      <c r="I880">
        <v>3546</v>
      </c>
      <c r="J880">
        <v>3780</v>
      </c>
      <c r="K880">
        <f t="shared" si="41"/>
        <v>234</v>
      </c>
      <c r="L880">
        <v>3042</v>
      </c>
      <c r="M880">
        <v>3240</v>
      </c>
      <c r="P880" s="36">
        <v>41196</v>
      </c>
    </row>
    <row r="881" spans="1:16">
      <c r="A881" s="57">
        <v>41197</v>
      </c>
      <c r="B881" t="s">
        <v>20</v>
      </c>
      <c r="C881" t="s">
        <v>18</v>
      </c>
      <c r="D881" t="s">
        <v>43</v>
      </c>
      <c r="E881" t="s">
        <v>13</v>
      </c>
      <c r="F881">
        <v>10</v>
      </c>
      <c r="G881" t="str">
        <f t="shared" si="39"/>
        <v>2012</v>
      </c>
      <c r="H881" t="str">
        <f t="shared" si="40"/>
        <v>October</v>
      </c>
      <c r="I881">
        <v>60912</v>
      </c>
      <c r="J881">
        <v>64800</v>
      </c>
      <c r="K881">
        <f t="shared" si="41"/>
        <v>3888</v>
      </c>
      <c r="L881">
        <v>3978</v>
      </c>
      <c r="M881">
        <v>4230</v>
      </c>
      <c r="P881" s="36">
        <v>41197</v>
      </c>
    </row>
    <row r="882" spans="1:16">
      <c r="A882" s="57">
        <v>41197</v>
      </c>
      <c r="B882" t="s">
        <v>10</v>
      </c>
      <c r="C882" t="s">
        <v>11</v>
      </c>
      <c r="D882" t="s">
        <v>39</v>
      </c>
      <c r="E882" t="s">
        <v>13</v>
      </c>
      <c r="F882">
        <v>8</v>
      </c>
      <c r="G882" t="str">
        <f t="shared" si="39"/>
        <v>2012</v>
      </c>
      <c r="H882" t="str">
        <f t="shared" si="40"/>
        <v>October</v>
      </c>
      <c r="I882">
        <v>33534</v>
      </c>
      <c r="J882">
        <v>35640</v>
      </c>
      <c r="K882">
        <f t="shared" si="41"/>
        <v>2106</v>
      </c>
      <c r="L882">
        <v>5148</v>
      </c>
      <c r="M882">
        <v>5490</v>
      </c>
      <c r="P882" s="36">
        <v>41197</v>
      </c>
    </row>
    <row r="883" spans="1:16">
      <c r="A883" s="57">
        <v>41197</v>
      </c>
      <c r="B883" t="s">
        <v>22</v>
      </c>
      <c r="C883" t="s">
        <v>23</v>
      </c>
      <c r="D883" t="s">
        <v>39</v>
      </c>
      <c r="E883" t="s">
        <v>13</v>
      </c>
      <c r="F883">
        <v>18</v>
      </c>
      <c r="G883" t="str">
        <f t="shared" si="39"/>
        <v>2012</v>
      </c>
      <c r="H883" t="str">
        <f t="shared" si="40"/>
        <v>October</v>
      </c>
      <c r="I883">
        <v>70794</v>
      </c>
      <c r="J883">
        <v>75240</v>
      </c>
      <c r="K883">
        <f t="shared" si="41"/>
        <v>4446</v>
      </c>
      <c r="L883">
        <v>3042</v>
      </c>
      <c r="M883">
        <v>3240</v>
      </c>
      <c r="P883" s="36">
        <v>41197</v>
      </c>
    </row>
    <row r="884" spans="1:16">
      <c r="A884" s="57">
        <v>41198</v>
      </c>
      <c r="B884" t="s">
        <v>31</v>
      </c>
      <c r="C884" t="s">
        <v>30</v>
      </c>
      <c r="D884" t="s">
        <v>42</v>
      </c>
      <c r="E884" t="s">
        <v>16</v>
      </c>
      <c r="F884">
        <v>8</v>
      </c>
      <c r="G884" t="str">
        <f t="shared" si="39"/>
        <v>2012</v>
      </c>
      <c r="H884" t="str">
        <f t="shared" si="40"/>
        <v>October</v>
      </c>
      <c r="I884">
        <v>180144</v>
      </c>
      <c r="J884">
        <v>194400</v>
      </c>
      <c r="K884">
        <f t="shared" si="41"/>
        <v>14256</v>
      </c>
      <c r="L884">
        <v>5148</v>
      </c>
      <c r="M884">
        <v>5490</v>
      </c>
      <c r="P884" s="36">
        <v>41198</v>
      </c>
    </row>
    <row r="885" spans="1:16">
      <c r="A885" s="57">
        <v>41198</v>
      </c>
      <c r="B885" t="s">
        <v>17</v>
      </c>
      <c r="C885" t="s">
        <v>18</v>
      </c>
      <c r="D885" t="s">
        <v>42</v>
      </c>
      <c r="E885" t="s">
        <v>16</v>
      </c>
      <c r="F885">
        <v>25</v>
      </c>
      <c r="G885" t="str">
        <f t="shared" si="39"/>
        <v>2012</v>
      </c>
      <c r="H885" t="str">
        <f t="shared" si="40"/>
        <v>October</v>
      </c>
      <c r="I885">
        <v>180144</v>
      </c>
      <c r="J885">
        <v>194400</v>
      </c>
      <c r="K885">
        <f t="shared" si="41"/>
        <v>14256</v>
      </c>
      <c r="L885">
        <v>7506</v>
      </c>
      <c r="M885">
        <v>8100</v>
      </c>
      <c r="P885" s="36">
        <v>41198</v>
      </c>
    </row>
    <row r="886" spans="1:16">
      <c r="A886" s="57">
        <v>41199</v>
      </c>
      <c r="B886" t="s">
        <v>17</v>
      </c>
      <c r="C886" t="s">
        <v>18</v>
      </c>
      <c r="D886" t="s">
        <v>43</v>
      </c>
      <c r="E886" t="s">
        <v>13</v>
      </c>
      <c r="F886">
        <v>7</v>
      </c>
      <c r="G886" t="str">
        <f t="shared" si="39"/>
        <v>2012</v>
      </c>
      <c r="H886" t="str">
        <f t="shared" si="40"/>
        <v>October</v>
      </c>
      <c r="I886">
        <v>23688</v>
      </c>
      <c r="J886">
        <v>25200</v>
      </c>
      <c r="K886">
        <f t="shared" si="41"/>
        <v>1512</v>
      </c>
      <c r="L886">
        <v>3042</v>
      </c>
      <c r="M886">
        <v>3240</v>
      </c>
      <c r="P886" s="36">
        <v>41199</v>
      </c>
    </row>
    <row r="887" spans="1:16">
      <c r="A887" s="57">
        <v>41200</v>
      </c>
      <c r="B887" t="s">
        <v>27</v>
      </c>
      <c r="C887" t="s">
        <v>23</v>
      </c>
      <c r="D887" t="s">
        <v>39</v>
      </c>
      <c r="E887" t="s">
        <v>13</v>
      </c>
      <c r="F887">
        <v>17</v>
      </c>
      <c r="G887" t="str">
        <f t="shared" si="39"/>
        <v>2012</v>
      </c>
      <c r="H887" t="str">
        <f t="shared" si="40"/>
        <v>October</v>
      </c>
      <c r="I887">
        <v>59616</v>
      </c>
      <c r="J887">
        <v>63360</v>
      </c>
      <c r="K887">
        <f t="shared" si="41"/>
        <v>3744</v>
      </c>
      <c r="L887">
        <v>3978</v>
      </c>
      <c r="M887">
        <v>4230</v>
      </c>
      <c r="P887" s="36">
        <v>41200</v>
      </c>
    </row>
    <row r="888" spans="1:16">
      <c r="A888" s="57">
        <v>41200</v>
      </c>
      <c r="B888" t="s">
        <v>27</v>
      </c>
      <c r="C888" t="s">
        <v>23</v>
      </c>
      <c r="D888" t="s">
        <v>35</v>
      </c>
      <c r="E888" t="s">
        <v>13</v>
      </c>
      <c r="F888">
        <v>3</v>
      </c>
      <c r="G888" t="str">
        <f t="shared" si="39"/>
        <v>2012</v>
      </c>
      <c r="H888" t="str">
        <f t="shared" si="40"/>
        <v>October</v>
      </c>
      <c r="I888">
        <v>66924</v>
      </c>
      <c r="J888">
        <v>71370</v>
      </c>
      <c r="K888">
        <f t="shared" si="41"/>
        <v>4446</v>
      </c>
      <c r="L888">
        <v>2952</v>
      </c>
      <c r="M888">
        <v>3150</v>
      </c>
      <c r="P888" s="36">
        <v>41200</v>
      </c>
    </row>
    <row r="889" spans="1:16">
      <c r="A889" s="57">
        <v>41200</v>
      </c>
      <c r="B889" t="s">
        <v>17</v>
      </c>
      <c r="C889" t="s">
        <v>18</v>
      </c>
      <c r="D889" t="s">
        <v>26</v>
      </c>
      <c r="E889" t="s">
        <v>13</v>
      </c>
      <c r="F889">
        <v>13</v>
      </c>
      <c r="G889" t="str">
        <f t="shared" si="39"/>
        <v>2012</v>
      </c>
      <c r="H889" t="str">
        <f t="shared" si="40"/>
        <v>October</v>
      </c>
      <c r="I889">
        <v>24336</v>
      </c>
      <c r="J889">
        <v>25920</v>
      </c>
      <c r="K889">
        <f t="shared" si="41"/>
        <v>1584</v>
      </c>
      <c r="L889">
        <v>2034</v>
      </c>
      <c r="M889">
        <v>2160</v>
      </c>
      <c r="P889" s="36">
        <v>41200</v>
      </c>
    </row>
    <row r="890" spans="1:16">
      <c r="A890" s="57">
        <v>41200</v>
      </c>
      <c r="B890" t="s">
        <v>34</v>
      </c>
      <c r="C890" t="s">
        <v>25</v>
      </c>
      <c r="D890" t="s">
        <v>12</v>
      </c>
      <c r="E890" t="s">
        <v>13</v>
      </c>
      <c r="F890">
        <v>17</v>
      </c>
      <c r="G890" t="str">
        <f t="shared" si="39"/>
        <v>2012</v>
      </c>
      <c r="H890" t="str">
        <f t="shared" si="40"/>
        <v>October</v>
      </c>
      <c r="I890">
        <v>36612</v>
      </c>
      <c r="J890">
        <v>38880</v>
      </c>
      <c r="K890">
        <f t="shared" si="41"/>
        <v>2268</v>
      </c>
      <c r="L890">
        <v>3582</v>
      </c>
      <c r="M890">
        <v>3870</v>
      </c>
      <c r="P890" s="36">
        <v>41200</v>
      </c>
    </row>
    <row r="891" spans="1:16">
      <c r="A891" s="57">
        <v>41200</v>
      </c>
      <c r="B891" t="s">
        <v>17</v>
      </c>
      <c r="C891" t="s">
        <v>18</v>
      </c>
      <c r="D891" t="s">
        <v>37</v>
      </c>
      <c r="E891" t="s">
        <v>13</v>
      </c>
      <c r="F891">
        <v>22</v>
      </c>
      <c r="G891" t="str">
        <f t="shared" si="39"/>
        <v>2012</v>
      </c>
      <c r="H891" t="str">
        <f t="shared" si="40"/>
        <v>October</v>
      </c>
      <c r="I891">
        <v>13446</v>
      </c>
      <c r="J891">
        <v>14310</v>
      </c>
      <c r="K891">
        <f t="shared" si="41"/>
        <v>864</v>
      </c>
      <c r="L891">
        <v>3978</v>
      </c>
      <c r="M891">
        <v>4230</v>
      </c>
      <c r="P891" s="36">
        <v>41200</v>
      </c>
    </row>
    <row r="892" spans="1:16">
      <c r="A892" s="57">
        <v>41201</v>
      </c>
      <c r="B892" t="s">
        <v>34</v>
      </c>
      <c r="C892" t="s">
        <v>25</v>
      </c>
      <c r="D892" t="s">
        <v>42</v>
      </c>
      <c r="E892" t="s">
        <v>16</v>
      </c>
      <c r="F892">
        <v>23</v>
      </c>
      <c r="G892" t="str">
        <f t="shared" si="39"/>
        <v>2012</v>
      </c>
      <c r="H892" t="str">
        <f t="shared" si="40"/>
        <v>October</v>
      </c>
      <c r="I892">
        <v>172638</v>
      </c>
      <c r="J892">
        <v>186300</v>
      </c>
      <c r="K892">
        <f t="shared" si="41"/>
        <v>13662</v>
      </c>
      <c r="L892">
        <v>2196</v>
      </c>
      <c r="M892">
        <v>2340</v>
      </c>
      <c r="P892" s="36">
        <v>41201</v>
      </c>
    </row>
    <row r="893" spans="1:16">
      <c r="A893" s="57">
        <v>41201</v>
      </c>
      <c r="B893" t="s">
        <v>31</v>
      </c>
      <c r="C893" t="s">
        <v>30</v>
      </c>
      <c r="D893" t="s">
        <v>35</v>
      </c>
      <c r="E893" t="s">
        <v>13</v>
      </c>
      <c r="F893">
        <v>1</v>
      </c>
      <c r="G893" t="str">
        <f t="shared" si="39"/>
        <v>2012</v>
      </c>
      <c r="H893" t="str">
        <f t="shared" si="40"/>
        <v>October</v>
      </c>
      <c r="I893">
        <v>61776</v>
      </c>
      <c r="J893">
        <v>65880</v>
      </c>
      <c r="K893">
        <f t="shared" si="41"/>
        <v>4104</v>
      </c>
      <c r="L893">
        <v>2034</v>
      </c>
      <c r="M893">
        <v>2160</v>
      </c>
      <c r="P893" s="36">
        <v>41201</v>
      </c>
    </row>
    <row r="894" spans="1:16">
      <c r="A894" s="57">
        <v>41201</v>
      </c>
      <c r="B894" t="s">
        <v>27</v>
      </c>
      <c r="C894" t="s">
        <v>23</v>
      </c>
      <c r="D894" t="s">
        <v>40</v>
      </c>
      <c r="E894" t="s">
        <v>16</v>
      </c>
      <c r="F894">
        <v>25</v>
      </c>
      <c r="G894" t="str">
        <f t="shared" si="39"/>
        <v>2012</v>
      </c>
      <c r="H894" t="str">
        <f t="shared" si="40"/>
        <v>October</v>
      </c>
      <c r="I894">
        <v>78480</v>
      </c>
      <c r="J894">
        <v>84600</v>
      </c>
      <c r="K894">
        <f t="shared" si="41"/>
        <v>6120</v>
      </c>
      <c r="L894">
        <v>5148</v>
      </c>
      <c r="M894">
        <v>5490</v>
      </c>
      <c r="P894" s="36">
        <v>41201</v>
      </c>
    </row>
    <row r="895" spans="1:16">
      <c r="A895" s="57">
        <v>41202</v>
      </c>
      <c r="B895" t="s">
        <v>34</v>
      </c>
      <c r="C895" t="s">
        <v>25</v>
      </c>
      <c r="D895" t="s">
        <v>36</v>
      </c>
      <c r="E895" t="s">
        <v>13</v>
      </c>
      <c r="F895">
        <v>22</v>
      </c>
      <c r="G895" t="str">
        <f t="shared" si="39"/>
        <v>2012</v>
      </c>
      <c r="H895" t="str">
        <f t="shared" si="40"/>
        <v>October</v>
      </c>
      <c r="I895">
        <v>52650</v>
      </c>
      <c r="J895">
        <v>56250</v>
      </c>
      <c r="K895">
        <f t="shared" si="41"/>
        <v>3600</v>
      </c>
      <c r="L895">
        <v>3384</v>
      </c>
      <c r="M895">
        <v>3600</v>
      </c>
      <c r="P895" s="36">
        <v>41202</v>
      </c>
    </row>
    <row r="896" spans="1:16">
      <c r="A896" s="57">
        <v>41202</v>
      </c>
      <c r="B896" t="s">
        <v>34</v>
      </c>
      <c r="C896" t="s">
        <v>25</v>
      </c>
      <c r="D896" t="s">
        <v>32</v>
      </c>
      <c r="E896" t="s">
        <v>13</v>
      </c>
      <c r="F896">
        <v>2</v>
      </c>
      <c r="G896" t="str">
        <f t="shared" si="39"/>
        <v>2012</v>
      </c>
      <c r="H896" t="str">
        <f t="shared" si="40"/>
        <v>October</v>
      </c>
      <c r="I896">
        <v>24822</v>
      </c>
      <c r="J896">
        <v>26460</v>
      </c>
      <c r="K896">
        <f t="shared" si="41"/>
        <v>1638</v>
      </c>
      <c r="L896">
        <v>3978</v>
      </c>
      <c r="M896">
        <v>4230</v>
      </c>
      <c r="P896" s="36">
        <v>41202</v>
      </c>
    </row>
    <row r="897" spans="1:16">
      <c r="A897" s="57">
        <v>41202</v>
      </c>
      <c r="B897" t="s">
        <v>22</v>
      </c>
      <c r="C897" t="s">
        <v>23</v>
      </c>
      <c r="D897" t="s">
        <v>39</v>
      </c>
      <c r="E897" t="s">
        <v>13</v>
      </c>
      <c r="F897">
        <v>11</v>
      </c>
      <c r="G897" t="str">
        <f t="shared" si="39"/>
        <v>2012</v>
      </c>
      <c r="H897" t="str">
        <f t="shared" si="40"/>
        <v>October</v>
      </c>
      <c r="I897">
        <v>7452</v>
      </c>
      <c r="J897">
        <v>7920</v>
      </c>
      <c r="K897">
        <f t="shared" si="41"/>
        <v>468</v>
      </c>
      <c r="L897">
        <v>3582</v>
      </c>
      <c r="M897">
        <v>3870</v>
      </c>
      <c r="P897" s="36">
        <v>41202</v>
      </c>
    </row>
    <row r="898" spans="1:16">
      <c r="A898" s="57">
        <v>41203</v>
      </c>
      <c r="B898" t="s">
        <v>22</v>
      </c>
      <c r="C898" t="s">
        <v>23</v>
      </c>
      <c r="D898" t="s">
        <v>39</v>
      </c>
      <c r="E898" t="s">
        <v>13</v>
      </c>
      <c r="F898">
        <v>11</v>
      </c>
      <c r="G898" t="str">
        <f t="shared" si="39"/>
        <v>2012</v>
      </c>
      <c r="H898" t="str">
        <f t="shared" si="40"/>
        <v>October</v>
      </c>
      <c r="I898">
        <v>11178</v>
      </c>
      <c r="J898">
        <v>11880</v>
      </c>
      <c r="K898">
        <f t="shared" si="41"/>
        <v>702</v>
      </c>
      <c r="L898">
        <v>3546</v>
      </c>
      <c r="M898">
        <v>3780</v>
      </c>
      <c r="P898" s="36">
        <v>41203</v>
      </c>
    </row>
    <row r="899" spans="1:16">
      <c r="A899" s="57">
        <v>41203</v>
      </c>
      <c r="B899" t="s">
        <v>29</v>
      </c>
      <c r="C899" t="s">
        <v>30</v>
      </c>
      <c r="D899" t="s">
        <v>19</v>
      </c>
      <c r="E899" t="s">
        <v>13</v>
      </c>
      <c r="F899">
        <v>1</v>
      </c>
      <c r="G899" t="str">
        <f t="shared" ref="G899:G962" si="42">TEXT(A899,"yyyy")</f>
        <v>2012</v>
      </c>
      <c r="H899" t="str">
        <f t="shared" ref="H899:H962" si="43">TEXT(A899,"mmmm")</f>
        <v>October</v>
      </c>
      <c r="I899">
        <v>43758</v>
      </c>
      <c r="J899">
        <v>46530</v>
      </c>
      <c r="K899">
        <f t="shared" ref="K899:K962" si="44">J899-I899</f>
        <v>2772</v>
      </c>
      <c r="L899">
        <v>7506</v>
      </c>
      <c r="M899">
        <v>8100</v>
      </c>
      <c r="P899" s="36">
        <v>41203</v>
      </c>
    </row>
    <row r="900" spans="1:16">
      <c r="A900" s="57">
        <v>41204</v>
      </c>
      <c r="B900" t="s">
        <v>24</v>
      </c>
      <c r="C900" t="s">
        <v>25</v>
      </c>
      <c r="D900" t="s">
        <v>28</v>
      </c>
      <c r="E900" t="s">
        <v>13</v>
      </c>
      <c r="F900">
        <v>14</v>
      </c>
      <c r="G900" t="str">
        <f t="shared" si="42"/>
        <v>2012</v>
      </c>
      <c r="H900" t="str">
        <f t="shared" si="43"/>
        <v>October</v>
      </c>
      <c r="I900">
        <v>40824</v>
      </c>
      <c r="J900">
        <v>43470</v>
      </c>
      <c r="K900">
        <f t="shared" si="44"/>
        <v>2646</v>
      </c>
      <c r="L900">
        <v>3978</v>
      </c>
      <c r="M900">
        <v>4230</v>
      </c>
      <c r="P900" s="36">
        <v>41204</v>
      </c>
    </row>
    <row r="901" spans="1:16">
      <c r="A901" s="57">
        <v>41204</v>
      </c>
      <c r="B901" t="s">
        <v>31</v>
      </c>
      <c r="C901" t="s">
        <v>30</v>
      </c>
      <c r="D901" t="s">
        <v>37</v>
      </c>
      <c r="E901" t="s">
        <v>13</v>
      </c>
      <c r="F901">
        <v>11</v>
      </c>
      <c r="G901" t="str">
        <f t="shared" si="42"/>
        <v>2012</v>
      </c>
      <c r="H901" t="str">
        <f t="shared" si="43"/>
        <v>October</v>
      </c>
      <c r="I901">
        <v>62748</v>
      </c>
      <c r="J901">
        <v>66780</v>
      </c>
      <c r="K901">
        <f t="shared" si="44"/>
        <v>4032</v>
      </c>
      <c r="L901">
        <v>2034</v>
      </c>
      <c r="M901">
        <v>2160</v>
      </c>
      <c r="P901" s="36">
        <v>41204</v>
      </c>
    </row>
    <row r="902" spans="1:16">
      <c r="A902" s="57">
        <v>41204</v>
      </c>
      <c r="B902" t="s">
        <v>29</v>
      </c>
      <c r="C902" t="s">
        <v>30</v>
      </c>
      <c r="D902" t="s">
        <v>15</v>
      </c>
      <c r="E902" t="s">
        <v>16</v>
      </c>
      <c r="F902">
        <v>8</v>
      </c>
      <c r="G902" t="str">
        <f t="shared" si="42"/>
        <v>2012</v>
      </c>
      <c r="H902" t="str">
        <f t="shared" si="43"/>
        <v>October</v>
      </c>
      <c r="I902">
        <v>46566</v>
      </c>
      <c r="J902">
        <v>50310</v>
      </c>
      <c r="K902">
        <f t="shared" si="44"/>
        <v>3744</v>
      </c>
      <c r="L902">
        <v>2952</v>
      </c>
      <c r="M902">
        <v>3150</v>
      </c>
      <c r="P902" s="36">
        <v>41204</v>
      </c>
    </row>
    <row r="903" spans="1:16">
      <c r="A903" s="57">
        <v>41205</v>
      </c>
      <c r="B903" t="s">
        <v>24</v>
      </c>
      <c r="C903" t="s">
        <v>25</v>
      </c>
      <c r="D903" t="s">
        <v>19</v>
      </c>
      <c r="E903" t="s">
        <v>13</v>
      </c>
      <c r="F903">
        <v>1</v>
      </c>
      <c r="G903" t="str">
        <f t="shared" si="42"/>
        <v>2012</v>
      </c>
      <c r="H903" t="str">
        <f t="shared" si="43"/>
        <v>October</v>
      </c>
      <c r="I903">
        <v>15912</v>
      </c>
      <c r="J903">
        <v>16920</v>
      </c>
      <c r="K903">
        <f t="shared" si="44"/>
        <v>1008</v>
      </c>
      <c r="L903">
        <v>3546</v>
      </c>
      <c r="M903">
        <v>3780</v>
      </c>
      <c r="P903" s="36">
        <v>41205</v>
      </c>
    </row>
    <row r="904" spans="1:16">
      <c r="A904" s="57">
        <v>41206</v>
      </c>
      <c r="B904" t="s">
        <v>29</v>
      </c>
      <c r="C904" t="s">
        <v>30</v>
      </c>
      <c r="D904" t="s">
        <v>37</v>
      </c>
      <c r="E904" t="s">
        <v>13</v>
      </c>
      <c r="F904">
        <v>24</v>
      </c>
      <c r="G904" t="str">
        <f t="shared" si="42"/>
        <v>2012</v>
      </c>
      <c r="H904" t="str">
        <f t="shared" si="43"/>
        <v>October</v>
      </c>
      <c r="I904">
        <v>8964</v>
      </c>
      <c r="J904">
        <v>9540</v>
      </c>
      <c r="K904">
        <f t="shared" si="44"/>
        <v>576</v>
      </c>
      <c r="L904">
        <v>3546</v>
      </c>
      <c r="M904">
        <v>3780</v>
      </c>
      <c r="P904" s="36">
        <v>41206</v>
      </c>
    </row>
    <row r="905" spans="1:16">
      <c r="A905" s="57">
        <v>41206</v>
      </c>
      <c r="B905" t="s">
        <v>27</v>
      </c>
      <c r="C905" t="s">
        <v>23</v>
      </c>
      <c r="D905" t="s">
        <v>36</v>
      </c>
      <c r="E905" t="s">
        <v>13</v>
      </c>
      <c r="F905">
        <v>15</v>
      </c>
      <c r="G905" t="str">
        <f t="shared" si="42"/>
        <v>2012</v>
      </c>
      <c r="H905" t="str">
        <f t="shared" si="43"/>
        <v>October</v>
      </c>
      <c r="I905">
        <v>16848</v>
      </c>
      <c r="J905">
        <v>18000</v>
      </c>
      <c r="K905">
        <f t="shared" si="44"/>
        <v>1152</v>
      </c>
      <c r="L905">
        <v>3978</v>
      </c>
      <c r="M905">
        <v>4230</v>
      </c>
      <c r="P905" s="36">
        <v>41206</v>
      </c>
    </row>
    <row r="906" spans="1:16">
      <c r="A906" s="57">
        <v>41206</v>
      </c>
      <c r="B906" t="s">
        <v>14</v>
      </c>
      <c r="C906" t="s">
        <v>11</v>
      </c>
      <c r="D906" t="s">
        <v>33</v>
      </c>
      <c r="E906" t="s">
        <v>13</v>
      </c>
      <c r="F906">
        <v>20</v>
      </c>
      <c r="G906" t="str">
        <f t="shared" si="42"/>
        <v>2012</v>
      </c>
      <c r="H906" t="str">
        <f t="shared" si="43"/>
        <v>October</v>
      </c>
      <c r="I906">
        <v>39780</v>
      </c>
      <c r="J906">
        <v>42300</v>
      </c>
      <c r="K906">
        <f t="shared" si="44"/>
        <v>2520</v>
      </c>
      <c r="L906">
        <v>3546</v>
      </c>
      <c r="M906">
        <v>3780</v>
      </c>
      <c r="P906" s="36">
        <v>41206</v>
      </c>
    </row>
    <row r="907" spans="1:16">
      <c r="A907" s="57">
        <v>41207</v>
      </c>
      <c r="B907" t="s">
        <v>20</v>
      </c>
      <c r="C907" t="s">
        <v>18</v>
      </c>
      <c r="D907" t="s">
        <v>33</v>
      </c>
      <c r="E907" t="s">
        <v>13</v>
      </c>
      <c r="F907">
        <v>1</v>
      </c>
      <c r="G907" t="str">
        <f t="shared" si="42"/>
        <v>2012</v>
      </c>
      <c r="H907" t="str">
        <f t="shared" si="43"/>
        <v>October</v>
      </c>
      <c r="I907">
        <v>91494</v>
      </c>
      <c r="J907">
        <v>97290</v>
      </c>
      <c r="K907">
        <f t="shared" si="44"/>
        <v>5796</v>
      </c>
      <c r="L907">
        <v>5148</v>
      </c>
      <c r="M907">
        <v>5490</v>
      </c>
      <c r="P907" s="36">
        <v>41207</v>
      </c>
    </row>
    <row r="908" spans="1:16">
      <c r="A908" s="57">
        <v>41208</v>
      </c>
      <c r="B908" t="s">
        <v>27</v>
      </c>
      <c r="C908" t="s">
        <v>23</v>
      </c>
      <c r="D908" t="s">
        <v>41</v>
      </c>
      <c r="E908" t="s">
        <v>13</v>
      </c>
      <c r="F908">
        <v>5</v>
      </c>
      <c r="G908" t="str">
        <f t="shared" si="42"/>
        <v>2012</v>
      </c>
      <c r="H908" t="str">
        <f t="shared" si="43"/>
        <v>October</v>
      </c>
      <c r="I908">
        <v>8856</v>
      </c>
      <c r="J908">
        <v>9450</v>
      </c>
      <c r="K908">
        <f t="shared" si="44"/>
        <v>594</v>
      </c>
      <c r="L908">
        <v>2196</v>
      </c>
      <c r="M908">
        <v>2340</v>
      </c>
      <c r="P908" s="36">
        <v>41208</v>
      </c>
    </row>
    <row r="909" spans="1:16">
      <c r="A909" s="57">
        <v>41208</v>
      </c>
      <c r="B909" t="s">
        <v>17</v>
      </c>
      <c r="C909" t="s">
        <v>18</v>
      </c>
      <c r="D909" t="s">
        <v>32</v>
      </c>
      <c r="E909" t="s">
        <v>13</v>
      </c>
      <c r="F909">
        <v>2</v>
      </c>
      <c r="G909" t="str">
        <f t="shared" si="42"/>
        <v>2012</v>
      </c>
      <c r="H909" t="str">
        <f t="shared" si="43"/>
        <v>October</v>
      </c>
      <c r="I909">
        <v>53190</v>
      </c>
      <c r="J909">
        <v>56700</v>
      </c>
      <c r="K909">
        <f t="shared" si="44"/>
        <v>3510</v>
      </c>
      <c r="L909">
        <v>3924</v>
      </c>
      <c r="M909">
        <v>4230</v>
      </c>
      <c r="P909" s="36">
        <v>41208</v>
      </c>
    </row>
    <row r="910" spans="1:16">
      <c r="A910" s="57">
        <v>41209</v>
      </c>
      <c r="B910" t="s">
        <v>27</v>
      </c>
      <c r="C910" t="s">
        <v>23</v>
      </c>
      <c r="D910" t="s">
        <v>39</v>
      </c>
      <c r="E910" t="s">
        <v>13</v>
      </c>
      <c r="F910">
        <v>15</v>
      </c>
      <c r="G910" t="str">
        <f t="shared" si="42"/>
        <v>2012</v>
      </c>
      <c r="H910" t="str">
        <f t="shared" si="43"/>
        <v>October</v>
      </c>
      <c r="I910">
        <v>67068</v>
      </c>
      <c r="J910">
        <v>71280</v>
      </c>
      <c r="K910">
        <f t="shared" si="44"/>
        <v>4212</v>
      </c>
      <c r="L910">
        <v>3978</v>
      </c>
      <c r="M910">
        <v>4230</v>
      </c>
      <c r="P910" s="36">
        <v>41209</v>
      </c>
    </row>
    <row r="911" spans="1:16">
      <c r="A911" s="57">
        <v>41209</v>
      </c>
      <c r="B911" t="s">
        <v>29</v>
      </c>
      <c r="C911" t="s">
        <v>30</v>
      </c>
      <c r="D911" t="s">
        <v>43</v>
      </c>
      <c r="E911" t="s">
        <v>13</v>
      </c>
      <c r="F911">
        <v>24</v>
      </c>
      <c r="G911" t="str">
        <f t="shared" si="42"/>
        <v>2012</v>
      </c>
      <c r="H911" t="str">
        <f t="shared" si="43"/>
        <v>October</v>
      </c>
      <c r="I911">
        <v>6768</v>
      </c>
      <c r="J911">
        <v>7200</v>
      </c>
      <c r="K911">
        <f t="shared" si="44"/>
        <v>432</v>
      </c>
      <c r="L911">
        <v>2106</v>
      </c>
      <c r="M911">
        <v>2250</v>
      </c>
      <c r="P911" s="36">
        <v>41209</v>
      </c>
    </row>
    <row r="912" spans="1:16">
      <c r="A912" s="57">
        <v>41210</v>
      </c>
      <c r="B912" t="s">
        <v>20</v>
      </c>
      <c r="C912" t="s">
        <v>18</v>
      </c>
      <c r="D912" t="s">
        <v>36</v>
      </c>
      <c r="E912" t="s">
        <v>13</v>
      </c>
      <c r="F912">
        <v>23</v>
      </c>
      <c r="G912" t="str">
        <f t="shared" si="42"/>
        <v>2012</v>
      </c>
      <c r="H912" t="str">
        <f t="shared" si="43"/>
        <v>October</v>
      </c>
      <c r="I912">
        <v>4212</v>
      </c>
      <c r="J912">
        <v>4500</v>
      </c>
      <c r="K912">
        <f t="shared" si="44"/>
        <v>288</v>
      </c>
      <c r="L912">
        <v>5148</v>
      </c>
      <c r="M912">
        <v>5490</v>
      </c>
      <c r="P912" s="36">
        <v>41210</v>
      </c>
    </row>
    <row r="913" spans="1:16">
      <c r="A913" s="57">
        <v>41210</v>
      </c>
      <c r="B913" t="s">
        <v>31</v>
      </c>
      <c r="C913" t="s">
        <v>30</v>
      </c>
      <c r="D913" t="s">
        <v>36</v>
      </c>
      <c r="E913" t="s">
        <v>13</v>
      </c>
      <c r="F913">
        <v>20</v>
      </c>
      <c r="G913" t="str">
        <f t="shared" si="42"/>
        <v>2012</v>
      </c>
      <c r="H913" t="str">
        <f t="shared" si="43"/>
        <v>October</v>
      </c>
      <c r="I913">
        <v>21060</v>
      </c>
      <c r="J913">
        <v>22500</v>
      </c>
      <c r="K913">
        <f t="shared" si="44"/>
        <v>1440</v>
      </c>
      <c r="L913">
        <v>3546</v>
      </c>
      <c r="M913">
        <v>3780</v>
      </c>
      <c r="P913" s="36">
        <v>41210</v>
      </c>
    </row>
    <row r="914" spans="1:16">
      <c r="A914" s="57">
        <v>41211</v>
      </c>
      <c r="B914" t="s">
        <v>17</v>
      </c>
      <c r="C914" t="s">
        <v>18</v>
      </c>
      <c r="D914" t="s">
        <v>40</v>
      </c>
      <c r="E914" t="s">
        <v>16</v>
      </c>
      <c r="F914">
        <v>23</v>
      </c>
      <c r="G914" t="str">
        <f t="shared" si="42"/>
        <v>2012</v>
      </c>
      <c r="H914" t="str">
        <f t="shared" si="43"/>
        <v>October</v>
      </c>
      <c r="I914">
        <v>7848</v>
      </c>
      <c r="J914">
        <v>8460</v>
      </c>
      <c r="K914">
        <f t="shared" si="44"/>
        <v>612</v>
      </c>
      <c r="L914">
        <v>3546</v>
      </c>
      <c r="M914">
        <v>3780</v>
      </c>
      <c r="P914" s="36">
        <v>41211</v>
      </c>
    </row>
    <row r="915" spans="1:16">
      <c r="A915" s="57">
        <v>41212</v>
      </c>
      <c r="B915" t="s">
        <v>34</v>
      </c>
      <c r="C915" t="s">
        <v>25</v>
      </c>
      <c r="D915" t="s">
        <v>12</v>
      </c>
      <c r="E915" t="s">
        <v>13</v>
      </c>
      <c r="F915">
        <v>22</v>
      </c>
      <c r="G915" t="str">
        <f t="shared" si="42"/>
        <v>2012</v>
      </c>
      <c r="H915" t="str">
        <f t="shared" si="43"/>
        <v>October</v>
      </c>
      <c r="I915">
        <v>40680</v>
      </c>
      <c r="J915">
        <v>43200</v>
      </c>
      <c r="K915">
        <f t="shared" si="44"/>
        <v>2520</v>
      </c>
      <c r="L915">
        <v>5148</v>
      </c>
      <c r="M915">
        <v>5490</v>
      </c>
      <c r="P915" s="36">
        <v>41212</v>
      </c>
    </row>
    <row r="916" spans="1:16">
      <c r="A916" s="57">
        <v>41212</v>
      </c>
      <c r="B916" t="s">
        <v>34</v>
      </c>
      <c r="C916" t="s">
        <v>25</v>
      </c>
      <c r="D916" t="s">
        <v>35</v>
      </c>
      <c r="E916" t="s">
        <v>13</v>
      </c>
      <c r="F916">
        <v>10</v>
      </c>
      <c r="G916" t="str">
        <f t="shared" si="42"/>
        <v>2012</v>
      </c>
      <c r="H916" t="str">
        <f t="shared" si="43"/>
        <v>October</v>
      </c>
      <c r="I916">
        <v>77220</v>
      </c>
      <c r="J916">
        <v>82350</v>
      </c>
      <c r="K916">
        <f t="shared" si="44"/>
        <v>5130</v>
      </c>
      <c r="L916">
        <v>3384</v>
      </c>
      <c r="M916">
        <v>3600</v>
      </c>
      <c r="P916" s="36">
        <v>41212</v>
      </c>
    </row>
    <row r="917" spans="1:16">
      <c r="A917" s="57">
        <v>41212</v>
      </c>
      <c r="B917" t="s">
        <v>24</v>
      </c>
      <c r="C917" t="s">
        <v>25</v>
      </c>
      <c r="D917" t="s">
        <v>41</v>
      </c>
      <c r="E917" t="s">
        <v>13</v>
      </c>
      <c r="F917">
        <v>5</v>
      </c>
      <c r="G917" t="str">
        <f t="shared" si="42"/>
        <v>2012</v>
      </c>
      <c r="H917" t="str">
        <f t="shared" si="43"/>
        <v>October</v>
      </c>
      <c r="I917">
        <v>64944</v>
      </c>
      <c r="J917">
        <v>69300</v>
      </c>
      <c r="K917">
        <f t="shared" si="44"/>
        <v>4356</v>
      </c>
      <c r="L917">
        <v>3042</v>
      </c>
      <c r="M917">
        <v>3240</v>
      </c>
      <c r="P917" s="36">
        <v>41212</v>
      </c>
    </row>
    <row r="918" spans="1:16">
      <c r="A918" s="57">
        <v>41213</v>
      </c>
      <c r="B918" t="s">
        <v>14</v>
      </c>
      <c r="C918" t="s">
        <v>11</v>
      </c>
      <c r="D918" t="s">
        <v>32</v>
      </c>
      <c r="E918" t="s">
        <v>13</v>
      </c>
      <c r="F918">
        <v>12</v>
      </c>
      <c r="G918" t="str">
        <f t="shared" si="42"/>
        <v>2012</v>
      </c>
      <c r="H918" t="str">
        <f t="shared" si="43"/>
        <v>October</v>
      </c>
      <c r="I918">
        <v>7092</v>
      </c>
      <c r="J918">
        <v>7560</v>
      </c>
      <c r="K918">
        <f t="shared" si="44"/>
        <v>468</v>
      </c>
      <c r="L918">
        <v>3978</v>
      </c>
      <c r="M918">
        <v>4230</v>
      </c>
      <c r="P918" s="36">
        <v>41213</v>
      </c>
    </row>
    <row r="919" spans="1:16">
      <c r="A919" s="57">
        <v>41213</v>
      </c>
      <c r="B919" t="s">
        <v>17</v>
      </c>
      <c r="C919" t="s">
        <v>18</v>
      </c>
      <c r="D919" t="s">
        <v>36</v>
      </c>
      <c r="E919" t="s">
        <v>13</v>
      </c>
      <c r="F919">
        <v>19</v>
      </c>
      <c r="G919" t="str">
        <f t="shared" si="42"/>
        <v>2012</v>
      </c>
      <c r="H919" t="str">
        <f t="shared" si="43"/>
        <v>October</v>
      </c>
      <c r="I919">
        <v>46332</v>
      </c>
      <c r="J919">
        <v>49500</v>
      </c>
      <c r="K919">
        <f t="shared" si="44"/>
        <v>3168</v>
      </c>
      <c r="L919">
        <v>3978</v>
      </c>
      <c r="M919">
        <v>4230</v>
      </c>
      <c r="P919" s="36">
        <v>41213</v>
      </c>
    </row>
    <row r="920" spans="1:16">
      <c r="A920" s="57">
        <v>41213</v>
      </c>
      <c r="B920" t="s">
        <v>24</v>
      </c>
      <c r="C920" t="s">
        <v>25</v>
      </c>
      <c r="D920" t="s">
        <v>15</v>
      </c>
      <c r="E920" t="s">
        <v>16</v>
      </c>
      <c r="F920">
        <v>18</v>
      </c>
      <c r="G920" t="str">
        <f t="shared" si="42"/>
        <v>2012</v>
      </c>
      <c r="H920" t="str">
        <f t="shared" si="43"/>
        <v>October</v>
      </c>
      <c r="I920">
        <v>82386</v>
      </c>
      <c r="J920">
        <v>89010</v>
      </c>
      <c r="K920">
        <f t="shared" si="44"/>
        <v>6624</v>
      </c>
      <c r="L920">
        <v>3924</v>
      </c>
      <c r="M920">
        <v>4230</v>
      </c>
      <c r="P920" s="36">
        <v>41213</v>
      </c>
    </row>
    <row r="921" spans="1:16">
      <c r="A921" s="57">
        <v>41213</v>
      </c>
      <c r="B921" t="s">
        <v>31</v>
      </c>
      <c r="C921" t="s">
        <v>30</v>
      </c>
      <c r="D921" t="s">
        <v>36</v>
      </c>
      <c r="E921" t="s">
        <v>13</v>
      </c>
      <c r="F921">
        <v>1</v>
      </c>
      <c r="G921" t="str">
        <f t="shared" si="42"/>
        <v>2012</v>
      </c>
      <c r="H921" t="str">
        <f t="shared" si="43"/>
        <v>October</v>
      </c>
      <c r="I921">
        <v>10530</v>
      </c>
      <c r="J921">
        <v>11250</v>
      </c>
      <c r="K921">
        <f t="shared" si="44"/>
        <v>720</v>
      </c>
      <c r="L921">
        <v>2952</v>
      </c>
      <c r="M921">
        <v>3150</v>
      </c>
      <c r="P921" s="36">
        <v>41213</v>
      </c>
    </row>
    <row r="922" spans="1:16">
      <c r="A922" s="57">
        <v>41214</v>
      </c>
      <c r="B922" t="s">
        <v>31</v>
      </c>
      <c r="C922" t="s">
        <v>30</v>
      </c>
      <c r="D922" t="s">
        <v>35</v>
      </c>
      <c r="E922" t="s">
        <v>13</v>
      </c>
      <c r="F922">
        <v>15</v>
      </c>
      <c r="G922" t="str">
        <f t="shared" si="42"/>
        <v>2012</v>
      </c>
      <c r="H922" t="str">
        <f t="shared" si="43"/>
        <v>November</v>
      </c>
      <c r="I922">
        <v>82368</v>
      </c>
      <c r="J922">
        <v>87840</v>
      </c>
      <c r="K922">
        <f t="shared" si="44"/>
        <v>5472</v>
      </c>
      <c r="L922">
        <v>3042</v>
      </c>
      <c r="M922">
        <v>3240</v>
      </c>
      <c r="P922" s="36">
        <v>41214</v>
      </c>
    </row>
    <row r="923" spans="1:16">
      <c r="A923" s="57">
        <v>41214</v>
      </c>
      <c r="B923" t="s">
        <v>17</v>
      </c>
      <c r="C923" t="s">
        <v>18</v>
      </c>
      <c r="D923" t="s">
        <v>40</v>
      </c>
      <c r="E923" t="s">
        <v>16</v>
      </c>
      <c r="F923">
        <v>4</v>
      </c>
      <c r="G923" t="str">
        <f t="shared" si="42"/>
        <v>2012</v>
      </c>
      <c r="H923" t="str">
        <f t="shared" si="43"/>
        <v>November</v>
      </c>
      <c r="I923">
        <v>74556</v>
      </c>
      <c r="J923">
        <v>80370</v>
      </c>
      <c r="K923">
        <f t="shared" si="44"/>
        <v>5814</v>
      </c>
      <c r="L923">
        <v>3978</v>
      </c>
      <c r="M923">
        <v>4230</v>
      </c>
      <c r="P923" s="36">
        <v>41214</v>
      </c>
    </row>
    <row r="924" spans="1:16">
      <c r="A924" s="57">
        <v>41214</v>
      </c>
      <c r="B924" t="s">
        <v>27</v>
      </c>
      <c r="C924" t="s">
        <v>23</v>
      </c>
      <c r="D924" t="s">
        <v>28</v>
      </c>
      <c r="E924" t="s">
        <v>13</v>
      </c>
      <c r="F924">
        <v>16</v>
      </c>
      <c r="G924" t="str">
        <f t="shared" si="42"/>
        <v>2012</v>
      </c>
      <c r="H924" t="str">
        <f t="shared" si="43"/>
        <v>November</v>
      </c>
      <c r="I924">
        <v>75816</v>
      </c>
      <c r="J924">
        <v>80730</v>
      </c>
      <c r="K924">
        <f t="shared" si="44"/>
        <v>4914</v>
      </c>
      <c r="L924">
        <v>2106</v>
      </c>
      <c r="M924">
        <v>2250</v>
      </c>
      <c r="P924" s="36">
        <v>41214</v>
      </c>
    </row>
    <row r="925" spans="1:16">
      <c r="A925" s="57">
        <v>41214</v>
      </c>
      <c r="B925" t="s">
        <v>14</v>
      </c>
      <c r="C925" t="s">
        <v>11</v>
      </c>
      <c r="D925" t="s">
        <v>15</v>
      </c>
      <c r="E925" t="s">
        <v>16</v>
      </c>
      <c r="F925">
        <v>10</v>
      </c>
      <c r="G925" t="str">
        <f t="shared" si="42"/>
        <v>2012</v>
      </c>
      <c r="H925" t="str">
        <f t="shared" si="43"/>
        <v>November</v>
      </c>
      <c r="I925">
        <v>53730</v>
      </c>
      <c r="J925">
        <v>58050</v>
      </c>
      <c r="K925">
        <f t="shared" si="44"/>
        <v>4320</v>
      </c>
      <c r="L925">
        <v>2034</v>
      </c>
      <c r="M925">
        <v>2160</v>
      </c>
      <c r="P925" s="36">
        <v>41214</v>
      </c>
    </row>
    <row r="926" spans="1:16">
      <c r="A926" s="57">
        <v>41215</v>
      </c>
      <c r="B926" t="s">
        <v>20</v>
      </c>
      <c r="C926" t="s">
        <v>18</v>
      </c>
      <c r="D926" t="s">
        <v>19</v>
      </c>
      <c r="E926" t="s">
        <v>13</v>
      </c>
      <c r="F926">
        <v>21</v>
      </c>
      <c r="G926" t="str">
        <f t="shared" si="42"/>
        <v>2012</v>
      </c>
      <c r="H926" t="str">
        <f t="shared" si="43"/>
        <v>November</v>
      </c>
      <c r="I926">
        <v>99450</v>
      </c>
      <c r="J926">
        <v>105750</v>
      </c>
      <c r="K926">
        <f t="shared" si="44"/>
        <v>6300</v>
      </c>
      <c r="L926">
        <v>4482</v>
      </c>
      <c r="M926">
        <v>4770</v>
      </c>
      <c r="P926" s="36">
        <v>41215</v>
      </c>
    </row>
    <row r="927" spans="1:16">
      <c r="A927" s="57">
        <v>41215</v>
      </c>
      <c r="B927" t="s">
        <v>20</v>
      </c>
      <c r="C927" t="s">
        <v>18</v>
      </c>
      <c r="D927" t="s">
        <v>15</v>
      </c>
      <c r="E927" t="s">
        <v>16</v>
      </c>
      <c r="F927">
        <v>7</v>
      </c>
      <c r="G927" t="str">
        <f t="shared" si="42"/>
        <v>2012</v>
      </c>
      <c r="H927" t="str">
        <f t="shared" si="43"/>
        <v>November</v>
      </c>
      <c r="I927">
        <v>10746</v>
      </c>
      <c r="J927">
        <v>11610</v>
      </c>
      <c r="K927">
        <f t="shared" si="44"/>
        <v>864</v>
      </c>
      <c r="L927">
        <v>3726</v>
      </c>
      <c r="M927">
        <v>3960</v>
      </c>
      <c r="P927" s="36">
        <v>41215</v>
      </c>
    </row>
    <row r="928" spans="1:16">
      <c r="A928" s="57">
        <v>41215</v>
      </c>
      <c r="B928" t="s">
        <v>14</v>
      </c>
      <c r="C928" t="s">
        <v>11</v>
      </c>
      <c r="D928" t="s">
        <v>43</v>
      </c>
      <c r="E928" t="s">
        <v>13</v>
      </c>
      <c r="F928">
        <v>22</v>
      </c>
      <c r="G928" t="str">
        <f t="shared" si="42"/>
        <v>2012</v>
      </c>
      <c r="H928" t="str">
        <f t="shared" si="43"/>
        <v>November</v>
      </c>
      <c r="I928">
        <v>60912</v>
      </c>
      <c r="J928">
        <v>64800</v>
      </c>
      <c r="K928">
        <f t="shared" si="44"/>
        <v>3888</v>
      </c>
      <c r="L928">
        <v>2952</v>
      </c>
      <c r="M928">
        <v>3150</v>
      </c>
      <c r="P928" s="36">
        <v>41215</v>
      </c>
    </row>
    <row r="929" spans="1:16">
      <c r="A929" s="57">
        <v>41215</v>
      </c>
      <c r="B929" t="s">
        <v>24</v>
      </c>
      <c r="C929" t="s">
        <v>25</v>
      </c>
      <c r="D929" t="s">
        <v>12</v>
      </c>
      <c r="E929" t="s">
        <v>13</v>
      </c>
      <c r="F929">
        <v>15</v>
      </c>
      <c r="G929" t="str">
        <f t="shared" si="42"/>
        <v>2012</v>
      </c>
      <c r="H929" t="str">
        <f t="shared" si="43"/>
        <v>November</v>
      </c>
      <c r="I929">
        <v>36612</v>
      </c>
      <c r="J929">
        <v>38880</v>
      </c>
      <c r="K929">
        <f t="shared" si="44"/>
        <v>2268</v>
      </c>
      <c r="L929">
        <v>3384</v>
      </c>
      <c r="M929">
        <v>3600</v>
      </c>
      <c r="P929" s="36">
        <v>41215</v>
      </c>
    </row>
    <row r="930" spans="1:16">
      <c r="A930" s="57">
        <v>41216</v>
      </c>
      <c r="B930" t="s">
        <v>20</v>
      </c>
      <c r="C930" t="s">
        <v>18</v>
      </c>
      <c r="D930" t="s">
        <v>38</v>
      </c>
      <c r="E930" t="s">
        <v>13</v>
      </c>
      <c r="F930">
        <v>7</v>
      </c>
      <c r="G930" t="str">
        <f t="shared" si="42"/>
        <v>2012</v>
      </c>
      <c r="H930" t="str">
        <f t="shared" si="43"/>
        <v>November</v>
      </c>
      <c r="I930">
        <v>85104</v>
      </c>
      <c r="J930">
        <v>90720</v>
      </c>
      <c r="K930">
        <f t="shared" si="44"/>
        <v>5616</v>
      </c>
      <c r="L930">
        <v>3546</v>
      </c>
      <c r="M930">
        <v>3780</v>
      </c>
      <c r="P930" s="36">
        <v>41216</v>
      </c>
    </row>
    <row r="931" spans="1:16">
      <c r="A931" s="57">
        <v>41216</v>
      </c>
      <c r="B931" t="s">
        <v>10</v>
      </c>
      <c r="C931" t="s">
        <v>11</v>
      </c>
      <c r="D931" t="s">
        <v>37</v>
      </c>
      <c r="E931" t="s">
        <v>13</v>
      </c>
      <c r="F931">
        <v>17</v>
      </c>
      <c r="G931" t="str">
        <f t="shared" si="42"/>
        <v>2012</v>
      </c>
      <c r="H931" t="str">
        <f t="shared" si="43"/>
        <v>November</v>
      </c>
      <c r="I931">
        <v>71712</v>
      </c>
      <c r="J931">
        <v>76320</v>
      </c>
      <c r="K931">
        <f t="shared" si="44"/>
        <v>4608</v>
      </c>
      <c r="L931">
        <v>5148</v>
      </c>
      <c r="M931">
        <v>5490</v>
      </c>
      <c r="P931" s="36">
        <v>41216</v>
      </c>
    </row>
    <row r="932" spans="1:16">
      <c r="A932" s="57">
        <v>41216</v>
      </c>
      <c r="B932" t="s">
        <v>14</v>
      </c>
      <c r="C932" t="s">
        <v>11</v>
      </c>
      <c r="D932" t="s">
        <v>36</v>
      </c>
      <c r="E932" t="s">
        <v>13</v>
      </c>
      <c r="F932">
        <v>20</v>
      </c>
      <c r="G932" t="str">
        <f t="shared" si="42"/>
        <v>2012</v>
      </c>
      <c r="H932" t="str">
        <f t="shared" si="43"/>
        <v>November</v>
      </c>
      <c r="I932">
        <v>23166</v>
      </c>
      <c r="J932">
        <v>24750</v>
      </c>
      <c r="K932">
        <f t="shared" si="44"/>
        <v>1584</v>
      </c>
      <c r="L932">
        <v>2034</v>
      </c>
      <c r="M932">
        <v>2160</v>
      </c>
      <c r="P932" s="36">
        <v>41216</v>
      </c>
    </row>
    <row r="933" spans="1:16">
      <c r="A933" s="57">
        <v>41216</v>
      </c>
      <c r="B933" t="s">
        <v>29</v>
      </c>
      <c r="C933" t="s">
        <v>30</v>
      </c>
      <c r="D933" t="s">
        <v>41</v>
      </c>
      <c r="E933" t="s">
        <v>13</v>
      </c>
      <c r="F933">
        <v>5</v>
      </c>
      <c r="G933" t="str">
        <f t="shared" si="42"/>
        <v>2012</v>
      </c>
      <c r="H933" t="str">
        <f t="shared" si="43"/>
        <v>November</v>
      </c>
      <c r="I933">
        <v>29520</v>
      </c>
      <c r="J933">
        <v>31500</v>
      </c>
      <c r="K933">
        <f t="shared" si="44"/>
        <v>1980</v>
      </c>
      <c r="L933">
        <v>2196</v>
      </c>
      <c r="M933">
        <v>2340</v>
      </c>
      <c r="P933" s="36">
        <v>41216</v>
      </c>
    </row>
    <row r="934" spans="1:16">
      <c r="A934" s="57">
        <v>41217</v>
      </c>
      <c r="B934" t="s">
        <v>27</v>
      </c>
      <c r="C934" t="s">
        <v>23</v>
      </c>
      <c r="D934" t="s">
        <v>40</v>
      </c>
      <c r="E934" t="s">
        <v>16</v>
      </c>
      <c r="F934">
        <v>14</v>
      </c>
      <c r="G934" t="str">
        <f t="shared" si="42"/>
        <v>2012</v>
      </c>
      <c r="H934" t="str">
        <f t="shared" si="43"/>
        <v>November</v>
      </c>
      <c r="I934">
        <v>74556</v>
      </c>
      <c r="J934">
        <v>80370</v>
      </c>
      <c r="K934">
        <f t="shared" si="44"/>
        <v>5814</v>
      </c>
      <c r="L934">
        <v>3546</v>
      </c>
      <c r="M934">
        <v>3780</v>
      </c>
      <c r="P934" s="36">
        <v>41217</v>
      </c>
    </row>
    <row r="935" spans="1:16">
      <c r="A935" s="57">
        <v>41217</v>
      </c>
      <c r="B935" t="s">
        <v>22</v>
      </c>
      <c r="C935" t="s">
        <v>23</v>
      </c>
      <c r="D935" t="s">
        <v>21</v>
      </c>
      <c r="E935" t="s">
        <v>13</v>
      </c>
      <c r="F935">
        <v>6</v>
      </c>
      <c r="G935" t="str">
        <f t="shared" si="42"/>
        <v>2012</v>
      </c>
      <c r="H935" t="str">
        <f t="shared" si="43"/>
        <v>November</v>
      </c>
      <c r="I935">
        <v>30744</v>
      </c>
      <c r="J935">
        <v>32760</v>
      </c>
      <c r="K935">
        <f t="shared" si="44"/>
        <v>2016</v>
      </c>
      <c r="L935">
        <v>3546</v>
      </c>
      <c r="M935">
        <v>3780</v>
      </c>
      <c r="P935" s="36">
        <v>41217</v>
      </c>
    </row>
    <row r="936" spans="1:16">
      <c r="A936" s="57">
        <v>41217</v>
      </c>
      <c r="B936" t="s">
        <v>22</v>
      </c>
      <c r="C936" t="s">
        <v>23</v>
      </c>
      <c r="D936" t="s">
        <v>41</v>
      </c>
      <c r="E936" t="s">
        <v>13</v>
      </c>
      <c r="F936">
        <v>22</v>
      </c>
      <c r="G936" t="str">
        <f t="shared" si="42"/>
        <v>2012</v>
      </c>
      <c r="H936" t="str">
        <f t="shared" si="43"/>
        <v>November</v>
      </c>
      <c r="I936">
        <v>11808</v>
      </c>
      <c r="J936">
        <v>12600</v>
      </c>
      <c r="K936">
        <f t="shared" si="44"/>
        <v>792</v>
      </c>
      <c r="L936">
        <v>7506</v>
      </c>
      <c r="M936">
        <v>8100</v>
      </c>
      <c r="P936" s="36">
        <v>41217</v>
      </c>
    </row>
    <row r="937" spans="1:16">
      <c r="A937" s="57">
        <v>41218</v>
      </c>
      <c r="B937" t="s">
        <v>31</v>
      </c>
      <c r="C937" t="s">
        <v>30</v>
      </c>
      <c r="D937" t="s">
        <v>19</v>
      </c>
      <c r="E937" t="s">
        <v>13</v>
      </c>
      <c r="F937">
        <v>6</v>
      </c>
      <c r="G937" t="str">
        <f t="shared" si="42"/>
        <v>2012</v>
      </c>
      <c r="H937" t="str">
        <f t="shared" si="43"/>
        <v>November</v>
      </c>
      <c r="I937">
        <v>79560</v>
      </c>
      <c r="J937">
        <v>84600</v>
      </c>
      <c r="K937">
        <f t="shared" si="44"/>
        <v>5040</v>
      </c>
      <c r="L937">
        <v>3924</v>
      </c>
      <c r="M937">
        <v>4230</v>
      </c>
      <c r="P937" s="36">
        <v>41218</v>
      </c>
    </row>
    <row r="938" spans="1:16">
      <c r="A938" s="57">
        <v>41218</v>
      </c>
      <c r="B938" t="s">
        <v>17</v>
      </c>
      <c r="C938" t="s">
        <v>18</v>
      </c>
      <c r="D938" t="s">
        <v>19</v>
      </c>
      <c r="E938" t="s">
        <v>13</v>
      </c>
      <c r="F938">
        <v>6</v>
      </c>
      <c r="G938" t="str">
        <f t="shared" si="42"/>
        <v>2012</v>
      </c>
      <c r="H938" t="str">
        <f t="shared" si="43"/>
        <v>November</v>
      </c>
      <c r="I938">
        <v>39780</v>
      </c>
      <c r="J938">
        <v>42300</v>
      </c>
      <c r="K938">
        <f t="shared" si="44"/>
        <v>2520</v>
      </c>
      <c r="L938">
        <v>4482</v>
      </c>
      <c r="M938">
        <v>4770</v>
      </c>
      <c r="P938" s="36">
        <v>41218</v>
      </c>
    </row>
    <row r="939" spans="1:16">
      <c r="A939" s="57">
        <v>41218</v>
      </c>
      <c r="B939" t="s">
        <v>31</v>
      </c>
      <c r="C939" t="s">
        <v>30</v>
      </c>
      <c r="D939" t="s">
        <v>36</v>
      </c>
      <c r="E939" t="s">
        <v>13</v>
      </c>
      <c r="F939">
        <v>2</v>
      </c>
      <c r="G939" t="str">
        <f t="shared" si="42"/>
        <v>2012</v>
      </c>
      <c r="H939" t="str">
        <f t="shared" si="43"/>
        <v>November</v>
      </c>
      <c r="I939">
        <v>48438</v>
      </c>
      <c r="J939">
        <v>51750</v>
      </c>
      <c r="K939">
        <f t="shared" si="44"/>
        <v>3312</v>
      </c>
      <c r="L939">
        <v>3546</v>
      </c>
      <c r="M939">
        <v>3780</v>
      </c>
      <c r="P939" s="36">
        <v>41218</v>
      </c>
    </row>
    <row r="940" spans="1:16">
      <c r="A940" s="57">
        <v>41218</v>
      </c>
      <c r="B940" t="s">
        <v>29</v>
      </c>
      <c r="C940" t="s">
        <v>30</v>
      </c>
      <c r="D940" t="s">
        <v>35</v>
      </c>
      <c r="E940" t="s">
        <v>13</v>
      </c>
      <c r="F940">
        <v>24</v>
      </c>
      <c r="G940" t="str">
        <f t="shared" si="42"/>
        <v>2012</v>
      </c>
      <c r="H940" t="str">
        <f t="shared" si="43"/>
        <v>November</v>
      </c>
      <c r="I940">
        <v>87516</v>
      </c>
      <c r="J940">
        <v>93330</v>
      </c>
      <c r="K940">
        <f t="shared" si="44"/>
        <v>5814</v>
      </c>
      <c r="L940">
        <v>3726</v>
      </c>
      <c r="M940">
        <v>3960</v>
      </c>
      <c r="P940" s="36">
        <v>41218</v>
      </c>
    </row>
    <row r="941" spans="1:16">
      <c r="A941" s="57">
        <v>41218</v>
      </c>
      <c r="B941" t="s">
        <v>29</v>
      </c>
      <c r="C941" t="s">
        <v>30</v>
      </c>
      <c r="D941" t="s">
        <v>41</v>
      </c>
      <c r="E941" t="s">
        <v>13</v>
      </c>
      <c r="F941">
        <v>11</v>
      </c>
      <c r="G941" t="str">
        <f t="shared" si="42"/>
        <v>2012</v>
      </c>
      <c r="H941" t="str">
        <f t="shared" si="43"/>
        <v>November</v>
      </c>
      <c r="I941">
        <v>17712</v>
      </c>
      <c r="J941">
        <v>18900</v>
      </c>
      <c r="K941">
        <f t="shared" si="44"/>
        <v>1188</v>
      </c>
      <c r="L941">
        <v>2106</v>
      </c>
      <c r="M941">
        <v>2250</v>
      </c>
      <c r="P941" s="36">
        <v>41218</v>
      </c>
    </row>
    <row r="942" spans="1:16">
      <c r="A942" s="57">
        <v>41219</v>
      </c>
      <c r="B942" t="s">
        <v>31</v>
      </c>
      <c r="C942" t="s">
        <v>30</v>
      </c>
      <c r="D942" t="s">
        <v>33</v>
      </c>
      <c r="E942" t="s">
        <v>13</v>
      </c>
      <c r="F942">
        <v>10</v>
      </c>
      <c r="G942" t="str">
        <f t="shared" si="42"/>
        <v>2012</v>
      </c>
      <c r="H942" t="str">
        <f t="shared" si="43"/>
        <v>November</v>
      </c>
      <c r="I942">
        <v>43758</v>
      </c>
      <c r="J942">
        <v>46530</v>
      </c>
      <c r="K942">
        <f t="shared" si="44"/>
        <v>2772</v>
      </c>
      <c r="L942">
        <v>3546</v>
      </c>
      <c r="M942">
        <v>3780</v>
      </c>
      <c r="P942" s="36">
        <v>41219</v>
      </c>
    </row>
    <row r="943" spans="1:16">
      <c r="A943" s="57">
        <v>41219</v>
      </c>
      <c r="B943" t="s">
        <v>10</v>
      </c>
      <c r="C943" t="s">
        <v>11</v>
      </c>
      <c r="D943" t="s">
        <v>43</v>
      </c>
      <c r="E943" t="s">
        <v>13</v>
      </c>
      <c r="F943">
        <v>7</v>
      </c>
      <c r="G943" t="str">
        <f t="shared" si="42"/>
        <v>2012</v>
      </c>
      <c r="H943" t="str">
        <f t="shared" si="43"/>
        <v>November</v>
      </c>
      <c r="I943">
        <v>10152</v>
      </c>
      <c r="J943">
        <v>10800</v>
      </c>
      <c r="K943">
        <f t="shared" si="44"/>
        <v>648</v>
      </c>
      <c r="L943">
        <v>3384</v>
      </c>
      <c r="M943">
        <v>3600</v>
      </c>
      <c r="P943" s="36">
        <v>41219</v>
      </c>
    </row>
    <row r="944" spans="1:16">
      <c r="A944" s="57">
        <v>41219</v>
      </c>
      <c r="B944" t="s">
        <v>10</v>
      </c>
      <c r="C944" t="s">
        <v>11</v>
      </c>
      <c r="D944" t="s">
        <v>40</v>
      </c>
      <c r="E944" t="s">
        <v>16</v>
      </c>
      <c r="F944">
        <v>22</v>
      </c>
      <c r="G944" t="str">
        <f t="shared" si="42"/>
        <v>2012</v>
      </c>
      <c r="H944" t="str">
        <f t="shared" si="43"/>
        <v>November</v>
      </c>
      <c r="I944">
        <v>78480</v>
      </c>
      <c r="J944">
        <v>84600</v>
      </c>
      <c r="K944">
        <f t="shared" si="44"/>
        <v>6120</v>
      </c>
      <c r="L944">
        <v>2106</v>
      </c>
      <c r="M944">
        <v>2250</v>
      </c>
      <c r="P944" s="36">
        <v>41219</v>
      </c>
    </row>
    <row r="945" spans="1:16">
      <c r="A945" s="57">
        <v>41220</v>
      </c>
      <c r="B945" t="s">
        <v>17</v>
      </c>
      <c r="C945" t="s">
        <v>18</v>
      </c>
      <c r="D945" t="s">
        <v>19</v>
      </c>
      <c r="E945" t="s">
        <v>13</v>
      </c>
      <c r="F945">
        <v>7</v>
      </c>
      <c r="G945" t="str">
        <f t="shared" si="42"/>
        <v>2012</v>
      </c>
      <c r="H945" t="str">
        <f t="shared" si="43"/>
        <v>November</v>
      </c>
      <c r="I945">
        <v>59670</v>
      </c>
      <c r="J945">
        <v>63450</v>
      </c>
      <c r="K945">
        <f t="shared" si="44"/>
        <v>3780</v>
      </c>
      <c r="L945">
        <v>3924</v>
      </c>
      <c r="M945">
        <v>4230</v>
      </c>
      <c r="P945" s="36">
        <v>41220</v>
      </c>
    </row>
    <row r="946" spans="1:16">
      <c r="A946" s="57">
        <v>41220</v>
      </c>
      <c r="B946" t="s">
        <v>22</v>
      </c>
      <c r="C946" t="s">
        <v>23</v>
      </c>
      <c r="D946" t="s">
        <v>35</v>
      </c>
      <c r="E946" t="s">
        <v>13</v>
      </c>
      <c r="F946">
        <v>18</v>
      </c>
      <c r="G946" t="str">
        <f t="shared" si="42"/>
        <v>2012</v>
      </c>
      <c r="H946" t="str">
        <f t="shared" si="43"/>
        <v>November</v>
      </c>
      <c r="I946">
        <v>46332</v>
      </c>
      <c r="J946">
        <v>49410</v>
      </c>
      <c r="K946">
        <f t="shared" si="44"/>
        <v>3078</v>
      </c>
      <c r="L946">
        <v>3582</v>
      </c>
      <c r="M946">
        <v>3870</v>
      </c>
      <c r="P946" s="36">
        <v>41220</v>
      </c>
    </row>
    <row r="947" spans="1:16">
      <c r="A947" s="57">
        <v>41221</v>
      </c>
      <c r="B947" t="s">
        <v>29</v>
      </c>
      <c r="C947" t="s">
        <v>30</v>
      </c>
      <c r="D947" t="s">
        <v>38</v>
      </c>
      <c r="E947" t="s">
        <v>13</v>
      </c>
      <c r="F947">
        <v>12</v>
      </c>
      <c r="G947" t="str">
        <f t="shared" si="42"/>
        <v>2012</v>
      </c>
      <c r="H947" t="str">
        <f t="shared" si="43"/>
        <v>November</v>
      </c>
      <c r="I947">
        <v>85104</v>
      </c>
      <c r="J947">
        <v>90720</v>
      </c>
      <c r="K947">
        <f t="shared" si="44"/>
        <v>5616</v>
      </c>
      <c r="L947">
        <v>3582</v>
      </c>
      <c r="M947">
        <v>3870</v>
      </c>
      <c r="P947" s="36">
        <v>41221</v>
      </c>
    </row>
    <row r="948" spans="1:16">
      <c r="A948" s="57">
        <v>41221</v>
      </c>
      <c r="B948" t="s">
        <v>17</v>
      </c>
      <c r="C948" t="s">
        <v>18</v>
      </c>
      <c r="D948" t="s">
        <v>38</v>
      </c>
      <c r="E948" t="s">
        <v>13</v>
      </c>
      <c r="F948">
        <v>19</v>
      </c>
      <c r="G948" t="str">
        <f t="shared" si="42"/>
        <v>2012</v>
      </c>
      <c r="H948" t="str">
        <f t="shared" si="43"/>
        <v>November</v>
      </c>
      <c r="I948">
        <v>14184</v>
      </c>
      <c r="J948">
        <v>15120</v>
      </c>
      <c r="K948">
        <f t="shared" si="44"/>
        <v>936</v>
      </c>
      <c r="L948">
        <v>3726</v>
      </c>
      <c r="M948">
        <v>3960</v>
      </c>
      <c r="P948" s="36">
        <v>41221</v>
      </c>
    </row>
    <row r="949" spans="1:16">
      <c r="A949" s="57">
        <v>41221</v>
      </c>
      <c r="B949" t="s">
        <v>14</v>
      </c>
      <c r="C949" t="s">
        <v>11</v>
      </c>
      <c r="D949" t="s">
        <v>43</v>
      </c>
      <c r="E949" t="s">
        <v>13</v>
      </c>
      <c r="F949">
        <v>23</v>
      </c>
      <c r="G949" t="str">
        <f t="shared" si="42"/>
        <v>2012</v>
      </c>
      <c r="H949" t="str">
        <f t="shared" si="43"/>
        <v>November</v>
      </c>
      <c r="I949">
        <v>16920</v>
      </c>
      <c r="J949">
        <v>18000</v>
      </c>
      <c r="K949">
        <f t="shared" si="44"/>
        <v>1080</v>
      </c>
      <c r="L949">
        <v>3582</v>
      </c>
      <c r="M949">
        <v>3870</v>
      </c>
      <c r="P949" s="36">
        <v>41221</v>
      </c>
    </row>
    <row r="950" spans="1:16">
      <c r="A950" s="57">
        <v>41221</v>
      </c>
      <c r="B950" t="s">
        <v>20</v>
      </c>
      <c r="C950" t="s">
        <v>18</v>
      </c>
      <c r="D950" t="s">
        <v>42</v>
      </c>
      <c r="E950" t="s">
        <v>16</v>
      </c>
      <c r="F950">
        <v>3</v>
      </c>
      <c r="G950" t="str">
        <f t="shared" si="42"/>
        <v>2012</v>
      </c>
      <c r="H950" t="str">
        <f t="shared" si="43"/>
        <v>November</v>
      </c>
      <c r="I950">
        <v>67554</v>
      </c>
      <c r="J950">
        <v>72900</v>
      </c>
      <c r="K950">
        <f t="shared" si="44"/>
        <v>5346</v>
      </c>
      <c r="L950">
        <v>2952</v>
      </c>
      <c r="M950">
        <v>3150</v>
      </c>
      <c r="P950" s="36">
        <v>41221</v>
      </c>
    </row>
    <row r="951" spans="1:16">
      <c r="A951" s="57">
        <v>41221</v>
      </c>
      <c r="B951" t="s">
        <v>27</v>
      </c>
      <c r="C951" t="s">
        <v>23</v>
      </c>
      <c r="D951" t="s">
        <v>41</v>
      </c>
      <c r="E951" t="s">
        <v>13</v>
      </c>
      <c r="F951">
        <v>24</v>
      </c>
      <c r="G951" t="str">
        <f t="shared" si="42"/>
        <v>2012</v>
      </c>
      <c r="H951" t="str">
        <f t="shared" si="43"/>
        <v>November</v>
      </c>
      <c r="I951">
        <v>73800</v>
      </c>
      <c r="J951">
        <v>78750</v>
      </c>
      <c r="K951">
        <f t="shared" si="44"/>
        <v>4950</v>
      </c>
      <c r="L951">
        <v>3978</v>
      </c>
      <c r="M951">
        <v>4230</v>
      </c>
      <c r="P951" s="36">
        <v>41221</v>
      </c>
    </row>
    <row r="952" spans="1:16">
      <c r="A952" s="57">
        <v>41221</v>
      </c>
      <c r="B952" t="s">
        <v>27</v>
      </c>
      <c r="C952" t="s">
        <v>23</v>
      </c>
      <c r="D952" t="s">
        <v>26</v>
      </c>
      <c r="E952" t="s">
        <v>13</v>
      </c>
      <c r="F952">
        <v>25</v>
      </c>
      <c r="G952" t="str">
        <f t="shared" si="42"/>
        <v>2012</v>
      </c>
      <c r="H952" t="str">
        <f t="shared" si="43"/>
        <v>November</v>
      </c>
      <c r="I952">
        <v>54756</v>
      </c>
      <c r="J952">
        <v>58320</v>
      </c>
      <c r="K952">
        <f t="shared" si="44"/>
        <v>3564</v>
      </c>
      <c r="L952">
        <v>2034</v>
      </c>
      <c r="M952">
        <v>2160</v>
      </c>
      <c r="P952" s="36">
        <v>41221</v>
      </c>
    </row>
    <row r="953" spans="1:16">
      <c r="A953" s="57">
        <v>41222</v>
      </c>
      <c r="B953" t="s">
        <v>27</v>
      </c>
      <c r="C953" t="s">
        <v>23</v>
      </c>
      <c r="D953" t="s">
        <v>35</v>
      </c>
      <c r="E953" t="s">
        <v>13</v>
      </c>
      <c r="F953">
        <v>5</v>
      </c>
      <c r="G953" t="str">
        <f t="shared" si="42"/>
        <v>2012</v>
      </c>
      <c r="H953" t="str">
        <f t="shared" si="43"/>
        <v>November</v>
      </c>
      <c r="I953">
        <v>92664</v>
      </c>
      <c r="J953">
        <v>98820</v>
      </c>
      <c r="K953">
        <f t="shared" si="44"/>
        <v>6156</v>
      </c>
      <c r="L953">
        <v>3924</v>
      </c>
      <c r="M953">
        <v>4230</v>
      </c>
      <c r="P953" s="36">
        <v>41222</v>
      </c>
    </row>
    <row r="954" spans="1:16">
      <c r="A954" s="57">
        <v>41222</v>
      </c>
      <c r="B954" t="s">
        <v>31</v>
      </c>
      <c r="C954" t="s">
        <v>30</v>
      </c>
      <c r="D954" t="s">
        <v>33</v>
      </c>
      <c r="E954" t="s">
        <v>13</v>
      </c>
      <c r="F954">
        <v>2</v>
      </c>
      <c r="G954" t="str">
        <f t="shared" si="42"/>
        <v>2012</v>
      </c>
      <c r="H954" t="str">
        <f t="shared" si="43"/>
        <v>November</v>
      </c>
      <c r="I954">
        <v>67626</v>
      </c>
      <c r="J954">
        <v>71910</v>
      </c>
      <c r="K954">
        <f t="shared" si="44"/>
        <v>4284</v>
      </c>
      <c r="L954">
        <v>5832</v>
      </c>
      <c r="M954">
        <v>6210</v>
      </c>
      <c r="P954" s="36">
        <v>41222</v>
      </c>
    </row>
    <row r="955" spans="1:16">
      <c r="A955" s="57">
        <v>41223</v>
      </c>
      <c r="B955" t="s">
        <v>14</v>
      </c>
      <c r="C955" t="s">
        <v>11</v>
      </c>
      <c r="D955" t="s">
        <v>26</v>
      </c>
      <c r="E955" t="s">
        <v>13</v>
      </c>
      <c r="F955">
        <v>14</v>
      </c>
      <c r="G955" t="str">
        <f t="shared" si="42"/>
        <v>2012</v>
      </c>
      <c r="H955" t="str">
        <f t="shared" si="43"/>
        <v>November</v>
      </c>
      <c r="I955">
        <v>45630</v>
      </c>
      <c r="J955">
        <v>48600</v>
      </c>
      <c r="K955">
        <f t="shared" si="44"/>
        <v>2970</v>
      </c>
      <c r="L955">
        <v>3546</v>
      </c>
      <c r="M955">
        <v>3780</v>
      </c>
      <c r="P955" s="36">
        <v>41223</v>
      </c>
    </row>
    <row r="956" spans="1:16">
      <c r="A956" s="57">
        <v>41223</v>
      </c>
      <c r="B956" t="s">
        <v>27</v>
      </c>
      <c r="C956" t="s">
        <v>23</v>
      </c>
      <c r="D956" t="s">
        <v>32</v>
      </c>
      <c r="E956" t="s">
        <v>13</v>
      </c>
      <c r="F956">
        <v>6</v>
      </c>
      <c r="G956" t="str">
        <f t="shared" si="42"/>
        <v>2012</v>
      </c>
      <c r="H956" t="str">
        <f t="shared" si="43"/>
        <v>November</v>
      </c>
      <c r="I956">
        <v>63828</v>
      </c>
      <c r="J956">
        <v>68040</v>
      </c>
      <c r="K956">
        <f t="shared" si="44"/>
        <v>4212</v>
      </c>
      <c r="L956">
        <v>2034</v>
      </c>
      <c r="M956">
        <v>2160</v>
      </c>
      <c r="P956" s="36">
        <v>41223</v>
      </c>
    </row>
    <row r="957" spans="1:16">
      <c r="A957" s="57">
        <v>41223</v>
      </c>
      <c r="B957" t="s">
        <v>10</v>
      </c>
      <c r="C957" t="s">
        <v>11</v>
      </c>
      <c r="D957" t="s">
        <v>32</v>
      </c>
      <c r="E957" t="s">
        <v>13</v>
      </c>
      <c r="F957">
        <v>13</v>
      </c>
      <c r="G957" t="str">
        <f t="shared" si="42"/>
        <v>2012</v>
      </c>
      <c r="H957" t="str">
        <f t="shared" si="43"/>
        <v>November</v>
      </c>
      <c r="I957">
        <v>3546</v>
      </c>
      <c r="J957">
        <v>3780</v>
      </c>
      <c r="K957">
        <f t="shared" si="44"/>
        <v>234</v>
      </c>
      <c r="L957">
        <v>2034</v>
      </c>
      <c r="M957">
        <v>2160</v>
      </c>
      <c r="P957" s="36">
        <v>41223</v>
      </c>
    </row>
    <row r="958" spans="1:16">
      <c r="A958" s="57">
        <v>41223</v>
      </c>
      <c r="B958" t="s">
        <v>27</v>
      </c>
      <c r="C958" t="s">
        <v>23</v>
      </c>
      <c r="D958" t="s">
        <v>36</v>
      </c>
      <c r="E958" t="s">
        <v>13</v>
      </c>
      <c r="F958">
        <v>4</v>
      </c>
      <c r="G958" t="str">
        <f t="shared" si="42"/>
        <v>2012</v>
      </c>
      <c r="H958" t="str">
        <f t="shared" si="43"/>
        <v>November</v>
      </c>
      <c r="I958">
        <v>50544</v>
      </c>
      <c r="J958">
        <v>54000</v>
      </c>
      <c r="K958">
        <f t="shared" si="44"/>
        <v>3456</v>
      </c>
      <c r="L958">
        <v>3042</v>
      </c>
      <c r="M958">
        <v>3240</v>
      </c>
      <c r="P958" s="36">
        <v>41223</v>
      </c>
    </row>
    <row r="959" spans="1:16">
      <c r="A959" s="57">
        <v>41223</v>
      </c>
      <c r="B959" t="s">
        <v>29</v>
      </c>
      <c r="C959" t="s">
        <v>30</v>
      </c>
      <c r="D959" t="s">
        <v>37</v>
      </c>
      <c r="E959" t="s">
        <v>13</v>
      </c>
      <c r="F959">
        <v>21</v>
      </c>
      <c r="G959" t="str">
        <f t="shared" si="42"/>
        <v>2012</v>
      </c>
      <c r="H959" t="str">
        <f t="shared" si="43"/>
        <v>November</v>
      </c>
      <c r="I959">
        <v>8964</v>
      </c>
      <c r="J959">
        <v>9540</v>
      </c>
      <c r="K959">
        <f t="shared" si="44"/>
        <v>576</v>
      </c>
      <c r="L959">
        <v>3042</v>
      </c>
      <c r="M959">
        <v>3240</v>
      </c>
      <c r="P959" s="36">
        <v>41223</v>
      </c>
    </row>
    <row r="960" spans="1:16">
      <c r="A960" s="57">
        <v>41224</v>
      </c>
      <c r="B960" t="s">
        <v>34</v>
      </c>
      <c r="C960" t="s">
        <v>25</v>
      </c>
      <c r="D960" t="s">
        <v>37</v>
      </c>
      <c r="E960" t="s">
        <v>13</v>
      </c>
      <c r="F960">
        <v>16</v>
      </c>
      <c r="G960" t="str">
        <f t="shared" si="42"/>
        <v>2012</v>
      </c>
      <c r="H960" t="str">
        <f t="shared" si="43"/>
        <v>November</v>
      </c>
      <c r="I960">
        <v>71712</v>
      </c>
      <c r="J960">
        <v>76320</v>
      </c>
      <c r="K960">
        <f t="shared" si="44"/>
        <v>4608</v>
      </c>
      <c r="L960">
        <v>3726</v>
      </c>
      <c r="M960">
        <v>3960</v>
      </c>
      <c r="P960" s="36">
        <v>41224</v>
      </c>
    </row>
    <row r="961" spans="1:16">
      <c r="A961" s="57">
        <v>41224</v>
      </c>
      <c r="B961" t="s">
        <v>10</v>
      </c>
      <c r="C961" t="s">
        <v>11</v>
      </c>
      <c r="D961" t="s">
        <v>19</v>
      </c>
      <c r="E961" t="s">
        <v>13</v>
      </c>
      <c r="F961">
        <v>10</v>
      </c>
      <c r="G961" t="str">
        <f t="shared" si="42"/>
        <v>2012</v>
      </c>
      <c r="H961" t="str">
        <f t="shared" si="43"/>
        <v>November</v>
      </c>
      <c r="I961">
        <v>71604</v>
      </c>
      <c r="J961">
        <v>76140</v>
      </c>
      <c r="K961">
        <f t="shared" si="44"/>
        <v>4536</v>
      </c>
      <c r="L961">
        <v>2196</v>
      </c>
      <c r="M961">
        <v>2340</v>
      </c>
      <c r="P961" s="36">
        <v>41224</v>
      </c>
    </row>
    <row r="962" spans="1:16">
      <c r="A962" s="57">
        <v>41224</v>
      </c>
      <c r="B962" t="s">
        <v>34</v>
      </c>
      <c r="C962" t="s">
        <v>25</v>
      </c>
      <c r="D962" t="s">
        <v>12</v>
      </c>
      <c r="E962" t="s">
        <v>13</v>
      </c>
      <c r="F962">
        <v>3</v>
      </c>
      <c r="G962" t="str">
        <f t="shared" si="42"/>
        <v>2012</v>
      </c>
      <c r="H962" t="str">
        <f t="shared" si="43"/>
        <v>November</v>
      </c>
      <c r="I962">
        <v>10170</v>
      </c>
      <c r="J962">
        <v>10800</v>
      </c>
      <c r="K962">
        <f t="shared" si="44"/>
        <v>630</v>
      </c>
      <c r="L962">
        <v>4482</v>
      </c>
      <c r="M962">
        <v>4770</v>
      </c>
      <c r="P962" s="36">
        <v>41224</v>
      </c>
    </row>
    <row r="963" spans="1:16">
      <c r="A963" s="57">
        <v>41224</v>
      </c>
      <c r="B963" t="s">
        <v>24</v>
      </c>
      <c r="C963" t="s">
        <v>25</v>
      </c>
      <c r="D963" t="s">
        <v>38</v>
      </c>
      <c r="E963" t="s">
        <v>13</v>
      </c>
      <c r="F963">
        <v>1</v>
      </c>
      <c r="G963" t="str">
        <f t="shared" ref="G963:G1026" si="45">TEXT(A963,"yyyy")</f>
        <v>2012</v>
      </c>
      <c r="H963" t="str">
        <f t="shared" ref="H963:H1026" si="46">TEXT(A963,"mmmm")</f>
        <v>November</v>
      </c>
      <c r="I963">
        <v>35460</v>
      </c>
      <c r="J963">
        <v>37800</v>
      </c>
      <c r="K963">
        <f t="shared" ref="K963:K1026" si="47">J963-I963</f>
        <v>2340</v>
      </c>
      <c r="L963">
        <v>5148</v>
      </c>
      <c r="M963">
        <v>5490</v>
      </c>
      <c r="P963" s="36">
        <v>41224</v>
      </c>
    </row>
    <row r="964" spans="1:16">
      <c r="A964" s="57">
        <v>41224</v>
      </c>
      <c r="B964" t="s">
        <v>29</v>
      </c>
      <c r="C964" t="s">
        <v>30</v>
      </c>
      <c r="D964" t="s">
        <v>35</v>
      </c>
      <c r="E964" t="s">
        <v>13</v>
      </c>
      <c r="F964">
        <v>13</v>
      </c>
      <c r="G964" t="str">
        <f t="shared" si="45"/>
        <v>2012</v>
      </c>
      <c r="H964" t="str">
        <f t="shared" si="46"/>
        <v>November</v>
      </c>
      <c r="I964">
        <v>36036</v>
      </c>
      <c r="J964">
        <v>38430</v>
      </c>
      <c r="K964">
        <f t="shared" si="47"/>
        <v>2394</v>
      </c>
      <c r="L964">
        <v>3978</v>
      </c>
      <c r="M964">
        <v>4230</v>
      </c>
      <c r="P964" s="36">
        <v>41224</v>
      </c>
    </row>
    <row r="965" spans="1:16">
      <c r="A965" s="57">
        <v>41226</v>
      </c>
      <c r="B965" t="s">
        <v>29</v>
      </c>
      <c r="C965" t="s">
        <v>30</v>
      </c>
      <c r="D965" t="s">
        <v>39</v>
      </c>
      <c r="E965" t="s">
        <v>13</v>
      </c>
      <c r="F965">
        <v>15</v>
      </c>
      <c r="G965" t="str">
        <f t="shared" si="45"/>
        <v>2012</v>
      </c>
      <c r="H965" t="str">
        <f t="shared" si="46"/>
        <v>November</v>
      </c>
      <c r="I965">
        <v>78246</v>
      </c>
      <c r="J965">
        <v>83160</v>
      </c>
      <c r="K965">
        <f t="shared" si="47"/>
        <v>4914</v>
      </c>
      <c r="L965">
        <v>2106</v>
      </c>
      <c r="M965">
        <v>2250</v>
      </c>
      <c r="P965" s="36">
        <v>41226</v>
      </c>
    </row>
    <row r="966" spans="1:16">
      <c r="A966" s="57">
        <v>41226</v>
      </c>
      <c r="B966" t="s">
        <v>17</v>
      </c>
      <c r="C966" t="s">
        <v>18</v>
      </c>
      <c r="D966" t="s">
        <v>35</v>
      </c>
      <c r="E966" t="s">
        <v>13</v>
      </c>
      <c r="F966">
        <v>5</v>
      </c>
      <c r="G966" t="str">
        <f t="shared" si="45"/>
        <v>2012</v>
      </c>
      <c r="H966" t="str">
        <f t="shared" si="46"/>
        <v>November</v>
      </c>
      <c r="I966">
        <v>108108</v>
      </c>
      <c r="J966">
        <v>115290</v>
      </c>
      <c r="K966">
        <f t="shared" si="47"/>
        <v>7182</v>
      </c>
      <c r="L966">
        <v>3978</v>
      </c>
      <c r="M966">
        <v>4230</v>
      </c>
      <c r="P966" s="36">
        <v>41226</v>
      </c>
    </row>
    <row r="967" spans="1:16">
      <c r="A967" s="57">
        <v>41226</v>
      </c>
      <c r="B967" t="s">
        <v>17</v>
      </c>
      <c r="C967" t="s">
        <v>18</v>
      </c>
      <c r="D967" t="s">
        <v>36</v>
      </c>
      <c r="E967" t="s">
        <v>13</v>
      </c>
      <c r="F967">
        <v>25</v>
      </c>
      <c r="G967" t="str">
        <f t="shared" si="45"/>
        <v>2012</v>
      </c>
      <c r="H967" t="str">
        <f t="shared" si="46"/>
        <v>November</v>
      </c>
      <c r="I967">
        <v>8424</v>
      </c>
      <c r="J967">
        <v>9000</v>
      </c>
      <c r="K967">
        <f t="shared" si="47"/>
        <v>576</v>
      </c>
      <c r="L967">
        <v>2034</v>
      </c>
      <c r="M967">
        <v>2160</v>
      </c>
      <c r="P967" s="36">
        <v>41226</v>
      </c>
    </row>
    <row r="968" spans="1:16">
      <c r="A968" s="57">
        <v>41226</v>
      </c>
      <c r="B968" t="s">
        <v>17</v>
      </c>
      <c r="C968" t="s">
        <v>18</v>
      </c>
      <c r="D968" t="s">
        <v>35</v>
      </c>
      <c r="E968" t="s">
        <v>13</v>
      </c>
      <c r="F968">
        <v>8</v>
      </c>
      <c r="G968" t="str">
        <f t="shared" si="45"/>
        <v>2012</v>
      </c>
      <c r="H968" t="str">
        <f t="shared" si="46"/>
        <v>November</v>
      </c>
      <c r="I968">
        <v>113256</v>
      </c>
      <c r="J968">
        <v>120780</v>
      </c>
      <c r="K968">
        <f t="shared" si="47"/>
        <v>7524</v>
      </c>
      <c r="L968">
        <v>2034</v>
      </c>
      <c r="M968">
        <v>2160</v>
      </c>
      <c r="P968" s="36">
        <v>41226</v>
      </c>
    </row>
    <row r="969" spans="1:16">
      <c r="A969" s="57">
        <v>41226</v>
      </c>
      <c r="B969" t="s">
        <v>27</v>
      </c>
      <c r="C969" t="s">
        <v>23</v>
      </c>
      <c r="D969" t="s">
        <v>33</v>
      </c>
      <c r="E969" t="s">
        <v>13</v>
      </c>
      <c r="F969">
        <v>21</v>
      </c>
      <c r="G969" t="str">
        <f t="shared" si="45"/>
        <v>2012</v>
      </c>
      <c r="H969" t="str">
        <f t="shared" si="46"/>
        <v>November</v>
      </c>
      <c r="I969">
        <v>59670</v>
      </c>
      <c r="J969">
        <v>63450</v>
      </c>
      <c r="K969">
        <f t="shared" si="47"/>
        <v>3780</v>
      </c>
      <c r="L969">
        <v>3582</v>
      </c>
      <c r="M969">
        <v>3870</v>
      </c>
      <c r="P969" s="36">
        <v>41226</v>
      </c>
    </row>
    <row r="970" spans="1:16">
      <c r="A970" s="57">
        <v>41227</v>
      </c>
      <c r="B970" t="s">
        <v>14</v>
      </c>
      <c r="C970" t="s">
        <v>11</v>
      </c>
      <c r="D970" t="s">
        <v>21</v>
      </c>
      <c r="E970" t="s">
        <v>13</v>
      </c>
      <c r="F970">
        <v>16</v>
      </c>
      <c r="G970" t="str">
        <f t="shared" si="45"/>
        <v>2012</v>
      </c>
      <c r="H970" t="str">
        <f t="shared" si="46"/>
        <v>November</v>
      </c>
      <c r="I970">
        <v>54900</v>
      </c>
      <c r="J970">
        <v>58500</v>
      </c>
      <c r="K970">
        <f t="shared" si="47"/>
        <v>3600</v>
      </c>
      <c r="L970">
        <v>3978</v>
      </c>
      <c r="M970">
        <v>4230</v>
      </c>
      <c r="P970" s="36">
        <v>41227</v>
      </c>
    </row>
    <row r="971" spans="1:16">
      <c r="A971" s="57">
        <v>41227</v>
      </c>
      <c r="B971" t="s">
        <v>29</v>
      </c>
      <c r="C971" t="s">
        <v>30</v>
      </c>
      <c r="D971" t="s">
        <v>36</v>
      </c>
      <c r="E971" t="s">
        <v>13</v>
      </c>
      <c r="F971">
        <v>23</v>
      </c>
      <c r="G971" t="str">
        <f t="shared" si="45"/>
        <v>2012</v>
      </c>
      <c r="H971" t="str">
        <f t="shared" si="46"/>
        <v>November</v>
      </c>
      <c r="I971">
        <v>6318</v>
      </c>
      <c r="J971">
        <v>6750</v>
      </c>
      <c r="K971">
        <f t="shared" si="47"/>
        <v>432</v>
      </c>
      <c r="L971">
        <v>2196</v>
      </c>
      <c r="M971">
        <v>2340</v>
      </c>
      <c r="P971" s="36">
        <v>41227</v>
      </c>
    </row>
    <row r="972" spans="1:16">
      <c r="A972" s="57">
        <v>41227</v>
      </c>
      <c r="B972" t="s">
        <v>29</v>
      </c>
      <c r="C972" t="s">
        <v>30</v>
      </c>
      <c r="D972" t="s">
        <v>33</v>
      </c>
      <c r="E972" t="s">
        <v>13</v>
      </c>
      <c r="F972">
        <v>22</v>
      </c>
      <c r="G972" t="str">
        <f t="shared" si="45"/>
        <v>2012</v>
      </c>
      <c r="H972" t="str">
        <f t="shared" si="46"/>
        <v>November</v>
      </c>
      <c r="I972">
        <v>91494</v>
      </c>
      <c r="J972">
        <v>97290</v>
      </c>
      <c r="K972">
        <f t="shared" si="47"/>
        <v>5796</v>
      </c>
      <c r="L972">
        <v>3978</v>
      </c>
      <c r="M972">
        <v>4230</v>
      </c>
      <c r="P972" s="36">
        <v>41227</v>
      </c>
    </row>
    <row r="973" spans="1:16">
      <c r="A973" s="57">
        <v>41228</v>
      </c>
      <c r="B973" t="s">
        <v>34</v>
      </c>
      <c r="C973" t="s">
        <v>25</v>
      </c>
      <c r="D973" t="s">
        <v>26</v>
      </c>
      <c r="E973" t="s">
        <v>13</v>
      </c>
      <c r="F973">
        <v>13</v>
      </c>
      <c r="G973" t="str">
        <f t="shared" si="45"/>
        <v>2012</v>
      </c>
      <c r="H973" t="str">
        <f t="shared" si="46"/>
        <v>November</v>
      </c>
      <c r="I973">
        <v>30420</v>
      </c>
      <c r="J973">
        <v>32400</v>
      </c>
      <c r="K973">
        <f t="shared" si="47"/>
        <v>1980</v>
      </c>
      <c r="L973">
        <v>3978</v>
      </c>
      <c r="M973">
        <v>4230</v>
      </c>
      <c r="P973" s="36">
        <v>41228</v>
      </c>
    </row>
    <row r="974" spans="1:16">
      <c r="A974" s="57">
        <v>41228</v>
      </c>
      <c r="B974" t="s">
        <v>22</v>
      </c>
      <c r="C974" t="s">
        <v>23</v>
      </c>
      <c r="D974" t="s">
        <v>28</v>
      </c>
      <c r="E974" t="s">
        <v>13</v>
      </c>
      <c r="F974">
        <v>27</v>
      </c>
      <c r="G974" t="str">
        <f t="shared" si="45"/>
        <v>2012</v>
      </c>
      <c r="H974" t="str">
        <f t="shared" si="46"/>
        <v>November</v>
      </c>
      <c r="I974">
        <v>75816</v>
      </c>
      <c r="J974">
        <v>80730</v>
      </c>
      <c r="K974">
        <f t="shared" si="47"/>
        <v>4914</v>
      </c>
      <c r="L974">
        <v>3042</v>
      </c>
      <c r="M974">
        <v>3240</v>
      </c>
      <c r="P974" s="36">
        <v>41228</v>
      </c>
    </row>
    <row r="975" spans="1:16">
      <c r="A975" s="57">
        <v>41231</v>
      </c>
      <c r="B975" t="s">
        <v>24</v>
      </c>
      <c r="C975" t="s">
        <v>25</v>
      </c>
      <c r="D975" t="s">
        <v>37</v>
      </c>
      <c r="E975" t="s">
        <v>13</v>
      </c>
      <c r="F975">
        <v>27</v>
      </c>
      <c r="G975" t="str">
        <f t="shared" si="45"/>
        <v>2012</v>
      </c>
      <c r="H975" t="str">
        <f t="shared" si="46"/>
        <v>November</v>
      </c>
      <c r="I975">
        <v>58266</v>
      </c>
      <c r="J975">
        <v>62010</v>
      </c>
      <c r="K975">
        <f t="shared" si="47"/>
        <v>3744</v>
      </c>
      <c r="L975">
        <v>3978</v>
      </c>
      <c r="M975">
        <v>4230</v>
      </c>
      <c r="P975" s="36">
        <v>41231</v>
      </c>
    </row>
    <row r="976" spans="1:16">
      <c r="A976" s="57">
        <v>41231</v>
      </c>
      <c r="B976" t="s">
        <v>22</v>
      </c>
      <c r="C976" t="s">
        <v>23</v>
      </c>
      <c r="D976" t="s">
        <v>28</v>
      </c>
      <c r="E976" t="s">
        <v>13</v>
      </c>
      <c r="F976">
        <v>27</v>
      </c>
      <c r="G976" t="str">
        <f t="shared" si="45"/>
        <v>2012</v>
      </c>
      <c r="H976" t="str">
        <f t="shared" si="46"/>
        <v>November</v>
      </c>
      <c r="I976">
        <v>40824</v>
      </c>
      <c r="J976">
        <v>43470</v>
      </c>
      <c r="K976">
        <f t="shared" si="47"/>
        <v>2646</v>
      </c>
      <c r="L976">
        <v>3978</v>
      </c>
      <c r="M976">
        <v>4230</v>
      </c>
      <c r="P976" s="36">
        <v>41231</v>
      </c>
    </row>
    <row r="977" spans="1:16">
      <c r="A977" s="57">
        <v>41231</v>
      </c>
      <c r="B977" t="s">
        <v>14</v>
      </c>
      <c r="C977" t="s">
        <v>11</v>
      </c>
      <c r="D977" t="s">
        <v>19</v>
      </c>
      <c r="E977" t="s">
        <v>13</v>
      </c>
      <c r="F977">
        <v>27</v>
      </c>
      <c r="G977" t="str">
        <f t="shared" si="45"/>
        <v>2012</v>
      </c>
      <c r="H977" t="str">
        <f t="shared" si="46"/>
        <v>November</v>
      </c>
      <c r="I977">
        <v>23868</v>
      </c>
      <c r="J977">
        <v>25380</v>
      </c>
      <c r="K977">
        <f t="shared" si="47"/>
        <v>1512</v>
      </c>
      <c r="L977">
        <v>5832</v>
      </c>
      <c r="M977">
        <v>6210</v>
      </c>
      <c r="P977" s="36">
        <v>41231</v>
      </c>
    </row>
    <row r="978" spans="1:16">
      <c r="A978" s="57">
        <v>41232</v>
      </c>
      <c r="B978" t="s">
        <v>14</v>
      </c>
      <c r="C978" t="s">
        <v>11</v>
      </c>
      <c r="D978" t="s">
        <v>32</v>
      </c>
      <c r="E978" t="s">
        <v>13</v>
      </c>
      <c r="F978">
        <v>27</v>
      </c>
      <c r="G978" t="str">
        <f t="shared" si="45"/>
        <v>2012</v>
      </c>
      <c r="H978" t="str">
        <f t="shared" si="46"/>
        <v>November</v>
      </c>
      <c r="I978">
        <v>78012</v>
      </c>
      <c r="J978">
        <v>83160</v>
      </c>
      <c r="K978">
        <f t="shared" si="47"/>
        <v>5148</v>
      </c>
      <c r="L978">
        <v>2196</v>
      </c>
      <c r="M978">
        <v>2340</v>
      </c>
      <c r="P978" s="36">
        <v>41232</v>
      </c>
    </row>
    <row r="979" spans="1:16">
      <c r="A979" s="57">
        <v>41232</v>
      </c>
      <c r="B979" t="s">
        <v>10</v>
      </c>
      <c r="C979" t="s">
        <v>11</v>
      </c>
      <c r="D979" t="s">
        <v>33</v>
      </c>
      <c r="E979" t="s">
        <v>13</v>
      </c>
      <c r="F979">
        <v>27</v>
      </c>
      <c r="G979" t="str">
        <f t="shared" si="45"/>
        <v>2012</v>
      </c>
      <c r="H979" t="str">
        <f t="shared" si="46"/>
        <v>November</v>
      </c>
      <c r="I979">
        <v>79560</v>
      </c>
      <c r="J979">
        <v>84600</v>
      </c>
      <c r="K979">
        <f t="shared" si="47"/>
        <v>5040</v>
      </c>
      <c r="L979">
        <v>3546</v>
      </c>
      <c r="M979">
        <v>3780</v>
      </c>
      <c r="P979" s="36">
        <v>41232</v>
      </c>
    </row>
    <row r="980" spans="1:16">
      <c r="A980" s="57">
        <v>41232</v>
      </c>
      <c r="B980" t="s">
        <v>17</v>
      </c>
      <c r="C980" t="s">
        <v>18</v>
      </c>
      <c r="D980" t="s">
        <v>33</v>
      </c>
      <c r="E980" t="s">
        <v>13</v>
      </c>
      <c r="F980">
        <v>12</v>
      </c>
      <c r="G980" t="str">
        <f t="shared" si="45"/>
        <v>2012</v>
      </c>
      <c r="H980" t="str">
        <f t="shared" si="46"/>
        <v>November</v>
      </c>
      <c r="I980">
        <v>55692</v>
      </c>
      <c r="J980">
        <v>59220</v>
      </c>
      <c r="K980">
        <f t="shared" si="47"/>
        <v>3528</v>
      </c>
      <c r="L980">
        <v>3582</v>
      </c>
      <c r="M980">
        <v>3870</v>
      </c>
      <c r="P980" s="36">
        <v>41232</v>
      </c>
    </row>
    <row r="981" spans="1:16">
      <c r="A981" s="57">
        <v>41233</v>
      </c>
      <c r="B981" t="s">
        <v>20</v>
      </c>
      <c r="C981" t="s">
        <v>18</v>
      </c>
      <c r="D981" t="s">
        <v>43</v>
      </c>
      <c r="E981" t="s">
        <v>13</v>
      </c>
      <c r="F981">
        <v>18</v>
      </c>
      <c r="G981" t="str">
        <f t="shared" si="45"/>
        <v>2012</v>
      </c>
      <c r="H981" t="str">
        <f t="shared" si="46"/>
        <v>November</v>
      </c>
      <c r="I981">
        <v>20304</v>
      </c>
      <c r="J981">
        <v>21600</v>
      </c>
      <c r="K981">
        <f t="shared" si="47"/>
        <v>1296</v>
      </c>
      <c r="L981">
        <v>3978</v>
      </c>
      <c r="M981">
        <v>4230</v>
      </c>
      <c r="P981" s="36">
        <v>41233</v>
      </c>
    </row>
    <row r="982" spans="1:16">
      <c r="A982" s="57">
        <v>41233</v>
      </c>
      <c r="B982" t="s">
        <v>10</v>
      </c>
      <c r="C982" t="s">
        <v>11</v>
      </c>
      <c r="D982" t="s">
        <v>40</v>
      </c>
      <c r="E982" t="s">
        <v>16</v>
      </c>
      <c r="F982">
        <v>8</v>
      </c>
      <c r="G982" t="str">
        <f t="shared" si="45"/>
        <v>2012</v>
      </c>
      <c r="H982" t="str">
        <f t="shared" si="46"/>
        <v>November</v>
      </c>
      <c r="I982">
        <v>54936</v>
      </c>
      <c r="J982">
        <v>59220</v>
      </c>
      <c r="K982">
        <f t="shared" si="47"/>
        <v>4284</v>
      </c>
      <c r="L982">
        <v>3978</v>
      </c>
      <c r="M982">
        <v>4230</v>
      </c>
      <c r="P982" s="36">
        <v>41233</v>
      </c>
    </row>
    <row r="983" spans="1:16">
      <c r="A983" s="57">
        <v>41233</v>
      </c>
      <c r="B983" t="s">
        <v>17</v>
      </c>
      <c r="C983" t="s">
        <v>18</v>
      </c>
      <c r="D983" t="s">
        <v>33</v>
      </c>
      <c r="E983" t="s">
        <v>13</v>
      </c>
      <c r="F983">
        <v>21</v>
      </c>
      <c r="G983" t="str">
        <f t="shared" si="45"/>
        <v>2012</v>
      </c>
      <c r="H983" t="str">
        <f t="shared" si="46"/>
        <v>November</v>
      </c>
      <c r="I983">
        <v>15912</v>
      </c>
      <c r="J983">
        <v>16920</v>
      </c>
      <c r="K983">
        <f t="shared" si="47"/>
        <v>1008</v>
      </c>
      <c r="L983">
        <v>2034</v>
      </c>
      <c r="M983">
        <v>2160</v>
      </c>
      <c r="P983" s="36">
        <v>41233</v>
      </c>
    </row>
    <row r="984" spans="1:16">
      <c r="A984" s="57">
        <v>41233</v>
      </c>
      <c r="B984" t="s">
        <v>10</v>
      </c>
      <c r="C984" t="s">
        <v>11</v>
      </c>
      <c r="D984" t="s">
        <v>38</v>
      </c>
      <c r="E984" t="s">
        <v>13</v>
      </c>
      <c r="F984">
        <v>25</v>
      </c>
      <c r="G984" t="str">
        <f t="shared" si="45"/>
        <v>2012</v>
      </c>
      <c r="H984" t="str">
        <f t="shared" si="46"/>
        <v>November</v>
      </c>
      <c r="I984">
        <v>67374</v>
      </c>
      <c r="J984">
        <v>71820</v>
      </c>
      <c r="K984">
        <f t="shared" si="47"/>
        <v>4446</v>
      </c>
      <c r="L984">
        <v>3042</v>
      </c>
      <c r="M984">
        <v>3240</v>
      </c>
      <c r="P984" s="36">
        <v>41233</v>
      </c>
    </row>
    <row r="985" spans="1:16">
      <c r="A985" s="57">
        <v>41234</v>
      </c>
      <c r="B985" t="s">
        <v>24</v>
      </c>
      <c r="C985" t="s">
        <v>25</v>
      </c>
      <c r="D985" t="s">
        <v>36</v>
      </c>
      <c r="E985" t="s">
        <v>13</v>
      </c>
      <c r="F985">
        <v>12</v>
      </c>
      <c r="G985" t="str">
        <f t="shared" si="45"/>
        <v>2012</v>
      </c>
      <c r="H985" t="str">
        <f t="shared" si="46"/>
        <v>November</v>
      </c>
      <c r="I985">
        <v>44226</v>
      </c>
      <c r="J985">
        <v>47250</v>
      </c>
      <c r="K985">
        <f t="shared" si="47"/>
        <v>3024</v>
      </c>
      <c r="L985">
        <v>5148</v>
      </c>
      <c r="M985">
        <v>5490</v>
      </c>
      <c r="P985" s="36">
        <v>41234</v>
      </c>
    </row>
    <row r="986" spans="1:16">
      <c r="A986" s="57">
        <v>41234</v>
      </c>
      <c r="B986" t="s">
        <v>31</v>
      </c>
      <c r="C986" t="s">
        <v>30</v>
      </c>
      <c r="D986" t="s">
        <v>28</v>
      </c>
      <c r="E986" t="s">
        <v>13</v>
      </c>
      <c r="F986">
        <v>9</v>
      </c>
      <c r="G986" t="str">
        <f t="shared" si="45"/>
        <v>2012</v>
      </c>
      <c r="H986" t="str">
        <f t="shared" si="46"/>
        <v>November</v>
      </c>
      <c r="I986">
        <v>46656</v>
      </c>
      <c r="J986">
        <v>49680</v>
      </c>
      <c r="K986">
        <f t="shared" si="47"/>
        <v>3024</v>
      </c>
      <c r="L986">
        <v>2106</v>
      </c>
      <c r="M986">
        <v>2250</v>
      </c>
      <c r="P986" s="36">
        <v>41234</v>
      </c>
    </row>
    <row r="987" spans="1:16">
      <c r="A987" s="57">
        <v>41234</v>
      </c>
      <c r="B987" t="s">
        <v>29</v>
      </c>
      <c r="C987" t="s">
        <v>30</v>
      </c>
      <c r="D987" t="s">
        <v>26</v>
      </c>
      <c r="E987" t="s">
        <v>13</v>
      </c>
      <c r="F987">
        <v>23</v>
      </c>
      <c r="G987" t="str">
        <f t="shared" si="45"/>
        <v>2012</v>
      </c>
      <c r="H987" t="str">
        <f t="shared" si="46"/>
        <v>November</v>
      </c>
      <c r="I987">
        <v>3042</v>
      </c>
      <c r="J987">
        <v>3240</v>
      </c>
      <c r="K987">
        <f t="shared" si="47"/>
        <v>198</v>
      </c>
      <c r="L987">
        <v>4482</v>
      </c>
      <c r="M987">
        <v>4770</v>
      </c>
      <c r="P987" s="36">
        <v>41234</v>
      </c>
    </row>
    <row r="988" spans="1:16">
      <c r="A988" s="57">
        <v>41235</v>
      </c>
      <c r="B988" t="s">
        <v>22</v>
      </c>
      <c r="C988" t="s">
        <v>23</v>
      </c>
      <c r="D988" t="s">
        <v>33</v>
      </c>
      <c r="E988" t="s">
        <v>13</v>
      </c>
      <c r="F988">
        <v>23</v>
      </c>
      <c r="G988" t="str">
        <f t="shared" si="45"/>
        <v>2012</v>
      </c>
      <c r="H988" t="str">
        <f t="shared" si="46"/>
        <v>November</v>
      </c>
      <c r="I988">
        <v>7956</v>
      </c>
      <c r="J988">
        <v>8460</v>
      </c>
      <c r="K988">
        <f t="shared" si="47"/>
        <v>504</v>
      </c>
      <c r="L988">
        <v>3546</v>
      </c>
      <c r="M988">
        <v>3780</v>
      </c>
      <c r="P988" s="36">
        <v>41235</v>
      </c>
    </row>
    <row r="989" spans="1:16">
      <c r="A989" s="57">
        <v>41235</v>
      </c>
      <c r="B989" t="s">
        <v>20</v>
      </c>
      <c r="C989" t="s">
        <v>18</v>
      </c>
      <c r="D989" t="s">
        <v>15</v>
      </c>
      <c r="E989" t="s">
        <v>16</v>
      </c>
      <c r="F989">
        <v>20</v>
      </c>
      <c r="G989" t="str">
        <f t="shared" si="45"/>
        <v>2012</v>
      </c>
      <c r="H989" t="str">
        <f t="shared" si="46"/>
        <v>November</v>
      </c>
      <c r="I989">
        <v>25074</v>
      </c>
      <c r="J989">
        <v>27090</v>
      </c>
      <c r="K989">
        <f t="shared" si="47"/>
        <v>2016</v>
      </c>
      <c r="L989">
        <v>4482</v>
      </c>
      <c r="M989">
        <v>4770</v>
      </c>
      <c r="P989" s="36">
        <v>41235</v>
      </c>
    </row>
    <row r="990" spans="1:16">
      <c r="A990" s="57">
        <v>41235</v>
      </c>
      <c r="B990" t="s">
        <v>22</v>
      </c>
      <c r="C990" t="s">
        <v>23</v>
      </c>
      <c r="D990" t="s">
        <v>12</v>
      </c>
      <c r="E990" t="s">
        <v>13</v>
      </c>
      <c r="F990">
        <v>25</v>
      </c>
      <c r="G990" t="str">
        <f t="shared" si="45"/>
        <v>2012</v>
      </c>
      <c r="H990" t="str">
        <f t="shared" si="46"/>
        <v>November</v>
      </c>
      <c r="I990">
        <v>50850</v>
      </c>
      <c r="J990">
        <v>54000</v>
      </c>
      <c r="K990">
        <f t="shared" si="47"/>
        <v>3150</v>
      </c>
      <c r="L990">
        <v>4482</v>
      </c>
      <c r="M990">
        <v>4770</v>
      </c>
      <c r="P990" s="36">
        <v>41235</v>
      </c>
    </row>
    <row r="991" spans="1:16">
      <c r="A991" s="57">
        <v>41236</v>
      </c>
      <c r="B991" t="s">
        <v>24</v>
      </c>
      <c r="C991" t="s">
        <v>25</v>
      </c>
      <c r="D991" t="s">
        <v>41</v>
      </c>
      <c r="E991" t="s">
        <v>13</v>
      </c>
      <c r="F991">
        <v>4</v>
      </c>
      <c r="G991" t="str">
        <f t="shared" si="45"/>
        <v>2012</v>
      </c>
      <c r="H991" t="str">
        <f t="shared" si="46"/>
        <v>November</v>
      </c>
      <c r="I991">
        <v>41328</v>
      </c>
      <c r="J991">
        <v>44100</v>
      </c>
      <c r="K991">
        <f t="shared" si="47"/>
        <v>2772</v>
      </c>
      <c r="L991">
        <v>2034</v>
      </c>
      <c r="M991">
        <v>2160</v>
      </c>
      <c r="P991" s="36">
        <v>41236</v>
      </c>
    </row>
    <row r="992" spans="1:16">
      <c r="A992" s="57">
        <v>41237</v>
      </c>
      <c r="B992" t="s">
        <v>24</v>
      </c>
      <c r="C992" t="s">
        <v>25</v>
      </c>
      <c r="D992" t="s">
        <v>37</v>
      </c>
      <c r="E992" t="s">
        <v>13</v>
      </c>
      <c r="F992">
        <v>24</v>
      </c>
      <c r="G992" t="str">
        <f t="shared" si="45"/>
        <v>2012</v>
      </c>
      <c r="H992" t="str">
        <f t="shared" si="46"/>
        <v>November</v>
      </c>
      <c r="I992">
        <v>107568</v>
      </c>
      <c r="J992">
        <v>114480</v>
      </c>
      <c r="K992">
        <f t="shared" si="47"/>
        <v>6912</v>
      </c>
      <c r="L992">
        <v>3978</v>
      </c>
      <c r="M992">
        <v>4230</v>
      </c>
      <c r="P992" s="36">
        <v>41237</v>
      </c>
    </row>
    <row r="993" spans="1:16">
      <c r="A993" s="57">
        <v>41237</v>
      </c>
      <c r="B993" t="s">
        <v>14</v>
      </c>
      <c r="C993" t="s">
        <v>11</v>
      </c>
      <c r="D993" t="s">
        <v>26</v>
      </c>
      <c r="E993" t="s">
        <v>13</v>
      </c>
      <c r="F993">
        <v>24</v>
      </c>
      <c r="G993" t="str">
        <f t="shared" si="45"/>
        <v>2012</v>
      </c>
      <c r="H993" t="str">
        <f t="shared" si="46"/>
        <v>November</v>
      </c>
      <c r="I993">
        <v>33462</v>
      </c>
      <c r="J993">
        <v>35640</v>
      </c>
      <c r="K993">
        <f t="shared" si="47"/>
        <v>2178</v>
      </c>
      <c r="L993">
        <v>5832</v>
      </c>
      <c r="M993">
        <v>6210</v>
      </c>
      <c r="P993" s="36">
        <v>41237</v>
      </c>
    </row>
    <row r="994" spans="1:16">
      <c r="A994" s="57">
        <v>41237</v>
      </c>
      <c r="B994" t="s">
        <v>27</v>
      </c>
      <c r="C994" t="s">
        <v>23</v>
      </c>
      <c r="D994" t="s">
        <v>15</v>
      </c>
      <c r="E994" t="s">
        <v>16</v>
      </c>
      <c r="F994">
        <v>16</v>
      </c>
      <c r="G994" t="str">
        <f t="shared" si="45"/>
        <v>2012</v>
      </c>
      <c r="H994" t="str">
        <f t="shared" si="46"/>
        <v>November</v>
      </c>
      <c r="I994">
        <v>85968</v>
      </c>
      <c r="J994">
        <v>92880</v>
      </c>
      <c r="K994">
        <f t="shared" si="47"/>
        <v>6912</v>
      </c>
      <c r="L994">
        <v>3978</v>
      </c>
      <c r="M994">
        <v>4230</v>
      </c>
      <c r="P994" s="36">
        <v>41237</v>
      </c>
    </row>
    <row r="995" spans="1:16">
      <c r="A995" s="57">
        <v>41237</v>
      </c>
      <c r="B995" t="s">
        <v>10</v>
      </c>
      <c r="C995" t="s">
        <v>11</v>
      </c>
      <c r="D995" t="s">
        <v>39</v>
      </c>
      <c r="E995" t="s">
        <v>13</v>
      </c>
      <c r="F995">
        <v>6</v>
      </c>
      <c r="G995" t="str">
        <f t="shared" si="45"/>
        <v>2012</v>
      </c>
      <c r="H995" t="str">
        <f t="shared" si="46"/>
        <v>November</v>
      </c>
      <c r="I995">
        <v>89424</v>
      </c>
      <c r="J995">
        <v>95040</v>
      </c>
      <c r="K995">
        <f t="shared" si="47"/>
        <v>5616</v>
      </c>
      <c r="L995">
        <v>3978</v>
      </c>
      <c r="M995">
        <v>4230</v>
      </c>
      <c r="P995" s="36">
        <v>41237</v>
      </c>
    </row>
    <row r="996" spans="1:16">
      <c r="A996" s="57">
        <v>41238</v>
      </c>
      <c r="B996" t="s">
        <v>20</v>
      </c>
      <c r="C996" t="s">
        <v>18</v>
      </c>
      <c r="D996" t="s">
        <v>37</v>
      </c>
      <c r="E996" t="s">
        <v>13</v>
      </c>
      <c r="F996">
        <v>4</v>
      </c>
      <c r="G996" t="str">
        <f t="shared" si="45"/>
        <v>2012</v>
      </c>
      <c r="H996" t="str">
        <f t="shared" si="46"/>
        <v>November</v>
      </c>
      <c r="I996">
        <v>8964</v>
      </c>
      <c r="J996">
        <v>9540</v>
      </c>
      <c r="K996">
        <f t="shared" si="47"/>
        <v>576</v>
      </c>
      <c r="L996">
        <v>5148</v>
      </c>
      <c r="M996">
        <v>5490</v>
      </c>
      <c r="P996" s="36">
        <v>41238</v>
      </c>
    </row>
    <row r="997" spans="1:16">
      <c r="A997" s="57">
        <v>41238</v>
      </c>
      <c r="B997" t="s">
        <v>24</v>
      </c>
      <c r="C997" t="s">
        <v>25</v>
      </c>
      <c r="D997" t="s">
        <v>35</v>
      </c>
      <c r="E997" t="s">
        <v>13</v>
      </c>
      <c r="F997">
        <v>24</v>
      </c>
      <c r="G997" t="str">
        <f t="shared" si="45"/>
        <v>2012</v>
      </c>
      <c r="H997" t="str">
        <f t="shared" si="46"/>
        <v>November</v>
      </c>
      <c r="I997">
        <v>87516</v>
      </c>
      <c r="J997">
        <v>93330</v>
      </c>
      <c r="K997">
        <f t="shared" si="47"/>
        <v>5814</v>
      </c>
      <c r="L997">
        <v>5832</v>
      </c>
      <c r="M997">
        <v>6210</v>
      </c>
      <c r="P997" s="36">
        <v>41238</v>
      </c>
    </row>
    <row r="998" spans="1:16">
      <c r="A998" s="57">
        <v>41239</v>
      </c>
      <c r="B998" t="s">
        <v>27</v>
      </c>
      <c r="C998" t="s">
        <v>23</v>
      </c>
      <c r="D998" t="s">
        <v>38</v>
      </c>
      <c r="E998" t="s">
        <v>13</v>
      </c>
      <c r="F998">
        <v>21</v>
      </c>
      <c r="G998" t="str">
        <f t="shared" si="45"/>
        <v>2012</v>
      </c>
      <c r="H998" t="str">
        <f t="shared" si="46"/>
        <v>November</v>
      </c>
      <c r="I998">
        <v>53190</v>
      </c>
      <c r="J998">
        <v>56700</v>
      </c>
      <c r="K998">
        <f t="shared" si="47"/>
        <v>3510</v>
      </c>
      <c r="L998">
        <v>2034</v>
      </c>
      <c r="M998">
        <v>2160</v>
      </c>
      <c r="P998" s="36">
        <v>41239</v>
      </c>
    </row>
    <row r="999" spans="1:16">
      <c r="A999" s="57">
        <v>41239</v>
      </c>
      <c r="B999" t="s">
        <v>14</v>
      </c>
      <c r="C999" t="s">
        <v>11</v>
      </c>
      <c r="D999" t="s">
        <v>26</v>
      </c>
      <c r="E999" t="s">
        <v>13</v>
      </c>
      <c r="F999">
        <v>13</v>
      </c>
      <c r="G999" t="str">
        <f t="shared" si="45"/>
        <v>2012</v>
      </c>
      <c r="H999" t="str">
        <f t="shared" si="46"/>
        <v>November</v>
      </c>
      <c r="I999">
        <v>36504</v>
      </c>
      <c r="J999">
        <v>38880</v>
      </c>
      <c r="K999">
        <f t="shared" si="47"/>
        <v>2376</v>
      </c>
      <c r="L999">
        <v>5832</v>
      </c>
      <c r="M999">
        <v>6210</v>
      </c>
      <c r="P999" s="36">
        <v>41239</v>
      </c>
    </row>
    <row r="1000" spans="1:16">
      <c r="A1000" s="57">
        <v>41239</v>
      </c>
      <c r="B1000" t="s">
        <v>20</v>
      </c>
      <c r="C1000" t="s">
        <v>18</v>
      </c>
      <c r="D1000" t="s">
        <v>12</v>
      </c>
      <c r="E1000" t="s">
        <v>13</v>
      </c>
      <c r="F1000">
        <v>2</v>
      </c>
      <c r="G1000" t="str">
        <f t="shared" si="45"/>
        <v>2012</v>
      </c>
      <c r="H1000" t="str">
        <f t="shared" si="46"/>
        <v>November</v>
      </c>
      <c r="I1000">
        <v>48816</v>
      </c>
      <c r="J1000">
        <v>51840</v>
      </c>
      <c r="K1000">
        <f t="shared" si="47"/>
        <v>3024</v>
      </c>
      <c r="L1000">
        <v>3546</v>
      </c>
      <c r="M1000">
        <v>3780</v>
      </c>
      <c r="P1000" s="36">
        <v>41239</v>
      </c>
    </row>
    <row r="1001" spans="1:16">
      <c r="A1001" s="57">
        <v>41239</v>
      </c>
      <c r="B1001" t="s">
        <v>17</v>
      </c>
      <c r="C1001" t="s">
        <v>18</v>
      </c>
      <c r="D1001" t="s">
        <v>42</v>
      </c>
      <c r="E1001" t="s">
        <v>16</v>
      </c>
      <c r="F1001">
        <v>20</v>
      </c>
      <c r="G1001" t="str">
        <f t="shared" si="45"/>
        <v>2012</v>
      </c>
      <c r="H1001" t="str">
        <f t="shared" si="46"/>
        <v>November</v>
      </c>
      <c r="I1001">
        <v>135108</v>
      </c>
      <c r="J1001">
        <v>145800</v>
      </c>
      <c r="K1001">
        <f t="shared" si="47"/>
        <v>10692</v>
      </c>
      <c r="L1001">
        <v>3726</v>
      </c>
      <c r="M1001">
        <v>3960</v>
      </c>
      <c r="P1001" s="36">
        <v>41239</v>
      </c>
    </row>
    <row r="1002" spans="1:16">
      <c r="A1002" s="57">
        <v>41240</v>
      </c>
      <c r="B1002" t="s">
        <v>14</v>
      </c>
      <c r="C1002" t="s">
        <v>11</v>
      </c>
      <c r="D1002" t="s">
        <v>33</v>
      </c>
      <c r="E1002" t="s">
        <v>13</v>
      </c>
      <c r="F1002">
        <v>21</v>
      </c>
      <c r="G1002" t="str">
        <f t="shared" si="45"/>
        <v>2012</v>
      </c>
      <c r="H1002" t="str">
        <f t="shared" si="46"/>
        <v>November</v>
      </c>
      <c r="I1002">
        <v>75582</v>
      </c>
      <c r="J1002">
        <v>80370</v>
      </c>
      <c r="K1002">
        <f t="shared" si="47"/>
        <v>4788</v>
      </c>
      <c r="L1002">
        <v>3978</v>
      </c>
      <c r="M1002">
        <v>4230</v>
      </c>
      <c r="P1002" s="36">
        <v>41240</v>
      </c>
    </row>
    <row r="1003" spans="1:16">
      <c r="A1003" s="57">
        <v>41240</v>
      </c>
      <c r="B1003" t="s">
        <v>29</v>
      </c>
      <c r="C1003" t="s">
        <v>30</v>
      </c>
      <c r="D1003" t="s">
        <v>15</v>
      </c>
      <c r="E1003" t="s">
        <v>16</v>
      </c>
      <c r="F1003">
        <v>12</v>
      </c>
      <c r="G1003" t="str">
        <f t="shared" si="45"/>
        <v>2012</v>
      </c>
      <c r="H1003" t="str">
        <f t="shared" si="46"/>
        <v>November</v>
      </c>
      <c r="I1003">
        <v>89550</v>
      </c>
      <c r="J1003">
        <v>96750</v>
      </c>
      <c r="K1003">
        <f t="shared" si="47"/>
        <v>7200</v>
      </c>
      <c r="L1003">
        <v>3042</v>
      </c>
      <c r="M1003">
        <v>3240</v>
      </c>
      <c r="P1003" s="36">
        <v>41240</v>
      </c>
    </row>
    <row r="1004" spans="1:16">
      <c r="A1004" s="57">
        <v>41240</v>
      </c>
      <c r="B1004" t="s">
        <v>31</v>
      </c>
      <c r="C1004" t="s">
        <v>30</v>
      </c>
      <c r="D1004" t="s">
        <v>43</v>
      </c>
      <c r="E1004" t="s">
        <v>13</v>
      </c>
      <c r="F1004">
        <v>23</v>
      </c>
      <c r="G1004" t="str">
        <f t="shared" si="45"/>
        <v>2012</v>
      </c>
      <c r="H1004" t="str">
        <f t="shared" si="46"/>
        <v>November</v>
      </c>
      <c r="I1004">
        <v>47376</v>
      </c>
      <c r="J1004">
        <v>50400</v>
      </c>
      <c r="K1004">
        <f t="shared" si="47"/>
        <v>3024</v>
      </c>
      <c r="L1004">
        <v>3546</v>
      </c>
      <c r="M1004">
        <v>3780</v>
      </c>
      <c r="P1004" s="36">
        <v>41240</v>
      </c>
    </row>
    <row r="1005" spans="1:16">
      <c r="A1005" s="57">
        <v>41240</v>
      </c>
      <c r="B1005" t="s">
        <v>27</v>
      </c>
      <c r="C1005" t="s">
        <v>23</v>
      </c>
      <c r="D1005" t="s">
        <v>33</v>
      </c>
      <c r="E1005" t="s">
        <v>13</v>
      </c>
      <c r="F1005">
        <v>23</v>
      </c>
      <c r="G1005" t="str">
        <f t="shared" si="45"/>
        <v>2012</v>
      </c>
      <c r="H1005" t="str">
        <f t="shared" si="46"/>
        <v>November</v>
      </c>
      <c r="I1005">
        <v>19890</v>
      </c>
      <c r="J1005">
        <v>21150</v>
      </c>
      <c r="K1005">
        <f t="shared" si="47"/>
        <v>1260</v>
      </c>
      <c r="L1005">
        <v>4482</v>
      </c>
      <c r="M1005">
        <v>4770</v>
      </c>
      <c r="P1005" s="36">
        <v>41240</v>
      </c>
    </row>
    <row r="1006" spans="1:16">
      <c r="A1006" s="57">
        <v>41240</v>
      </c>
      <c r="B1006" t="s">
        <v>20</v>
      </c>
      <c r="C1006" t="s">
        <v>18</v>
      </c>
      <c r="D1006" t="s">
        <v>41</v>
      </c>
      <c r="E1006" t="s">
        <v>13</v>
      </c>
      <c r="F1006">
        <v>24</v>
      </c>
      <c r="G1006" t="str">
        <f t="shared" si="45"/>
        <v>2012</v>
      </c>
      <c r="H1006" t="str">
        <f t="shared" si="46"/>
        <v>November</v>
      </c>
      <c r="I1006">
        <v>5904</v>
      </c>
      <c r="J1006">
        <v>6300</v>
      </c>
      <c r="K1006">
        <f t="shared" si="47"/>
        <v>396</v>
      </c>
      <c r="L1006">
        <v>3924</v>
      </c>
      <c r="M1006">
        <v>4230</v>
      </c>
      <c r="P1006" s="36">
        <v>41240</v>
      </c>
    </row>
    <row r="1007" spans="1:16">
      <c r="A1007" s="57">
        <v>41241</v>
      </c>
      <c r="B1007" t="s">
        <v>27</v>
      </c>
      <c r="C1007" t="s">
        <v>23</v>
      </c>
      <c r="D1007" t="s">
        <v>35</v>
      </c>
      <c r="E1007" t="s">
        <v>13</v>
      </c>
      <c r="F1007">
        <v>25</v>
      </c>
      <c r="G1007" t="str">
        <f t="shared" si="45"/>
        <v>2012</v>
      </c>
      <c r="H1007" t="str">
        <f t="shared" si="46"/>
        <v>November</v>
      </c>
      <c r="I1007">
        <v>15444</v>
      </c>
      <c r="J1007">
        <v>16470</v>
      </c>
      <c r="K1007">
        <f t="shared" si="47"/>
        <v>1026</v>
      </c>
      <c r="L1007">
        <v>2952</v>
      </c>
      <c r="M1007">
        <v>3150</v>
      </c>
      <c r="P1007" s="36">
        <v>41241</v>
      </c>
    </row>
    <row r="1008" spans="1:16">
      <c r="A1008" s="57">
        <v>41242</v>
      </c>
      <c r="B1008" t="s">
        <v>34</v>
      </c>
      <c r="C1008" t="s">
        <v>25</v>
      </c>
      <c r="D1008" t="s">
        <v>32</v>
      </c>
      <c r="E1008" t="s">
        <v>13</v>
      </c>
      <c r="F1008">
        <v>17</v>
      </c>
      <c r="G1008" t="str">
        <f t="shared" si="45"/>
        <v>2012</v>
      </c>
      <c r="H1008" t="str">
        <f t="shared" si="46"/>
        <v>November</v>
      </c>
      <c r="I1008">
        <v>56736</v>
      </c>
      <c r="J1008">
        <v>60480</v>
      </c>
      <c r="K1008">
        <f t="shared" si="47"/>
        <v>3744</v>
      </c>
      <c r="L1008">
        <v>3726</v>
      </c>
      <c r="M1008">
        <v>3960</v>
      </c>
      <c r="P1008" s="36">
        <v>41242</v>
      </c>
    </row>
    <row r="1009" spans="1:16">
      <c r="A1009" s="57">
        <v>41242</v>
      </c>
      <c r="B1009" t="s">
        <v>17</v>
      </c>
      <c r="C1009" t="s">
        <v>18</v>
      </c>
      <c r="D1009" t="s">
        <v>28</v>
      </c>
      <c r="E1009" t="s">
        <v>13</v>
      </c>
      <c r="F1009">
        <v>21</v>
      </c>
      <c r="G1009" t="str">
        <f t="shared" si="45"/>
        <v>2012</v>
      </c>
      <c r="H1009" t="str">
        <f t="shared" si="46"/>
        <v>November</v>
      </c>
      <c r="I1009">
        <v>145800</v>
      </c>
      <c r="J1009">
        <v>155250</v>
      </c>
      <c r="K1009">
        <f t="shared" si="47"/>
        <v>9450</v>
      </c>
      <c r="L1009">
        <v>3978</v>
      </c>
      <c r="M1009">
        <v>4230</v>
      </c>
      <c r="P1009" s="36">
        <v>41242</v>
      </c>
    </row>
    <row r="1010" spans="1:16">
      <c r="A1010" s="57">
        <v>41242</v>
      </c>
      <c r="B1010" t="s">
        <v>27</v>
      </c>
      <c r="C1010" t="s">
        <v>23</v>
      </c>
      <c r="D1010" t="s">
        <v>32</v>
      </c>
      <c r="E1010" t="s">
        <v>13</v>
      </c>
      <c r="F1010">
        <v>9</v>
      </c>
      <c r="G1010" t="str">
        <f t="shared" si="45"/>
        <v>2012</v>
      </c>
      <c r="H1010" t="str">
        <f t="shared" si="46"/>
        <v>November</v>
      </c>
      <c r="I1010">
        <v>7092</v>
      </c>
      <c r="J1010">
        <v>7560</v>
      </c>
      <c r="K1010">
        <f t="shared" si="47"/>
        <v>468</v>
      </c>
      <c r="L1010">
        <v>3726</v>
      </c>
      <c r="M1010">
        <v>3960</v>
      </c>
      <c r="P1010" s="36">
        <v>41242</v>
      </c>
    </row>
    <row r="1011" spans="1:16">
      <c r="A1011" s="57">
        <v>41242</v>
      </c>
      <c r="B1011" t="s">
        <v>27</v>
      </c>
      <c r="C1011" t="s">
        <v>23</v>
      </c>
      <c r="D1011" t="s">
        <v>33</v>
      </c>
      <c r="E1011" t="s">
        <v>13</v>
      </c>
      <c r="F1011">
        <v>11</v>
      </c>
      <c r="G1011" t="str">
        <f t="shared" si="45"/>
        <v>2012</v>
      </c>
      <c r="H1011" t="str">
        <f t="shared" si="46"/>
        <v>November</v>
      </c>
      <c r="I1011">
        <v>7956</v>
      </c>
      <c r="J1011">
        <v>8460</v>
      </c>
      <c r="K1011">
        <f t="shared" si="47"/>
        <v>504</v>
      </c>
      <c r="L1011">
        <v>4482</v>
      </c>
      <c r="M1011">
        <v>4770</v>
      </c>
      <c r="P1011" s="36">
        <v>41242</v>
      </c>
    </row>
    <row r="1012" spans="1:16">
      <c r="A1012" s="57">
        <v>41243</v>
      </c>
      <c r="B1012" t="s">
        <v>34</v>
      </c>
      <c r="C1012" t="s">
        <v>25</v>
      </c>
      <c r="D1012" t="s">
        <v>39</v>
      </c>
      <c r="E1012" t="s">
        <v>13</v>
      </c>
      <c r="F1012">
        <v>4</v>
      </c>
      <c r="G1012" t="str">
        <f t="shared" si="45"/>
        <v>2012</v>
      </c>
      <c r="H1012" t="str">
        <f t="shared" si="46"/>
        <v>November</v>
      </c>
      <c r="I1012">
        <v>93150</v>
      </c>
      <c r="J1012">
        <v>99000</v>
      </c>
      <c r="K1012">
        <f t="shared" si="47"/>
        <v>5850</v>
      </c>
      <c r="L1012">
        <v>3582</v>
      </c>
      <c r="M1012">
        <v>3870</v>
      </c>
      <c r="P1012" s="36">
        <v>41243</v>
      </c>
    </row>
    <row r="1013" spans="1:16">
      <c r="A1013" s="57">
        <v>41243</v>
      </c>
      <c r="B1013" t="s">
        <v>31</v>
      </c>
      <c r="C1013" t="s">
        <v>30</v>
      </c>
      <c r="D1013" t="s">
        <v>42</v>
      </c>
      <c r="E1013" t="s">
        <v>16</v>
      </c>
      <c r="F1013">
        <v>22</v>
      </c>
      <c r="G1013" t="str">
        <f t="shared" si="45"/>
        <v>2012</v>
      </c>
      <c r="H1013" t="str">
        <f t="shared" si="46"/>
        <v>November</v>
      </c>
      <c r="I1013">
        <v>165132</v>
      </c>
      <c r="J1013">
        <v>178200</v>
      </c>
      <c r="K1013">
        <f t="shared" si="47"/>
        <v>13068</v>
      </c>
      <c r="L1013">
        <v>4482</v>
      </c>
      <c r="M1013">
        <v>4770</v>
      </c>
      <c r="P1013" s="36">
        <v>41243</v>
      </c>
    </row>
    <row r="1014" spans="1:16">
      <c r="A1014" s="57">
        <v>41243</v>
      </c>
      <c r="B1014" t="s">
        <v>31</v>
      </c>
      <c r="C1014" t="s">
        <v>30</v>
      </c>
      <c r="D1014" t="s">
        <v>41</v>
      </c>
      <c r="E1014" t="s">
        <v>13</v>
      </c>
      <c r="F1014">
        <v>15</v>
      </c>
      <c r="G1014" t="str">
        <f t="shared" si="45"/>
        <v>2012</v>
      </c>
      <c r="H1014" t="str">
        <f t="shared" si="46"/>
        <v>November</v>
      </c>
      <c r="I1014">
        <v>2952</v>
      </c>
      <c r="J1014">
        <v>3150</v>
      </c>
      <c r="K1014">
        <f t="shared" si="47"/>
        <v>198</v>
      </c>
      <c r="L1014">
        <v>3924</v>
      </c>
      <c r="M1014">
        <v>4230</v>
      </c>
      <c r="P1014" s="36">
        <v>41243</v>
      </c>
    </row>
    <row r="1015" spans="1:16">
      <c r="A1015" s="57">
        <v>41243</v>
      </c>
      <c r="B1015" t="s">
        <v>14</v>
      </c>
      <c r="C1015" t="s">
        <v>11</v>
      </c>
      <c r="D1015" t="s">
        <v>38</v>
      </c>
      <c r="E1015" t="s">
        <v>13</v>
      </c>
      <c r="F1015">
        <v>23</v>
      </c>
      <c r="G1015" t="str">
        <f t="shared" si="45"/>
        <v>2012</v>
      </c>
      <c r="H1015" t="str">
        <f t="shared" si="46"/>
        <v>November</v>
      </c>
      <c r="I1015">
        <v>35460</v>
      </c>
      <c r="J1015">
        <v>37800</v>
      </c>
      <c r="K1015">
        <f t="shared" si="47"/>
        <v>2340</v>
      </c>
      <c r="L1015">
        <v>7506</v>
      </c>
      <c r="M1015">
        <v>8100</v>
      </c>
      <c r="P1015" s="36">
        <v>41243</v>
      </c>
    </row>
    <row r="1016" spans="1:16">
      <c r="A1016" s="57">
        <v>41244</v>
      </c>
      <c r="B1016" t="s">
        <v>34</v>
      </c>
      <c r="C1016" t="s">
        <v>25</v>
      </c>
      <c r="D1016" t="s">
        <v>39</v>
      </c>
      <c r="E1016" t="s">
        <v>13</v>
      </c>
      <c r="F1016">
        <v>9</v>
      </c>
      <c r="G1016" t="str">
        <f t="shared" si="45"/>
        <v>2012</v>
      </c>
      <c r="H1016" t="str">
        <f t="shared" si="46"/>
        <v>December</v>
      </c>
      <c r="I1016">
        <v>48438</v>
      </c>
      <c r="J1016">
        <v>51480</v>
      </c>
      <c r="K1016">
        <f t="shared" si="47"/>
        <v>3042</v>
      </c>
      <c r="L1016">
        <v>3546</v>
      </c>
      <c r="M1016">
        <v>3780</v>
      </c>
      <c r="P1016" s="36">
        <v>41244</v>
      </c>
    </row>
    <row r="1017" spans="1:16">
      <c r="A1017" s="57">
        <v>41244</v>
      </c>
      <c r="B1017" t="s">
        <v>27</v>
      </c>
      <c r="C1017" t="s">
        <v>23</v>
      </c>
      <c r="D1017" t="s">
        <v>21</v>
      </c>
      <c r="E1017" t="s">
        <v>13</v>
      </c>
      <c r="F1017">
        <v>7</v>
      </c>
      <c r="G1017" t="str">
        <f t="shared" si="45"/>
        <v>2012</v>
      </c>
      <c r="H1017" t="str">
        <f t="shared" si="46"/>
        <v>December</v>
      </c>
      <c r="I1017">
        <v>2196</v>
      </c>
      <c r="J1017">
        <v>2340</v>
      </c>
      <c r="K1017">
        <f t="shared" si="47"/>
        <v>144</v>
      </c>
      <c r="L1017">
        <v>3042</v>
      </c>
      <c r="M1017">
        <v>3240</v>
      </c>
      <c r="P1017" s="36">
        <v>41244</v>
      </c>
    </row>
    <row r="1018" spans="1:16">
      <c r="A1018" s="57">
        <v>41245</v>
      </c>
      <c r="B1018" t="s">
        <v>22</v>
      </c>
      <c r="C1018" t="s">
        <v>23</v>
      </c>
      <c r="D1018" t="s">
        <v>42</v>
      </c>
      <c r="E1018" t="s">
        <v>16</v>
      </c>
      <c r="F1018">
        <v>25</v>
      </c>
      <c r="G1018" t="str">
        <f t="shared" si="45"/>
        <v>2012</v>
      </c>
      <c r="H1018" t="str">
        <f t="shared" si="46"/>
        <v>December</v>
      </c>
      <c r="I1018">
        <v>157626</v>
      </c>
      <c r="J1018">
        <v>170100</v>
      </c>
      <c r="K1018">
        <f t="shared" si="47"/>
        <v>12474</v>
      </c>
      <c r="L1018">
        <v>3042</v>
      </c>
      <c r="M1018">
        <v>3240</v>
      </c>
      <c r="P1018" s="36">
        <v>41245</v>
      </c>
    </row>
    <row r="1019" spans="1:16">
      <c r="A1019" s="57">
        <v>41245</v>
      </c>
      <c r="B1019" t="s">
        <v>22</v>
      </c>
      <c r="C1019" t="s">
        <v>23</v>
      </c>
      <c r="D1019" t="s">
        <v>12</v>
      </c>
      <c r="E1019" t="s">
        <v>13</v>
      </c>
      <c r="F1019">
        <v>10</v>
      </c>
      <c r="G1019" t="str">
        <f t="shared" si="45"/>
        <v>2012</v>
      </c>
      <c r="H1019" t="str">
        <f t="shared" si="46"/>
        <v>December</v>
      </c>
      <c r="I1019">
        <v>18306</v>
      </c>
      <c r="J1019">
        <v>19440</v>
      </c>
      <c r="K1019">
        <f t="shared" si="47"/>
        <v>1134</v>
      </c>
      <c r="L1019">
        <v>3978</v>
      </c>
      <c r="M1019">
        <v>4230</v>
      </c>
      <c r="P1019" s="36">
        <v>41245</v>
      </c>
    </row>
    <row r="1020" spans="1:16">
      <c r="A1020" s="57">
        <v>41246</v>
      </c>
      <c r="B1020" t="s">
        <v>14</v>
      </c>
      <c r="C1020" t="s">
        <v>11</v>
      </c>
      <c r="D1020" t="s">
        <v>38</v>
      </c>
      <c r="E1020" t="s">
        <v>13</v>
      </c>
      <c r="F1020">
        <v>8</v>
      </c>
      <c r="G1020" t="str">
        <f t="shared" si="45"/>
        <v>2012</v>
      </c>
      <c r="H1020" t="str">
        <f t="shared" si="46"/>
        <v>December</v>
      </c>
      <c r="I1020">
        <v>7092</v>
      </c>
      <c r="J1020">
        <v>7560</v>
      </c>
      <c r="K1020">
        <f t="shared" si="47"/>
        <v>468</v>
      </c>
      <c r="L1020">
        <v>5148</v>
      </c>
      <c r="M1020">
        <v>5490</v>
      </c>
      <c r="P1020" s="36">
        <v>41246</v>
      </c>
    </row>
    <row r="1021" spans="1:16">
      <c r="A1021" s="57">
        <v>41247</v>
      </c>
      <c r="B1021" t="s">
        <v>14</v>
      </c>
      <c r="C1021" t="s">
        <v>11</v>
      </c>
      <c r="D1021" t="s">
        <v>40</v>
      </c>
      <c r="E1021" t="s">
        <v>16</v>
      </c>
      <c r="F1021">
        <v>18</v>
      </c>
      <c r="G1021" t="str">
        <f t="shared" si="45"/>
        <v>2012</v>
      </c>
      <c r="H1021" t="str">
        <f t="shared" si="46"/>
        <v>December</v>
      </c>
      <c r="I1021">
        <v>43164</v>
      </c>
      <c r="J1021">
        <v>46530</v>
      </c>
      <c r="K1021">
        <f t="shared" si="47"/>
        <v>3366</v>
      </c>
      <c r="L1021">
        <v>3042</v>
      </c>
      <c r="M1021">
        <v>3240</v>
      </c>
      <c r="P1021" s="36">
        <v>41247</v>
      </c>
    </row>
    <row r="1022" spans="1:16">
      <c r="A1022" s="57">
        <v>41247</v>
      </c>
      <c r="B1022" t="s">
        <v>22</v>
      </c>
      <c r="C1022" t="s">
        <v>23</v>
      </c>
      <c r="D1022" t="s">
        <v>35</v>
      </c>
      <c r="E1022" t="s">
        <v>13</v>
      </c>
      <c r="F1022">
        <v>8</v>
      </c>
      <c r="G1022" t="str">
        <f t="shared" si="45"/>
        <v>2012</v>
      </c>
      <c r="H1022" t="str">
        <f t="shared" si="46"/>
        <v>December</v>
      </c>
      <c r="I1022">
        <v>56628</v>
      </c>
      <c r="J1022">
        <v>60390</v>
      </c>
      <c r="K1022">
        <f t="shared" si="47"/>
        <v>3762</v>
      </c>
      <c r="L1022">
        <v>5148</v>
      </c>
      <c r="M1022">
        <v>5490</v>
      </c>
      <c r="P1022" s="36">
        <v>41247</v>
      </c>
    </row>
    <row r="1023" spans="1:16">
      <c r="A1023" s="57">
        <v>41247</v>
      </c>
      <c r="B1023" t="s">
        <v>31</v>
      </c>
      <c r="C1023" t="s">
        <v>30</v>
      </c>
      <c r="D1023" t="s">
        <v>12</v>
      </c>
      <c r="E1023" t="s">
        <v>13</v>
      </c>
      <c r="F1023">
        <v>25</v>
      </c>
      <c r="G1023" t="str">
        <f t="shared" si="45"/>
        <v>2012</v>
      </c>
      <c r="H1023" t="str">
        <f t="shared" si="46"/>
        <v>December</v>
      </c>
      <c r="I1023">
        <v>4068</v>
      </c>
      <c r="J1023">
        <v>4320</v>
      </c>
      <c r="K1023">
        <f t="shared" si="47"/>
        <v>252</v>
      </c>
      <c r="L1023">
        <v>7506</v>
      </c>
      <c r="M1023">
        <v>8100</v>
      </c>
      <c r="P1023" s="36">
        <v>41247</v>
      </c>
    </row>
    <row r="1024" spans="1:16">
      <c r="A1024" s="57">
        <v>41248</v>
      </c>
      <c r="B1024" t="s">
        <v>17</v>
      </c>
      <c r="C1024" t="s">
        <v>18</v>
      </c>
      <c r="D1024" t="s">
        <v>36</v>
      </c>
      <c r="E1024" t="s">
        <v>13</v>
      </c>
      <c r="F1024">
        <v>7</v>
      </c>
      <c r="G1024" t="str">
        <f t="shared" si="45"/>
        <v>2012</v>
      </c>
      <c r="H1024" t="str">
        <f t="shared" si="46"/>
        <v>December</v>
      </c>
      <c r="I1024">
        <v>46332</v>
      </c>
      <c r="J1024">
        <v>49500</v>
      </c>
      <c r="K1024">
        <f t="shared" si="47"/>
        <v>3168</v>
      </c>
      <c r="L1024">
        <v>3042</v>
      </c>
      <c r="M1024">
        <v>3240</v>
      </c>
      <c r="P1024" s="36">
        <v>41248</v>
      </c>
    </row>
    <row r="1025" spans="1:16">
      <c r="A1025" s="57">
        <v>41248</v>
      </c>
      <c r="B1025" t="s">
        <v>24</v>
      </c>
      <c r="C1025" t="s">
        <v>25</v>
      </c>
      <c r="D1025" t="s">
        <v>15</v>
      </c>
      <c r="E1025" t="s">
        <v>16</v>
      </c>
      <c r="F1025">
        <v>17</v>
      </c>
      <c r="G1025" t="str">
        <f t="shared" si="45"/>
        <v>2012</v>
      </c>
      <c r="H1025" t="str">
        <f t="shared" si="46"/>
        <v>December</v>
      </c>
      <c r="I1025">
        <v>17910</v>
      </c>
      <c r="J1025">
        <v>19350</v>
      </c>
      <c r="K1025">
        <f t="shared" si="47"/>
        <v>1440</v>
      </c>
      <c r="L1025">
        <v>3978</v>
      </c>
      <c r="M1025">
        <v>4230</v>
      </c>
      <c r="P1025" s="36">
        <v>41248</v>
      </c>
    </row>
    <row r="1026" spans="1:16">
      <c r="A1026" s="57">
        <v>41248</v>
      </c>
      <c r="B1026" t="s">
        <v>27</v>
      </c>
      <c r="C1026" t="s">
        <v>23</v>
      </c>
      <c r="D1026" t="s">
        <v>40</v>
      </c>
      <c r="E1026" t="s">
        <v>16</v>
      </c>
      <c r="F1026">
        <v>3</v>
      </c>
      <c r="G1026" t="str">
        <f t="shared" si="45"/>
        <v>2012</v>
      </c>
      <c r="H1026" t="str">
        <f t="shared" si="46"/>
        <v>December</v>
      </c>
      <c r="I1026">
        <v>47088</v>
      </c>
      <c r="J1026">
        <v>50760</v>
      </c>
      <c r="K1026">
        <f t="shared" si="47"/>
        <v>3672</v>
      </c>
      <c r="L1026">
        <v>2952</v>
      </c>
      <c r="M1026">
        <v>3150</v>
      </c>
      <c r="P1026" s="36">
        <v>41248</v>
      </c>
    </row>
    <row r="1027" spans="1:16">
      <c r="A1027" s="57">
        <v>41248</v>
      </c>
      <c r="B1027" t="s">
        <v>10</v>
      </c>
      <c r="C1027" t="s">
        <v>11</v>
      </c>
      <c r="D1027" t="s">
        <v>40</v>
      </c>
      <c r="E1027" t="s">
        <v>16</v>
      </c>
      <c r="F1027">
        <v>13</v>
      </c>
      <c r="G1027" t="str">
        <f t="shared" ref="G1027:G1090" si="48">TEXT(A1027,"yyyy")</f>
        <v>2012</v>
      </c>
      <c r="H1027" t="str">
        <f t="shared" ref="H1027:H1090" si="49">TEXT(A1027,"mmmm")</f>
        <v>December</v>
      </c>
      <c r="I1027">
        <v>66708</v>
      </c>
      <c r="J1027">
        <v>71910</v>
      </c>
      <c r="K1027">
        <f t="shared" ref="K1027:K1090" si="50">J1027-I1027</f>
        <v>5202</v>
      </c>
      <c r="L1027">
        <v>2034</v>
      </c>
      <c r="M1027">
        <v>2160</v>
      </c>
      <c r="P1027" s="36">
        <v>41248</v>
      </c>
    </row>
    <row r="1028" spans="1:16">
      <c r="A1028" s="57">
        <v>41249</v>
      </c>
      <c r="B1028" t="s">
        <v>14</v>
      </c>
      <c r="C1028" t="s">
        <v>11</v>
      </c>
      <c r="D1028" t="s">
        <v>39</v>
      </c>
      <c r="E1028" t="s">
        <v>13</v>
      </c>
      <c r="F1028">
        <v>17</v>
      </c>
      <c r="G1028" t="str">
        <f t="shared" si="48"/>
        <v>2012</v>
      </c>
      <c r="H1028" t="str">
        <f t="shared" si="49"/>
        <v>December</v>
      </c>
      <c r="I1028">
        <v>85698</v>
      </c>
      <c r="J1028">
        <v>91080</v>
      </c>
      <c r="K1028">
        <f t="shared" si="50"/>
        <v>5382</v>
      </c>
      <c r="L1028">
        <v>3582</v>
      </c>
      <c r="M1028">
        <v>3870</v>
      </c>
      <c r="P1028" s="36">
        <v>41249</v>
      </c>
    </row>
    <row r="1029" spans="1:16">
      <c r="A1029" s="57">
        <v>41250</v>
      </c>
      <c r="B1029" t="s">
        <v>10</v>
      </c>
      <c r="C1029" t="s">
        <v>11</v>
      </c>
      <c r="D1029" t="s">
        <v>28</v>
      </c>
      <c r="E1029" t="s">
        <v>13</v>
      </c>
      <c r="F1029">
        <v>22</v>
      </c>
      <c r="G1029" t="str">
        <f t="shared" si="48"/>
        <v>2012</v>
      </c>
      <c r="H1029" t="str">
        <f t="shared" si="49"/>
        <v>December</v>
      </c>
      <c r="I1029">
        <v>75816</v>
      </c>
      <c r="J1029">
        <v>80730</v>
      </c>
      <c r="K1029">
        <f t="shared" si="50"/>
        <v>4914</v>
      </c>
      <c r="L1029">
        <v>3978</v>
      </c>
      <c r="M1029">
        <v>4230</v>
      </c>
      <c r="P1029" s="36">
        <v>41250</v>
      </c>
    </row>
    <row r="1030" spans="1:16">
      <c r="A1030" s="57">
        <v>41250</v>
      </c>
      <c r="B1030" t="s">
        <v>14</v>
      </c>
      <c r="C1030" t="s">
        <v>11</v>
      </c>
      <c r="D1030" t="s">
        <v>15</v>
      </c>
      <c r="E1030" t="s">
        <v>16</v>
      </c>
      <c r="F1030">
        <v>23</v>
      </c>
      <c r="G1030" t="str">
        <f t="shared" si="48"/>
        <v>2012</v>
      </c>
      <c r="H1030" t="str">
        <f t="shared" si="49"/>
        <v>December</v>
      </c>
      <c r="I1030">
        <v>14328</v>
      </c>
      <c r="J1030">
        <v>15480</v>
      </c>
      <c r="K1030">
        <f t="shared" si="50"/>
        <v>1152</v>
      </c>
      <c r="L1030">
        <v>2196</v>
      </c>
      <c r="M1030">
        <v>2340</v>
      </c>
      <c r="P1030" s="36">
        <v>41250</v>
      </c>
    </row>
    <row r="1031" spans="1:16">
      <c r="A1031" s="57">
        <v>41250</v>
      </c>
      <c r="B1031" t="s">
        <v>10</v>
      </c>
      <c r="C1031" t="s">
        <v>11</v>
      </c>
      <c r="D1031" t="s">
        <v>12</v>
      </c>
      <c r="E1031" t="s">
        <v>13</v>
      </c>
      <c r="F1031">
        <v>1</v>
      </c>
      <c r="G1031" t="str">
        <f t="shared" si="48"/>
        <v>2012</v>
      </c>
      <c r="H1031" t="str">
        <f t="shared" si="49"/>
        <v>December</v>
      </c>
      <c r="I1031">
        <v>4068</v>
      </c>
      <c r="J1031">
        <v>4320</v>
      </c>
      <c r="K1031">
        <f t="shared" si="50"/>
        <v>252</v>
      </c>
      <c r="L1031">
        <v>2034</v>
      </c>
      <c r="M1031">
        <v>2160</v>
      </c>
      <c r="P1031" s="36">
        <v>41250</v>
      </c>
    </row>
    <row r="1032" spans="1:16">
      <c r="A1032" s="57">
        <v>41250</v>
      </c>
      <c r="B1032" t="s">
        <v>31</v>
      </c>
      <c r="C1032" t="s">
        <v>30</v>
      </c>
      <c r="D1032" t="s">
        <v>19</v>
      </c>
      <c r="E1032" t="s">
        <v>13</v>
      </c>
      <c r="F1032">
        <v>25</v>
      </c>
      <c r="G1032" t="str">
        <f t="shared" si="48"/>
        <v>2012</v>
      </c>
      <c r="H1032" t="str">
        <f t="shared" si="49"/>
        <v>December</v>
      </c>
      <c r="I1032">
        <v>63648</v>
      </c>
      <c r="J1032">
        <v>67680</v>
      </c>
      <c r="K1032">
        <f t="shared" si="50"/>
        <v>4032</v>
      </c>
      <c r="L1032">
        <v>5148</v>
      </c>
      <c r="M1032">
        <v>5490</v>
      </c>
      <c r="P1032" s="36">
        <v>41250</v>
      </c>
    </row>
    <row r="1033" spans="1:16">
      <c r="A1033" s="57">
        <v>41250</v>
      </c>
      <c r="B1033" t="s">
        <v>31</v>
      </c>
      <c r="C1033" t="s">
        <v>30</v>
      </c>
      <c r="D1033" t="s">
        <v>15</v>
      </c>
      <c r="E1033" t="s">
        <v>16</v>
      </c>
      <c r="F1033">
        <v>22</v>
      </c>
      <c r="G1033" t="str">
        <f t="shared" si="48"/>
        <v>2012</v>
      </c>
      <c r="H1033" t="str">
        <f t="shared" si="49"/>
        <v>December</v>
      </c>
      <c r="I1033">
        <v>85968</v>
      </c>
      <c r="J1033">
        <v>92880</v>
      </c>
      <c r="K1033">
        <f t="shared" si="50"/>
        <v>6912</v>
      </c>
      <c r="L1033">
        <v>3384</v>
      </c>
      <c r="M1033">
        <v>3600</v>
      </c>
      <c r="P1033" s="36">
        <v>41250</v>
      </c>
    </row>
    <row r="1034" spans="1:16">
      <c r="A1034" s="57">
        <v>41250</v>
      </c>
      <c r="B1034" t="s">
        <v>10</v>
      </c>
      <c r="C1034" t="s">
        <v>11</v>
      </c>
      <c r="D1034" t="s">
        <v>41</v>
      </c>
      <c r="E1034" t="s">
        <v>13</v>
      </c>
      <c r="F1034">
        <v>2</v>
      </c>
      <c r="G1034" t="str">
        <f t="shared" si="48"/>
        <v>2012</v>
      </c>
      <c r="H1034" t="str">
        <f t="shared" si="49"/>
        <v>December</v>
      </c>
      <c r="I1034">
        <v>32472</v>
      </c>
      <c r="J1034">
        <v>34650</v>
      </c>
      <c r="K1034">
        <f t="shared" si="50"/>
        <v>2178</v>
      </c>
      <c r="L1034">
        <v>3978</v>
      </c>
      <c r="M1034">
        <v>4230</v>
      </c>
      <c r="P1034" s="36">
        <v>41250</v>
      </c>
    </row>
    <row r="1035" spans="1:16">
      <c r="A1035" s="57">
        <v>41250</v>
      </c>
      <c r="B1035" t="s">
        <v>14</v>
      </c>
      <c r="C1035" t="s">
        <v>11</v>
      </c>
      <c r="D1035" t="s">
        <v>35</v>
      </c>
      <c r="E1035" t="s">
        <v>13</v>
      </c>
      <c r="F1035">
        <v>11</v>
      </c>
      <c r="G1035" t="str">
        <f t="shared" si="48"/>
        <v>2012</v>
      </c>
      <c r="H1035" t="str">
        <f t="shared" si="49"/>
        <v>December</v>
      </c>
      <c r="I1035">
        <v>10296</v>
      </c>
      <c r="J1035">
        <v>10980</v>
      </c>
      <c r="K1035">
        <f t="shared" si="50"/>
        <v>684</v>
      </c>
      <c r="L1035">
        <v>3582</v>
      </c>
      <c r="M1035">
        <v>3870</v>
      </c>
      <c r="P1035" s="36">
        <v>41250</v>
      </c>
    </row>
    <row r="1036" spans="1:16">
      <c r="A1036" s="57">
        <v>41250</v>
      </c>
      <c r="B1036" t="s">
        <v>14</v>
      </c>
      <c r="C1036" t="s">
        <v>11</v>
      </c>
      <c r="D1036" t="s">
        <v>12</v>
      </c>
      <c r="E1036" t="s">
        <v>13</v>
      </c>
      <c r="F1036">
        <v>11</v>
      </c>
      <c r="G1036" t="str">
        <f t="shared" si="48"/>
        <v>2012</v>
      </c>
      <c r="H1036" t="str">
        <f t="shared" si="49"/>
        <v>December</v>
      </c>
      <c r="I1036">
        <v>36612</v>
      </c>
      <c r="J1036">
        <v>38880</v>
      </c>
      <c r="K1036">
        <f t="shared" si="50"/>
        <v>2268</v>
      </c>
      <c r="L1036">
        <v>3546</v>
      </c>
      <c r="M1036">
        <v>3780</v>
      </c>
      <c r="P1036" s="36">
        <v>41250</v>
      </c>
    </row>
    <row r="1037" spans="1:16">
      <c r="A1037" s="57">
        <v>41251</v>
      </c>
      <c r="B1037" t="s">
        <v>17</v>
      </c>
      <c r="C1037" t="s">
        <v>18</v>
      </c>
      <c r="D1037" t="s">
        <v>36</v>
      </c>
      <c r="E1037" t="s">
        <v>13</v>
      </c>
      <c r="F1037">
        <v>1</v>
      </c>
      <c r="G1037" t="str">
        <f t="shared" si="48"/>
        <v>2012</v>
      </c>
      <c r="H1037" t="str">
        <f t="shared" si="49"/>
        <v>December</v>
      </c>
      <c r="I1037">
        <v>8424</v>
      </c>
      <c r="J1037">
        <v>9000</v>
      </c>
      <c r="K1037">
        <f t="shared" si="50"/>
        <v>576</v>
      </c>
      <c r="L1037">
        <v>7506</v>
      </c>
      <c r="M1037">
        <v>8100</v>
      </c>
      <c r="P1037" s="36">
        <v>41251</v>
      </c>
    </row>
    <row r="1038" spans="1:16">
      <c r="A1038" s="57">
        <v>41251</v>
      </c>
      <c r="B1038" t="s">
        <v>29</v>
      </c>
      <c r="C1038" t="s">
        <v>30</v>
      </c>
      <c r="D1038" t="s">
        <v>35</v>
      </c>
      <c r="E1038" t="s">
        <v>13</v>
      </c>
      <c r="F1038">
        <v>14</v>
      </c>
      <c r="G1038" t="str">
        <f t="shared" si="48"/>
        <v>2012</v>
      </c>
      <c r="H1038" t="str">
        <f t="shared" si="49"/>
        <v>December</v>
      </c>
      <c r="I1038">
        <v>15444</v>
      </c>
      <c r="J1038">
        <v>16470</v>
      </c>
      <c r="K1038">
        <f t="shared" si="50"/>
        <v>1026</v>
      </c>
      <c r="L1038">
        <v>3978</v>
      </c>
      <c r="M1038">
        <v>4230</v>
      </c>
      <c r="P1038" s="36">
        <v>41251</v>
      </c>
    </row>
    <row r="1039" spans="1:16">
      <c r="A1039" s="57">
        <v>41251</v>
      </c>
      <c r="B1039" t="s">
        <v>20</v>
      </c>
      <c r="C1039" t="s">
        <v>18</v>
      </c>
      <c r="D1039" t="s">
        <v>21</v>
      </c>
      <c r="E1039" t="s">
        <v>13</v>
      </c>
      <c r="F1039">
        <v>11</v>
      </c>
      <c r="G1039" t="str">
        <f t="shared" si="48"/>
        <v>2012</v>
      </c>
      <c r="H1039" t="str">
        <f t="shared" si="49"/>
        <v>December</v>
      </c>
      <c r="I1039">
        <v>19764</v>
      </c>
      <c r="J1039">
        <v>21060</v>
      </c>
      <c r="K1039">
        <f t="shared" si="50"/>
        <v>1296</v>
      </c>
      <c r="L1039">
        <v>2034</v>
      </c>
      <c r="M1039">
        <v>2160</v>
      </c>
      <c r="P1039" s="36">
        <v>41251</v>
      </c>
    </row>
    <row r="1040" spans="1:16">
      <c r="A1040" s="57">
        <v>41252</v>
      </c>
      <c r="B1040" t="s">
        <v>29</v>
      </c>
      <c r="C1040" t="s">
        <v>30</v>
      </c>
      <c r="D1040" t="s">
        <v>36</v>
      </c>
      <c r="E1040" t="s">
        <v>13</v>
      </c>
      <c r="F1040">
        <v>8</v>
      </c>
      <c r="G1040" t="str">
        <f t="shared" si="48"/>
        <v>2012</v>
      </c>
      <c r="H1040" t="str">
        <f t="shared" si="49"/>
        <v>December</v>
      </c>
      <c r="I1040">
        <v>10530</v>
      </c>
      <c r="J1040">
        <v>11250</v>
      </c>
      <c r="K1040">
        <f t="shared" si="50"/>
        <v>720</v>
      </c>
      <c r="L1040">
        <v>2952</v>
      </c>
      <c r="M1040">
        <v>3150</v>
      </c>
      <c r="P1040" s="36">
        <v>41252</v>
      </c>
    </row>
    <row r="1041" spans="1:16">
      <c r="A1041" s="57">
        <v>41252</v>
      </c>
      <c r="B1041" t="s">
        <v>29</v>
      </c>
      <c r="C1041" t="s">
        <v>30</v>
      </c>
      <c r="D1041" t="s">
        <v>26</v>
      </c>
      <c r="E1041" t="s">
        <v>13</v>
      </c>
      <c r="F1041">
        <v>1</v>
      </c>
      <c r="G1041" t="str">
        <f t="shared" si="48"/>
        <v>2012</v>
      </c>
      <c r="H1041" t="str">
        <f t="shared" si="49"/>
        <v>December</v>
      </c>
      <c r="I1041">
        <v>21294</v>
      </c>
      <c r="J1041">
        <v>22680</v>
      </c>
      <c r="K1041">
        <f t="shared" si="50"/>
        <v>1386</v>
      </c>
      <c r="L1041">
        <v>3546</v>
      </c>
      <c r="M1041">
        <v>3780</v>
      </c>
      <c r="P1041" s="36">
        <v>41252</v>
      </c>
    </row>
    <row r="1042" spans="1:16">
      <c r="A1042" s="57">
        <v>41252</v>
      </c>
      <c r="B1042" t="s">
        <v>17</v>
      </c>
      <c r="C1042" t="s">
        <v>18</v>
      </c>
      <c r="D1042" t="s">
        <v>15</v>
      </c>
      <c r="E1042" t="s">
        <v>16</v>
      </c>
      <c r="F1042">
        <v>24</v>
      </c>
      <c r="G1042" t="str">
        <f t="shared" si="48"/>
        <v>2012</v>
      </c>
      <c r="H1042" t="str">
        <f t="shared" si="49"/>
        <v>December</v>
      </c>
      <c r="I1042">
        <v>32238</v>
      </c>
      <c r="J1042">
        <v>34830</v>
      </c>
      <c r="K1042">
        <f t="shared" si="50"/>
        <v>2592</v>
      </c>
      <c r="L1042">
        <v>3546</v>
      </c>
      <c r="M1042">
        <v>3780</v>
      </c>
      <c r="P1042" s="36">
        <v>41252</v>
      </c>
    </row>
    <row r="1043" spans="1:16">
      <c r="A1043" s="57">
        <v>41252</v>
      </c>
      <c r="B1043" t="s">
        <v>34</v>
      </c>
      <c r="C1043" t="s">
        <v>25</v>
      </c>
      <c r="D1043" t="s">
        <v>15</v>
      </c>
      <c r="E1043" t="s">
        <v>16</v>
      </c>
      <c r="F1043">
        <v>15</v>
      </c>
      <c r="G1043" t="str">
        <f t="shared" si="48"/>
        <v>2012</v>
      </c>
      <c r="H1043" t="str">
        <f t="shared" si="49"/>
        <v>December</v>
      </c>
      <c r="I1043">
        <v>71640</v>
      </c>
      <c r="J1043">
        <v>77400</v>
      </c>
      <c r="K1043">
        <f t="shared" si="50"/>
        <v>5760</v>
      </c>
      <c r="L1043">
        <v>3978</v>
      </c>
      <c r="M1043">
        <v>4230</v>
      </c>
      <c r="P1043" s="36">
        <v>41252</v>
      </c>
    </row>
    <row r="1044" spans="1:16">
      <c r="A1044" s="57">
        <v>41254</v>
      </c>
      <c r="B1044" t="s">
        <v>22</v>
      </c>
      <c r="C1044" t="s">
        <v>23</v>
      </c>
      <c r="D1044" t="s">
        <v>38</v>
      </c>
      <c r="E1044" t="s">
        <v>13</v>
      </c>
      <c r="F1044">
        <v>20</v>
      </c>
      <c r="G1044" t="str">
        <f t="shared" si="48"/>
        <v>2012</v>
      </c>
      <c r="H1044" t="str">
        <f t="shared" si="49"/>
        <v>December</v>
      </c>
      <c r="I1044">
        <v>74466</v>
      </c>
      <c r="J1044">
        <v>79380</v>
      </c>
      <c r="K1044">
        <f t="shared" si="50"/>
        <v>4914</v>
      </c>
      <c r="L1044">
        <v>3546</v>
      </c>
      <c r="M1044">
        <v>3780</v>
      </c>
      <c r="P1044" s="36">
        <v>41254</v>
      </c>
    </row>
    <row r="1045" spans="1:16">
      <c r="A1045" s="57">
        <v>41254</v>
      </c>
      <c r="B1045" t="s">
        <v>34</v>
      </c>
      <c r="C1045" t="s">
        <v>25</v>
      </c>
      <c r="D1045" t="s">
        <v>26</v>
      </c>
      <c r="E1045" t="s">
        <v>13</v>
      </c>
      <c r="F1045">
        <v>1</v>
      </c>
      <c r="G1045" t="str">
        <f t="shared" si="48"/>
        <v>2012</v>
      </c>
      <c r="H1045" t="str">
        <f t="shared" si="49"/>
        <v>December</v>
      </c>
      <c r="I1045">
        <v>18252</v>
      </c>
      <c r="J1045">
        <v>19440</v>
      </c>
      <c r="K1045">
        <f t="shared" si="50"/>
        <v>1188</v>
      </c>
      <c r="L1045">
        <v>5148</v>
      </c>
      <c r="M1045">
        <v>5490</v>
      </c>
      <c r="P1045" s="36">
        <v>41254</v>
      </c>
    </row>
    <row r="1046" spans="1:16">
      <c r="A1046" s="57">
        <v>41254</v>
      </c>
      <c r="B1046" t="s">
        <v>31</v>
      </c>
      <c r="C1046" t="s">
        <v>30</v>
      </c>
      <c r="D1046" t="s">
        <v>12</v>
      </c>
      <c r="E1046" t="s">
        <v>13</v>
      </c>
      <c r="F1046">
        <v>5</v>
      </c>
      <c r="G1046" t="str">
        <f t="shared" si="48"/>
        <v>2012</v>
      </c>
      <c r="H1046" t="str">
        <f t="shared" si="49"/>
        <v>December</v>
      </c>
      <c r="I1046">
        <v>14238</v>
      </c>
      <c r="J1046">
        <v>15120</v>
      </c>
      <c r="K1046">
        <f t="shared" si="50"/>
        <v>882</v>
      </c>
      <c r="L1046">
        <v>2196</v>
      </c>
      <c r="M1046">
        <v>2340</v>
      </c>
      <c r="P1046" s="36">
        <v>41254</v>
      </c>
    </row>
    <row r="1047" spans="1:16">
      <c r="A1047" s="57">
        <v>41254</v>
      </c>
      <c r="B1047" t="s">
        <v>34</v>
      </c>
      <c r="C1047" t="s">
        <v>25</v>
      </c>
      <c r="D1047" t="s">
        <v>38</v>
      </c>
      <c r="E1047" t="s">
        <v>13</v>
      </c>
      <c r="F1047">
        <v>2</v>
      </c>
      <c r="G1047" t="str">
        <f t="shared" si="48"/>
        <v>2012</v>
      </c>
      <c r="H1047" t="str">
        <f t="shared" si="49"/>
        <v>December</v>
      </c>
      <c r="I1047">
        <v>46098</v>
      </c>
      <c r="J1047">
        <v>49140</v>
      </c>
      <c r="K1047">
        <f t="shared" si="50"/>
        <v>3042</v>
      </c>
      <c r="L1047">
        <v>3924</v>
      </c>
      <c r="M1047">
        <v>4230</v>
      </c>
      <c r="P1047" s="36">
        <v>41254</v>
      </c>
    </row>
    <row r="1048" spans="1:16">
      <c r="A1048" s="57">
        <v>41255</v>
      </c>
      <c r="B1048" t="s">
        <v>34</v>
      </c>
      <c r="C1048" t="s">
        <v>25</v>
      </c>
      <c r="D1048" t="s">
        <v>35</v>
      </c>
      <c r="E1048" t="s">
        <v>13</v>
      </c>
      <c r="F1048">
        <v>15</v>
      </c>
      <c r="G1048" t="str">
        <f t="shared" si="48"/>
        <v>2012</v>
      </c>
      <c r="H1048" t="str">
        <f t="shared" si="49"/>
        <v>December</v>
      </c>
      <c r="I1048">
        <v>25740</v>
      </c>
      <c r="J1048">
        <v>27450</v>
      </c>
      <c r="K1048">
        <f t="shared" si="50"/>
        <v>1710</v>
      </c>
      <c r="L1048">
        <v>3978</v>
      </c>
      <c r="M1048">
        <v>4230</v>
      </c>
      <c r="P1048" s="36">
        <v>41255</v>
      </c>
    </row>
    <row r="1049" spans="1:16">
      <c r="A1049" s="57">
        <v>41255</v>
      </c>
      <c r="B1049" t="s">
        <v>34</v>
      </c>
      <c r="C1049" t="s">
        <v>25</v>
      </c>
      <c r="D1049" t="s">
        <v>40</v>
      </c>
      <c r="E1049" t="s">
        <v>16</v>
      </c>
      <c r="F1049">
        <v>24</v>
      </c>
      <c r="G1049" t="str">
        <f t="shared" si="48"/>
        <v>2012</v>
      </c>
      <c r="H1049" t="str">
        <f t="shared" si="49"/>
        <v>December</v>
      </c>
      <c r="I1049">
        <v>62784</v>
      </c>
      <c r="J1049">
        <v>67680</v>
      </c>
      <c r="K1049">
        <f t="shared" si="50"/>
        <v>4896</v>
      </c>
      <c r="L1049">
        <v>2106</v>
      </c>
      <c r="M1049">
        <v>2250</v>
      </c>
      <c r="P1049" s="36">
        <v>41255</v>
      </c>
    </row>
    <row r="1050" spans="1:16">
      <c r="A1050" s="57">
        <v>41255</v>
      </c>
      <c r="B1050" t="s">
        <v>27</v>
      </c>
      <c r="C1050" t="s">
        <v>23</v>
      </c>
      <c r="D1050" t="s">
        <v>43</v>
      </c>
      <c r="E1050" t="s">
        <v>13</v>
      </c>
      <c r="F1050">
        <v>23</v>
      </c>
      <c r="G1050" t="str">
        <f t="shared" si="48"/>
        <v>2012</v>
      </c>
      <c r="H1050" t="str">
        <f t="shared" si="49"/>
        <v>December</v>
      </c>
      <c r="I1050">
        <v>20304</v>
      </c>
      <c r="J1050">
        <v>21600</v>
      </c>
      <c r="K1050">
        <f t="shared" si="50"/>
        <v>1296</v>
      </c>
      <c r="L1050">
        <v>5148</v>
      </c>
      <c r="M1050">
        <v>5490</v>
      </c>
      <c r="P1050" s="36">
        <v>41255</v>
      </c>
    </row>
    <row r="1051" spans="1:16">
      <c r="A1051" s="57">
        <v>41255</v>
      </c>
      <c r="B1051" t="s">
        <v>29</v>
      </c>
      <c r="C1051" t="s">
        <v>30</v>
      </c>
      <c r="D1051" t="s">
        <v>28</v>
      </c>
      <c r="E1051" t="s">
        <v>13</v>
      </c>
      <c r="F1051">
        <v>20</v>
      </c>
      <c r="G1051" t="str">
        <f t="shared" si="48"/>
        <v>2012</v>
      </c>
      <c r="H1051" t="str">
        <f t="shared" si="49"/>
        <v>December</v>
      </c>
      <c r="I1051">
        <v>139968</v>
      </c>
      <c r="J1051">
        <v>149040</v>
      </c>
      <c r="K1051">
        <f t="shared" si="50"/>
        <v>9072</v>
      </c>
      <c r="L1051">
        <v>3546</v>
      </c>
      <c r="M1051">
        <v>3780</v>
      </c>
      <c r="P1051" s="36">
        <v>41255</v>
      </c>
    </row>
    <row r="1052" spans="1:16">
      <c r="A1052" s="57">
        <v>41255</v>
      </c>
      <c r="B1052" t="s">
        <v>20</v>
      </c>
      <c r="C1052" t="s">
        <v>18</v>
      </c>
      <c r="D1052" t="s">
        <v>32</v>
      </c>
      <c r="E1052" t="s">
        <v>13</v>
      </c>
      <c r="F1052">
        <v>23</v>
      </c>
      <c r="G1052" t="str">
        <f t="shared" si="48"/>
        <v>2012</v>
      </c>
      <c r="H1052" t="str">
        <f t="shared" si="49"/>
        <v>December</v>
      </c>
      <c r="I1052">
        <v>24822</v>
      </c>
      <c r="J1052">
        <v>26460</v>
      </c>
      <c r="K1052">
        <f t="shared" si="50"/>
        <v>1638</v>
      </c>
      <c r="L1052">
        <v>3546</v>
      </c>
      <c r="M1052">
        <v>3780</v>
      </c>
      <c r="P1052" s="36">
        <v>41255</v>
      </c>
    </row>
    <row r="1053" spans="1:16">
      <c r="A1053" s="57">
        <v>41255</v>
      </c>
      <c r="B1053" t="s">
        <v>24</v>
      </c>
      <c r="C1053" t="s">
        <v>25</v>
      </c>
      <c r="D1053" t="s">
        <v>40</v>
      </c>
      <c r="E1053" t="s">
        <v>16</v>
      </c>
      <c r="F1053">
        <v>22</v>
      </c>
      <c r="G1053" t="str">
        <f t="shared" si="48"/>
        <v>2012</v>
      </c>
      <c r="H1053" t="str">
        <f t="shared" si="49"/>
        <v>December</v>
      </c>
      <c r="I1053">
        <v>11772</v>
      </c>
      <c r="J1053">
        <v>12690</v>
      </c>
      <c r="K1053">
        <f t="shared" si="50"/>
        <v>918</v>
      </c>
      <c r="L1053">
        <v>5148</v>
      </c>
      <c r="M1053">
        <v>5490</v>
      </c>
      <c r="P1053" s="36">
        <v>41255</v>
      </c>
    </row>
    <row r="1054" spans="1:16">
      <c r="A1054" s="57">
        <v>41256</v>
      </c>
      <c r="B1054" t="s">
        <v>22</v>
      </c>
      <c r="C1054" t="s">
        <v>23</v>
      </c>
      <c r="D1054" t="s">
        <v>19</v>
      </c>
      <c r="E1054" t="s">
        <v>13</v>
      </c>
      <c r="F1054">
        <v>10</v>
      </c>
      <c r="G1054" t="str">
        <f t="shared" si="48"/>
        <v>2012</v>
      </c>
      <c r="H1054" t="str">
        <f t="shared" si="49"/>
        <v>December</v>
      </c>
      <c r="I1054">
        <v>15912</v>
      </c>
      <c r="J1054">
        <v>16920</v>
      </c>
      <c r="K1054">
        <f t="shared" si="50"/>
        <v>1008</v>
      </c>
      <c r="L1054">
        <v>3384</v>
      </c>
      <c r="M1054">
        <v>3600</v>
      </c>
      <c r="P1054" s="36">
        <v>41256</v>
      </c>
    </row>
    <row r="1055" spans="1:16">
      <c r="A1055" s="57">
        <v>41256</v>
      </c>
      <c r="B1055" t="s">
        <v>20</v>
      </c>
      <c r="C1055" t="s">
        <v>18</v>
      </c>
      <c r="D1055" t="s">
        <v>40</v>
      </c>
      <c r="E1055" t="s">
        <v>16</v>
      </c>
      <c r="F1055">
        <v>5</v>
      </c>
      <c r="G1055" t="str">
        <f t="shared" si="48"/>
        <v>2012</v>
      </c>
      <c r="H1055" t="str">
        <f t="shared" si="49"/>
        <v>December</v>
      </c>
      <c r="I1055">
        <v>78480</v>
      </c>
      <c r="J1055">
        <v>84600</v>
      </c>
      <c r="K1055">
        <f t="shared" si="50"/>
        <v>6120</v>
      </c>
      <c r="L1055">
        <v>3042</v>
      </c>
      <c r="M1055">
        <v>3240</v>
      </c>
      <c r="P1055" s="36">
        <v>41256</v>
      </c>
    </row>
    <row r="1056" spans="1:16">
      <c r="A1056" s="57">
        <v>41256</v>
      </c>
      <c r="B1056" t="s">
        <v>14</v>
      </c>
      <c r="C1056" t="s">
        <v>11</v>
      </c>
      <c r="D1056" t="s">
        <v>15</v>
      </c>
      <c r="E1056" t="s">
        <v>16</v>
      </c>
      <c r="F1056">
        <v>12</v>
      </c>
      <c r="G1056" t="str">
        <f t="shared" si="48"/>
        <v>2012</v>
      </c>
      <c r="H1056" t="str">
        <f t="shared" si="49"/>
        <v>December</v>
      </c>
      <c r="I1056">
        <v>85968</v>
      </c>
      <c r="J1056">
        <v>92880</v>
      </c>
      <c r="K1056">
        <f t="shared" si="50"/>
        <v>6912</v>
      </c>
      <c r="L1056">
        <v>3978</v>
      </c>
      <c r="M1056">
        <v>4230</v>
      </c>
      <c r="P1056" s="36">
        <v>41256</v>
      </c>
    </row>
    <row r="1057" spans="1:16">
      <c r="A1057" s="57">
        <v>41257</v>
      </c>
      <c r="B1057" t="s">
        <v>24</v>
      </c>
      <c r="C1057" t="s">
        <v>25</v>
      </c>
      <c r="D1057" t="s">
        <v>42</v>
      </c>
      <c r="E1057" t="s">
        <v>16</v>
      </c>
      <c r="F1057">
        <v>19</v>
      </c>
      <c r="G1057" t="str">
        <f t="shared" si="48"/>
        <v>2012</v>
      </c>
      <c r="H1057" t="str">
        <f t="shared" si="49"/>
        <v>December</v>
      </c>
      <c r="I1057">
        <v>37530</v>
      </c>
      <c r="J1057">
        <v>40500</v>
      </c>
      <c r="K1057">
        <f t="shared" si="50"/>
        <v>2970</v>
      </c>
      <c r="L1057">
        <v>3978</v>
      </c>
      <c r="M1057">
        <v>4230</v>
      </c>
      <c r="P1057" s="36">
        <v>41257</v>
      </c>
    </row>
    <row r="1058" spans="1:16">
      <c r="A1058" s="57">
        <v>41258</v>
      </c>
      <c r="B1058" t="s">
        <v>10</v>
      </c>
      <c r="C1058" t="s">
        <v>11</v>
      </c>
      <c r="D1058" t="s">
        <v>28</v>
      </c>
      <c r="E1058" t="s">
        <v>13</v>
      </c>
      <c r="F1058">
        <v>18</v>
      </c>
      <c r="G1058" t="str">
        <f t="shared" si="48"/>
        <v>2012</v>
      </c>
      <c r="H1058" t="str">
        <f t="shared" si="49"/>
        <v>December</v>
      </c>
      <c r="I1058">
        <v>29160</v>
      </c>
      <c r="J1058">
        <v>31050</v>
      </c>
      <c r="K1058">
        <f t="shared" si="50"/>
        <v>1890</v>
      </c>
      <c r="L1058">
        <v>3924</v>
      </c>
      <c r="M1058">
        <v>4230</v>
      </c>
      <c r="P1058" s="36">
        <v>41258</v>
      </c>
    </row>
    <row r="1059" spans="1:16">
      <c r="A1059" s="57">
        <v>41258</v>
      </c>
      <c r="B1059" t="s">
        <v>17</v>
      </c>
      <c r="C1059" t="s">
        <v>18</v>
      </c>
      <c r="D1059" t="s">
        <v>37</v>
      </c>
      <c r="E1059" t="s">
        <v>13</v>
      </c>
      <c r="F1059">
        <v>1</v>
      </c>
      <c r="G1059" t="str">
        <f t="shared" si="48"/>
        <v>2012</v>
      </c>
      <c r="H1059" t="str">
        <f t="shared" si="49"/>
        <v>December</v>
      </c>
      <c r="I1059">
        <v>22410</v>
      </c>
      <c r="J1059">
        <v>23850</v>
      </c>
      <c r="K1059">
        <f t="shared" si="50"/>
        <v>1440</v>
      </c>
      <c r="L1059">
        <v>2952</v>
      </c>
      <c r="M1059">
        <v>3150</v>
      </c>
      <c r="P1059" s="36">
        <v>41258</v>
      </c>
    </row>
    <row r="1060" spans="1:16">
      <c r="A1060" s="57">
        <v>41258</v>
      </c>
      <c r="B1060" t="s">
        <v>29</v>
      </c>
      <c r="C1060" t="s">
        <v>30</v>
      </c>
      <c r="D1060" t="s">
        <v>15</v>
      </c>
      <c r="E1060" t="s">
        <v>16</v>
      </c>
      <c r="F1060">
        <v>15</v>
      </c>
      <c r="G1060" t="str">
        <f t="shared" si="48"/>
        <v>2012</v>
      </c>
      <c r="H1060" t="str">
        <f t="shared" si="49"/>
        <v>December</v>
      </c>
      <c r="I1060">
        <v>71640</v>
      </c>
      <c r="J1060">
        <v>77400</v>
      </c>
      <c r="K1060">
        <f t="shared" si="50"/>
        <v>5760</v>
      </c>
      <c r="L1060">
        <v>3042</v>
      </c>
      <c r="M1060">
        <v>3240</v>
      </c>
      <c r="P1060" s="36">
        <v>41258</v>
      </c>
    </row>
    <row r="1061" spans="1:16">
      <c r="A1061" s="57">
        <v>41259</v>
      </c>
      <c r="B1061" t="s">
        <v>29</v>
      </c>
      <c r="C1061" t="s">
        <v>30</v>
      </c>
      <c r="D1061" t="s">
        <v>40</v>
      </c>
      <c r="E1061" t="s">
        <v>16</v>
      </c>
      <c r="F1061">
        <v>4</v>
      </c>
      <c r="G1061" t="str">
        <f t="shared" si="48"/>
        <v>2012</v>
      </c>
      <c r="H1061" t="str">
        <f t="shared" si="49"/>
        <v>December</v>
      </c>
      <c r="I1061">
        <v>94176</v>
      </c>
      <c r="J1061">
        <v>101520</v>
      </c>
      <c r="K1061">
        <f t="shared" si="50"/>
        <v>7344</v>
      </c>
      <c r="L1061">
        <v>3978</v>
      </c>
      <c r="M1061">
        <v>4230</v>
      </c>
      <c r="P1061" s="36">
        <v>41259</v>
      </c>
    </row>
    <row r="1062" spans="1:16">
      <c r="A1062" s="57">
        <v>41259</v>
      </c>
      <c r="B1062" t="s">
        <v>29</v>
      </c>
      <c r="C1062" t="s">
        <v>30</v>
      </c>
      <c r="D1062" t="s">
        <v>15</v>
      </c>
      <c r="E1062" t="s">
        <v>16</v>
      </c>
      <c r="F1062">
        <v>16</v>
      </c>
      <c r="G1062" t="str">
        <f t="shared" si="48"/>
        <v>2012</v>
      </c>
      <c r="H1062" t="str">
        <f t="shared" si="49"/>
        <v>December</v>
      </c>
      <c r="I1062">
        <v>28656</v>
      </c>
      <c r="J1062">
        <v>30960</v>
      </c>
      <c r="K1062">
        <f t="shared" si="50"/>
        <v>2304</v>
      </c>
      <c r="L1062">
        <v>2106</v>
      </c>
      <c r="M1062">
        <v>2250</v>
      </c>
      <c r="P1062" s="36">
        <v>41259</v>
      </c>
    </row>
    <row r="1063" spans="1:16">
      <c r="A1063" s="57">
        <v>41259</v>
      </c>
      <c r="B1063" t="s">
        <v>24</v>
      </c>
      <c r="C1063" t="s">
        <v>25</v>
      </c>
      <c r="D1063" t="s">
        <v>12</v>
      </c>
      <c r="E1063" t="s">
        <v>13</v>
      </c>
      <c r="F1063">
        <v>10</v>
      </c>
      <c r="G1063" t="str">
        <f t="shared" si="48"/>
        <v>2012</v>
      </c>
      <c r="H1063" t="str">
        <f t="shared" si="49"/>
        <v>December</v>
      </c>
      <c r="I1063">
        <v>30510</v>
      </c>
      <c r="J1063">
        <v>32400</v>
      </c>
      <c r="K1063">
        <f t="shared" si="50"/>
        <v>1890</v>
      </c>
      <c r="L1063">
        <v>2034</v>
      </c>
      <c r="M1063">
        <v>2160</v>
      </c>
      <c r="P1063" s="36">
        <v>41259</v>
      </c>
    </row>
    <row r="1064" spans="1:16">
      <c r="A1064" s="57">
        <v>41259</v>
      </c>
      <c r="B1064" t="s">
        <v>10</v>
      </c>
      <c r="C1064" t="s">
        <v>11</v>
      </c>
      <c r="D1064" t="s">
        <v>26</v>
      </c>
      <c r="E1064" t="s">
        <v>13</v>
      </c>
      <c r="F1064">
        <v>21</v>
      </c>
      <c r="G1064" t="str">
        <f t="shared" si="48"/>
        <v>2012</v>
      </c>
      <c r="H1064" t="str">
        <f t="shared" si="49"/>
        <v>December</v>
      </c>
      <c r="I1064">
        <v>76050</v>
      </c>
      <c r="J1064">
        <v>81000</v>
      </c>
      <c r="K1064">
        <f t="shared" si="50"/>
        <v>4950</v>
      </c>
      <c r="L1064">
        <v>4482</v>
      </c>
      <c r="M1064">
        <v>4770</v>
      </c>
      <c r="P1064" s="36">
        <v>41259</v>
      </c>
    </row>
    <row r="1065" spans="1:16">
      <c r="A1065" s="57">
        <v>41259</v>
      </c>
      <c r="B1065" t="s">
        <v>29</v>
      </c>
      <c r="C1065" t="s">
        <v>30</v>
      </c>
      <c r="D1065" t="s">
        <v>19</v>
      </c>
      <c r="E1065" t="s">
        <v>13</v>
      </c>
      <c r="F1065">
        <v>7</v>
      </c>
      <c r="G1065" t="str">
        <f t="shared" si="48"/>
        <v>2012</v>
      </c>
      <c r="H1065" t="str">
        <f t="shared" si="49"/>
        <v>December</v>
      </c>
      <c r="I1065">
        <v>79560</v>
      </c>
      <c r="J1065">
        <v>84600</v>
      </c>
      <c r="K1065">
        <f t="shared" si="50"/>
        <v>5040</v>
      </c>
      <c r="L1065">
        <v>3726</v>
      </c>
      <c r="M1065">
        <v>3960</v>
      </c>
      <c r="P1065" s="36">
        <v>41259</v>
      </c>
    </row>
    <row r="1066" spans="1:16">
      <c r="A1066" s="57">
        <v>41259</v>
      </c>
      <c r="B1066" t="s">
        <v>24</v>
      </c>
      <c r="C1066" t="s">
        <v>25</v>
      </c>
      <c r="D1066" t="s">
        <v>35</v>
      </c>
      <c r="E1066" t="s">
        <v>13</v>
      </c>
      <c r="F1066">
        <v>22</v>
      </c>
      <c r="G1066" t="str">
        <f t="shared" si="48"/>
        <v>2012</v>
      </c>
      <c r="H1066" t="str">
        <f t="shared" si="49"/>
        <v>December</v>
      </c>
      <c r="I1066">
        <v>77220</v>
      </c>
      <c r="J1066">
        <v>82350</v>
      </c>
      <c r="K1066">
        <f t="shared" si="50"/>
        <v>5130</v>
      </c>
      <c r="L1066">
        <v>2952</v>
      </c>
      <c r="M1066">
        <v>3150</v>
      </c>
      <c r="P1066" s="36">
        <v>41259</v>
      </c>
    </row>
    <row r="1067" spans="1:16">
      <c r="A1067" s="57">
        <v>41260</v>
      </c>
      <c r="B1067" t="s">
        <v>34</v>
      </c>
      <c r="C1067" t="s">
        <v>25</v>
      </c>
      <c r="D1067" t="s">
        <v>12</v>
      </c>
      <c r="E1067" t="s">
        <v>13</v>
      </c>
      <c r="F1067">
        <v>15</v>
      </c>
      <c r="G1067" t="str">
        <f t="shared" si="48"/>
        <v>2012</v>
      </c>
      <c r="H1067" t="str">
        <f t="shared" si="49"/>
        <v>December</v>
      </c>
      <c r="I1067">
        <v>8136</v>
      </c>
      <c r="J1067">
        <v>8640</v>
      </c>
      <c r="K1067">
        <f t="shared" si="50"/>
        <v>504</v>
      </c>
      <c r="L1067">
        <v>3384</v>
      </c>
      <c r="M1067">
        <v>3600</v>
      </c>
      <c r="P1067" s="36">
        <v>41260</v>
      </c>
    </row>
    <row r="1068" spans="1:16">
      <c r="A1068" s="57">
        <v>41260</v>
      </c>
      <c r="B1068" t="s">
        <v>31</v>
      </c>
      <c r="C1068" t="s">
        <v>30</v>
      </c>
      <c r="D1068" t="s">
        <v>36</v>
      </c>
      <c r="E1068" t="s">
        <v>13</v>
      </c>
      <c r="F1068">
        <v>7</v>
      </c>
      <c r="G1068" t="str">
        <f t="shared" si="48"/>
        <v>2012</v>
      </c>
      <c r="H1068" t="str">
        <f t="shared" si="49"/>
        <v>December</v>
      </c>
      <c r="I1068">
        <v>52650</v>
      </c>
      <c r="J1068">
        <v>56250</v>
      </c>
      <c r="K1068">
        <f t="shared" si="50"/>
        <v>3600</v>
      </c>
      <c r="L1068">
        <v>3546</v>
      </c>
      <c r="M1068">
        <v>3780</v>
      </c>
      <c r="P1068" s="36">
        <v>41260</v>
      </c>
    </row>
    <row r="1069" spans="1:16">
      <c r="A1069" s="57">
        <v>41260</v>
      </c>
      <c r="B1069" t="s">
        <v>31</v>
      </c>
      <c r="C1069" t="s">
        <v>30</v>
      </c>
      <c r="D1069" t="s">
        <v>35</v>
      </c>
      <c r="E1069" t="s">
        <v>13</v>
      </c>
      <c r="F1069">
        <v>17</v>
      </c>
      <c r="G1069" t="str">
        <f t="shared" si="48"/>
        <v>2012</v>
      </c>
      <c r="H1069" t="str">
        <f t="shared" si="49"/>
        <v>December</v>
      </c>
      <c r="I1069">
        <v>61776</v>
      </c>
      <c r="J1069">
        <v>65880</v>
      </c>
      <c r="K1069">
        <f t="shared" si="50"/>
        <v>4104</v>
      </c>
      <c r="L1069">
        <v>5148</v>
      </c>
      <c r="M1069">
        <v>5490</v>
      </c>
      <c r="P1069" s="36">
        <v>41260</v>
      </c>
    </row>
    <row r="1070" spans="1:16">
      <c r="A1070" s="57">
        <v>41261</v>
      </c>
      <c r="B1070" t="s">
        <v>14</v>
      </c>
      <c r="C1070" t="s">
        <v>11</v>
      </c>
      <c r="D1070" t="s">
        <v>32</v>
      </c>
      <c r="E1070" t="s">
        <v>13</v>
      </c>
      <c r="F1070">
        <v>20</v>
      </c>
      <c r="G1070" t="str">
        <f t="shared" si="48"/>
        <v>2012</v>
      </c>
      <c r="H1070" t="str">
        <f t="shared" si="49"/>
        <v>December</v>
      </c>
      <c r="I1070">
        <v>28368</v>
      </c>
      <c r="J1070">
        <v>30240</v>
      </c>
      <c r="K1070">
        <f t="shared" si="50"/>
        <v>1872</v>
      </c>
      <c r="L1070">
        <v>2034</v>
      </c>
      <c r="M1070">
        <v>2160</v>
      </c>
      <c r="P1070" s="36">
        <v>41261</v>
      </c>
    </row>
    <row r="1071" spans="1:16">
      <c r="A1071" s="57">
        <v>41261</v>
      </c>
      <c r="B1071" t="s">
        <v>31</v>
      </c>
      <c r="C1071" t="s">
        <v>30</v>
      </c>
      <c r="D1071" t="s">
        <v>15</v>
      </c>
      <c r="E1071" t="s">
        <v>16</v>
      </c>
      <c r="F1071">
        <v>5</v>
      </c>
      <c r="G1071" t="str">
        <f t="shared" si="48"/>
        <v>2012</v>
      </c>
      <c r="H1071" t="str">
        <f t="shared" si="49"/>
        <v>December</v>
      </c>
      <c r="I1071">
        <v>21492</v>
      </c>
      <c r="J1071">
        <v>23220</v>
      </c>
      <c r="K1071">
        <f t="shared" si="50"/>
        <v>1728</v>
      </c>
      <c r="L1071">
        <v>2196</v>
      </c>
      <c r="M1071">
        <v>2340</v>
      </c>
      <c r="P1071" s="36">
        <v>41261</v>
      </c>
    </row>
    <row r="1072" spans="1:16">
      <c r="A1072" s="57">
        <v>41261</v>
      </c>
      <c r="B1072" t="s">
        <v>10</v>
      </c>
      <c r="C1072" t="s">
        <v>11</v>
      </c>
      <c r="D1072" t="s">
        <v>35</v>
      </c>
      <c r="E1072" t="s">
        <v>13</v>
      </c>
      <c r="F1072">
        <v>14</v>
      </c>
      <c r="G1072" t="str">
        <f t="shared" si="48"/>
        <v>2012</v>
      </c>
      <c r="H1072" t="str">
        <f t="shared" si="49"/>
        <v>December</v>
      </c>
      <c r="I1072">
        <v>92664</v>
      </c>
      <c r="J1072">
        <v>98820</v>
      </c>
      <c r="K1072">
        <f t="shared" si="50"/>
        <v>6156</v>
      </c>
      <c r="L1072">
        <v>3546</v>
      </c>
      <c r="M1072">
        <v>3780</v>
      </c>
      <c r="P1072" s="36">
        <v>41261</v>
      </c>
    </row>
    <row r="1073" spans="1:16">
      <c r="A1073" s="57">
        <v>41262</v>
      </c>
      <c r="B1073" t="s">
        <v>27</v>
      </c>
      <c r="C1073" t="s">
        <v>23</v>
      </c>
      <c r="D1073" t="s">
        <v>36</v>
      </c>
      <c r="E1073" t="s">
        <v>13</v>
      </c>
      <c r="F1073">
        <v>6</v>
      </c>
      <c r="G1073" t="str">
        <f t="shared" si="48"/>
        <v>2012</v>
      </c>
      <c r="H1073" t="str">
        <f t="shared" si="49"/>
        <v>December</v>
      </c>
      <c r="I1073">
        <v>25272</v>
      </c>
      <c r="J1073">
        <v>27000</v>
      </c>
      <c r="K1073">
        <f t="shared" si="50"/>
        <v>1728</v>
      </c>
      <c r="L1073">
        <v>3546</v>
      </c>
      <c r="M1073">
        <v>3780</v>
      </c>
      <c r="P1073" s="36">
        <v>41262</v>
      </c>
    </row>
    <row r="1074" spans="1:16">
      <c r="A1074" s="57">
        <v>41263</v>
      </c>
      <c r="B1074" t="s">
        <v>22</v>
      </c>
      <c r="C1074" t="s">
        <v>23</v>
      </c>
      <c r="D1074" t="s">
        <v>38</v>
      </c>
      <c r="E1074" t="s">
        <v>13</v>
      </c>
      <c r="F1074">
        <v>22</v>
      </c>
      <c r="G1074" t="str">
        <f t="shared" si="48"/>
        <v>2012</v>
      </c>
      <c r="H1074" t="str">
        <f t="shared" si="49"/>
        <v>December</v>
      </c>
      <c r="I1074">
        <v>46098</v>
      </c>
      <c r="J1074">
        <v>49140</v>
      </c>
      <c r="K1074">
        <f t="shared" si="50"/>
        <v>3042</v>
      </c>
      <c r="L1074">
        <v>7506</v>
      </c>
      <c r="M1074">
        <v>8100</v>
      </c>
      <c r="P1074" s="36">
        <v>41263</v>
      </c>
    </row>
    <row r="1075" spans="1:16">
      <c r="A1075" s="57">
        <v>41263</v>
      </c>
      <c r="B1075" t="s">
        <v>31</v>
      </c>
      <c r="C1075" t="s">
        <v>30</v>
      </c>
      <c r="D1075" t="s">
        <v>33</v>
      </c>
      <c r="E1075" t="s">
        <v>13</v>
      </c>
      <c r="F1075">
        <v>6</v>
      </c>
      <c r="G1075" t="str">
        <f t="shared" si="48"/>
        <v>2012</v>
      </c>
      <c r="H1075" t="str">
        <f t="shared" si="49"/>
        <v>December</v>
      </c>
      <c r="I1075">
        <v>55692</v>
      </c>
      <c r="J1075">
        <v>59220</v>
      </c>
      <c r="K1075">
        <f t="shared" si="50"/>
        <v>3528</v>
      </c>
      <c r="L1075">
        <v>3924</v>
      </c>
      <c r="M1075">
        <v>4230</v>
      </c>
      <c r="P1075" s="36">
        <v>41263</v>
      </c>
    </row>
    <row r="1076" spans="1:16">
      <c r="A1076" s="57">
        <v>41263</v>
      </c>
      <c r="B1076" t="s">
        <v>29</v>
      </c>
      <c r="C1076" t="s">
        <v>30</v>
      </c>
      <c r="D1076" t="s">
        <v>19</v>
      </c>
      <c r="E1076" t="s">
        <v>13</v>
      </c>
      <c r="F1076">
        <v>6</v>
      </c>
      <c r="G1076" t="str">
        <f t="shared" si="48"/>
        <v>2012</v>
      </c>
      <c r="H1076" t="str">
        <f t="shared" si="49"/>
        <v>December</v>
      </c>
      <c r="I1076">
        <v>87516</v>
      </c>
      <c r="J1076">
        <v>93060</v>
      </c>
      <c r="K1076">
        <f t="shared" si="50"/>
        <v>5544</v>
      </c>
      <c r="L1076">
        <v>4482</v>
      </c>
      <c r="M1076">
        <v>4770</v>
      </c>
      <c r="P1076" s="36">
        <v>41263</v>
      </c>
    </row>
    <row r="1077" spans="1:16">
      <c r="A1077" s="57">
        <v>41263</v>
      </c>
      <c r="B1077" t="s">
        <v>24</v>
      </c>
      <c r="C1077" t="s">
        <v>25</v>
      </c>
      <c r="D1077" t="s">
        <v>41</v>
      </c>
      <c r="E1077" t="s">
        <v>13</v>
      </c>
      <c r="F1077">
        <v>2</v>
      </c>
      <c r="G1077" t="str">
        <f t="shared" si="48"/>
        <v>2012</v>
      </c>
      <c r="H1077" t="str">
        <f t="shared" si="49"/>
        <v>December</v>
      </c>
      <c r="I1077">
        <v>41328</v>
      </c>
      <c r="J1077">
        <v>44100</v>
      </c>
      <c r="K1077">
        <f t="shared" si="50"/>
        <v>2772</v>
      </c>
      <c r="L1077">
        <v>3546</v>
      </c>
      <c r="M1077">
        <v>3780</v>
      </c>
      <c r="P1077" s="36">
        <v>41263</v>
      </c>
    </row>
    <row r="1078" spans="1:16">
      <c r="A1078" s="57">
        <v>41264</v>
      </c>
      <c r="B1078" t="s">
        <v>24</v>
      </c>
      <c r="C1078" t="s">
        <v>25</v>
      </c>
      <c r="D1078" t="s">
        <v>35</v>
      </c>
      <c r="E1078" t="s">
        <v>13</v>
      </c>
      <c r="F1078">
        <v>24</v>
      </c>
      <c r="G1078" t="str">
        <f t="shared" si="48"/>
        <v>2012</v>
      </c>
      <c r="H1078" t="str">
        <f t="shared" si="49"/>
        <v>December</v>
      </c>
      <c r="I1078">
        <v>46332</v>
      </c>
      <c r="J1078">
        <v>49410</v>
      </c>
      <c r="K1078">
        <f t="shared" si="50"/>
        <v>3078</v>
      </c>
      <c r="L1078">
        <v>3726</v>
      </c>
      <c r="M1078">
        <v>3960</v>
      </c>
      <c r="P1078" s="36">
        <v>41264</v>
      </c>
    </row>
    <row r="1079" spans="1:16">
      <c r="A1079" s="57">
        <v>41264</v>
      </c>
      <c r="B1079" t="s">
        <v>22</v>
      </c>
      <c r="C1079" t="s">
        <v>23</v>
      </c>
      <c r="D1079" t="s">
        <v>37</v>
      </c>
      <c r="E1079" t="s">
        <v>13</v>
      </c>
      <c r="F1079">
        <v>11</v>
      </c>
      <c r="G1079" t="str">
        <f t="shared" si="48"/>
        <v>2012</v>
      </c>
      <c r="H1079" t="str">
        <f t="shared" si="49"/>
        <v>December</v>
      </c>
      <c r="I1079">
        <v>76194</v>
      </c>
      <c r="J1079">
        <v>81090</v>
      </c>
      <c r="K1079">
        <f t="shared" si="50"/>
        <v>4896</v>
      </c>
      <c r="L1079">
        <v>2106</v>
      </c>
      <c r="M1079">
        <v>2250</v>
      </c>
      <c r="P1079" s="36">
        <v>41264</v>
      </c>
    </row>
    <row r="1080" spans="1:16">
      <c r="A1080" s="57">
        <v>41265</v>
      </c>
      <c r="B1080" t="s">
        <v>34</v>
      </c>
      <c r="C1080" t="s">
        <v>25</v>
      </c>
      <c r="D1080" t="s">
        <v>39</v>
      </c>
      <c r="E1080" t="s">
        <v>13</v>
      </c>
      <c r="F1080">
        <v>10</v>
      </c>
      <c r="G1080" t="str">
        <f t="shared" si="48"/>
        <v>2012</v>
      </c>
      <c r="H1080" t="str">
        <f t="shared" si="49"/>
        <v>December</v>
      </c>
      <c r="I1080">
        <v>40986</v>
      </c>
      <c r="J1080">
        <v>43560</v>
      </c>
      <c r="K1080">
        <f t="shared" si="50"/>
        <v>2574</v>
      </c>
      <c r="L1080">
        <v>3546</v>
      </c>
      <c r="M1080">
        <v>3780</v>
      </c>
      <c r="P1080" s="36">
        <v>41265</v>
      </c>
    </row>
    <row r="1081" spans="1:16">
      <c r="A1081" s="57">
        <v>41265</v>
      </c>
      <c r="B1081" t="s">
        <v>22</v>
      </c>
      <c r="C1081" t="s">
        <v>23</v>
      </c>
      <c r="D1081" t="s">
        <v>15</v>
      </c>
      <c r="E1081" t="s">
        <v>16</v>
      </c>
      <c r="F1081">
        <v>7</v>
      </c>
      <c r="G1081" t="str">
        <f t="shared" si="48"/>
        <v>2012</v>
      </c>
      <c r="H1081" t="str">
        <f t="shared" si="49"/>
        <v>December</v>
      </c>
      <c r="I1081">
        <v>75222</v>
      </c>
      <c r="J1081">
        <v>81270</v>
      </c>
      <c r="K1081">
        <f t="shared" si="50"/>
        <v>6048</v>
      </c>
      <c r="L1081">
        <v>3384</v>
      </c>
      <c r="M1081">
        <v>3600</v>
      </c>
      <c r="P1081" s="36">
        <v>41265</v>
      </c>
    </row>
    <row r="1082" spans="1:16">
      <c r="A1082" s="57">
        <v>41265</v>
      </c>
      <c r="B1082" t="s">
        <v>31</v>
      </c>
      <c r="C1082" t="s">
        <v>30</v>
      </c>
      <c r="D1082" t="s">
        <v>28</v>
      </c>
      <c r="E1082" t="s">
        <v>13</v>
      </c>
      <c r="F1082">
        <v>22</v>
      </c>
      <c r="G1082" t="str">
        <f t="shared" si="48"/>
        <v>2012</v>
      </c>
      <c r="H1082" t="str">
        <f t="shared" si="49"/>
        <v>December</v>
      </c>
      <c r="I1082">
        <v>69984</v>
      </c>
      <c r="J1082">
        <v>74520</v>
      </c>
      <c r="K1082">
        <f t="shared" si="50"/>
        <v>4536</v>
      </c>
      <c r="L1082">
        <v>2106</v>
      </c>
      <c r="M1082">
        <v>2250</v>
      </c>
      <c r="P1082" s="36">
        <v>41265</v>
      </c>
    </row>
    <row r="1083" spans="1:16">
      <c r="A1083" s="57">
        <v>41265</v>
      </c>
      <c r="B1083" t="s">
        <v>29</v>
      </c>
      <c r="C1083" t="s">
        <v>30</v>
      </c>
      <c r="D1083" t="s">
        <v>12</v>
      </c>
      <c r="E1083" t="s">
        <v>13</v>
      </c>
      <c r="F1083">
        <v>7</v>
      </c>
      <c r="G1083" t="str">
        <f t="shared" si="48"/>
        <v>2012</v>
      </c>
      <c r="H1083" t="str">
        <f t="shared" si="49"/>
        <v>December</v>
      </c>
      <c r="I1083">
        <v>8136</v>
      </c>
      <c r="J1083">
        <v>8640</v>
      </c>
      <c r="K1083">
        <f t="shared" si="50"/>
        <v>504</v>
      </c>
      <c r="L1083">
        <v>3924</v>
      </c>
      <c r="M1083">
        <v>4230</v>
      </c>
      <c r="P1083" s="36">
        <v>41265</v>
      </c>
    </row>
    <row r="1084" spans="1:16">
      <c r="A1084" s="57">
        <v>41266</v>
      </c>
      <c r="B1084" t="s">
        <v>31</v>
      </c>
      <c r="C1084" t="s">
        <v>30</v>
      </c>
      <c r="D1084" t="s">
        <v>37</v>
      </c>
      <c r="E1084" t="s">
        <v>13</v>
      </c>
      <c r="F1084">
        <v>18</v>
      </c>
      <c r="G1084" t="str">
        <f t="shared" si="48"/>
        <v>2012</v>
      </c>
      <c r="H1084" t="str">
        <f t="shared" si="49"/>
        <v>December</v>
      </c>
      <c r="I1084">
        <v>112050</v>
      </c>
      <c r="J1084">
        <v>119250</v>
      </c>
      <c r="K1084">
        <f t="shared" si="50"/>
        <v>7200</v>
      </c>
      <c r="L1084">
        <v>3582</v>
      </c>
      <c r="M1084">
        <v>3870</v>
      </c>
      <c r="P1084" s="36">
        <v>41266</v>
      </c>
    </row>
    <row r="1085" spans="1:16">
      <c r="A1085" s="57">
        <v>41266</v>
      </c>
      <c r="B1085" t="s">
        <v>24</v>
      </c>
      <c r="C1085" t="s">
        <v>25</v>
      </c>
      <c r="D1085" t="s">
        <v>26</v>
      </c>
      <c r="E1085" t="s">
        <v>13</v>
      </c>
      <c r="F1085">
        <v>12</v>
      </c>
      <c r="G1085" t="str">
        <f t="shared" si="48"/>
        <v>2012</v>
      </c>
      <c r="H1085" t="str">
        <f t="shared" si="49"/>
        <v>December</v>
      </c>
      <c r="I1085">
        <v>60840</v>
      </c>
      <c r="J1085">
        <v>64800</v>
      </c>
      <c r="K1085">
        <f t="shared" si="50"/>
        <v>3960</v>
      </c>
      <c r="L1085">
        <v>3582</v>
      </c>
      <c r="M1085">
        <v>3870</v>
      </c>
      <c r="P1085" s="36">
        <v>41266</v>
      </c>
    </row>
    <row r="1086" spans="1:16">
      <c r="A1086" s="57">
        <v>41266</v>
      </c>
      <c r="B1086" t="s">
        <v>22</v>
      </c>
      <c r="C1086" t="s">
        <v>23</v>
      </c>
      <c r="D1086" t="s">
        <v>33</v>
      </c>
      <c r="E1086" t="s">
        <v>13</v>
      </c>
      <c r="F1086">
        <v>19</v>
      </c>
      <c r="G1086" t="str">
        <f t="shared" si="48"/>
        <v>2012</v>
      </c>
      <c r="H1086" t="str">
        <f t="shared" si="49"/>
        <v>December</v>
      </c>
      <c r="I1086">
        <v>63648</v>
      </c>
      <c r="J1086">
        <v>67680</v>
      </c>
      <c r="K1086">
        <f t="shared" si="50"/>
        <v>4032</v>
      </c>
      <c r="L1086">
        <v>3726</v>
      </c>
      <c r="M1086">
        <v>3960</v>
      </c>
      <c r="P1086" s="36">
        <v>41266</v>
      </c>
    </row>
    <row r="1087" spans="1:16">
      <c r="A1087" s="57">
        <v>41266</v>
      </c>
      <c r="B1087" t="s">
        <v>20</v>
      </c>
      <c r="C1087" t="s">
        <v>18</v>
      </c>
      <c r="D1087" t="s">
        <v>21</v>
      </c>
      <c r="E1087" t="s">
        <v>13</v>
      </c>
      <c r="F1087">
        <v>23</v>
      </c>
      <c r="G1087" t="str">
        <f t="shared" si="48"/>
        <v>2012</v>
      </c>
      <c r="H1087" t="str">
        <f t="shared" si="49"/>
        <v>December</v>
      </c>
      <c r="I1087">
        <v>48312</v>
      </c>
      <c r="J1087">
        <v>51480</v>
      </c>
      <c r="K1087">
        <f t="shared" si="50"/>
        <v>3168</v>
      </c>
      <c r="L1087">
        <v>3582</v>
      </c>
      <c r="M1087">
        <v>3870</v>
      </c>
      <c r="P1087" s="36">
        <v>41266</v>
      </c>
    </row>
    <row r="1088" spans="1:16">
      <c r="A1088" s="57">
        <v>41267</v>
      </c>
      <c r="B1088" t="s">
        <v>14</v>
      </c>
      <c r="C1088" t="s">
        <v>11</v>
      </c>
      <c r="D1088" t="s">
        <v>40</v>
      </c>
      <c r="E1088" t="s">
        <v>16</v>
      </c>
      <c r="F1088">
        <v>3</v>
      </c>
      <c r="G1088" t="str">
        <f t="shared" si="48"/>
        <v>2012</v>
      </c>
      <c r="H1088" t="str">
        <f t="shared" si="49"/>
        <v>December</v>
      </c>
      <c r="I1088">
        <v>94176</v>
      </c>
      <c r="J1088">
        <v>101520</v>
      </c>
      <c r="K1088">
        <f t="shared" si="50"/>
        <v>7344</v>
      </c>
      <c r="L1088">
        <v>2952</v>
      </c>
      <c r="M1088">
        <v>3150</v>
      </c>
      <c r="P1088" s="36">
        <v>41267</v>
      </c>
    </row>
    <row r="1089" spans="1:16">
      <c r="A1089" s="57">
        <v>41267</v>
      </c>
      <c r="B1089" t="s">
        <v>14</v>
      </c>
      <c r="C1089" t="s">
        <v>11</v>
      </c>
      <c r="D1089" t="s">
        <v>12</v>
      </c>
      <c r="E1089" t="s">
        <v>13</v>
      </c>
      <c r="F1089">
        <v>24</v>
      </c>
      <c r="G1089" t="str">
        <f t="shared" si="48"/>
        <v>2012</v>
      </c>
      <c r="H1089" t="str">
        <f t="shared" si="49"/>
        <v>December</v>
      </c>
      <c r="I1089">
        <v>2034</v>
      </c>
      <c r="J1089">
        <v>2160</v>
      </c>
      <c r="K1089">
        <f t="shared" si="50"/>
        <v>126</v>
      </c>
      <c r="L1089">
        <v>3978</v>
      </c>
      <c r="M1089">
        <v>4230</v>
      </c>
      <c r="P1089" s="36">
        <v>41267</v>
      </c>
    </row>
    <row r="1090" spans="1:16">
      <c r="A1090" s="57">
        <v>41267</v>
      </c>
      <c r="B1090" t="s">
        <v>34</v>
      </c>
      <c r="C1090" t="s">
        <v>25</v>
      </c>
      <c r="D1090" t="s">
        <v>36</v>
      </c>
      <c r="E1090" t="s">
        <v>13</v>
      </c>
      <c r="F1090">
        <v>25</v>
      </c>
      <c r="G1090" t="str">
        <f t="shared" si="48"/>
        <v>2012</v>
      </c>
      <c r="H1090" t="str">
        <f t="shared" si="49"/>
        <v>December</v>
      </c>
      <c r="I1090">
        <v>44226</v>
      </c>
      <c r="J1090">
        <v>47250</v>
      </c>
      <c r="K1090">
        <f t="shared" si="50"/>
        <v>3024</v>
      </c>
      <c r="L1090">
        <v>2034</v>
      </c>
      <c r="M1090">
        <v>2160</v>
      </c>
      <c r="P1090" s="36">
        <v>41267</v>
      </c>
    </row>
    <row r="1091" spans="1:16">
      <c r="A1091" s="57">
        <v>41268</v>
      </c>
      <c r="B1091" t="s">
        <v>17</v>
      </c>
      <c r="C1091" t="s">
        <v>18</v>
      </c>
      <c r="D1091" t="s">
        <v>19</v>
      </c>
      <c r="E1091" t="s">
        <v>13</v>
      </c>
      <c r="F1091">
        <v>5</v>
      </c>
      <c r="G1091" t="str">
        <f t="shared" ref="G1091:G1154" si="51">TEXT(A1091,"yyyy")</f>
        <v>2012</v>
      </c>
      <c r="H1091" t="str">
        <f t="shared" ref="H1091:H1154" si="52">TEXT(A1091,"mmmm")</f>
        <v>December</v>
      </c>
      <c r="I1091">
        <v>63648</v>
      </c>
      <c r="J1091">
        <v>67680</v>
      </c>
      <c r="K1091">
        <f t="shared" ref="K1091:K1154" si="53">J1091-I1091</f>
        <v>4032</v>
      </c>
      <c r="L1091">
        <v>3924</v>
      </c>
      <c r="M1091">
        <v>4230</v>
      </c>
      <c r="P1091" s="36">
        <v>41268</v>
      </c>
    </row>
    <row r="1092" spans="1:16">
      <c r="A1092" s="57">
        <v>41268</v>
      </c>
      <c r="B1092" t="s">
        <v>20</v>
      </c>
      <c r="C1092" t="s">
        <v>18</v>
      </c>
      <c r="D1092" t="s">
        <v>12</v>
      </c>
      <c r="E1092" t="s">
        <v>13</v>
      </c>
      <c r="F1092">
        <v>2</v>
      </c>
      <c r="G1092" t="str">
        <f t="shared" si="51"/>
        <v>2012</v>
      </c>
      <c r="H1092" t="str">
        <f t="shared" si="52"/>
        <v>December</v>
      </c>
      <c r="I1092">
        <v>18306</v>
      </c>
      <c r="J1092">
        <v>19440</v>
      </c>
      <c r="K1092">
        <f t="shared" si="53"/>
        <v>1134</v>
      </c>
      <c r="L1092">
        <v>5832</v>
      </c>
      <c r="M1092">
        <v>6210</v>
      </c>
      <c r="P1092" s="36">
        <v>41268</v>
      </c>
    </row>
    <row r="1093" spans="1:16">
      <c r="A1093" s="57">
        <v>41269</v>
      </c>
      <c r="B1093" t="s">
        <v>14</v>
      </c>
      <c r="C1093" t="s">
        <v>11</v>
      </c>
      <c r="D1093" t="s">
        <v>40</v>
      </c>
      <c r="E1093" t="s">
        <v>16</v>
      </c>
      <c r="F1093">
        <v>14</v>
      </c>
      <c r="G1093" t="str">
        <f t="shared" si="51"/>
        <v>2012</v>
      </c>
      <c r="H1093" t="str">
        <f t="shared" si="52"/>
        <v>December</v>
      </c>
      <c r="I1093">
        <v>62784</v>
      </c>
      <c r="J1093">
        <v>67680</v>
      </c>
      <c r="K1093">
        <f t="shared" si="53"/>
        <v>4896</v>
      </c>
      <c r="L1093">
        <v>3546</v>
      </c>
      <c r="M1093">
        <v>3780</v>
      </c>
      <c r="P1093" s="36">
        <v>41269</v>
      </c>
    </row>
    <row r="1094" spans="1:16">
      <c r="A1094" s="57">
        <v>41269</v>
      </c>
      <c r="B1094" t="s">
        <v>29</v>
      </c>
      <c r="C1094" t="s">
        <v>30</v>
      </c>
      <c r="D1094" t="s">
        <v>38</v>
      </c>
      <c r="E1094" t="s">
        <v>13</v>
      </c>
      <c r="F1094">
        <v>6</v>
      </c>
      <c r="G1094" t="str">
        <f t="shared" si="51"/>
        <v>2012</v>
      </c>
      <c r="H1094" t="str">
        <f t="shared" si="52"/>
        <v>December</v>
      </c>
      <c r="I1094">
        <v>10638</v>
      </c>
      <c r="J1094">
        <v>11340</v>
      </c>
      <c r="K1094">
        <f t="shared" si="53"/>
        <v>702</v>
      </c>
      <c r="L1094">
        <v>2034</v>
      </c>
      <c r="M1094">
        <v>2160</v>
      </c>
      <c r="P1094" s="36">
        <v>41269</v>
      </c>
    </row>
    <row r="1095" spans="1:16">
      <c r="A1095" s="57">
        <v>41270</v>
      </c>
      <c r="B1095" t="s">
        <v>29</v>
      </c>
      <c r="C1095" t="s">
        <v>30</v>
      </c>
      <c r="D1095" t="s">
        <v>38</v>
      </c>
      <c r="E1095" t="s">
        <v>13</v>
      </c>
      <c r="F1095">
        <v>13</v>
      </c>
      <c r="G1095" t="str">
        <f t="shared" si="51"/>
        <v>2012</v>
      </c>
      <c r="H1095" t="str">
        <f t="shared" si="52"/>
        <v>December</v>
      </c>
      <c r="I1095">
        <v>21276</v>
      </c>
      <c r="J1095">
        <v>22680</v>
      </c>
      <c r="K1095">
        <f t="shared" si="53"/>
        <v>1404</v>
      </c>
      <c r="L1095">
        <v>2034</v>
      </c>
      <c r="M1095">
        <v>2160</v>
      </c>
      <c r="P1095" s="36">
        <v>41270</v>
      </c>
    </row>
    <row r="1096" spans="1:16">
      <c r="A1096" s="57">
        <v>41270</v>
      </c>
      <c r="B1096" t="s">
        <v>24</v>
      </c>
      <c r="C1096" t="s">
        <v>25</v>
      </c>
      <c r="D1096" t="s">
        <v>40</v>
      </c>
      <c r="E1096" t="s">
        <v>16</v>
      </c>
      <c r="F1096">
        <v>4</v>
      </c>
      <c r="G1096" t="str">
        <f t="shared" si="51"/>
        <v>2012</v>
      </c>
      <c r="H1096" t="str">
        <f t="shared" si="52"/>
        <v>December</v>
      </c>
      <c r="I1096">
        <v>15696</v>
      </c>
      <c r="J1096">
        <v>16920</v>
      </c>
      <c r="K1096">
        <f t="shared" si="53"/>
        <v>1224</v>
      </c>
      <c r="L1096">
        <v>3042</v>
      </c>
      <c r="M1096">
        <v>3240</v>
      </c>
      <c r="P1096" s="36">
        <v>41270</v>
      </c>
    </row>
    <row r="1097" spans="1:16">
      <c r="A1097" s="57">
        <v>41270</v>
      </c>
      <c r="B1097" t="s">
        <v>24</v>
      </c>
      <c r="C1097" t="s">
        <v>25</v>
      </c>
      <c r="D1097" t="s">
        <v>41</v>
      </c>
      <c r="E1097" t="s">
        <v>13</v>
      </c>
      <c r="F1097">
        <v>21</v>
      </c>
      <c r="G1097" t="str">
        <f t="shared" si="51"/>
        <v>2012</v>
      </c>
      <c r="H1097" t="str">
        <f t="shared" si="52"/>
        <v>December</v>
      </c>
      <c r="I1097">
        <v>20664</v>
      </c>
      <c r="J1097">
        <v>22050</v>
      </c>
      <c r="K1097">
        <f t="shared" si="53"/>
        <v>1386</v>
      </c>
      <c r="L1097">
        <v>3042</v>
      </c>
      <c r="M1097">
        <v>3240</v>
      </c>
      <c r="P1097" s="36">
        <v>41270</v>
      </c>
    </row>
    <row r="1098" spans="1:16">
      <c r="A1098" s="57">
        <v>41271</v>
      </c>
      <c r="B1098" t="s">
        <v>34</v>
      </c>
      <c r="C1098" t="s">
        <v>25</v>
      </c>
      <c r="D1098" t="s">
        <v>21</v>
      </c>
      <c r="E1098" t="s">
        <v>13</v>
      </c>
      <c r="F1098">
        <v>16</v>
      </c>
      <c r="G1098" t="str">
        <f t="shared" si="51"/>
        <v>2012</v>
      </c>
      <c r="H1098" t="str">
        <f t="shared" si="52"/>
        <v>December</v>
      </c>
      <c r="I1098">
        <v>39528</v>
      </c>
      <c r="J1098">
        <v>42120</v>
      </c>
      <c r="K1098">
        <f t="shared" si="53"/>
        <v>2592</v>
      </c>
      <c r="L1098">
        <v>3726</v>
      </c>
      <c r="M1098">
        <v>3960</v>
      </c>
      <c r="P1098" s="36">
        <v>41271</v>
      </c>
    </row>
    <row r="1099" spans="1:16">
      <c r="A1099" s="57">
        <v>41271</v>
      </c>
      <c r="B1099" t="s">
        <v>22</v>
      </c>
      <c r="C1099" t="s">
        <v>23</v>
      </c>
      <c r="D1099" t="s">
        <v>33</v>
      </c>
      <c r="E1099" t="s">
        <v>13</v>
      </c>
      <c r="F1099">
        <v>10</v>
      </c>
      <c r="G1099" t="str">
        <f t="shared" si="51"/>
        <v>2012</v>
      </c>
      <c r="H1099" t="str">
        <f t="shared" si="52"/>
        <v>December</v>
      </c>
      <c r="I1099">
        <v>27846</v>
      </c>
      <c r="J1099">
        <v>29610</v>
      </c>
      <c r="K1099">
        <f t="shared" si="53"/>
        <v>1764</v>
      </c>
      <c r="L1099">
        <v>2196</v>
      </c>
      <c r="M1099">
        <v>2340</v>
      </c>
      <c r="P1099" s="36">
        <v>41271</v>
      </c>
    </row>
    <row r="1100" spans="1:16">
      <c r="A1100" s="57">
        <v>41272</v>
      </c>
      <c r="B1100" t="s">
        <v>27</v>
      </c>
      <c r="C1100" t="s">
        <v>23</v>
      </c>
      <c r="D1100" t="s">
        <v>42</v>
      </c>
      <c r="E1100" t="s">
        <v>16</v>
      </c>
      <c r="F1100">
        <v>3</v>
      </c>
      <c r="G1100" t="str">
        <f t="shared" si="51"/>
        <v>2012</v>
      </c>
      <c r="H1100" t="str">
        <f t="shared" si="52"/>
        <v>December</v>
      </c>
      <c r="I1100">
        <v>82566</v>
      </c>
      <c r="J1100">
        <v>89100</v>
      </c>
      <c r="K1100">
        <f t="shared" si="53"/>
        <v>6534</v>
      </c>
      <c r="L1100">
        <v>4482</v>
      </c>
      <c r="M1100">
        <v>4770</v>
      </c>
      <c r="P1100" s="36">
        <v>41272</v>
      </c>
    </row>
    <row r="1101" spans="1:16">
      <c r="A1101" s="57">
        <v>41272</v>
      </c>
      <c r="B1101" t="s">
        <v>24</v>
      </c>
      <c r="C1101" t="s">
        <v>25</v>
      </c>
      <c r="D1101" t="s">
        <v>15</v>
      </c>
      <c r="E1101" t="s">
        <v>16</v>
      </c>
      <c r="F1101">
        <v>1</v>
      </c>
      <c r="G1101" t="str">
        <f t="shared" si="51"/>
        <v>2012</v>
      </c>
      <c r="H1101" t="str">
        <f t="shared" si="52"/>
        <v>December</v>
      </c>
      <c r="I1101">
        <v>17910</v>
      </c>
      <c r="J1101">
        <v>19350</v>
      </c>
      <c r="K1101">
        <f t="shared" si="53"/>
        <v>1440</v>
      </c>
      <c r="L1101">
        <v>5148</v>
      </c>
      <c r="M1101">
        <v>5490</v>
      </c>
      <c r="P1101" s="36">
        <v>41272</v>
      </c>
    </row>
    <row r="1102" spans="1:16">
      <c r="A1102" s="57">
        <v>41273</v>
      </c>
      <c r="B1102" t="s">
        <v>20</v>
      </c>
      <c r="C1102" t="s">
        <v>18</v>
      </c>
      <c r="D1102" t="s">
        <v>41</v>
      </c>
      <c r="E1102" t="s">
        <v>13</v>
      </c>
      <c r="F1102">
        <v>13</v>
      </c>
      <c r="G1102" t="str">
        <f t="shared" si="51"/>
        <v>2012</v>
      </c>
      <c r="H1102" t="str">
        <f t="shared" si="52"/>
        <v>December</v>
      </c>
      <c r="I1102">
        <v>2952</v>
      </c>
      <c r="J1102">
        <v>3150</v>
      </c>
      <c r="K1102">
        <f t="shared" si="53"/>
        <v>198</v>
      </c>
      <c r="L1102">
        <v>3978</v>
      </c>
      <c r="M1102">
        <v>4230</v>
      </c>
      <c r="P1102" s="36">
        <v>41273</v>
      </c>
    </row>
    <row r="1103" spans="1:16">
      <c r="A1103" s="57">
        <v>41273</v>
      </c>
      <c r="B1103" t="s">
        <v>31</v>
      </c>
      <c r="C1103" t="s">
        <v>30</v>
      </c>
      <c r="D1103" t="s">
        <v>26</v>
      </c>
      <c r="E1103" t="s">
        <v>13</v>
      </c>
      <c r="F1103">
        <v>15</v>
      </c>
      <c r="G1103" t="str">
        <f t="shared" si="51"/>
        <v>2012</v>
      </c>
      <c r="H1103" t="str">
        <f t="shared" si="52"/>
        <v>December</v>
      </c>
      <c r="I1103">
        <v>73008</v>
      </c>
      <c r="J1103">
        <v>77760</v>
      </c>
      <c r="K1103">
        <f t="shared" si="53"/>
        <v>4752</v>
      </c>
      <c r="L1103">
        <v>2106</v>
      </c>
      <c r="M1103">
        <v>2250</v>
      </c>
      <c r="P1103" s="36">
        <v>41273</v>
      </c>
    </row>
    <row r="1104" spans="1:16">
      <c r="A1104" s="57">
        <v>41273</v>
      </c>
      <c r="B1104" t="s">
        <v>34</v>
      </c>
      <c r="C1104" t="s">
        <v>25</v>
      </c>
      <c r="D1104" t="s">
        <v>43</v>
      </c>
      <c r="E1104" t="s">
        <v>13</v>
      </c>
      <c r="F1104">
        <v>5</v>
      </c>
      <c r="G1104" t="str">
        <f t="shared" si="51"/>
        <v>2012</v>
      </c>
      <c r="H1104" t="str">
        <f t="shared" si="52"/>
        <v>December</v>
      </c>
      <c r="I1104">
        <v>77832</v>
      </c>
      <c r="J1104">
        <v>82800</v>
      </c>
      <c r="K1104">
        <f t="shared" si="53"/>
        <v>4968</v>
      </c>
      <c r="L1104">
        <v>3978</v>
      </c>
      <c r="M1104">
        <v>4230</v>
      </c>
      <c r="P1104" s="36">
        <v>41273</v>
      </c>
    </row>
    <row r="1105" spans="1:16">
      <c r="A1105" s="57">
        <v>41274</v>
      </c>
      <c r="B1105" t="s">
        <v>10</v>
      </c>
      <c r="C1105" t="s">
        <v>11</v>
      </c>
      <c r="D1105" t="s">
        <v>12</v>
      </c>
      <c r="E1105" t="s">
        <v>13</v>
      </c>
      <c r="F1105">
        <v>25</v>
      </c>
      <c r="G1105" t="str">
        <f t="shared" si="51"/>
        <v>2012</v>
      </c>
      <c r="H1105" t="str">
        <f t="shared" si="52"/>
        <v>December</v>
      </c>
      <c r="I1105">
        <v>2034</v>
      </c>
      <c r="J1105">
        <v>2160</v>
      </c>
      <c r="K1105">
        <f t="shared" si="53"/>
        <v>126</v>
      </c>
      <c r="L1105">
        <v>2034</v>
      </c>
      <c r="M1105">
        <v>2160</v>
      </c>
      <c r="P1105" s="36">
        <v>41274</v>
      </c>
    </row>
    <row r="1106" spans="1:16">
      <c r="A1106" s="57">
        <v>41274</v>
      </c>
      <c r="B1106" t="s">
        <v>24</v>
      </c>
      <c r="C1106" t="s">
        <v>25</v>
      </c>
      <c r="D1106" t="s">
        <v>42</v>
      </c>
      <c r="E1106" t="s">
        <v>16</v>
      </c>
      <c r="F1106">
        <v>8</v>
      </c>
      <c r="G1106" t="str">
        <f t="shared" si="51"/>
        <v>2012</v>
      </c>
      <c r="H1106" t="str">
        <f t="shared" si="52"/>
        <v>December</v>
      </c>
      <c r="I1106">
        <v>105084</v>
      </c>
      <c r="J1106">
        <v>113400</v>
      </c>
      <c r="K1106">
        <f t="shared" si="53"/>
        <v>8316</v>
      </c>
      <c r="L1106">
        <v>2034</v>
      </c>
      <c r="M1106">
        <v>2160</v>
      </c>
      <c r="P1106" s="36">
        <v>41274</v>
      </c>
    </row>
    <row r="1107" spans="1:16">
      <c r="A1107" s="57">
        <v>41274</v>
      </c>
      <c r="B1107" t="s">
        <v>17</v>
      </c>
      <c r="C1107" t="s">
        <v>18</v>
      </c>
      <c r="D1107" t="s">
        <v>36</v>
      </c>
      <c r="E1107" t="s">
        <v>13</v>
      </c>
      <c r="F1107">
        <v>21</v>
      </c>
      <c r="G1107" t="str">
        <f t="shared" si="51"/>
        <v>2012</v>
      </c>
      <c r="H1107" t="str">
        <f t="shared" si="52"/>
        <v>December</v>
      </c>
      <c r="I1107">
        <v>35802</v>
      </c>
      <c r="J1107">
        <v>38250</v>
      </c>
      <c r="K1107">
        <f t="shared" si="53"/>
        <v>2448</v>
      </c>
      <c r="L1107">
        <v>3582</v>
      </c>
      <c r="M1107">
        <v>3870</v>
      </c>
      <c r="P1107" s="36">
        <v>41274</v>
      </c>
    </row>
    <row r="1108" spans="1:16">
      <c r="A1108" s="57">
        <v>41274</v>
      </c>
      <c r="B1108" t="s">
        <v>31</v>
      </c>
      <c r="C1108" t="s">
        <v>30</v>
      </c>
      <c r="D1108" t="s">
        <v>32</v>
      </c>
      <c r="E1108" t="s">
        <v>13</v>
      </c>
      <c r="F1108">
        <v>16</v>
      </c>
      <c r="G1108" t="str">
        <f t="shared" si="51"/>
        <v>2012</v>
      </c>
      <c r="H1108" t="str">
        <f t="shared" si="52"/>
        <v>December</v>
      </c>
      <c r="I1108">
        <v>42552</v>
      </c>
      <c r="J1108">
        <v>45360</v>
      </c>
      <c r="K1108">
        <f t="shared" si="53"/>
        <v>2808</v>
      </c>
      <c r="L1108">
        <v>3978</v>
      </c>
      <c r="M1108">
        <v>4230</v>
      </c>
      <c r="P1108" s="36">
        <v>41274</v>
      </c>
    </row>
    <row r="1109" spans="1:16">
      <c r="A1109" s="57">
        <v>41275</v>
      </c>
      <c r="B1109" t="s">
        <v>14</v>
      </c>
      <c r="C1109" t="s">
        <v>11</v>
      </c>
      <c r="D1109" t="s">
        <v>36</v>
      </c>
      <c r="E1109" t="s">
        <v>13</v>
      </c>
      <c r="F1109">
        <v>23</v>
      </c>
      <c r="G1109" t="str">
        <f t="shared" si="51"/>
        <v>2013</v>
      </c>
      <c r="H1109" t="str">
        <f t="shared" si="52"/>
        <v>January</v>
      </c>
      <c r="I1109">
        <v>23166</v>
      </c>
      <c r="J1109">
        <v>24750</v>
      </c>
      <c r="K1109">
        <f t="shared" si="53"/>
        <v>1584</v>
      </c>
      <c r="L1109">
        <v>2196</v>
      </c>
      <c r="M1109">
        <v>2340</v>
      </c>
      <c r="P1109" s="36">
        <v>41275</v>
      </c>
    </row>
    <row r="1110" spans="1:16">
      <c r="A1110" s="57">
        <v>41275</v>
      </c>
      <c r="B1110" t="s">
        <v>27</v>
      </c>
      <c r="C1110" t="s">
        <v>23</v>
      </c>
      <c r="D1110" t="s">
        <v>43</v>
      </c>
      <c r="E1110" t="s">
        <v>13</v>
      </c>
      <c r="F1110">
        <v>22</v>
      </c>
      <c r="G1110" t="str">
        <f t="shared" si="51"/>
        <v>2013</v>
      </c>
      <c r="H1110" t="str">
        <f t="shared" si="52"/>
        <v>January</v>
      </c>
      <c r="I1110">
        <v>37224</v>
      </c>
      <c r="J1110">
        <v>39600</v>
      </c>
      <c r="K1110">
        <f t="shared" si="53"/>
        <v>2376</v>
      </c>
      <c r="L1110">
        <v>3978</v>
      </c>
      <c r="M1110">
        <v>4230</v>
      </c>
      <c r="P1110" s="36">
        <v>41275</v>
      </c>
    </row>
    <row r="1111" spans="1:16">
      <c r="A1111" s="57">
        <v>41275</v>
      </c>
      <c r="B1111" t="s">
        <v>31</v>
      </c>
      <c r="C1111" t="s">
        <v>30</v>
      </c>
      <c r="D1111" t="s">
        <v>36</v>
      </c>
      <c r="E1111" t="s">
        <v>13</v>
      </c>
      <c r="F1111">
        <v>13</v>
      </c>
      <c r="G1111" t="str">
        <f t="shared" si="51"/>
        <v>2013</v>
      </c>
      <c r="H1111" t="str">
        <f t="shared" si="52"/>
        <v>January</v>
      </c>
      <c r="I1111">
        <v>23166</v>
      </c>
      <c r="J1111">
        <v>24750</v>
      </c>
      <c r="K1111">
        <f t="shared" si="53"/>
        <v>1584</v>
      </c>
      <c r="L1111">
        <v>3978</v>
      </c>
      <c r="M1111">
        <v>4230</v>
      </c>
      <c r="P1111" s="36">
        <v>41275</v>
      </c>
    </row>
    <row r="1112" spans="1:16">
      <c r="A1112" s="57">
        <v>41275</v>
      </c>
      <c r="B1112" t="s">
        <v>24</v>
      </c>
      <c r="C1112" t="s">
        <v>25</v>
      </c>
      <c r="D1112" t="s">
        <v>41</v>
      </c>
      <c r="E1112" t="s">
        <v>13</v>
      </c>
      <c r="F1112">
        <v>27</v>
      </c>
      <c r="G1112" t="str">
        <f t="shared" si="51"/>
        <v>2013</v>
      </c>
      <c r="H1112" t="str">
        <f t="shared" si="52"/>
        <v>January</v>
      </c>
      <c r="I1112">
        <v>14760</v>
      </c>
      <c r="J1112">
        <v>15750</v>
      </c>
      <c r="K1112">
        <f t="shared" si="53"/>
        <v>990</v>
      </c>
      <c r="L1112">
        <v>3042</v>
      </c>
      <c r="M1112">
        <v>3240</v>
      </c>
      <c r="P1112" s="36">
        <v>41275</v>
      </c>
    </row>
    <row r="1113" spans="1:16">
      <c r="A1113" s="57">
        <v>41276</v>
      </c>
      <c r="B1113" t="s">
        <v>27</v>
      </c>
      <c r="C1113" t="s">
        <v>23</v>
      </c>
      <c r="D1113" t="s">
        <v>32</v>
      </c>
      <c r="E1113" t="s">
        <v>13</v>
      </c>
      <c r="F1113">
        <v>27</v>
      </c>
      <c r="G1113" t="str">
        <f t="shared" si="51"/>
        <v>2013</v>
      </c>
      <c r="H1113" t="str">
        <f t="shared" si="52"/>
        <v>January</v>
      </c>
      <c r="I1113">
        <v>21276</v>
      </c>
      <c r="J1113">
        <v>22680</v>
      </c>
      <c r="K1113">
        <f t="shared" si="53"/>
        <v>1404</v>
      </c>
      <c r="L1113">
        <v>3978</v>
      </c>
      <c r="M1113">
        <v>4230</v>
      </c>
      <c r="P1113" s="36">
        <v>41276</v>
      </c>
    </row>
    <row r="1114" spans="1:16">
      <c r="A1114" s="57">
        <v>41276</v>
      </c>
      <c r="B1114" t="s">
        <v>20</v>
      </c>
      <c r="C1114" t="s">
        <v>18</v>
      </c>
      <c r="D1114" t="s">
        <v>26</v>
      </c>
      <c r="E1114" t="s">
        <v>13</v>
      </c>
      <c r="F1114">
        <v>27</v>
      </c>
      <c r="G1114" t="str">
        <f t="shared" si="51"/>
        <v>2013</v>
      </c>
      <c r="H1114" t="str">
        <f t="shared" si="52"/>
        <v>January</v>
      </c>
      <c r="I1114">
        <v>30420</v>
      </c>
      <c r="J1114">
        <v>32400</v>
      </c>
      <c r="K1114">
        <f t="shared" si="53"/>
        <v>1980</v>
      </c>
      <c r="L1114">
        <v>3978</v>
      </c>
      <c r="M1114">
        <v>4230</v>
      </c>
      <c r="P1114" s="36">
        <v>41276</v>
      </c>
    </row>
    <row r="1115" spans="1:16">
      <c r="A1115" s="57">
        <v>41277</v>
      </c>
      <c r="B1115" t="s">
        <v>10</v>
      </c>
      <c r="C1115" t="s">
        <v>11</v>
      </c>
      <c r="D1115" t="s">
        <v>12</v>
      </c>
      <c r="E1115" t="s">
        <v>13</v>
      </c>
      <c r="F1115">
        <v>27</v>
      </c>
      <c r="G1115" t="str">
        <f t="shared" si="51"/>
        <v>2013</v>
      </c>
      <c r="H1115" t="str">
        <f t="shared" si="52"/>
        <v>January</v>
      </c>
      <c r="I1115">
        <v>30510</v>
      </c>
      <c r="J1115">
        <v>32400</v>
      </c>
      <c r="K1115">
        <f t="shared" si="53"/>
        <v>1890</v>
      </c>
      <c r="L1115">
        <v>5832</v>
      </c>
      <c r="M1115">
        <v>6210</v>
      </c>
      <c r="P1115" s="36">
        <v>41277</v>
      </c>
    </row>
    <row r="1116" spans="1:16">
      <c r="A1116" s="57">
        <v>41277</v>
      </c>
      <c r="B1116" t="s">
        <v>22</v>
      </c>
      <c r="C1116" t="s">
        <v>23</v>
      </c>
      <c r="D1116" t="s">
        <v>28</v>
      </c>
      <c r="E1116" t="s">
        <v>13</v>
      </c>
      <c r="F1116">
        <v>27</v>
      </c>
      <c r="G1116" t="str">
        <f t="shared" si="51"/>
        <v>2013</v>
      </c>
      <c r="H1116" t="str">
        <f t="shared" si="52"/>
        <v>January</v>
      </c>
      <c r="I1116">
        <v>122472</v>
      </c>
      <c r="J1116">
        <v>130410</v>
      </c>
      <c r="K1116">
        <f t="shared" si="53"/>
        <v>7938</v>
      </c>
      <c r="L1116">
        <v>2196</v>
      </c>
      <c r="M1116">
        <v>2340</v>
      </c>
      <c r="P1116" s="36">
        <v>41277</v>
      </c>
    </row>
    <row r="1117" spans="1:16">
      <c r="A1117" s="57">
        <v>41277</v>
      </c>
      <c r="B1117" t="s">
        <v>31</v>
      </c>
      <c r="C1117" t="s">
        <v>30</v>
      </c>
      <c r="D1117" t="s">
        <v>43</v>
      </c>
      <c r="E1117" t="s">
        <v>13</v>
      </c>
      <c r="F1117">
        <v>27</v>
      </c>
      <c r="G1117" t="str">
        <f t="shared" si="51"/>
        <v>2013</v>
      </c>
      <c r="H1117" t="str">
        <f t="shared" si="52"/>
        <v>January</v>
      </c>
      <c r="I1117">
        <v>10152</v>
      </c>
      <c r="J1117">
        <v>10800</v>
      </c>
      <c r="K1117">
        <f t="shared" si="53"/>
        <v>648</v>
      </c>
      <c r="L1117">
        <v>3546</v>
      </c>
      <c r="M1117">
        <v>3780</v>
      </c>
      <c r="P1117" s="36">
        <v>41277</v>
      </c>
    </row>
    <row r="1118" spans="1:16">
      <c r="A1118" s="57">
        <v>41278</v>
      </c>
      <c r="B1118" t="s">
        <v>31</v>
      </c>
      <c r="C1118" t="s">
        <v>30</v>
      </c>
      <c r="D1118" t="s">
        <v>35</v>
      </c>
      <c r="E1118" t="s">
        <v>13</v>
      </c>
      <c r="F1118">
        <v>12</v>
      </c>
      <c r="G1118" t="str">
        <f t="shared" si="51"/>
        <v>2013</v>
      </c>
      <c r="H1118" t="str">
        <f t="shared" si="52"/>
        <v>January</v>
      </c>
      <c r="I1118">
        <v>51480</v>
      </c>
      <c r="J1118">
        <v>54900</v>
      </c>
      <c r="K1118">
        <f t="shared" si="53"/>
        <v>3420</v>
      </c>
      <c r="L1118">
        <v>3582</v>
      </c>
      <c r="M1118">
        <v>3870</v>
      </c>
      <c r="P1118" s="36">
        <v>41278</v>
      </c>
    </row>
    <row r="1119" spans="1:16">
      <c r="A1119" s="57">
        <v>41278</v>
      </c>
      <c r="B1119" t="s">
        <v>24</v>
      </c>
      <c r="C1119" t="s">
        <v>25</v>
      </c>
      <c r="D1119" t="s">
        <v>21</v>
      </c>
      <c r="E1119" t="s">
        <v>13</v>
      </c>
      <c r="F1119">
        <v>18</v>
      </c>
      <c r="G1119" t="str">
        <f t="shared" si="51"/>
        <v>2013</v>
      </c>
      <c r="H1119" t="str">
        <f t="shared" si="52"/>
        <v>January</v>
      </c>
      <c r="I1119">
        <v>4392</v>
      </c>
      <c r="J1119">
        <v>4680</v>
      </c>
      <c r="K1119">
        <f t="shared" si="53"/>
        <v>288</v>
      </c>
      <c r="L1119">
        <v>3978</v>
      </c>
      <c r="M1119">
        <v>4230</v>
      </c>
      <c r="P1119" s="36">
        <v>41278</v>
      </c>
    </row>
    <row r="1120" spans="1:16">
      <c r="A1120" s="57">
        <v>41279</v>
      </c>
      <c r="B1120" t="s">
        <v>17</v>
      </c>
      <c r="C1120" t="s">
        <v>18</v>
      </c>
      <c r="D1120" t="s">
        <v>40</v>
      </c>
      <c r="E1120" t="s">
        <v>16</v>
      </c>
      <c r="F1120">
        <v>8</v>
      </c>
      <c r="G1120" t="str">
        <f t="shared" si="51"/>
        <v>2013</v>
      </c>
      <c r="H1120" t="str">
        <f t="shared" si="52"/>
        <v>January</v>
      </c>
      <c r="I1120">
        <v>39240</v>
      </c>
      <c r="J1120">
        <v>42300</v>
      </c>
      <c r="K1120">
        <f t="shared" si="53"/>
        <v>3060</v>
      </c>
      <c r="L1120">
        <v>3978</v>
      </c>
      <c r="M1120">
        <v>4230</v>
      </c>
      <c r="P1120" s="36">
        <v>41279</v>
      </c>
    </row>
    <row r="1121" spans="1:16">
      <c r="A1121" s="57">
        <v>41280</v>
      </c>
      <c r="B1121" t="s">
        <v>22</v>
      </c>
      <c r="C1121" t="s">
        <v>23</v>
      </c>
      <c r="D1121" t="s">
        <v>35</v>
      </c>
      <c r="E1121" t="s">
        <v>13</v>
      </c>
      <c r="F1121">
        <v>21</v>
      </c>
      <c r="G1121" t="str">
        <f t="shared" si="51"/>
        <v>2013</v>
      </c>
      <c r="H1121" t="str">
        <f t="shared" si="52"/>
        <v>January</v>
      </c>
      <c r="I1121">
        <v>92664</v>
      </c>
      <c r="J1121">
        <v>98820</v>
      </c>
      <c r="K1121">
        <f t="shared" si="53"/>
        <v>6156</v>
      </c>
      <c r="L1121">
        <v>2034</v>
      </c>
      <c r="M1121">
        <v>2160</v>
      </c>
      <c r="P1121" s="36">
        <v>41280</v>
      </c>
    </row>
    <row r="1122" spans="1:16">
      <c r="A1122" s="57">
        <v>41280</v>
      </c>
      <c r="B1122" t="s">
        <v>20</v>
      </c>
      <c r="C1122" t="s">
        <v>18</v>
      </c>
      <c r="D1122" t="s">
        <v>41</v>
      </c>
      <c r="E1122" t="s">
        <v>13</v>
      </c>
      <c r="F1122">
        <v>25</v>
      </c>
      <c r="G1122" t="str">
        <f t="shared" si="51"/>
        <v>2013</v>
      </c>
      <c r="H1122" t="str">
        <f t="shared" si="52"/>
        <v>January</v>
      </c>
      <c r="I1122">
        <v>23616</v>
      </c>
      <c r="J1122">
        <v>25200</v>
      </c>
      <c r="K1122">
        <f t="shared" si="53"/>
        <v>1584</v>
      </c>
      <c r="L1122">
        <v>3042</v>
      </c>
      <c r="M1122">
        <v>3240</v>
      </c>
      <c r="P1122" s="36">
        <v>41280</v>
      </c>
    </row>
    <row r="1123" spans="1:16">
      <c r="A1123" s="57">
        <v>41281</v>
      </c>
      <c r="B1123" t="s">
        <v>29</v>
      </c>
      <c r="C1123" t="s">
        <v>30</v>
      </c>
      <c r="D1123" t="s">
        <v>12</v>
      </c>
      <c r="E1123" t="s">
        <v>13</v>
      </c>
      <c r="F1123">
        <v>12</v>
      </c>
      <c r="G1123" t="str">
        <f t="shared" si="51"/>
        <v>2013</v>
      </c>
      <c r="H1123" t="str">
        <f t="shared" si="52"/>
        <v>January</v>
      </c>
      <c r="I1123">
        <v>4068</v>
      </c>
      <c r="J1123">
        <v>4320</v>
      </c>
      <c r="K1123">
        <f t="shared" si="53"/>
        <v>252</v>
      </c>
      <c r="L1123">
        <v>5148</v>
      </c>
      <c r="M1123">
        <v>5490</v>
      </c>
      <c r="P1123" s="36">
        <v>41281</v>
      </c>
    </row>
    <row r="1124" spans="1:16">
      <c r="A1124" s="57">
        <v>41281</v>
      </c>
      <c r="B1124" t="s">
        <v>17</v>
      </c>
      <c r="C1124" t="s">
        <v>18</v>
      </c>
      <c r="D1124" t="s">
        <v>41</v>
      </c>
      <c r="E1124" t="s">
        <v>13</v>
      </c>
      <c r="F1124">
        <v>9</v>
      </c>
      <c r="G1124" t="str">
        <f t="shared" si="51"/>
        <v>2013</v>
      </c>
      <c r="H1124" t="str">
        <f t="shared" si="52"/>
        <v>January</v>
      </c>
      <c r="I1124">
        <v>20664</v>
      </c>
      <c r="J1124">
        <v>22050</v>
      </c>
      <c r="K1124">
        <f t="shared" si="53"/>
        <v>1386</v>
      </c>
      <c r="L1124">
        <v>2106</v>
      </c>
      <c r="M1124">
        <v>2250</v>
      </c>
      <c r="P1124" s="36">
        <v>41281</v>
      </c>
    </row>
    <row r="1125" spans="1:16">
      <c r="A1125" s="57">
        <v>41281</v>
      </c>
      <c r="B1125" t="s">
        <v>10</v>
      </c>
      <c r="C1125" t="s">
        <v>11</v>
      </c>
      <c r="D1125" t="s">
        <v>32</v>
      </c>
      <c r="E1125" t="s">
        <v>13</v>
      </c>
      <c r="F1125">
        <v>23</v>
      </c>
      <c r="G1125" t="str">
        <f t="shared" si="51"/>
        <v>2013</v>
      </c>
      <c r="H1125" t="str">
        <f t="shared" si="52"/>
        <v>January</v>
      </c>
      <c r="I1125">
        <v>46098</v>
      </c>
      <c r="J1125">
        <v>49140</v>
      </c>
      <c r="K1125">
        <f t="shared" si="53"/>
        <v>3042</v>
      </c>
      <c r="L1125">
        <v>4482</v>
      </c>
      <c r="M1125">
        <v>4770</v>
      </c>
      <c r="P1125" s="36">
        <v>41281</v>
      </c>
    </row>
    <row r="1126" spans="1:16">
      <c r="A1126" s="57">
        <v>41282</v>
      </c>
      <c r="B1126" t="s">
        <v>27</v>
      </c>
      <c r="C1126" t="s">
        <v>23</v>
      </c>
      <c r="D1126" t="s">
        <v>43</v>
      </c>
      <c r="E1126" t="s">
        <v>13</v>
      </c>
      <c r="F1126">
        <v>23</v>
      </c>
      <c r="G1126" t="str">
        <f t="shared" si="51"/>
        <v>2013</v>
      </c>
      <c r="H1126" t="str">
        <f t="shared" si="52"/>
        <v>January</v>
      </c>
      <c r="I1126">
        <v>84600</v>
      </c>
      <c r="J1126">
        <v>90000</v>
      </c>
      <c r="K1126">
        <f t="shared" si="53"/>
        <v>5400</v>
      </c>
      <c r="L1126">
        <v>3546</v>
      </c>
      <c r="M1126">
        <v>3780</v>
      </c>
      <c r="P1126" s="36">
        <v>41282</v>
      </c>
    </row>
    <row r="1127" spans="1:16">
      <c r="A1127" s="57">
        <v>41282</v>
      </c>
      <c r="B1127" t="s">
        <v>29</v>
      </c>
      <c r="C1127" t="s">
        <v>30</v>
      </c>
      <c r="D1127" t="s">
        <v>36</v>
      </c>
      <c r="E1127" t="s">
        <v>13</v>
      </c>
      <c r="F1127">
        <v>20</v>
      </c>
      <c r="G1127" t="str">
        <f t="shared" si="51"/>
        <v>2013</v>
      </c>
      <c r="H1127" t="str">
        <f t="shared" si="52"/>
        <v>January</v>
      </c>
      <c r="I1127">
        <v>33696</v>
      </c>
      <c r="J1127">
        <v>36000</v>
      </c>
      <c r="K1127">
        <f t="shared" si="53"/>
        <v>2304</v>
      </c>
      <c r="L1127">
        <v>4482</v>
      </c>
      <c r="M1127">
        <v>4770</v>
      </c>
      <c r="P1127" s="36">
        <v>41282</v>
      </c>
    </row>
    <row r="1128" spans="1:16">
      <c r="A1128" s="57">
        <v>41283</v>
      </c>
      <c r="B1128" t="s">
        <v>34</v>
      </c>
      <c r="C1128" t="s">
        <v>25</v>
      </c>
      <c r="D1128" t="s">
        <v>40</v>
      </c>
      <c r="E1128" t="s">
        <v>16</v>
      </c>
      <c r="F1128">
        <v>25</v>
      </c>
      <c r="G1128" t="str">
        <f t="shared" si="51"/>
        <v>2013</v>
      </c>
      <c r="H1128" t="str">
        <f t="shared" si="52"/>
        <v>January</v>
      </c>
      <c r="I1128">
        <v>39240</v>
      </c>
      <c r="J1128">
        <v>42300</v>
      </c>
      <c r="K1128">
        <f t="shared" si="53"/>
        <v>3060</v>
      </c>
      <c r="L1128">
        <v>4482</v>
      </c>
      <c r="M1128">
        <v>4770</v>
      </c>
      <c r="P1128" s="36">
        <v>41283</v>
      </c>
    </row>
    <row r="1129" spans="1:16">
      <c r="A1129" s="57">
        <v>41283</v>
      </c>
      <c r="B1129" t="s">
        <v>10</v>
      </c>
      <c r="C1129" t="s">
        <v>11</v>
      </c>
      <c r="D1129" t="s">
        <v>42</v>
      </c>
      <c r="E1129" t="s">
        <v>16</v>
      </c>
      <c r="F1129">
        <v>4</v>
      </c>
      <c r="G1129" t="str">
        <f t="shared" si="51"/>
        <v>2013</v>
      </c>
      <c r="H1129" t="str">
        <f t="shared" si="52"/>
        <v>January</v>
      </c>
      <c r="I1129">
        <v>112590</v>
      </c>
      <c r="J1129">
        <v>121500</v>
      </c>
      <c r="K1129">
        <f t="shared" si="53"/>
        <v>8910</v>
      </c>
      <c r="L1129">
        <v>2034</v>
      </c>
      <c r="M1129">
        <v>2160</v>
      </c>
      <c r="P1129" s="36">
        <v>41283</v>
      </c>
    </row>
    <row r="1130" spans="1:16">
      <c r="A1130" s="57">
        <v>41283</v>
      </c>
      <c r="B1130" t="s">
        <v>24</v>
      </c>
      <c r="C1130" t="s">
        <v>25</v>
      </c>
      <c r="D1130" t="s">
        <v>32</v>
      </c>
      <c r="E1130" t="s">
        <v>13</v>
      </c>
      <c r="F1130">
        <v>24</v>
      </c>
      <c r="G1130" t="str">
        <f t="shared" si="51"/>
        <v>2013</v>
      </c>
      <c r="H1130" t="str">
        <f t="shared" si="52"/>
        <v>January</v>
      </c>
      <c r="I1130">
        <v>3546</v>
      </c>
      <c r="J1130">
        <v>3780</v>
      </c>
      <c r="K1130">
        <f t="shared" si="53"/>
        <v>234</v>
      </c>
      <c r="L1130">
        <v>3978</v>
      </c>
      <c r="M1130">
        <v>4230</v>
      </c>
      <c r="P1130" s="36">
        <v>41283</v>
      </c>
    </row>
    <row r="1131" spans="1:16">
      <c r="A1131" s="57">
        <v>41283</v>
      </c>
      <c r="B1131" t="s">
        <v>17</v>
      </c>
      <c r="C1131" t="s">
        <v>18</v>
      </c>
      <c r="D1131" t="s">
        <v>41</v>
      </c>
      <c r="E1131" t="s">
        <v>13</v>
      </c>
      <c r="F1131">
        <v>24</v>
      </c>
      <c r="G1131" t="str">
        <f t="shared" si="51"/>
        <v>2013</v>
      </c>
      <c r="H1131" t="str">
        <f t="shared" si="52"/>
        <v>January</v>
      </c>
      <c r="I1131">
        <v>70848</v>
      </c>
      <c r="J1131">
        <v>75600</v>
      </c>
      <c r="K1131">
        <f t="shared" si="53"/>
        <v>4752</v>
      </c>
      <c r="L1131">
        <v>5832</v>
      </c>
      <c r="M1131">
        <v>6210</v>
      </c>
      <c r="P1131" s="36">
        <v>41283</v>
      </c>
    </row>
    <row r="1132" spans="1:16">
      <c r="A1132" s="57">
        <v>41284</v>
      </c>
      <c r="B1132" t="s">
        <v>24</v>
      </c>
      <c r="C1132" t="s">
        <v>25</v>
      </c>
      <c r="D1132" t="s">
        <v>32</v>
      </c>
      <c r="E1132" t="s">
        <v>13</v>
      </c>
      <c r="F1132">
        <v>16</v>
      </c>
      <c r="G1132" t="str">
        <f t="shared" si="51"/>
        <v>2013</v>
      </c>
      <c r="H1132" t="str">
        <f t="shared" si="52"/>
        <v>January</v>
      </c>
      <c r="I1132">
        <v>31914</v>
      </c>
      <c r="J1132">
        <v>34020</v>
      </c>
      <c r="K1132">
        <f t="shared" si="53"/>
        <v>2106</v>
      </c>
      <c r="L1132">
        <v>3978</v>
      </c>
      <c r="M1132">
        <v>4230</v>
      </c>
      <c r="P1132" s="36">
        <v>41284</v>
      </c>
    </row>
    <row r="1133" spans="1:16">
      <c r="A1133" s="57">
        <v>41284</v>
      </c>
      <c r="B1133" t="s">
        <v>20</v>
      </c>
      <c r="C1133" t="s">
        <v>18</v>
      </c>
      <c r="D1133" t="s">
        <v>38</v>
      </c>
      <c r="E1133" t="s">
        <v>13</v>
      </c>
      <c r="F1133">
        <v>6</v>
      </c>
      <c r="G1133" t="str">
        <f t="shared" si="51"/>
        <v>2013</v>
      </c>
      <c r="H1133" t="str">
        <f t="shared" si="52"/>
        <v>January</v>
      </c>
      <c r="I1133">
        <v>7092</v>
      </c>
      <c r="J1133">
        <v>7560</v>
      </c>
      <c r="K1133">
        <f t="shared" si="53"/>
        <v>468</v>
      </c>
      <c r="L1133">
        <v>3978</v>
      </c>
      <c r="M1133">
        <v>4230</v>
      </c>
      <c r="P1133" s="36">
        <v>41284</v>
      </c>
    </row>
    <row r="1134" spans="1:16">
      <c r="A1134" s="57">
        <v>41284</v>
      </c>
      <c r="B1134" t="s">
        <v>31</v>
      </c>
      <c r="C1134" t="s">
        <v>30</v>
      </c>
      <c r="D1134" t="s">
        <v>21</v>
      </c>
      <c r="E1134" t="s">
        <v>13</v>
      </c>
      <c r="F1134">
        <v>4</v>
      </c>
      <c r="G1134" t="str">
        <f t="shared" si="51"/>
        <v>2013</v>
      </c>
      <c r="H1134" t="str">
        <f t="shared" si="52"/>
        <v>January</v>
      </c>
      <c r="I1134">
        <v>39528</v>
      </c>
      <c r="J1134">
        <v>42120</v>
      </c>
      <c r="K1134">
        <f t="shared" si="53"/>
        <v>2592</v>
      </c>
      <c r="L1134">
        <v>5148</v>
      </c>
      <c r="M1134">
        <v>5490</v>
      </c>
      <c r="P1134" s="36">
        <v>41284</v>
      </c>
    </row>
    <row r="1135" spans="1:16">
      <c r="A1135" s="57">
        <v>41284</v>
      </c>
      <c r="B1135" t="s">
        <v>10</v>
      </c>
      <c r="C1135" t="s">
        <v>11</v>
      </c>
      <c r="D1135" t="s">
        <v>32</v>
      </c>
      <c r="E1135" t="s">
        <v>13</v>
      </c>
      <c r="F1135">
        <v>24</v>
      </c>
      <c r="G1135" t="str">
        <f t="shared" si="51"/>
        <v>2013</v>
      </c>
      <c r="H1135" t="str">
        <f t="shared" si="52"/>
        <v>January</v>
      </c>
      <c r="I1135">
        <v>74466</v>
      </c>
      <c r="J1135">
        <v>79380</v>
      </c>
      <c r="K1135">
        <f t="shared" si="53"/>
        <v>4914</v>
      </c>
      <c r="L1135">
        <v>5832</v>
      </c>
      <c r="M1135">
        <v>6210</v>
      </c>
      <c r="P1135" s="36">
        <v>41284</v>
      </c>
    </row>
    <row r="1136" spans="1:16">
      <c r="A1136" s="57">
        <v>41284</v>
      </c>
      <c r="B1136" t="s">
        <v>20</v>
      </c>
      <c r="C1136" t="s">
        <v>18</v>
      </c>
      <c r="D1136" t="s">
        <v>35</v>
      </c>
      <c r="E1136" t="s">
        <v>13</v>
      </c>
      <c r="F1136">
        <v>21</v>
      </c>
      <c r="G1136" t="str">
        <f t="shared" si="51"/>
        <v>2013</v>
      </c>
      <c r="H1136" t="str">
        <f t="shared" si="52"/>
        <v>January</v>
      </c>
      <c r="I1136">
        <v>46332</v>
      </c>
      <c r="J1136">
        <v>49410</v>
      </c>
      <c r="K1136">
        <f t="shared" si="53"/>
        <v>3078</v>
      </c>
      <c r="L1136">
        <v>2034</v>
      </c>
      <c r="M1136">
        <v>2160</v>
      </c>
      <c r="P1136" s="36">
        <v>41284</v>
      </c>
    </row>
    <row r="1137" spans="1:16">
      <c r="A1137" s="57">
        <v>41284</v>
      </c>
      <c r="B1137" t="s">
        <v>34</v>
      </c>
      <c r="C1137" t="s">
        <v>25</v>
      </c>
      <c r="D1137" t="s">
        <v>33</v>
      </c>
      <c r="E1137" t="s">
        <v>13</v>
      </c>
      <c r="F1137">
        <v>13</v>
      </c>
      <c r="G1137" t="str">
        <f t="shared" si="51"/>
        <v>2013</v>
      </c>
      <c r="H1137" t="str">
        <f t="shared" si="52"/>
        <v>January</v>
      </c>
      <c r="I1137">
        <v>63648</v>
      </c>
      <c r="J1137">
        <v>67680</v>
      </c>
      <c r="K1137">
        <f t="shared" si="53"/>
        <v>4032</v>
      </c>
      <c r="L1137">
        <v>5832</v>
      </c>
      <c r="M1137">
        <v>6210</v>
      </c>
      <c r="P1137" s="36">
        <v>41284</v>
      </c>
    </row>
    <row r="1138" spans="1:16">
      <c r="A1138" s="57">
        <v>41285</v>
      </c>
      <c r="B1138" t="s">
        <v>24</v>
      </c>
      <c r="C1138" t="s">
        <v>25</v>
      </c>
      <c r="D1138" t="s">
        <v>32</v>
      </c>
      <c r="E1138" t="s">
        <v>13</v>
      </c>
      <c r="F1138">
        <v>2</v>
      </c>
      <c r="G1138" t="str">
        <f t="shared" si="51"/>
        <v>2013</v>
      </c>
      <c r="H1138" t="str">
        <f t="shared" si="52"/>
        <v>January</v>
      </c>
      <c r="I1138">
        <v>46098</v>
      </c>
      <c r="J1138">
        <v>49140</v>
      </c>
      <c r="K1138">
        <f t="shared" si="53"/>
        <v>3042</v>
      </c>
      <c r="L1138">
        <v>3546</v>
      </c>
      <c r="M1138">
        <v>3780</v>
      </c>
      <c r="P1138" s="36">
        <v>41285</v>
      </c>
    </row>
    <row r="1139" spans="1:16">
      <c r="A1139" s="57">
        <v>41286</v>
      </c>
      <c r="B1139" t="s">
        <v>10</v>
      </c>
      <c r="C1139" t="s">
        <v>11</v>
      </c>
      <c r="D1139" t="s">
        <v>33</v>
      </c>
      <c r="E1139" t="s">
        <v>13</v>
      </c>
      <c r="F1139">
        <v>20</v>
      </c>
      <c r="G1139" t="str">
        <f t="shared" si="51"/>
        <v>2013</v>
      </c>
      <c r="H1139" t="str">
        <f t="shared" si="52"/>
        <v>January</v>
      </c>
      <c r="I1139">
        <v>79560</v>
      </c>
      <c r="J1139">
        <v>84600</v>
      </c>
      <c r="K1139">
        <f t="shared" si="53"/>
        <v>5040</v>
      </c>
      <c r="L1139">
        <v>3726</v>
      </c>
      <c r="M1139">
        <v>3960</v>
      </c>
      <c r="P1139" s="36">
        <v>41286</v>
      </c>
    </row>
    <row r="1140" spans="1:16">
      <c r="A1140" s="57">
        <v>41287</v>
      </c>
      <c r="B1140" t="s">
        <v>29</v>
      </c>
      <c r="C1140" t="s">
        <v>30</v>
      </c>
      <c r="D1140" t="s">
        <v>35</v>
      </c>
      <c r="E1140" t="s">
        <v>13</v>
      </c>
      <c r="F1140">
        <v>21</v>
      </c>
      <c r="G1140" t="str">
        <f t="shared" si="51"/>
        <v>2013</v>
      </c>
      <c r="H1140" t="str">
        <f t="shared" si="52"/>
        <v>January</v>
      </c>
      <c r="I1140">
        <v>123552</v>
      </c>
      <c r="J1140">
        <v>131760</v>
      </c>
      <c r="K1140">
        <f t="shared" si="53"/>
        <v>8208</v>
      </c>
      <c r="L1140">
        <v>3978</v>
      </c>
      <c r="M1140">
        <v>4230</v>
      </c>
      <c r="P1140" s="36">
        <v>41287</v>
      </c>
    </row>
    <row r="1141" spans="1:16">
      <c r="A1141" s="57">
        <v>41287</v>
      </c>
      <c r="B1141" t="s">
        <v>10</v>
      </c>
      <c r="C1141" t="s">
        <v>11</v>
      </c>
      <c r="D1141" t="s">
        <v>43</v>
      </c>
      <c r="E1141" t="s">
        <v>13</v>
      </c>
      <c r="F1141">
        <v>12</v>
      </c>
      <c r="G1141" t="str">
        <f t="shared" si="51"/>
        <v>2013</v>
      </c>
      <c r="H1141" t="str">
        <f t="shared" si="52"/>
        <v>January</v>
      </c>
      <c r="I1141">
        <v>50760</v>
      </c>
      <c r="J1141">
        <v>54000</v>
      </c>
      <c r="K1141">
        <f t="shared" si="53"/>
        <v>3240</v>
      </c>
      <c r="L1141">
        <v>3042</v>
      </c>
      <c r="M1141">
        <v>3240</v>
      </c>
      <c r="P1141" s="36">
        <v>41287</v>
      </c>
    </row>
    <row r="1142" spans="1:16">
      <c r="A1142" s="57">
        <v>41287</v>
      </c>
      <c r="B1142" t="s">
        <v>24</v>
      </c>
      <c r="C1142" t="s">
        <v>25</v>
      </c>
      <c r="D1142" t="s">
        <v>38</v>
      </c>
      <c r="E1142" t="s">
        <v>13</v>
      </c>
      <c r="F1142">
        <v>23</v>
      </c>
      <c r="G1142" t="str">
        <f t="shared" si="51"/>
        <v>2013</v>
      </c>
      <c r="H1142" t="str">
        <f t="shared" si="52"/>
        <v>January</v>
      </c>
      <c r="I1142">
        <v>67374</v>
      </c>
      <c r="J1142">
        <v>71820</v>
      </c>
      <c r="K1142">
        <f t="shared" si="53"/>
        <v>4446</v>
      </c>
      <c r="L1142">
        <v>3546</v>
      </c>
      <c r="M1142">
        <v>3780</v>
      </c>
      <c r="P1142" s="36">
        <v>41287</v>
      </c>
    </row>
    <row r="1143" spans="1:16">
      <c r="A1143" s="57">
        <v>41288</v>
      </c>
      <c r="B1143" t="s">
        <v>22</v>
      </c>
      <c r="C1143" t="s">
        <v>23</v>
      </c>
      <c r="D1143" t="s">
        <v>41</v>
      </c>
      <c r="E1143" t="s">
        <v>13</v>
      </c>
      <c r="F1143">
        <v>23</v>
      </c>
      <c r="G1143" t="str">
        <f t="shared" si="51"/>
        <v>2013</v>
      </c>
      <c r="H1143" t="str">
        <f t="shared" si="52"/>
        <v>January</v>
      </c>
      <c r="I1143">
        <v>5904</v>
      </c>
      <c r="J1143">
        <v>6300</v>
      </c>
      <c r="K1143">
        <f t="shared" si="53"/>
        <v>396</v>
      </c>
      <c r="L1143">
        <v>4482</v>
      </c>
      <c r="M1143">
        <v>4770</v>
      </c>
      <c r="P1143" s="36">
        <v>41288</v>
      </c>
    </row>
    <row r="1144" spans="1:16">
      <c r="A1144" s="57">
        <v>41290</v>
      </c>
      <c r="B1144" t="s">
        <v>20</v>
      </c>
      <c r="C1144" t="s">
        <v>18</v>
      </c>
      <c r="D1144" t="s">
        <v>39</v>
      </c>
      <c r="E1144" t="s">
        <v>13</v>
      </c>
      <c r="F1144">
        <v>24</v>
      </c>
      <c r="G1144" t="str">
        <f t="shared" si="51"/>
        <v>2013</v>
      </c>
      <c r="H1144" t="str">
        <f t="shared" si="52"/>
        <v>January</v>
      </c>
      <c r="I1144">
        <v>22356</v>
      </c>
      <c r="J1144">
        <v>23760</v>
      </c>
      <c r="K1144">
        <f t="shared" si="53"/>
        <v>1404</v>
      </c>
      <c r="L1144">
        <v>3924</v>
      </c>
      <c r="M1144">
        <v>4230</v>
      </c>
      <c r="P1144" s="36">
        <v>41290</v>
      </c>
    </row>
    <row r="1145" spans="1:16">
      <c r="A1145" s="57">
        <v>41290</v>
      </c>
      <c r="B1145" t="s">
        <v>34</v>
      </c>
      <c r="C1145" t="s">
        <v>25</v>
      </c>
      <c r="D1145" t="s">
        <v>42</v>
      </c>
      <c r="E1145" t="s">
        <v>16</v>
      </c>
      <c r="F1145">
        <v>25</v>
      </c>
      <c r="G1145" t="str">
        <f t="shared" si="51"/>
        <v>2013</v>
      </c>
      <c r="H1145" t="str">
        <f t="shared" si="52"/>
        <v>January</v>
      </c>
      <c r="I1145">
        <v>172638</v>
      </c>
      <c r="J1145">
        <v>186300</v>
      </c>
      <c r="K1145">
        <f t="shared" si="53"/>
        <v>13662</v>
      </c>
      <c r="L1145">
        <v>2952</v>
      </c>
      <c r="M1145">
        <v>3150</v>
      </c>
      <c r="P1145" s="36">
        <v>41290</v>
      </c>
    </row>
    <row r="1146" spans="1:16">
      <c r="A1146" s="57">
        <v>41290</v>
      </c>
      <c r="B1146" t="s">
        <v>31</v>
      </c>
      <c r="C1146" t="s">
        <v>30</v>
      </c>
      <c r="D1146" t="s">
        <v>28</v>
      </c>
      <c r="E1146" t="s">
        <v>13</v>
      </c>
      <c r="F1146">
        <v>17</v>
      </c>
      <c r="G1146" t="str">
        <f t="shared" si="51"/>
        <v>2013</v>
      </c>
      <c r="H1146" t="str">
        <f t="shared" si="52"/>
        <v>January</v>
      </c>
      <c r="I1146">
        <v>29160</v>
      </c>
      <c r="J1146">
        <v>31050</v>
      </c>
      <c r="K1146">
        <f t="shared" si="53"/>
        <v>1890</v>
      </c>
      <c r="L1146">
        <v>3726</v>
      </c>
      <c r="M1146">
        <v>3960</v>
      </c>
      <c r="P1146" s="36">
        <v>41290</v>
      </c>
    </row>
    <row r="1147" spans="1:16">
      <c r="A1147" s="57">
        <v>41290</v>
      </c>
      <c r="B1147" t="s">
        <v>14</v>
      </c>
      <c r="C1147" t="s">
        <v>11</v>
      </c>
      <c r="D1147" t="s">
        <v>21</v>
      </c>
      <c r="E1147" t="s">
        <v>13</v>
      </c>
      <c r="F1147">
        <v>21</v>
      </c>
      <c r="G1147" t="str">
        <f t="shared" si="51"/>
        <v>2013</v>
      </c>
      <c r="H1147" t="str">
        <f t="shared" si="52"/>
        <v>January</v>
      </c>
      <c r="I1147">
        <v>52704</v>
      </c>
      <c r="J1147">
        <v>56160</v>
      </c>
      <c r="K1147">
        <f t="shared" si="53"/>
        <v>3456</v>
      </c>
      <c r="L1147">
        <v>3978</v>
      </c>
      <c r="M1147">
        <v>4230</v>
      </c>
      <c r="P1147" s="36">
        <v>41290</v>
      </c>
    </row>
    <row r="1148" spans="1:16">
      <c r="A1148" s="57">
        <v>41290</v>
      </c>
      <c r="B1148" t="s">
        <v>29</v>
      </c>
      <c r="C1148" t="s">
        <v>30</v>
      </c>
      <c r="D1148" t="s">
        <v>15</v>
      </c>
      <c r="E1148" t="s">
        <v>16</v>
      </c>
      <c r="F1148">
        <v>9</v>
      </c>
      <c r="G1148" t="str">
        <f t="shared" si="51"/>
        <v>2013</v>
      </c>
      <c r="H1148" t="str">
        <f t="shared" si="52"/>
        <v>January</v>
      </c>
      <c r="I1148">
        <v>25074</v>
      </c>
      <c r="J1148">
        <v>27090</v>
      </c>
      <c r="K1148">
        <f t="shared" si="53"/>
        <v>2016</v>
      </c>
      <c r="L1148">
        <v>3726</v>
      </c>
      <c r="M1148">
        <v>3960</v>
      </c>
      <c r="P1148" s="36">
        <v>41290</v>
      </c>
    </row>
    <row r="1149" spans="1:16">
      <c r="A1149" s="57">
        <v>41291</v>
      </c>
      <c r="B1149" t="s">
        <v>27</v>
      </c>
      <c r="C1149" t="s">
        <v>23</v>
      </c>
      <c r="D1149" t="s">
        <v>42</v>
      </c>
      <c r="E1149" t="s">
        <v>16</v>
      </c>
      <c r="F1149">
        <v>11</v>
      </c>
      <c r="G1149" t="str">
        <f t="shared" si="51"/>
        <v>2013</v>
      </c>
      <c r="H1149" t="str">
        <f t="shared" si="52"/>
        <v>January</v>
      </c>
      <c r="I1149">
        <v>135108</v>
      </c>
      <c r="J1149">
        <v>145800</v>
      </c>
      <c r="K1149">
        <f t="shared" si="53"/>
        <v>10692</v>
      </c>
      <c r="L1149">
        <v>4482</v>
      </c>
      <c r="M1149">
        <v>4770</v>
      </c>
      <c r="P1149" s="36">
        <v>41291</v>
      </c>
    </row>
    <row r="1150" spans="1:16">
      <c r="A1150" s="57">
        <v>41291</v>
      </c>
      <c r="B1150" t="s">
        <v>34</v>
      </c>
      <c r="C1150" t="s">
        <v>25</v>
      </c>
      <c r="D1150" t="s">
        <v>15</v>
      </c>
      <c r="E1150" t="s">
        <v>16</v>
      </c>
      <c r="F1150">
        <v>4</v>
      </c>
      <c r="G1150" t="str">
        <f t="shared" si="51"/>
        <v>2013</v>
      </c>
      <c r="H1150" t="str">
        <f t="shared" si="52"/>
        <v>January</v>
      </c>
      <c r="I1150">
        <v>28656</v>
      </c>
      <c r="J1150">
        <v>30960</v>
      </c>
      <c r="K1150">
        <f t="shared" si="53"/>
        <v>2304</v>
      </c>
      <c r="L1150">
        <v>3582</v>
      </c>
      <c r="M1150">
        <v>3870</v>
      </c>
      <c r="P1150" s="36">
        <v>41291</v>
      </c>
    </row>
    <row r="1151" spans="1:16">
      <c r="A1151" s="57">
        <v>41291</v>
      </c>
      <c r="B1151" t="s">
        <v>22</v>
      </c>
      <c r="C1151" t="s">
        <v>23</v>
      </c>
      <c r="D1151" t="s">
        <v>41</v>
      </c>
      <c r="E1151" t="s">
        <v>13</v>
      </c>
      <c r="F1151">
        <v>22</v>
      </c>
      <c r="G1151" t="str">
        <f t="shared" si="51"/>
        <v>2013</v>
      </c>
      <c r="H1151" t="str">
        <f t="shared" si="52"/>
        <v>January</v>
      </c>
      <c r="I1151">
        <v>59040</v>
      </c>
      <c r="J1151">
        <v>63000</v>
      </c>
      <c r="K1151">
        <f t="shared" si="53"/>
        <v>3960</v>
      </c>
      <c r="L1151">
        <v>4482</v>
      </c>
      <c r="M1151">
        <v>4770</v>
      </c>
      <c r="P1151" s="36">
        <v>41291</v>
      </c>
    </row>
    <row r="1152" spans="1:16">
      <c r="A1152" s="57">
        <v>41292</v>
      </c>
      <c r="B1152" t="s">
        <v>31</v>
      </c>
      <c r="C1152" t="s">
        <v>30</v>
      </c>
      <c r="D1152" t="s">
        <v>12</v>
      </c>
      <c r="E1152" t="s">
        <v>13</v>
      </c>
      <c r="F1152">
        <v>15</v>
      </c>
      <c r="G1152" t="str">
        <f t="shared" si="51"/>
        <v>2013</v>
      </c>
      <c r="H1152" t="str">
        <f t="shared" si="52"/>
        <v>January</v>
      </c>
      <c r="I1152">
        <v>26442</v>
      </c>
      <c r="J1152">
        <v>28080</v>
      </c>
      <c r="K1152">
        <f t="shared" si="53"/>
        <v>1638</v>
      </c>
      <c r="L1152">
        <v>3924</v>
      </c>
      <c r="M1152">
        <v>4230</v>
      </c>
      <c r="P1152" s="36">
        <v>41292</v>
      </c>
    </row>
    <row r="1153" spans="1:16">
      <c r="A1153" s="57">
        <v>41292</v>
      </c>
      <c r="B1153" t="s">
        <v>22</v>
      </c>
      <c r="C1153" t="s">
        <v>23</v>
      </c>
      <c r="D1153" t="s">
        <v>15</v>
      </c>
      <c r="E1153" t="s">
        <v>16</v>
      </c>
      <c r="F1153">
        <v>23</v>
      </c>
      <c r="G1153" t="str">
        <f t="shared" si="51"/>
        <v>2013</v>
      </c>
      <c r="H1153" t="str">
        <f t="shared" si="52"/>
        <v>January</v>
      </c>
      <c r="I1153">
        <v>82386</v>
      </c>
      <c r="J1153">
        <v>89010</v>
      </c>
      <c r="K1153">
        <f t="shared" si="53"/>
        <v>6624</v>
      </c>
      <c r="L1153">
        <v>7506</v>
      </c>
      <c r="M1153">
        <v>8100</v>
      </c>
      <c r="P1153" s="36">
        <v>41292</v>
      </c>
    </row>
    <row r="1154" spans="1:16">
      <c r="A1154" s="57">
        <v>41293</v>
      </c>
      <c r="B1154" t="s">
        <v>31</v>
      </c>
      <c r="C1154" t="s">
        <v>30</v>
      </c>
      <c r="D1154" t="s">
        <v>40</v>
      </c>
      <c r="E1154" t="s">
        <v>16</v>
      </c>
      <c r="F1154">
        <v>9</v>
      </c>
      <c r="G1154" t="str">
        <f t="shared" si="51"/>
        <v>2013</v>
      </c>
      <c r="H1154" t="str">
        <f t="shared" si="52"/>
        <v>January</v>
      </c>
      <c r="I1154">
        <v>19620</v>
      </c>
      <c r="J1154">
        <v>21150</v>
      </c>
      <c r="K1154">
        <f t="shared" si="53"/>
        <v>1530</v>
      </c>
      <c r="L1154">
        <v>3546</v>
      </c>
      <c r="M1154">
        <v>3780</v>
      </c>
      <c r="P1154" s="36">
        <v>41293</v>
      </c>
    </row>
    <row r="1155" spans="1:16">
      <c r="A1155" s="57">
        <v>41293</v>
      </c>
      <c r="B1155" t="s">
        <v>22</v>
      </c>
      <c r="C1155" t="s">
        <v>23</v>
      </c>
      <c r="D1155" t="s">
        <v>37</v>
      </c>
      <c r="E1155" t="s">
        <v>13</v>
      </c>
      <c r="F1155">
        <v>7</v>
      </c>
      <c r="G1155" t="str">
        <f t="shared" ref="G1155:G1218" si="54">TEXT(A1155,"yyyy")</f>
        <v>2013</v>
      </c>
      <c r="H1155" t="str">
        <f t="shared" ref="H1155:H1218" si="55">TEXT(A1155,"mmmm")</f>
        <v>January</v>
      </c>
      <c r="I1155">
        <v>13446</v>
      </c>
      <c r="J1155">
        <v>14310</v>
      </c>
      <c r="K1155">
        <f t="shared" ref="K1155:K1218" si="56">J1155-I1155</f>
        <v>864</v>
      </c>
      <c r="L1155">
        <v>3042</v>
      </c>
      <c r="M1155">
        <v>3240</v>
      </c>
      <c r="P1155" s="36">
        <v>41293</v>
      </c>
    </row>
    <row r="1156" spans="1:16">
      <c r="A1156" s="57">
        <v>41293</v>
      </c>
      <c r="B1156" t="s">
        <v>20</v>
      </c>
      <c r="C1156" t="s">
        <v>18</v>
      </c>
      <c r="D1156" t="s">
        <v>35</v>
      </c>
      <c r="E1156" t="s">
        <v>13</v>
      </c>
      <c r="F1156">
        <v>25</v>
      </c>
      <c r="G1156" t="str">
        <f t="shared" si="54"/>
        <v>2013</v>
      </c>
      <c r="H1156" t="str">
        <f t="shared" si="55"/>
        <v>January</v>
      </c>
      <c r="I1156">
        <v>102960</v>
      </c>
      <c r="J1156">
        <v>109800</v>
      </c>
      <c r="K1156">
        <f t="shared" si="56"/>
        <v>6840</v>
      </c>
      <c r="L1156">
        <v>3042</v>
      </c>
      <c r="M1156">
        <v>3240</v>
      </c>
      <c r="P1156" s="36">
        <v>41293</v>
      </c>
    </row>
    <row r="1157" spans="1:16">
      <c r="A1157" s="57">
        <v>41294</v>
      </c>
      <c r="B1157" t="s">
        <v>34</v>
      </c>
      <c r="C1157" t="s">
        <v>25</v>
      </c>
      <c r="D1157" t="s">
        <v>42</v>
      </c>
      <c r="E1157" t="s">
        <v>16</v>
      </c>
      <c r="F1157">
        <v>10</v>
      </c>
      <c r="G1157" t="str">
        <f t="shared" si="54"/>
        <v>2013</v>
      </c>
      <c r="H1157" t="str">
        <f t="shared" si="55"/>
        <v>January</v>
      </c>
      <c r="I1157">
        <v>135108</v>
      </c>
      <c r="J1157">
        <v>145800</v>
      </c>
      <c r="K1157">
        <f t="shared" si="56"/>
        <v>10692</v>
      </c>
      <c r="L1157">
        <v>3978</v>
      </c>
      <c r="M1157">
        <v>4230</v>
      </c>
      <c r="P1157" s="36">
        <v>41294</v>
      </c>
    </row>
    <row r="1158" spans="1:16">
      <c r="A1158" s="57">
        <v>41294</v>
      </c>
      <c r="B1158" t="s">
        <v>22</v>
      </c>
      <c r="C1158" t="s">
        <v>23</v>
      </c>
      <c r="D1158" t="s">
        <v>35</v>
      </c>
      <c r="E1158" t="s">
        <v>13</v>
      </c>
      <c r="F1158">
        <v>8</v>
      </c>
      <c r="G1158" t="str">
        <f t="shared" si="54"/>
        <v>2013</v>
      </c>
      <c r="H1158" t="str">
        <f t="shared" si="55"/>
        <v>January</v>
      </c>
      <c r="I1158">
        <v>113256</v>
      </c>
      <c r="J1158">
        <v>120780</v>
      </c>
      <c r="K1158">
        <f t="shared" si="56"/>
        <v>7524</v>
      </c>
      <c r="L1158">
        <v>5148</v>
      </c>
      <c r="M1158">
        <v>5490</v>
      </c>
      <c r="P1158" s="36">
        <v>41294</v>
      </c>
    </row>
    <row r="1159" spans="1:16">
      <c r="A1159" s="57">
        <v>41295</v>
      </c>
      <c r="B1159" t="s">
        <v>20</v>
      </c>
      <c r="C1159" t="s">
        <v>18</v>
      </c>
      <c r="D1159" t="s">
        <v>42</v>
      </c>
      <c r="E1159" t="s">
        <v>16</v>
      </c>
      <c r="F1159">
        <v>18</v>
      </c>
      <c r="G1159" t="str">
        <f t="shared" si="54"/>
        <v>2013</v>
      </c>
      <c r="H1159" t="str">
        <f t="shared" si="55"/>
        <v>January</v>
      </c>
      <c r="I1159">
        <v>90072</v>
      </c>
      <c r="J1159">
        <v>97200</v>
      </c>
      <c r="K1159">
        <f t="shared" si="56"/>
        <v>7128</v>
      </c>
      <c r="L1159">
        <v>3042</v>
      </c>
      <c r="M1159">
        <v>3240</v>
      </c>
      <c r="P1159" s="36">
        <v>41295</v>
      </c>
    </row>
    <row r="1160" spans="1:16">
      <c r="A1160" s="57">
        <v>41295</v>
      </c>
      <c r="B1160" t="s">
        <v>17</v>
      </c>
      <c r="C1160" t="s">
        <v>18</v>
      </c>
      <c r="D1160" t="s">
        <v>39</v>
      </c>
      <c r="E1160" t="s">
        <v>13</v>
      </c>
      <c r="F1160">
        <v>8</v>
      </c>
      <c r="G1160" t="str">
        <f t="shared" si="54"/>
        <v>2013</v>
      </c>
      <c r="H1160" t="str">
        <f t="shared" si="55"/>
        <v>January</v>
      </c>
      <c r="I1160">
        <v>52164</v>
      </c>
      <c r="J1160">
        <v>55440</v>
      </c>
      <c r="K1160">
        <f t="shared" si="56"/>
        <v>3276</v>
      </c>
      <c r="L1160">
        <v>5148</v>
      </c>
      <c r="M1160">
        <v>5490</v>
      </c>
      <c r="P1160" s="36">
        <v>41295</v>
      </c>
    </row>
    <row r="1161" spans="1:16">
      <c r="A1161" s="57">
        <v>41295</v>
      </c>
      <c r="B1161" t="s">
        <v>34</v>
      </c>
      <c r="C1161" t="s">
        <v>25</v>
      </c>
      <c r="D1161" t="s">
        <v>35</v>
      </c>
      <c r="E1161" t="s">
        <v>13</v>
      </c>
      <c r="F1161">
        <v>25</v>
      </c>
      <c r="G1161" t="str">
        <f t="shared" si="54"/>
        <v>2013</v>
      </c>
      <c r="H1161" t="str">
        <f t="shared" si="55"/>
        <v>January</v>
      </c>
      <c r="I1161">
        <v>113256</v>
      </c>
      <c r="J1161">
        <v>120780</v>
      </c>
      <c r="K1161">
        <f t="shared" si="56"/>
        <v>7524</v>
      </c>
      <c r="L1161">
        <v>7506</v>
      </c>
      <c r="M1161">
        <v>8100</v>
      </c>
      <c r="P1161" s="36">
        <v>41295</v>
      </c>
    </row>
    <row r="1162" spans="1:16">
      <c r="A1162" s="57">
        <v>41295</v>
      </c>
      <c r="B1162" t="s">
        <v>20</v>
      </c>
      <c r="C1162" t="s">
        <v>18</v>
      </c>
      <c r="D1162" t="s">
        <v>15</v>
      </c>
      <c r="E1162" t="s">
        <v>16</v>
      </c>
      <c r="F1162">
        <v>7</v>
      </c>
      <c r="G1162" t="str">
        <f t="shared" si="54"/>
        <v>2013</v>
      </c>
      <c r="H1162" t="str">
        <f t="shared" si="55"/>
        <v>January</v>
      </c>
      <c r="I1162">
        <v>17910</v>
      </c>
      <c r="J1162">
        <v>19350</v>
      </c>
      <c r="K1162">
        <f t="shared" si="56"/>
        <v>1440</v>
      </c>
      <c r="L1162">
        <v>3042</v>
      </c>
      <c r="M1162">
        <v>3240</v>
      </c>
      <c r="P1162" s="36">
        <v>41295</v>
      </c>
    </row>
    <row r="1163" spans="1:16">
      <c r="A1163" s="57">
        <v>41295</v>
      </c>
      <c r="B1163" t="s">
        <v>34</v>
      </c>
      <c r="C1163" t="s">
        <v>25</v>
      </c>
      <c r="D1163" t="s">
        <v>40</v>
      </c>
      <c r="E1163" t="s">
        <v>16</v>
      </c>
      <c r="F1163">
        <v>17</v>
      </c>
      <c r="G1163" t="str">
        <f t="shared" si="54"/>
        <v>2013</v>
      </c>
      <c r="H1163" t="str">
        <f t="shared" si="55"/>
        <v>January</v>
      </c>
      <c r="I1163">
        <v>58860</v>
      </c>
      <c r="J1163">
        <v>63450</v>
      </c>
      <c r="K1163">
        <f t="shared" si="56"/>
        <v>4590</v>
      </c>
      <c r="L1163">
        <v>3978</v>
      </c>
      <c r="M1163">
        <v>4230</v>
      </c>
      <c r="P1163" s="36">
        <v>41295</v>
      </c>
    </row>
    <row r="1164" spans="1:16">
      <c r="A1164" s="57">
        <v>41297</v>
      </c>
      <c r="B1164" t="s">
        <v>34</v>
      </c>
      <c r="C1164" t="s">
        <v>25</v>
      </c>
      <c r="D1164" t="s">
        <v>39</v>
      </c>
      <c r="E1164" t="s">
        <v>13</v>
      </c>
      <c r="F1164">
        <v>3</v>
      </c>
      <c r="G1164" t="str">
        <f t="shared" si="54"/>
        <v>2013</v>
      </c>
      <c r="H1164" t="str">
        <f t="shared" si="55"/>
        <v>January</v>
      </c>
      <c r="I1164">
        <v>67068</v>
      </c>
      <c r="J1164">
        <v>71280</v>
      </c>
      <c r="K1164">
        <f t="shared" si="56"/>
        <v>4212</v>
      </c>
      <c r="L1164">
        <v>2952</v>
      </c>
      <c r="M1164">
        <v>3150</v>
      </c>
      <c r="P1164" s="36">
        <v>41297</v>
      </c>
    </row>
    <row r="1165" spans="1:16">
      <c r="A1165" s="57">
        <v>41297</v>
      </c>
      <c r="B1165" t="s">
        <v>29</v>
      </c>
      <c r="C1165" t="s">
        <v>30</v>
      </c>
      <c r="D1165" t="s">
        <v>39</v>
      </c>
      <c r="E1165" t="s">
        <v>13</v>
      </c>
      <c r="F1165">
        <v>13</v>
      </c>
      <c r="G1165" t="str">
        <f t="shared" si="54"/>
        <v>2013</v>
      </c>
      <c r="H1165" t="str">
        <f t="shared" si="55"/>
        <v>January</v>
      </c>
      <c r="I1165">
        <v>85698</v>
      </c>
      <c r="J1165">
        <v>91080</v>
      </c>
      <c r="K1165">
        <f t="shared" si="56"/>
        <v>5382</v>
      </c>
      <c r="L1165">
        <v>2034</v>
      </c>
      <c r="M1165">
        <v>2160</v>
      </c>
      <c r="P1165" s="36">
        <v>41297</v>
      </c>
    </row>
    <row r="1166" spans="1:16">
      <c r="A1166" s="57">
        <v>41298</v>
      </c>
      <c r="B1166" t="s">
        <v>29</v>
      </c>
      <c r="C1166" t="s">
        <v>30</v>
      </c>
      <c r="D1166" t="s">
        <v>33</v>
      </c>
      <c r="E1166" t="s">
        <v>13</v>
      </c>
      <c r="F1166">
        <v>17</v>
      </c>
      <c r="G1166" t="str">
        <f t="shared" si="54"/>
        <v>2013</v>
      </c>
      <c r="H1166" t="str">
        <f t="shared" si="55"/>
        <v>January</v>
      </c>
      <c r="I1166">
        <v>47736</v>
      </c>
      <c r="J1166">
        <v>50760</v>
      </c>
      <c r="K1166">
        <f t="shared" si="56"/>
        <v>3024</v>
      </c>
      <c r="L1166">
        <v>3582</v>
      </c>
      <c r="M1166">
        <v>3870</v>
      </c>
      <c r="P1166" s="36">
        <v>41298</v>
      </c>
    </row>
    <row r="1167" spans="1:16">
      <c r="A1167" s="57">
        <v>41298</v>
      </c>
      <c r="B1167" t="s">
        <v>14</v>
      </c>
      <c r="C1167" t="s">
        <v>11</v>
      </c>
      <c r="D1167" t="s">
        <v>28</v>
      </c>
      <c r="E1167" t="s">
        <v>13</v>
      </c>
      <c r="F1167">
        <v>22</v>
      </c>
      <c r="G1167" t="str">
        <f t="shared" si="54"/>
        <v>2013</v>
      </c>
      <c r="H1167" t="str">
        <f t="shared" si="55"/>
        <v>January</v>
      </c>
      <c r="I1167">
        <v>69984</v>
      </c>
      <c r="J1167">
        <v>74520</v>
      </c>
      <c r="K1167">
        <f t="shared" si="56"/>
        <v>4536</v>
      </c>
      <c r="L1167">
        <v>3978</v>
      </c>
      <c r="M1167">
        <v>4230</v>
      </c>
      <c r="P1167" s="36">
        <v>41298</v>
      </c>
    </row>
    <row r="1168" spans="1:16">
      <c r="A1168" s="57">
        <v>41298</v>
      </c>
      <c r="B1168" t="s">
        <v>34</v>
      </c>
      <c r="C1168" t="s">
        <v>25</v>
      </c>
      <c r="D1168" t="s">
        <v>35</v>
      </c>
      <c r="E1168" t="s">
        <v>13</v>
      </c>
      <c r="F1168">
        <v>23</v>
      </c>
      <c r="G1168" t="str">
        <f t="shared" si="54"/>
        <v>2013</v>
      </c>
      <c r="H1168" t="str">
        <f t="shared" si="55"/>
        <v>January</v>
      </c>
      <c r="I1168">
        <v>113256</v>
      </c>
      <c r="J1168">
        <v>120780</v>
      </c>
      <c r="K1168">
        <f t="shared" si="56"/>
        <v>7524</v>
      </c>
      <c r="L1168">
        <v>2196</v>
      </c>
      <c r="M1168">
        <v>2340</v>
      </c>
      <c r="P1168" s="36">
        <v>41298</v>
      </c>
    </row>
    <row r="1169" spans="1:16">
      <c r="A1169" s="57">
        <v>41299</v>
      </c>
      <c r="B1169" t="s">
        <v>20</v>
      </c>
      <c r="C1169" t="s">
        <v>18</v>
      </c>
      <c r="D1169" t="s">
        <v>42</v>
      </c>
      <c r="E1169" t="s">
        <v>16</v>
      </c>
      <c r="F1169">
        <v>1</v>
      </c>
      <c r="G1169" t="str">
        <f t="shared" si="54"/>
        <v>2013</v>
      </c>
      <c r="H1169" t="str">
        <f t="shared" si="55"/>
        <v>January</v>
      </c>
      <c r="I1169">
        <v>150120</v>
      </c>
      <c r="J1169">
        <v>162000</v>
      </c>
      <c r="K1169">
        <f t="shared" si="56"/>
        <v>11880</v>
      </c>
      <c r="L1169">
        <v>2034</v>
      </c>
      <c r="M1169">
        <v>2160</v>
      </c>
      <c r="P1169" s="36">
        <v>41299</v>
      </c>
    </row>
    <row r="1170" spans="1:16">
      <c r="A1170" s="57">
        <v>41299</v>
      </c>
      <c r="B1170" t="s">
        <v>20</v>
      </c>
      <c r="C1170" t="s">
        <v>18</v>
      </c>
      <c r="D1170" t="s">
        <v>33</v>
      </c>
      <c r="E1170" t="s">
        <v>13</v>
      </c>
      <c r="F1170">
        <v>25</v>
      </c>
      <c r="G1170" t="str">
        <f t="shared" si="54"/>
        <v>2013</v>
      </c>
      <c r="H1170" t="str">
        <f t="shared" si="55"/>
        <v>January</v>
      </c>
      <c r="I1170">
        <v>43758</v>
      </c>
      <c r="J1170">
        <v>46530</v>
      </c>
      <c r="K1170">
        <f t="shared" si="56"/>
        <v>2772</v>
      </c>
      <c r="L1170">
        <v>5148</v>
      </c>
      <c r="M1170">
        <v>5490</v>
      </c>
      <c r="P1170" s="36">
        <v>41299</v>
      </c>
    </row>
    <row r="1171" spans="1:16">
      <c r="A1171" s="57">
        <v>41300</v>
      </c>
      <c r="B1171" t="s">
        <v>22</v>
      </c>
      <c r="C1171" t="s">
        <v>23</v>
      </c>
      <c r="D1171" t="s">
        <v>36</v>
      </c>
      <c r="E1171" t="s">
        <v>13</v>
      </c>
      <c r="F1171">
        <v>22</v>
      </c>
      <c r="G1171" t="str">
        <f t="shared" si="54"/>
        <v>2013</v>
      </c>
      <c r="H1171" t="str">
        <f t="shared" si="55"/>
        <v>January</v>
      </c>
      <c r="I1171">
        <v>6318</v>
      </c>
      <c r="J1171">
        <v>6750</v>
      </c>
      <c r="K1171">
        <f t="shared" si="56"/>
        <v>432</v>
      </c>
      <c r="L1171">
        <v>3384</v>
      </c>
      <c r="M1171">
        <v>3600</v>
      </c>
      <c r="P1171" s="36">
        <v>41300</v>
      </c>
    </row>
    <row r="1172" spans="1:16">
      <c r="A1172" s="57">
        <v>41300</v>
      </c>
      <c r="B1172" t="s">
        <v>20</v>
      </c>
      <c r="C1172" t="s">
        <v>18</v>
      </c>
      <c r="D1172" t="s">
        <v>40</v>
      </c>
      <c r="E1172" t="s">
        <v>16</v>
      </c>
      <c r="F1172">
        <v>2</v>
      </c>
      <c r="G1172" t="str">
        <f t="shared" si="54"/>
        <v>2013</v>
      </c>
      <c r="H1172" t="str">
        <f t="shared" si="55"/>
        <v>January</v>
      </c>
      <c r="I1172">
        <v>47088</v>
      </c>
      <c r="J1172">
        <v>50760</v>
      </c>
      <c r="K1172">
        <f t="shared" si="56"/>
        <v>3672</v>
      </c>
      <c r="L1172">
        <v>3978</v>
      </c>
      <c r="M1172">
        <v>4230</v>
      </c>
      <c r="P1172" s="36">
        <v>41300</v>
      </c>
    </row>
    <row r="1173" spans="1:16">
      <c r="A1173" s="57">
        <v>41300</v>
      </c>
      <c r="B1173" t="s">
        <v>29</v>
      </c>
      <c r="C1173" t="s">
        <v>30</v>
      </c>
      <c r="D1173" t="s">
        <v>42</v>
      </c>
      <c r="E1173" t="s">
        <v>16</v>
      </c>
      <c r="F1173">
        <v>11</v>
      </c>
      <c r="G1173" t="str">
        <f t="shared" si="54"/>
        <v>2013</v>
      </c>
      <c r="H1173" t="str">
        <f t="shared" si="55"/>
        <v>January</v>
      </c>
      <c r="I1173">
        <v>165132</v>
      </c>
      <c r="J1173">
        <v>178200</v>
      </c>
      <c r="K1173">
        <f t="shared" si="56"/>
        <v>13068</v>
      </c>
      <c r="L1173">
        <v>3582</v>
      </c>
      <c r="M1173">
        <v>3870</v>
      </c>
      <c r="P1173" s="36">
        <v>41300</v>
      </c>
    </row>
    <row r="1174" spans="1:16">
      <c r="A1174" s="57">
        <v>41301</v>
      </c>
      <c r="B1174" t="s">
        <v>14</v>
      </c>
      <c r="C1174" t="s">
        <v>11</v>
      </c>
      <c r="D1174" t="s">
        <v>43</v>
      </c>
      <c r="E1174" t="s">
        <v>13</v>
      </c>
      <c r="F1174">
        <v>11</v>
      </c>
      <c r="G1174" t="str">
        <f t="shared" si="54"/>
        <v>2013</v>
      </c>
      <c r="H1174" t="str">
        <f t="shared" si="55"/>
        <v>January</v>
      </c>
      <c r="I1174">
        <v>23688</v>
      </c>
      <c r="J1174">
        <v>25200</v>
      </c>
      <c r="K1174">
        <f t="shared" si="56"/>
        <v>1512</v>
      </c>
      <c r="L1174">
        <v>3546</v>
      </c>
      <c r="M1174">
        <v>3780</v>
      </c>
      <c r="P1174" s="36">
        <v>41301</v>
      </c>
    </row>
    <row r="1175" spans="1:16">
      <c r="A1175" s="57">
        <v>41301</v>
      </c>
      <c r="B1175" t="s">
        <v>31</v>
      </c>
      <c r="C1175" t="s">
        <v>30</v>
      </c>
      <c r="D1175" t="s">
        <v>26</v>
      </c>
      <c r="E1175" t="s">
        <v>13</v>
      </c>
      <c r="F1175">
        <v>1</v>
      </c>
      <c r="G1175" t="str">
        <f t="shared" si="54"/>
        <v>2013</v>
      </c>
      <c r="H1175" t="str">
        <f t="shared" si="55"/>
        <v>January</v>
      </c>
      <c r="I1175">
        <v>48672</v>
      </c>
      <c r="J1175">
        <v>51840</v>
      </c>
      <c r="K1175">
        <f t="shared" si="56"/>
        <v>3168</v>
      </c>
      <c r="L1175">
        <v>7506</v>
      </c>
      <c r="M1175">
        <v>8100</v>
      </c>
      <c r="P1175" s="36">
        <v>41301</v>
      </c>
    </row>
    <row r="1176" spans="1:16">
      <c r="A1176" s="57">
        <v>41302</v>
      </c>
      <c r="B1176" t="s">
        <v>27</v>
      </c>
      <c r="C1176" t="s">
        <v>23</v>
      </c>
      <c r="D1176" t="s">
        <v>40</v>
      </c>
      <c r="E1176" t="s">
        <v>16</v>
      </c>
      <c r="F1176">
        <v>14</v>
      </c>
      <c r="G1176" t="str">
        <f t="shared" si="54"/>
        <v>2013</v>
      </c>
      <c r="H1176" t="str">
        <f t="shared" si="55"/>
        <v>January</v>
      </c>
      <c r="I1176">
        <v>51012</v>
      </c>
      <c r="J1176">
        <v>54990</v>
      </c>
      <c r="K1176">
        <f t="shared" si="56"/>
        <v>3978</v>
      </c>
      <c r="L1176">
        <v>3978</v>
      </c>
      <c r="M1176">
        <v>4230</v>
      </c>
      <c r="P1176" s="36">
        <v>41302</v>
      </c>
    </row>
    <row r="1177" spans="1:16">
      <c r="A1177" s="57">
        <v>41303</v>
      </c>
      <c r="B1177" t="s">
        <v>31</v>
      </c>
      <c r="C1177" t="s">
        <v>30</v>
      </c>
      <c r="D1177" t="s">
        <v>21</v>
      </c>
      <c r="E1177" t="s">
        <v>13</v>
      </c>
      <c r="F1177">
        <v>11</v>
      </c>
      <c r="G1177" t="str">
        <f t="shared" si="54"/>
        <v>2013</v>
      </c>
      <c r="H1177" t="str">
        <f t="shared" si="55"/>
        <v>January</v>
      </c>
      <c r="I1177">
        <v>6588</v>
      </c>
      <c r="J1177">
        <v>7020</v>
      </c>
      <c r="K1177">
        <f t="shared" si="56"/>
        <v>432</v>
      </c>
      <c r="L1177">
        <v>2034</v>
      </c>
      <c r="M1177">
        <v>2160</v>
      </c>
      <c r="P1177" s="36">
        <v>41303</v>
      </c>
    </row>
    <row r="1178" spans="1:16">
      <c r="A1178" s="57">
        <v>41303</v>
      </c>
      <c r="B1178" t="s">
        <v>27</v>
      </c>
      <c r="C1178" t="s">
        <v>23</v>
      </c>
      <c r="D1178" t="s">
        <v>37</v>
      </c>
      <c r="E1178" t="s">
        <v>13</v>
      </c>
      <c r="F1178">
        <v>8</v>
      </c>
      <c r="G1178" t="str">
        <f t="shared" si="54"/>
        <v>2013</v>
      </c>
      <c r="H1178" t="str">
        <f t="shared" si="55"/>
        <v>January</v>
      </c>
      <c r="I1178">
        <v>85158</v>
      </c>
      <c r="J1178">
        <v>90630</v>
      </c>
      <c r="K1178">
        <f t="shared" si="56"/>
        <v>5472</v>
      </c>
      <c r="L1178">
        <v>2952</v>
      </c>
      <c r="M1178">
        <v>3150</v>
      </c>
      <c r="P1178" s="36">
        <v>41303</v>
      </c>
    </row>
    <row r="1179" spans="1:16">
      <c r="A1179" s="57">
        <v>41303</v>
      </c>
      <c r="B1179" t="s">
        <v>27</v>
      </c>
      <c r="C1179" t="s">
        <v>23</v>
      </c>
      <c r="D1179" t="s">
        <v>39</v>
      </c>
      <c r="E1179" t="s">
        <v>13</v>
      </c>
      <c r="F1179">
        <v>1</v>
      </c>
      <c r="G1179" t="str">
        <f t="shared" si="54"/>
        <v>2013</v>
      </c>
      <c r="H1179" t="str">
        <f t="shared" si="55"/>
        <v>January</v>
      </c>
      <c r="I1179">
        <v>26082</v>
      </c>
      <c r="J1179">
        <v>27720</v>
      </c>
      <c r="K1179">
        <f t="shared" si="56"/>
        <v>1638</v>
      </c>
      <c r="L1179">
        <v>3546</v>
      </c>
      <c r="M1179">
        <v>3780</v>
      </c>
      <c r="P1179" s="36">
        <v>41303</v>
      </c>
    </row>
    <row r="1180" spans="1:16">
      <c r="A1180" s="57">
        <v>41304</v>
      </c>
      <c r="B1180" t="s">
        <v>17</v>
      </c>
      <c r="C1180" t="s">
        <v>18</v>
      </c>
      <c r="D1180" t="s">
        <v>41</v>
      </c>
      <c r="E1180" t="s">
        <v>13</v>
      </c>
      <c r="F1180">
        <v>24</v>
      </c>
      <c r="G1180" t="str">
        <f t="shared" si="54"/>
        <v>2013</v>
      </c>
      <c r="H1180" t="str">
        <f t="shared" si="55"/>
        <v>January</v>
      </c>
      <c r="I1180">
        <v>23616</v>
      </c>
      <c r="J1180">
        <v>25200</v>
      </c>
      <c r="K1180">
        <f t="shared" si="56"/>
        <v>1584</v>
      </c>
      <c r="L1180">
        <v>3546</v>
      </c>
      <c r="M1180">
        <v>3780</v>
      </c>
      <c r="P1180" s="36">
        <v>41304</v>
      </c>
    </row>
    <row r="1181" spans="1:16">
      <c r="A1181" s="57">
        <v>41304</v>
      </c>
      <c r="B1181" t="s">
        <v>14</v>
      </c>
      <c r="C1181" t="s">
        <v>11</v>
      </c>
      <c r="D1181" t="s">
        <v>38</v>
      </c>
      <c r="E1181" t="s">
        <v>13</v>
      </c>
      <c r="F1181">
        <v>15</v>
      </c>
      <c r="G1181" t="str">
        <f t="shared" si="54"/>
        <v>2013</v>
      </c>
      <c r="H1181" t="str">
        <f t="shared" si="55"/>
        <v>January</v>
      </c>
      <c r="I1181">
        <v>31914</v>
      </c>
      <c r="J1181">
        <v>34020</v>
      </c>
      <c r="K1181">
        <f t="shared" si="56"/>
        <v>2106</v>
      </c>
      <c r="L1181">
        <v>3978</v>
      </c>
      <c r="M1181">
        <v>4230</v>
      </c>
      <c r="P1181" s="36">
        <v>41304</v>
      </c>
    </row>
    <row r="1182" spans="1:16">
      <c r="A1182" s="57">
        <v>41304</v>
      </c>
      <c r="B1182" t="s">
        <v>34</v>
      </c>
      <c r="C1182" t="s">
        <v>25</v>
      </c>
      <c r="D1182" t="s">
        <v>37</v>
      </c>
      <c r="E1182" t="s">
        <v>13</v>
      </c>
      <c r="F1182">
        <v>20</v>
      </c>
      <c r="G1182" t="str">
        <f t="shared" si="54"/>
        <v>2013</v>
      </c>
      <c r="H1182" t="str">
        <f t="shared" si="55"/>
        <v>January</v>
      </c>
      <c r="I1182">
        <v>67230</v>
      </c>
      <c r="J1182">
        <v>71550</v>
      </c>
      <c r="K1182">
        <f t="shared" si="56"/>
        <v>4320</v>
      </c>
      <c r="L1182">
        <v>3546</v>
      </c>
      <c r="M1182">
        <v>3780</v>
      </c>
      <c r="P1182" s="36">
        <v>41304</v>
      </c>
    </row>
    <row r="1183" spans="1:16">
      <c r="A1183" s="57">
        <v>41304</v>
      </c>
      <c r="B1183" t="s">
        <v>24</v>
      </c>
      <c r="C1183" t="s">
        <v>25</v>
      </c>
      <c r="D1183" t="s">
        <v>36</v>
      </c>
      <c r="E1183" t="s">
        <v>13</v>
      </c>
      <c r="F1183">
        <v>1</v>
      </c>
      <c r="G1183" t="str">
        <f t="shared" si="54"/>
        <v>2013</v>
      </c>
      <c r="H1183" t="str">
        <f t="shared" si="55"/>
        <v>January</v>
      </c>
      <c r="I1183">
        <v>25272</v>
      </c>
      <c r="J1183">
        <v>27000</v>
      </c>
      <c r="K1183">
        <f t="shared" si="56"/>
        <v>1728</v>
      </c>
      <c r="L1183">
        <v>5148</v>
      </c>
      <c r="M1183">
        <v>5490</v>
      </c>
      <c r="P1183" s="36">
        <v>41304</v>
      </c>
    </row>
    <row r="1184" spans="1:16">
      <c r="A1184" s="57">
        <v>41305</v>
      </c>
      <c r="B1184" t="s">
        <v>29</v>
      </c>
      <c r="C1184" t="s">
        <v>30</v>
      </c>
      <c r="D1184" t="s">
        <v>26</v>
      </c>
      <c r="E1184" t="s">
        <v>13</v>
      </c>
      <c r="F1184">
        <v>5</v>
      </c>
      <c r="G1184" t="str">
        <f t="shared" si="54"/>
        <v>2013</v>
      </c>
      <c r="H1184" t="str">
        <f t="shared" si="55"/>
        <v>January</v>
      </c>
      <c r="I1184">
        <v>66924</v>
      </c>
      <c r="J1184">
        <v>71280</v>
      </c>
      <c r="K1184">
        <f t="shared" si="56"/>
        <v>4356</v>
      </c>
      <c r="L1184">
        <v>2196</v>
      </c>
      <c r="M1184">
        <v>2340</v>
      </c>
      <c r="P1184" s="36">
        <v>41305</v>
      </c>
    </row>
    <row r="1185" spans="1:16">
      <c r="A1185" s="57">
        <v>41305</v>
      </c>
      <c r="B1185" t="s">
        <v>27</v>
      </c>
      <c r="C1185" t="s">
        <v>23</v>
      </c>
      <c r="D1185" t="s">
        <v>33</v>
      </c>
      <c r="E1185" t="s">
        <v>13</v>
      </c>
      <c r="F1185">
        <v>2</v>
      </c>
      <c r="G1185" t="str">
        <f t="shared" si="54"/>
        <v>2013</v>
      </c>
      <c r="H1185" t="str">
        <f t="shared" si="55"/>
        <v>January</v>
      </c>
      <c r="I1185">
        <v>39780</v>
      </c>
      <c r="J1185">
        <v>42300</v>
      </c>
      <c r="K1185">
        <f t="shared" si="56"/>
        <v>2520</v>
      </c>
      <c r="L1185">
        <v>3924</v>
      </c>
      <c r="M1185">
        <v>4230</v>
      </c>
      <c r="P1185" s="36">
        <v>41305</v>
      </c>
    </row>
    <row r="1186" spans="1:16">
      <c r="A1186" s="57">
        <v>41305</v>
      </c>
      <c r="B1186" t="s">
        <v>17</v>
      </c>
      <c r="C1186" t="s">
        <v>18</v>
      </c>
      <c r="D1186" t="s">
        <v>12</v>
      </c>
      <c r="E1186" t="s">
        <v>13</v>
      </c>
      <c r="F1186">
        <v>15</v>
      </c>
      <c r="G1186" t="str">
        <f t="shared" si="54"/>
        <v>2013</v>
      </c>
      <c r="H1186" t="str">
        <f t="shared" si="55"/>
        <v>January</v>
      </c>
      <c r="I1186">
        <v>50850</v>
      </c>
      <c r="J1186">
        <v>54000</v>
      </c>
      <c r="K1186">
        <f t="shared" si="56"/>
        <v>3150</v>
      </c>
      <c r="L1186">
        <v>3978</v>
      </c>
      <c r="M1186">
        <v>4230</v>
      </c>
      <c r="P1186" s="36">
        <v>41305</v>
      </c>
    </row>
    <row r="1187" spans="1:16">
      <c r="A1187" s="57">
        <v>41305</v>
      </c>
      <c r="B1187" t="s">
        <v>31</v>
      </c>
      <c r="C1187" t="s">
        <v>30</v>
      </c>
      <c r="D1187" t="s">
        <v>36</v>
      </c>
      <c r="E1187" t="s">
        <v>13</v>
      </c>
      <c r="F1187">
        <v>24</v>
      </c>
      <c r="G1187" t="str">
        <f t="shared" si="54"/>
        <v>2013</v>
      </c>
      <c r="H1187" t="str">
        <f t="shared" si="55"/>
        <v>January</v>
      </c>
      <c r="I1187">
        <v>29484</v>
      </c>
      <c r="J1187">
        <v>31500</v>
      </c>
      <c r="K1187">
        <f t="shared" si="56"/>
        <v>2016</v>
      </c>
      <c r="L1187">
        <v>2106</v>
      </c>
      <c r="M1187">
        <v>2250</v>
      </c>
      <c r="P1187" s="36">
        <v>41305</v>
      </c>
    </row>
    <row r="1188" spans="1:16">
      <c r="A1188" s="57">
        <v>41305</v>
      </c>
      <c r="B1188" t="s">
        <v>31</v>
      </c>
      <c r="C1188" t="s">
        <v>30</v>
      </c>
      <c r="D1188" t="s">
        <v>15</v>
      </c>
      <c r="E1188" t="s">
        <v>16</v>
      </c>
      <c r="F1188">
        <v>23</v>
      </c>
      <c r="G1188" t="str">
        <f t="shared" si="54"/>
        <v>2013</v>
      </c>
      <c r="H1188" t="str">
        <f t="shared" si="55"/>
        <v>January</v>
      </c>
      <c r="I1188">
        <v>68058</v>
      </c>
      <c r="J1188">
        <v>73530</v>
      </c>
      <c r="K1188">
        <f t="shared" si="56"/>
        <v>5472</v>
      </c>
      <c r="L1188">
        <v>5148</v>
      </c>
      <c r="M1188">
        <v>5490</v>
      </c>
      <c r="P1188" s="36">
        <v>41305</v>
      </c>
    </row>
    <row r="1189" spans="1:16">
      <c r="A1189" s="57">
        <v>41306</v>
      </c>
      <c r="B1189" t="s">
        <v>10</v>
      </c>
      <c r="C1189" t="s">
        <v>11</v>
      </c>
      <c r="D1189" t="s">
        <v>41</v>
      </c>
      <c r="E1189" t="s">
        <v>13</v>
      </c>
      <c r="F1189">
        <v>20</v>
      </c>
      <c r="G1189" t="str">
        <f t="shared" si="54"/>
        <v>2013</v>
      </c>
      <c r="H1189" t="str">
        <f t="shared" si="55"/>
        <v>February</v>
      </c>
      <c r="I1189">
        <v>50184</v>
      </c>
      <c r="J1189">
        <v>53550</v>
      </c>
      <c r="K1189">
        <f t="shared" si="56"/>
        <v>3366</v>
      </c>
      <c r="L1189">
        <v>3546</v>
      </c>
      <c r="M1189">
        <v>3780</v>
      </c>
      <c r="P1189" s="36">
        <v>41306</v>
      </c>
    </row>
    <row r="1190" spans="1:16">
      <c r="A1190" s="57">
        <v>41308</v>
      </c>
      <c r="B1190" t="s">
        <v>17</v>
      </c>
      <c r="C1190" t="s">
        <v>18</v>
      </c>
      <c r="D1190" t="s">
        <v>21</v>
      </c>
      <c r="E1190" t="s">
        <v>13</v>
      </c>
      <c r="F1190">
        <v>23</v>
      </c>
      <c r="G1190" t="str">
        <f t="shared" si="54"/>
        <v>2013</v>
      </c>
      <c r="H1190" t="str">
        <f t="shared" si="55"/>
        <v>February</v>
      </c>
      <c r="I1190">
        <v>35136</v>
      </c>
      <c r="J1190">
        <v>37440</v>
      </c>
      <c r="K1190">
        <f t="shared" si="56"/>
        <v>2304</v>
      </c>
      <c r="L1190">
        <v>3546</v>
      </c>
      <c r="M1190">
        <v>3780</v>
      </c>
      <c r="P1190" s="36">
        <v>41308</v>
      </c>
    </row>
    <row r="1191" spans="1:16">
      <c r="A1191" s="57">
        <v>41310</v>
      </c>
      <c r="B1191" t="s">
        <v>10</v>
      </c>
      <c r="C1191" t="s">
        <v>11</v>
      </c>
      <c r="D1191" t="s">
        <v>38</v>
      </c>
      <c r="E1191" t="s">
        <v>13</v>
      </c>
      <c r="F1191">
        <v>22</v>
      </c>
      <c r="G1191" t="str">
        <f t="shared" si="54"/>
        <v>2013</v>
      </c>
      <c r="H1191" t="str">
        <f t="shared" si="55"/>
        <v>February</v>
      </c>
      <c r="I1191">
        <v>3546</v>
      </c>
      <c r="J1191">
        <v>3780</v>
      </c>
      <c r="K1191">
        <f t="shared" si="56"/>
        <v>234</v>
      </c>
      <c r="L1191">
        <v>5148</v>
      </c>
      <c r="M1191">
        <v>5490</v>
      </c>
      <c r="P1191" s="36">
        <v>41310</v>
      </c>
    </row>
    <row r="1192" spans="1:16">
      <c r="A1192" s="57">
        <v>41310</v>
      </c>
      <c r="B1192" t="s">
        <v>24</v>
      </c>
      <c r="C1192" t="s">
        <v>25</v>
      </c>
      <c r="D1192" t="s">
        <v>41</v>
      </c>
      <c r="E1192" t="s">
        <v>13</v>
      </c>
      <c r="F1192">
        <v>10</v>
      </c>
      <c r="G1192" t="str">
        <f t="shared" si="54"/>
        <v>2013</v>
      </c>
      <c r="H1192" t="str">
        <f t="shared" si="55"/>
        <v>February</v>
      </c>
      <c r="I1192">
        <v>73800</v>
      </c>
      <c r="J1192">
        <v>78750</v>
      </c>
      <c r="K1192">
        <f t="shared" si="56"/>
        <v>4950</v>
      </c>
      <c r="L1192">
        <v>3384</v>
      </c>
      <c r="M1192">
        <v>3600</v>
      </c>
      <c r="P1192" s="36">
        <v>41310</v>
      </c>
    </row>
    <row r="1193" spans="1:16">
      <c r="A1193" s="57">
        <v>41311</v>
      </c>
      <c r="B1193" t="s">
        <v>31</v>
      </c>
      <c r="C1193" t="s">
        <v>30</v>
      </c>
      <c r="D1193" t="s">
        <v>21</v>
      </c>
      <c r="E1193" t="s">
        <v>13</v>
      </c>
      <c r="F1193">
        <v>5</v>
      </c>
      <c r="G1193" t="str">
        <f t="shared" si="54"/>
        <v>2013</v>
      </c>
      <c r="H1193" t="str">
        <f t="shared" si="55"/>
        <v>February</v>
      </c>
      <c r="I1193">
        <v>52704</v>
      </c>
      <c r="J1193">
        <v>56160</v>
      </c>
      <c r="K1193">
        <f t="shared" si="56"/>
        <v>3456</v>
      </c>
      <c r="L1193">
        <v>3042</v>
      </c>
      <c r="M1193">
        <v>3240</v>
      </c>
      <c r="P1193" s="36">
        <v>41311</v>
      </c>
    </row>
    <row r="1194" spans="1:16">
      <c r="A1194" s="57">
        <v>41311</v>
      </c>
      <c r="B1194" t="s">
        <v>34</v>
      </c>
      <c r="C1194" t="s">
        <v>25</v>
      </c>
      <c r="D1194" t="s">
        <v>21</v>
      </c>
      <c r="E1194" t="s">
        <v>13</v>
      </c>
      <c r="F1194">
        <v>12</v>
      </c>
      <c r="G1194" t="str">
        <f t="shared" si="54"/>
        <v>2013</v>
      </c>
      <c r="H1194" t="str">
        <f t="shared" si="55"/>
        <v>February</v>
      </c>
      <c r="I1194">
        <v>39528</v>
      </c>
      <c r="J1194">
        <v>42120</v>
      </c>
      <c r="K1194">
        <f t="shared" si="56"/>
        <v>2592</v>
      </c>
      <c r="L1194">
        <v>3978</v>
      </c>
      <c r="M1194">
        <v>4230</v>
      </c>
      <c r="P1194" s="36">
        <v>41311</v>
      </c>
    </row>
    <row r="1195" spans="1:16">
      <c r="A1195" s="57">
        <v>41312</v>
      </c>
      <c r="B1195" t="s">
        <v>29</v>
      </c>
      <c r="C1195" t="s">
        <v>30</v>
      </c>
      <c r="D1195" t="s">
        <v>39</v>
      </c>
      <c r="E1195" t="s">
        <v>13</v>
      </c>
      <c r="F1195">
        <v>19</v>
      </c>
      <c r="G1195" t="str">
        <f t="shared" si="54"/>
        <v>2013</v>
      </c>
      <c r="H1195" t="str">
        <f t="shared" si="55"/>
        <v>February</v>
      </c>
      <c r="I1195">
        <v>37260</v>
      </c>
      <c r="J1195">
        <v>39600</v>
      </c>
      <c r="K1195">
        <f t="shared" si="56"/>
        <v>2340</v>
      </c>
      <c r="L1195">
        <v>3978</v>
      </c>
      <c r="M1195">
        <v>4230</v>
      </c>
      <c r="P1195" s="36">
        <v>41312</v>
      </c>
    </row>
    <row r="1196" spans="1:16">
      <c r="A1196" s="57">
        <v>41313</v>
      </c>
      <c r="B1196" t="s">
        <v>20</v>
      </c>
      <c r="C1196" t="s">
        <v>18</v>
      </c>
      <c r="D1196" t="s">
        <v>26</v>
      </c>
      <c r="E1196" t="s">
        <v>13</v>
      </c>
      <c r="F1196">
        <v>18</v>
      </c>
      <c r="G1196" t="str">
        <f t="shared" si="54"/>
        <v>2013</v>
      </c>
      <c r="H1196" t="str">
        <f t="shared" si="55"/>
        <v>February</v>
      </c>
      <c r="I1196">
        <v>45630</v>
      </c>
      <c r="J1196">
        <v>48600</v>
      </c>
      <c r="K1196">
        <f t="shared" si="56"/>
        <v>2970</v>
      </c>
      <c r="L1196">
        <v>3924</v>
      </c>
      <c r="M1196">
        <v>4230</v>
      </c>
      <c r="P1196" s="36">
        <v>41313</v>
      </c>
    </row>
    <row r="1197" spans="1:16">
      <c r="A1197" s="57">
        <v>41314</v>
      </c>
      <c r="B1197" t="s">
        <v>31</v>
      </c>
      <c r="C1197" t="s">
        <v>30</v>
      </c>
      <c r="D1197" t="s">
        <v>42</v>
      </c>
      <c r="E1197" t="s">
        <v>16</v>
      </c>
      <c r="F1197">
        <v>1</v>
      </c>
      <c r="G1197" t="str">
        <f t="shared" si="54"/>
        <v>2013</v>
      </c>
      <c r="H1197" t="str">
        <f t="shared" si="55"/>
        <v>February</v>
      </c>
      <c r="I1197">
        <v>157626</v>
      </c>
      <c r="J1197">
        <v>170100</v>
      </c>
      <c r="K1197">
        <f t="shared" si="56"/>
        <v>12474</v>
      </c>
      <c r="L1197">
        <v>2952</v>
      </c>
      <c r="M1197">
        <v>3150</v>
      </c>
      <c r="P1197" s="36">
        <v>41314</v>
      </c>
    </row>
    <row r="1198" spans="1:16">
      <c r="A1198" s="57">
        <v>41314</v>
      </c>
      <c r="B1198" t="s">
        <v>22</v>
      </c>
      <c r="C1198" t="s">
        <v>23</v>
      </c>
      <c r="D1198" t="s">
        <v>15</v>
      </c>
      <c r="E1198" t="s">
        <v>16</v>
      </c>
      <c r="F1198">
        <v>15</v>
      </c>
      <c r="G1198" t="str">
        <f t="shared" si="54"/>
        <v>2013</v>
      </c>
      <c r="H1198" t="str">
        <f t="shared" si="55"/>
        <v>February</v>
      </c>
      <c r="I1198">
        <v>75222</v>
      </c>
      <c r="J1198">
        <v>81270</v>
      </c>
      <c r="K1198">
        <f t="shared" si="56"/>
        <v>6048</v>
      </c>
      <c r="L1198">
        <v>3042</v>
      </c>
      <c r="M1198">
        <v>3240</v>
      </c>
      <c r="P1198" s="36">
        <v>41314</v>
      </c>
    </row>
    <row r="1199" spans="1:16">
      <c r="A1199" s="57">
        <v>41314</v>
      </c>
      <c r="B1199" t="s">
        <v>24</v>
      </c>
      <c r="C1199" t="s">
        <v>25</v>
      </c>
      <c r="D1199" t="s">
        <v>36</v>
      </c>
      <c r="E1199" t="s">
        <v>13</v>
      </c>
      <c r="F1199">
        <v>4</v>
      </c>
      <c r="G1199" t="str">
        <f t="shared" si="54"/>
        <v>2013</v>
      </c>
      <c r="H1199" t="str">
        <f t="shared" si="55"/>
        <v>February</v>
      </c>
      <c r="I1199">
        <v>12636</v>
      </c>
      <c r="J1199">
        <v>13500</v>
      </c>
      <c r="K1199">
        <f t="shared" si="56"/>
        <v>864</v>
      </c>
      <c r="L1199">
        <v>3978</v>
      </c>
      <c r="M1199">
        <v>4230</v>
      </c>
      <c r="P1199" s="36">
        <v>41314</v>
      </c>
    </row>
    <row r="1200" spans="1:16">
      <c r="A1200" s="57">
        <v>41314</v>
      </c>
      <c r="B1200" t="s">
        <v>14</v>
      </c>
      <c r="C1200" t="s">
        <v>11</v>
      </c>
      <c r="D1200" t="s">
        <v>32</v>
      </c>
      <c r="E1200" t="s">
        <v>13</v>
      </c>
      <c r="F1200">
        <v>16</v>
      </c>
      <c r="G1200" t="str">
        <f t="shared" si="54"/>
        <v>2013</v>
      </c>
      <c r="H1200" t="str">
        <f t="shared" si="55"/>
        <v>February</v>
      </c>
      <c r="I1200">
        <v>31914</v>
      </c>
      <c r="J1200">
        <v>34020</v>
      </c>
      <c r="K1200">
        <f t="shared" si="56"/>
        <v>2106</v>
      </c>
      <c r="L1200">
        <v>2106</v>
      </c>
      <c r="M1200">
        <v>2250</v>
      </c>
      <c r="P1200" s="36">
        <v>41314</v>
      </c>
    </row>
    <row r="1201" spans="1:16">
      <c r="A1201" s="57">
        <v>41315</v>
      </c>
      <c r="B1201" t="s">
        <v>31</v>
      </c>
      <c r="C1201" t="s">
        <v>30</v>
      </c>
      <c r="D1201" t="s">
        <v>32</v>
      </c>
      <c r="E1201" t="s">
        <v>13</v>
      </c>
      <c r="F1201">
        <v>10</v>
      </c>
      <c r="G1201" t="str">
        <f t="shared" si="54"/>
        <v>2013</v>
      </c>
      <c r="H1201" t="str">
        <f t="shared" si="55"/>
        <v>February</v>
      </c>
      <c r="I1201">
        <v>88650</v>
      </c>
      <c r="J1201">
        <v>94500</v>
      </c>
      <c r="K1201">
        <f t="shared" si="56"/>
        <v>5850</v>
      </c>
      <c r="L1201">
        <v>2034</v>
      </c>
      <c r="M1201">
        <v>2160</v>
      </c>
      <c r="P1201" s="36">
        <v>41315</v>
      </c>
    </row>
    <row r="1202" spans="1:16">
      <c r="A1202" s="57">
        <v>41315</v>
      </c>
      <c r="B1202" t="s">
        <v>24</v>
      </c>
      <c r="C1202" t="s">
        <v>25</v>
      </c>
      <c r="D1202" t="s">
        <v>39</v>
      </c>
      <c r="E1202" t="s">
        <v>13</v>
      </c>
      <c r="F1202">
        <v>21</v>
      </c>
      <c r="G1202" t="str">
        <f t="shared" si="54"/>
        <v>2013</v>
      </c>
      <c r="H1202" t="str">
        <f t="shared" si="55"/>
        <v>February</v>
      </c>
      <c r="I1202">
        <v>18630</v>
      </c>
      <c r="J1202">
        <v>19800</v>
      </c>
      <c r="K1202">
        <f t="shared" si="56"/>
        <v>1170</v>
      </c>
      <c r="L1202">
        <v>4482</v>
      </c>
      <c r="M1202">
        <v>4770</v>
      </c>
      <c r="P1202" s="36">
        <v>41315</v>
      </c>
    </row>
    <row r="1203" spans="1:16">
      <c r="A1203" s="57">
        <v>41316</v>
      </c>
      <c r="B1203" t="s">
        <v>14</v>
      </c>
      <c r="C1203" t="s">
        <v>11</v>
      </c>
      <c r="D1203" t="s">
        <v>42</v>
      </c>
      <c r="E1203" t="s">
        <v>16</v>
      </c>
      <c r="F1203">
        <v>7</v>
      </c>
      <c r="G1203" t="str">
        <f t="shared" si="54"/>
        <v>2013</v>
      </c>
      <c r="H1203" t="str">
        <f t="shared" si="55"/>
        <v>February</v>
      </c>
      <c r="I1203">
        <v>105084</v>
      </c>
      <c r="J1203">
        <v>113400</v>
      </c>
      <c r="K1203">
        <f t="shared" si="56"/>
        <v>8316</v>
      </c>
      <c r="L1203">
        <v>3726</v>
      </c>
      <c r="M1203">
        <v>3960</v>
      </c>
      <c r="P1203" s="36">
        <v>41316</v>
      </c>
    </row>
    <row r="1204" spans="1:16">
      <c r="A1204" s="57">
        <v>41316</v>
      </c>
      <c r="B1204" t="s">
        <v>22</v>
      </c>
      <c r="C1204" t="s">
        <v>23</v>
      </c>
      <c r="D1204" t="s">
        <v>15</v>
      </c>
      <c r="E1204" t="s">
        <v>16</v>
      </c>
      <c r="F1204">
        <v>22</v>
      </c>
      <c r="G1204" t="str">
        <f t="shared" si="54"/>
        <v>2013</v>
      </c>
      <c r="H1204" t="str">
        <f t="shared" si="55"/>
        <v>February</v>
      </c>
      <c r="I1204">
        <v>85968</v>
      </c>
      <c r="J1204">
        <v>92880</v>
      </c>
      <c r="K1204">
        <f t="shared" si="56"/>
        <v>6912</v>
      </c>
      <c r="L1204">
        <v>2952</v>
      </c>
      <c r="M1204">
        <v>3150</v>
      </c>
      <c r="P1204" s="36">
        <v>41316</v>
      </c>
    </row>
    <row r="1205" spans="1:16">
      <c r="A1205" s="57">
        <v>41316</v>
      </c>
      <c r="B1205" t="s">
        <v>34</v>
      </c>
      <c r="C1205" t="s">
        <v>25</v>
      </c>
      <c r="D1205" t="s">
        <v>39</v>
      </c>
      <c r="E1205" t="s">
        <v>13</v>
      </c>
      <c r="F1205">
        <v>15</v>
      </c>
      <c r="G1205" t="str">
        <f t="shared" si="54"/>
        <v>2013</v>
      </c>
      <c r="H1205" t="str">
        <f t="shared" si="55"/>
        <v>February</v>
      </c>
      <c r="I1205">
        <v>78246</v>
      </c>
      <c r="J1205">
        <v>83160</v>
      </c>
      <c r="K1205">
        <f t="shared" si="56"/>
        <v>4914</v>
      </c>
      <c r="L1205">
        <v>3384</v>
      </c>
      <c r="M1205">
        <v>3600</v>
      </c>
      <c r="P1205" s="36">
        <v>41316</v>
      </c>
    </row>
    <row r="1206" spans="1:16">
      <c r="A1206" s="57">
        <v>41317</v>
      </c>
      <c r="B1206" t="s">
        <v>27</v>
      </c>
      <c r="C1206" t="s">
        <v>23</v>
      </c>
      <c r="D1206" t="s">
        <v>38</v>
      </c>
      <c r="E1206" t="s">
        <v>13</v>
      </c>
      <c r="F1206">
        <v>7</v>
      </c>
      <c r="G1206" t="str">
        <f t="shared" si="54"/>
        <v>2013</v>
      </c>
      <c r="H1206" t="str">
        <f t="shared" si="55"/>
        <v>February</v>
      </c>
      <c r="I1206">
        <v>10638</v>
      </c>
      <c r="J1206">
        <v>11340</v>
      </c>
      <c r="K1206">
        <f t="shared" si="56"/>
        <v>702</v>
      </c>
      <c r="L1206">
        <v>3546</v>
      </c>
      <c r="M1206">
        <v>3780</v>
      </c>
      <c r="P1206" s="36">
        <v>41317</v>
      </c>
    </row>
    <row r="1207" spans="1:16">
      <c r="A1207" s="57">
        <v>41317</v>
      </c>
      <c r="B1207" t="s">
        <v>31</v>
      </c>
      <c r="C1207" t="s">
        <v>30</v>
      </c>
      <c r="D1207" t="s">
        <v>36</v>
      </c>
      <c r="E1207" t="s">
        <v>13</v>
      </c>
      <c r="F1207">
        <v>17</v>
      </c>
      <c r="G1207" t="str">
        <f t="shared" si="54"/>
        <v>2013</v>
      </c>
      <c r="H1207" t="str">
        <f t="shared" si="55"/>
        <v>February</v>
      </c>
      <c r="I1207">
        <v>40014</v>
      </c>
      <c r="J1207">
        <v>42750</v>
      </c>
      <c r="K1207">
        <f t="shared" si="56"/>
        <v>2736</v>
      </c>
      <c r="L1207">
        <v>5148</v>
      </c>
      <c r="M1207">
        <v>5490</v>
      </c>
      <c r="P1207" s="36">
        <v>41317</v>
      </c>
    </row>
    <row r="1208" spans="1:16">
      <c r="A1208" s="57">
        <v>41317</v>
      </c>
      <c r="B1208" t="s">
        <v>27</v>
      </c>
      <c r="C1208" t="s">
        <v>23</v>
      </c>
      <c r="D1208" t="s">
        <v>32</v>
      </c>
      <c r="E1208" t="s">
        <v>13</v>
      </c>
      <c r="F1208">
        <v>20</v>
      </c>
      <c r="G1208" t="str">
        <f t="shared" si="54"/>
        <v>2013</v>
      </c>
      <c r="H1208" t="str">
        <f t="shared" si="55"/>
        <v>February</v>
      </c>
      <c r="I1208">
        <v>70920</v>
      </c>
      <c r="J1208">
        <v>75600</v>
      </c>
      <c r="K1208">
        <f t="shared" si="56"/>
        <v>4680</v>
      </c>
      <c r="L1208">
        <v>2034</v>
      </c>
      <c r="M1208">
        <v>2160</v>
      </c>
      <c r="P1208" s="36">
        <v>41317</v>
      </c>
    </row>
    <row r="1209" spans="1:16">
      <c r="A1209" s="57">
        <v>41317</v>
      </c>
      <c r="B1209" t="s">
        <v>27</v>
      </c>
      <c r="C1209" t="s">
        <v>23</v>
      </c>
      <c r="D1209" t="s">
        <v>36</v>
      </c>
      <c r="E1209" t="s">
        <v>13</v>
      </c>
      <c r="F1209">
        <v>5</v>
      </c>
      <c r="G1209" t="str">
        <f t="shared" si="54"/>
        <v>2013</v>
      </c>
      <c r="H1209" t="str">
        <f t="shared" si="55"/>
        <v>February</v>
      </c>
      <c r="I1209">
        <v>14742</v>
      </c>
      <c r="J1209">
        <v>15750</v>
      </c>
      <c r="K1209">
        <f t="shared" si="56"/>
        <v>1008</v>
      </c>
      <c r="L1209">
        <v>2196</v>
      </c>
      <c r="M1209">
        <v>2340</v>
      </c>
      <c r="P1209" s="36">
        <v>41317</v>
      </c>
    </row>
    <row r="1210" spans="1:16">
      <c r="A1210" s="57">
        <v>41317</v>
      </c>
      <c r="B1210" t="s">
        <v>20</v>
      </c>
      <c r="C1210" t="s">
        <v>18</v>
      </c>
      <c r="D1210" t="s">
        <v>39</v>
      </c>
      <c r="E1210" t="s">
        <v>13</v>
      </c>
      <c r="F1210">
        <v>14</v>
      </c>
      <c r="G1210" t="str">
        <f t="shared" si="54"/>
        <v>2013</v>
      </c>
      <c r="H1210" t="str">
        <f t="shared" si="55"/>
        <v>February</v>
      </c>
      <c r="I1210">
        <v>89424</v>
      </c>
      <c r="J1210">
        <v>95040</v>
      </c>
      <c r="K1210">
        <f t="shared" si="56"/>
        <v>5616</v>
      </c>
      <c r="L1210">
        <v>3546</v>
      </c>
      <c r="M1210">
        <v>3780</v>
      </c>
      <c r="P1210" s="36">
        <v>41317</v>
      </c>
    </row>
    <row r="1211" spans="1:16">
      <c r="A1211" s="57">
        <v>41318</v>
      </c>
      <c r="B1211" t="s">
        <v>34</v>
      </c>
      <c r="C1211" t="s">
        <v>25</v>
      </c>
      <c r="D1211" t="s">
        <v>40</v>
      </c>
      <c r="E1211" t="s">
        <v>16</v>
      </c>
      <c r="F1211">
        <v>6</v>
      </c>
      <c r="G1211" t="str">
        <f t="shared" si="54"/>
        <v>2013</v>
      </c>
      <c r="H1211" t="str">
        <f t="shared" si="55"/>
        <v>February</v>
      </c>
      <c r="I1211">
        <v>86328</v>
      </c>
      <c r="J1211">
        <v>93060</v>
      </c>
      <c r="K1211">
        <f t="shared" si="56"/>
        <v>6732</v>
      </c>
      <c r="L1211">
        <v>3546</v>
      </c>
      <c r="M1211">
        <v>3780</v>
      </c>
      <c r="P1211" s="36">
        <v>41318</v>
      </c>
    </row>
    <row r="1212" spans="1:16">
      <c r="A1212" s="57">
        <v>41318</v>
      </c>
      <c r="B1212" t="s">
        <v>17</v>
      </c>
      <c r="C1212" t="s">
        <v>18</v>
      </c>
      <c r="D1212" t="s">
        <v>39</v>
      </c>
      <c r="E1212" t="s">
        <v>13</v>
      </c>
      <c r="F1212">
        <v>22</v>
      </c>
      <c r="G1212" t="str">
        <f t="shared" si="54"/>
        <v>2013</v>
      </c>
      <c r="H1212" t="str">
        <f t="shared" si="55"/>
        <v>February</v>
      </c>
      <c r="I1212">
        <v>33534</v>
      </c>
      <c r="J1212">
        <v>35640</v>
      </c>
      <c r="K1212">
        <f t="shared" si="56"/>
        <v>2106</v>
      </c>
      <c r="L1212">
        <v>7506</v>
      </c>
      <c r="M1212">
        <v>8100</v>
      </c>
      <c r="P1212" s="36">
        <v>41318</v>
      </c>
    </row>
    <row r="1213" spans="1:16">
      <c r="A1213" s="57">
        <v>41318</v>
      </c>
      <c r="B1213" t="s">
        <v>22</v>
      </c>
      <c r="C1213" t="s">
        <v>23</v>
      </c>
      <c r="D1213" t="s">
        <v>28</v>
      </c>
      <c r="E1213" t="s">
        <v>13</v>
      </c>
      <c r="F1213">
        <v>6</v>
      </c>
      <c r="G1213" t="str">
        <f t="shared" si="54"/>
        <v>2013</v>
      </c>
      <c r="H1213" t="str">
        <f t="shared" si="55"/>
        <v>February</v>
      </c>
      <c r="I1213">
        <v>99144</v>
      </c>
      <c r="J1213">
        <v>105570</v>
      </c>
      <c r="K1213">
        <f t="shared" si="56"/>
        <v>6426</v>
      </c>
      <c r="L1213">
        <v>3924</v>
      </c>
      <c r="M1213">
        <v>4230</v>
      </c>
      <c r="P1213" s="36">
        <v>41318</v>
      </c>
    </row>
    <row r="1214" spans="1:16">
      <c r="A1214" s="57">
        <v>41318</v>
      </c>
      <c r="B1214" t="s">
        <v>14</v>
      </c>
      <c r="C1214" t="s">
        <v>11</v>
      </c>
      <c r="D1214" t="s">
        <v>28</v>
      </c>
      <c r="E1214" t="s">
        <v>13</v>
      </c>
      <c r="F1214">
        <v>6</v>
      </c>
      <c r="G1214" t="str">
        <f t="shared" si="54"/>
        <v>2013</v>
      </c>
      <c r="H1214" t="str">
        <f t="shared" si="55"/>
        <v>February</v>
      </c>
      <c r="I1214">
        <v>128304</v>
      </c>
      <c r="J1214">
        <v>136620</v>
      </c>
      <c r="K1214">
        <f t="shared" si="56"/>
        <v>8316</v>
      </c>
      <c r="L1214">
        <v>4482</v>
      </c>
      <c r="M1214">
        <v>4770</v>
      </c>
      <c r="P1214" s="36">
        <v>41318</v>
      </c>
    </row>
    <row r="1215" spans="1:16">
      <c r="A1215" s="57">
        <v>41319</v>
      </c>
      <c r="B1215" t="s">
        <v>34</v>
      </c>
      <c r="C1215" t="s">
        <v>25</v>
      </c>
      <c r="D1215" t="s">
        <v>33</v>
      </c>
      <c r="E1215" t="s">
        <v>13</v>
      </c>
      <c r="F1215">
        <v>2</v>
      </c>
      <c r="G1215" t="str">
        <f t="shared" si="54"/>
        <v>2013</v>
      </c>
      <c r="H1215" t="str">
        <f t="shared" si="55"/>
        <v>February</v>
      </c>
      <c r="I1215">
        <v>79560</v>
      </c>
      <c r="J1215">
        <v>84600</v>
      </c>
      <c r="K1215">
        <f t="shared" si="56"/>
        <v>5040</v>
      </c>
      <c r="L1215">
        <v>3546</v>
      </c>
      <c r="M1215">
        <v>3780</v>
      </c>
      <c r="P1215" s="36">
        <v>41319</v>
      </c>
    </row>
    <row r="1216" spans="1:16">
      <c r="A1216" s="57">
        <v>41319</v>
      </c>
      <c r="B1216" t="s">
        <v>10</v>
      </c>
      <c r="C1216" t="s">
        <v>11</v>
      </c>
      <c r="D1216" t="s">
        <v>35</v>
      </c>
      <c r="E1216" t="s">
        <v>13</v>
      </c>
      <c r="F1216">
        <v>24</v>
      </c>
      <c r="G1216" t="str">
        <f t="shared" si="54"/>
        <v>2013</v>
      </c>
      <c r="H1216" t="str">
        <f t="shared" si="55"/>
        <v>February</v>
      </c>
      <c r="I1216">
        <v>56628</v>
      </c>
      <c r="J1216">
        <v>60390</v>
      </c>
      <c r="K1216">
        <f t="shared" si="56"/>
        <v>3762</v>
      </c>
      <c r="L1216">
        <v>3726</v>
      </c>
      <c r="M1216">
        <v>3960</v>
      </c>
      <c r="P1216" s="36">
        <v>41319</v>
      </c>
    </row>
    <row r="1217" spans="1:16">
      <c r="A1217" s="57">
        <v>41319</v>
      </c>
      <c r="B1217" t="s">
        <v>14</v>
      </c>
      <c r="C1217" t="s">
        <v>11</v>
      </c>
      <c r="D1217" t="s">
        <v>12</v>
      </c>
      <c r="E1217" t="s">
        <v>13</v>
      </c>
      <c r="F1217">
        <v>11</v>
      </c>
      <c r="G1217" t="str">
        <f t="shared" si="54"/>
        <v>2013</v>
      </c>
      <c r="H1217" t="str">
        <f t="shared" si="55"/>
        <v>February</v>
      </c>
      <c r="I1217">
        <v>36612</v>
      </c>
      <c r="J1217">
        <v>38880</v>
      </c>
      <c r="K1217">
        <f t="shared" si="56"/>
        <v>2268</v>
      </c>
      <c r="L1217">
        <v>2106</v>
      </c>
      <c r="M1217">
        <v>2250</v>
      </c>
      <c r="P1217" s="36">
        <v>41319</v>
      </c>
    </row>
    <row r="1218" spans="1:16">
      <c r="A1218" s="57">
        <v>41319</v>
      </c>
      <c r="B1218" t="s">
        <v>24</v>
      </c>
      <c r="C1218" t="s">
        <v>25</v>
      </c>
      <c r="D1218" t="s">
        <v>15</v>
      </c>
      <c r="E1218" t="s">
        <v>16</v>
      </c>
      <c r="F1218">
        <v>10</v>
      </c>
      <c r="G1218" t="str">
        <f t="shared" si="54"/>
        <v>2013</v>
      </c>
      <c r="H1218" t="str">
        <f t="shared" si="55"/>
        <v>February</v>
      </c>
      <c r="I1218">
        <v>60894</v>
      </c>
      <c r="J1218">
        <v>65790</v>
      </c>
      <c r="K1218">
        <f t="shared" si="56"/>
        <v>4896</v>
      </c>
      <c r="L1218">
        <v>3546</v>
      </c>
      <c r="M1218">
        <v>3780</v>
      </c>
      <c r="P1218" s="36">
        <v>41319</v>
      </c>
    </row>
    <row r="1219" spans="1:16">
      <c r="A1219" s="57">
        <v>41319</v>
      </c>
      <c r="B1219" t="s">
        <v>24</v>
      </c>
      <c r="C1219" t="s">
        <v>25</v>
      </c>
      <c r="D1219" t="s">
        <v>41</v>
      </c>
      <c r="E1219" t="s">
        <v>13</v>
      </c>
      <c r="F1219">
        <v>7</v>
      </c>
      <c r="G1219" t="str">
        <f t="shared" ref="G1219:G1282" si="57">TEXT(A1219,"yyyy")</f>
        <v>2013</v>
      </c>
      <c r="H1219" t="str">
        <f t="shared" ref="H1219:H1282" si="58">TEXT(A1219,"mmmm")</f>
        <v>February</v>
      </c>
      <c r="I1219">
        <v>2952</v>
      </c>
      <c r="J1219">
        <v>3150</v>
      </c>
      <c r="K1219">
        <f t="shared" ref="K1219:K1282" si="59">J1219-I1219</f>
        <v>198</v>
      </c>
      <c r="L1219">
        <v>3384</v>
      </c>
      <c r="M1219">
        <v>3600</v>
      </c>
      <c r="P1219" s="36">
        <v>41319</v>
      </c>
    </row>
    <row r="1220" spans="1:16">
      <c r="A1220" s="57">
        <v>41320</v>
      </c>
      <c r="B1220" t="s">
        <v>17</v>
      </c>
      <c r="C1220" t="s">
        <v>18</v>
      </c>
      <c r="D1220" t="s">
        <v>32</v>
      </c>
      <c r="E1220" t="s">
        <v>13</v>
      </c>
      <c r="F1220">
        <v>22</v>
      </c>
      <c r="G1220" t="str">
        <f t="shared" si="57"/>
        <v>2013</v>
      </c>
      <c r="H1220" t="str">
        <f t="shared" si="58"/>
        <v>February</v>
      </c>
      <c r="I1220">
        <v>67374</v>
      </c>
      <c r="J1220">
        <v>71820</v>
      </c>
      <c r="K1220">
        <f t="shared" si="59"/>
        <v>4446</v>
      </c>
      <c r="L1220">
        <v>2106</v>
      </c>
      <c r="M1220">
        <v>2250</v>
      </c>
      <c r="P1220" s="36">
        <v>41320</v>
      </c>
    </row>
    <row r="1221" spans="1:16">
      <c r="A1221" s="57">
        <v>41320</v>
      </c>
      <c r="B1221" t="s">
        <v>31</v>
      </c>
      <c r="C1221" t="s">
        <v>30</v>
      </c>
      <c r="D1221" t="s">
        <v>36</v>
      </c>
      <c r="E1221" t="s">
        <v>13</v>
      </c>
      <c r="F1221">
        <v>7</v>
      </c>
      <c r="G1221" t="str">
        <f t="shared" si="57"/>
        <v>2013</v>
      </c>
      <c r="H1221" t="str">
        <f t="shared" si="58"/>
        <v>February</v>
      </c>
      <c r="I1221">
        <v>18954</v>
      </c>
      <c r="J1221">
        <v>20250</v>
      </c>
      <c r="K1221">
        <f t="shared" si="59"/>
        <v>1296</v>
      </c>
      <c r="L1221">
        <v>3924</v>
      </c>
      <c r="M1221">
        <v>4230</v>
      </c>
      <c r="P1221" s="36">
        <v>41320</v>
      </c>
    </row>
    <row r="1222" spans="1:16">
      <c r="A1222" s="57">
        <v>41320</v>
      </c>
      <c r="B1222" t="s">
        <v>29</v>
      </c>
      <c r="C1222" t="s">
        <v>30</v>
      </c>
      <c r="D1222" t="s">
        <v>38</v>
      </c>
      <c r="E1222" t="s">
        <v>13</v>
      </c>
      <c r="F1222">
        <v>18</v>
      </c>
      <c r="G1222" t="str">
        <f t="shared" si="57"/>
        <v>2013</v>
      </c>
      <c r="H1222" t="str">
        <f t="shared" si="58"/>
        <v>February</v>
      </c>
      <c r="I1222">
        <v>42552</v>
      </c>
      <c r="J1222">
        <v>45360</v>
      </c>
      <c r="K1222">
        <f t="shared" si="59"/>
        <v>2808</v>
      </c>
      <c r="L1222">
        <v>3582</v>
      </c>
      <c r="M1222">
        <v>3870</v>
      </c>
      <c r="P1222" s="36">
        <v>41320</v>
      </c>
    </row>
    <row r="1223" spans="1:16">
      <c r="A1223" s="57">
        <v>41321</v>
      </c>
      <c r="B1223" t="s">
        <v>14</v>
      </c>
      <c r="C1223" t="s">
        <v>11</v>
      </c>
      <c r="D1223" t="s">
        <v>36</v>
      </c>
      <c r="E1223" t="s">
        <v>13</v>
      </c>
      <c r="F1223">
        <v>12</v>
      </c>
      <c r="G1223" t="str">
        <f t="shared" si="57"/>
        <v>2013</v>
      </c>
      <c r="H1223" t="str">
        <f t="shared" si="58"/>
        <v>February</v>
      </c>
      <c r="I1223">
        <v>2106</v>
      </c>
      <c r="J1223">
        <v>2250</v>
      </c>
      <c r="K1223">
        <f t="shared" si="59"/>
        <v>144</v>
      </c>
      <c r="L1223">
        <v>3582</v>
      </c>
      <c r="M1223">
        <v>3870</v>
      </c>
      <c r="P1223" s="36">
        <v>41321</v>
      </c>
    </row>
    <row r="1224" spans="1:16">
      <c r="A1224" s="57">
        <v>41321</v>
      </c>
      <c r="B1224" t="s">
        <v>31</v>
      </c>
      <c r="C1224" t="s">
        <v>30</v>
      </c>
      <c r="D1224" t="s">
        <v>15</v>
      </c>
      <c r="E1224" t="s">
        <v>16</v>
      </c>
      <c r="F1224">
        <v>19</v>
      </c>
      <c r="G1224" t="str">
        <f t="shared" si="57"/>
        <v>2013</v>
      </c>
      <c r="H1224" t="str">
        <f t="shared" si="58"/>
        <v>February</v>
      </c>
      <c r="I1224">
        <v>14328</v>
      </c>
      <c r="J1224">
        <v>15480</v>
      </c>
      <c r="K1224">
        <f t="shared" si="59"/>
        <v>1152</v>
      </c>
      <c r="L1224">
        <v>3726</v>
      </c>
      <c r="M1224">
        <v>3960</v>
      </c>
      <c r="P1224" s="36">
        <v>41321</v>
      </c>
    </row>
    <row r="1225" spans="1:16">
      <c r="A1225" s="57">
        <v>41321</v>
      </c>
      <c r="B1225" t="s">
        <v>27</v>
      </c>
      <c r="C1225" t="s">
        <v>23</v>
      </c>
      <c r="D1225" t="s">
        <v>15</v>
      </c>
      <c r="E1225" t="s">
        <v>16</v>
      </c>
      <c r="F1225">
        <v>23</v>
      </c>
      <c r="G1225" t="str">
        <f t="shared" si="57"/>
        <v>2013</v>
      </c>
      <c r="H1225" t="str">
        <f t="shared" si="58"/>
        <v>February</v>
      </c>
      <c r="I1225">
        <v>64476</v>
      </c>
      <c r="J1225">
        <v>69660</v>
      </c>
      <c r="K1225">
        <f t="shared" si="59"/>
        <v>5184</v>
      </c>
      <c r="L1225">
        <v>3582</v>
      </c>
      <c r="M1225">
        <v>3870</v>
      </c>
      <c r="P1225" s="36">
        <v>41321</v>
      </c>
    </row>
    <row r="1226" spans="1:16">
      <c r="A1226" s="57">
        <v>41322</v>
      </c>
      <c r="B1226" t="s">
        <v>27</v>
      </c>
      <c r="C1226" t="s">
        <v>23</v>
      </c>
      <c r="D1226" t="s">
        <v>19</v>
      </c>
      <c r="E1226" t="s">
        <v>13</v>
      </c>
      <c r="F1226">
        <v>3</v>
      </c>
      <c r="G1226" t="str">
        <f t="shared" si="57"/>
        <v>2013</v>
      </c>
      <c r="H1226" t="str">
        <f t="shared" si="58"/>
        <v>February</v>
      </c>
      <c r="I1226">
        <v>11934</v>
      </c>
      <c r="J1226">
        <v>12690</v>
      </c>
      <c r="K1226">
        <f t="shared" si="59"/>
        <v>756</v>
      </c>
      <c r="L1226">
        <v>2952</v>
      </c>
      <c r="M1226">
        <v>3150</v>
      </c>
      <c r="P1226" s="36">
        <v>41322</v>
      </c>
    </row>
    <row r="1227" spans="1:16">
      <c r="A1227" s="57">
        <v>41322</v>
      </c>
      <c r="B1227" t="s">
        <v>27</v>
      </c>
      <c r="C1227" t="s">
        <v>23</v>
      </c>
      <c r="D1227" t="s">
        <v>40</v>
      </c>
      <c r="E1227" t="s">
        <v>16</v>
      </c>
      <c r="F1227">
        <v>24</v>
      </c>
      <c r="G1227" t="str">
        <f t="shared" si="57"/>
        <v>2013</v>
      </c>
      <c r="H1227" t="str">
        <f t="shared" si="58"/>
        <v>February</v>
      </c>
      <c r="I1227">
        <v>19620</v>
      </c>
      <c r="J1227">
        <v>21150</v>
      </c>
      <c r="K1227">
        <f t="shared" si="59"/>
        <v>1530</v>
      </c>
      <c r="L1227">
        <v>3978</v>
      </c>
      <c r="M1227">
        <v>4230</v>
      </c>
      <c r="P1227" s="36">
        <v>41322</v>
      </c>
    </row>
    <row r="1228" spans="1:16">
      <c r="A1228" s="57">
        <v>41323</v>
      </c>
      <c r="B1228" t="s">
        <v>34</v>
      </c>
      <c r="C1228" t="s">
        <v>25</v>
      </c>
      <c r="D1228" t="s">
        <v>21</v>
      </c>
      <c r="E1228" t="s">
        <v>13</v>
      </c>
      <c r="F1228">
        <v>25</v>
      </c>
      <c r="G1228" t="str">
        <f t="shared" si="57"/>
        <v>2013</v>
      </c>
      <c r="H1228" t="str">
        <f t="shared" si="58"/>
        <v>February</v>
      </c>
      <c r="I1228">
        <v>48312</v>
      </c>
      <c r="J1228">
        <v>51480</v>
      </c>
      <c r="K1228">
        <f t="shared" si="59"/>
        <v>3168</v>
      </c>
      <c r="L1228">
        <v>2034</v>
      </c>
      <c r="M1228">
        <v>2160</v>
      </c>
      <c r="P1228" s="36">
        <v>41323</v>
      </c>
    </row>
    <row r="1229" spans="1:16">
      <c r="A1229" s="57">
        <v>41323</v>
      </c>
      <c r="B1229" t="s">
        <v>22</v>
      </c>
      <c r="C1229" t="s">
        <v>23</v>
      </c>
      <c r="D1229" t="s">
        <v>40</v>
      </c>
      <c r="E1229" t="s">
        <v>16</v>
      </c>
      <c r="F1229">
        <v>5</v>
      </c>
      <c r="G1229" t="str">
        <f t="shared" si="57"/>
        <v>2013</v>
      </c>
      <c r="H1229" t="str">
        <f t="shared" si="58"/>
        <v>February</v>
      </c>
      <c r="I1229">
        <v>62784</v>
      </c>
      <c r="J1229">
        <v>67680</v>
      </c>
      <c r="K1229">
        <f t="shared" si="59"/>
        <v>4896</v>
      </c>
      <c r="L1229">
        <v>3924</v>
      </c>
      <c r="M1229">
        <v>4230</v>
      </c>
      <c r="P1229" s="36">
        <v>41323</v>
      </c>
    </row>
    <row r="1230" spans="1:16">
      <c r="A1230" s="57">
        <v>41324</v>
      </c>
      <c r="B1230" t="s">
        <v>14</v>
      </c>
      <c r="C1230" t="s">
        <v>11</v>
      </c>
      <c r="D1230" t="s">
        <v>32</v>
      </c>
      <c r="E1230" t="s">
        <v>13</v>
      </c>
      <c r="F1230">
        <v>2</v>
      </c>
      <c r="G1230" t="str">
        <f t="shared" si="57"/>
        <v>2013</v>
      </c>
      <c r="H1230" t="str">
        <f t="shared" si="58"/>
        <v>February</v>
      </c>
      <c r="I1230">
        <v>78012</v>
      </c>
      <c r="J1230">
        <v>83160</v>
      </c>
      <c r="K1230">
        <f t="shared" si="59"/>
        <v>5148</v>
      </c>
      <c r="L1230">
        <v>5832</v>
      </c>
      <c r="M1230">
        <v>6210</v>
      </c>
      <c r="P1230" s="36">
        <v>41324</v>
      </c>
    </row>
    <row r="1231" spans="1:16">
      <c r="A1231" s="57">
        <v>41324</v>
      </c>
      <c r="B1231" t="s">
        <v>31</v>
      </c>
      <c r="C1231" t="s">
        <v>30</v>
      </c>
      <c r="D1231" t="s">
        <v>19</v>
      </c>
      <c r="E1231" t="s">
        <v>13</v>
      </c>
      <c r="F1231">
        <v>14</v>
      </c>
      <c r="G1231" t="str">
        <f t="shared" si="57"/>
        <v>2013</v>
      </c>
      <c r="H1231" t="str">
        <f t="shared" si="58"/>
        <v>February</v>
      </c>
      <c r="I1231">
        <v>15912</v>
      </c>
      <c r="J1231">
        <v>16920</v>
      </c>
      <c r="K1231">
        <f t="shared" si="59"/>
        <v>1008</v>
      </c>
      <c r="L1231">
        <v>3546</v>
      </c>
      <c r="M1231">
        <v>3780</v>
      </c>
      <c r="P1231" s="36">
        <v>41324</v>
      </c>
    </row>
    <row r="1232" spans="1:16">
      <c r="A1232" s="57">
        <v>41324</v>
      </c>
      <c r="B1232" t="s">
        <v>10</v>
      </c>
      <c r="C1232" t="s">
        <v>11</v>
      </c>
      <c r="D1232" t="s">
        <v>33</v>
      </c>
      <c r="E1232" t="s">
        <v>13</v>
      </c>
      <c r="F1232">
        <v>6</v>
      </c>
      <c r="G1232" t="str">
        <f t="shared" si="57"/>
        <v>2013</v>
      </c>
      <c r="H1232" t="str">
        <f t="shared" si="58"/>
        <v>February</v>
      </c>
      <c r="I1232">
        <v>59670</v>
      </c>
      <c r="J1232">
        <v>63450</v>
      </c>
      <c r="K1232">
        <f t="shared" si="59"/>
        <v>3780</v>
      </c>
      <c r="L1232">
        <v>2034</v>
      </c>
      <c r="M1232">
        <v>2160</v>
      </c>
      <c r="P1232" s="36">
        <v>41324</v>
      </c>
    </row>
    <row r="1233" spans="1:16">
      <c r="A1233" s="57">
        <v>41325</v>
      </c>
      <c r="B1233" t="s">
        <v>31</v>
      </c>
      <c r="C1233" t="s">
        <v>30</v>
      </c>
      <c r="D1233" t="s">
        <v>21</v>
      </c>
      <c r="E1233" t="s">
        <v>13</v>
      </c>
      <c r="F1233">
        <v>13</v>
      </c>
      <c r="G1233" t="str">
        <f t="shared" si="57"/>
        <v>2013</v>
      </c>
      <c r="H1233" t="str">
        <f t="shared" si="58"/>
        <v>February</v>
      </c>
      <c r="I1233">
        <v>28548</v>
      </c>
      <c r="J1233">
        <v>30420</v>
      </c>
      <c r="K1233">
        <f t="shared" si="59"/>
        <v>1872</v>
      </c>
      <c r="L1233">
        <v>2034</v>
      </c>
      <c r="M1233">
        <v>2160</v>
      </c>
      <c r="P1233" s="36">
        <v>41325</v>
      </c>
    </row>
    <row r="1234" spans="1:16">
      <c r="A1234" s="57">
        <v>41325</v>
      </c>
      <c r="B1234" t="s">
        <v>27</v>
      </c>
      <c r="C1234" t="s">
        <v>23</v>
      </c>
      <c r="D1234" t="s">
        <v>38</v>
      </c>
      <c r="E1234" t="s">
        <v>13</v>
      </c>
      <c r="F1234">
        <v>4</v>
      </c>
      <c r="G1234" t="str">
        <f t="shared" si="57"/>
        <v>2013</v>
      </c>
      <c r="H1234" t="str">
        <f t="shared" si="58"/>
        <v>February</v>
      </c>
      <c r="I1234">
        <v>3546</v>
      </c>
      <c r="J1234">
        <v>3780</v>
      </c>
      <c r="K1234">
        <f t="shared" si="59"/>
        <v>234</v>
      </c>
      <c r="L1234">
        <v>3042</v>
      </c>
      <c r="M1234">
        <v>3240</v>
      </c>
      <c r="P1234" s="36">
        <v>41325</v>
      </c>
    </row>
    <row r="1235" spans="1:16">
      <c r="A1235" s="57">
        <v>41326</v>
      </c>
      <c r="B1235" t="s">
        <v>27</v>
      </c>
      <c r="C1235" t="s">
        <v>23</v>
      </c>
      <c r="D1235" t="s">
        <v>40</v>
      </c>
      <c r="E1235" t="s">
        <v>16</v>
      </c>
      <c r="F1235">
        <v>21</v>
      </c>
      <c r="G1235" t="str">
        <f t="shared" si="57"/>
        <v>2013</v>
      </c>
      <c r="H1235" t="str">
        <f t="shared" si="58"/>
        <v>February</v>
      </c>
      <c r="I1235">
        <v>23544</v>
      </c>
      <c r="J1235">
        <v>25380</v>
      </c>
      <c r="K1235">
        <f t="shared" si="59"/>
        <v>1836</v>
      </c>
      <c r="L1235">
        <v>3042</v>
      </c>
      <c r="M1235">
        <v>3240</v>
      </c>
      <c r="P1235" s="36">
        <v>41326</v>
      </c>
    </row>
    <row r="1236" spans="1:16">
      <c r="A1236" s="57">
        <v>41326</v>
      </c>
      <c r="B1236" t="s">
        <v>17</v>
      </c>
      <c r="C1236" t="s">
        <v>18</v>
      </c>
      <c r="D1236" t="s">
        <v>15</v>
      </c>
      <c r="E1236" t="s">
        <v>16</v>
      </c>
      <c r="F1236">
        <v>16</v>
      </c>
      <c r="G1236" t="str">
        <f t="shared" si="57"/>
        <v>2013</v>
      </c>
      <c r="H1236" t="str">
        <f t="shared" si="58"/>
        <v>February</v>
      </c>
      <c r="I1236">
        <v>53730</v>
      </c>
      <c r="J1236">
        <v>58050</v>
      </c>
      <c r="K1236">
        <f t="shared" si="59"/>
        <v>4320</v>
      </c>
      <c r="L1236">
        <v>3726</v>
      </c>
      <c r="M1236">
        <v>3960</v>
      </c>
      <c r="P1236" s="36">
        <v>41326</v>
      </c>
    </row>
    <row r="1237" spans="1:16">
      <c r="A1237" s="57">
        <v>41327</v>
      </c>
      <c r="B1237" t="s">
        <v>17</v>
      </c>
      <c r="C1237" t="s">
        <v>18</v>
      </c>
      <c r="D1237" t="s">
        <v>28</v>
      </c>
      <c r="E1237" t="s">
        <v>13</v>
      </c>
      <c r="F1237">
        <v>10</v>
      </c>
      <c r="G1237" t="str">
        <f t="shared" si="57"/>
        <v>2013</v>
      </c>
      <c r="H1237" t="str">
        <f t="shared" si="58"/>
        <v>February</v>
      </c>
      <c r="I1237">
        <v>52488</v>
      </c>
      <c r="J1237">
        <v>55890</v>
      </c>
      <c r="K1237">
        <f t="shared" si="59"/>
        <v>3402</v>
      </c>
      <c r="L1237">
        <v>2196</v>
      </c>
      <c r="M1237">
        <v>2340</v>
      </c>
      <c r="P1237" s="36">
        <v>41327</v>
      </c>
    </row>
    <row r="1238" spans="1:16">
      <c r="A1238" s="57">
        <v>41328</v>
      </c>
      <c r="B1238" t="s">
        <v>10</v>
      </c>
      <c r="C1238" t="s">
        <v>11</v>
      </c>
      <c r="D1238" t="s">
        <v>42</v>
      </c>
      <c r="E1238" t="s">
        <v>16</v>
      </c>
      <c r="F1238">
        <v>3</v>
      </c>
      <c r="G1238" t="str">
        <f t="shared" si="57"/>
        <v>2013</v>
      </c>
      <c r="H1238" t="str">
        <f t="shared" si="58"/>
        <v>February</v>
      </c>
      <c r="I1238">
        <v>157626</v>
      </c>
      <c r="J1238">
        <v>170100</v>
      </c>
      <c r="K1238">
        <f t="shared" si="59"/>
        <v>12474</v>
      </c>
      <c r="L1238">
        <v>4482</v>
      </c>
      <c r="M1238">
        <v>4770</v>
      </c>
      <c r="P1238" s="36">
        <v>41328</v>
      </c>
    </row>
    <row r="1239" spans="1:16">
      <c r="A1239" s="57">
        <v>41329</v>
      </c>
      <c r="B1239" t="s">
        <v>24</v>
      </c>
      <c r="C1239" t="s">
        <v>25</v>
      </c>
      <c r="D1239" t="s">
        <v>43</v>
      </c>
      <c r="E1239" t="s">
        <v>13</v>
      </c>
      <c r="F1239">
        <v>1</v>
      </c>
      <c r="G1239" t="str">
        <f t="shared" si="57"/>
        <v>2013</v>
      </c>
      <c r="H1239" t="str">
        <f t="shared" si="58"/>
        <v>February</v>
      </c>
      <c r="I1239">
        <v>33840</v>
      </c>
      <c r="J1239">
        <v>36000</v>
      </c>
      <c r="K1239">
        <f t="shared" si="59"/>
        <v>2160</v>
      </c>
      <c r="L1239">
        <v>5148</v>
      </c>
      <c r="M1239">
        <v>5490</v>
      </c>
      <c r="P1239" s="36">
        <v>41329</v>
      </c>
    </row>
    <row r="1240" spans="1:16">
      <c r="A1240" s="57">
        <v>41329</v>
      </c>
      <c r="B1240" t="s">
        <v>24</v>
      </c>
      <c r="C1240" t="s">
        <v>25</v>
      </c>
      <c r="D1240" t="s">
        <v>36</v>
      </c>
      <c r="E1240" t="s">
        <v>13</v>
      </c>
      <c r="F1240">
        <v>13</v>
      </c>
      <c r="G1240" t="str">
        <f t="shared" si="57"/>
        <v>2013</v>
      </c>
      <c r="H1240" t="str">
        <f t="shared" si="58"/>
        <v>February</v>
      </c>
      <c r="I1240">
        <v>50544</v>
      </c>
      <c r="J1240">
        <v>54000</v>
      </c>
      <c r="K1240">
        <f t="shared" si="59"/>
        <v>3456</v>
      </c>
      <c r="L1240">
        <v>3978</v>
      </c>
      <c r="M1240">
        <v>4230</v>
      </c>
      <c r="P1240" s="36">
        <v>41329</v>
      </c>
    </row>
    <row r="1241" spans="1:16">
      <c r="A1241" s="57">
        <v>41329</v>
      </c>
      <c r="B1241" t="s">
        <v>34</v>
      </c>
      <c r="C1241" t="s">
        <v>25</v>
      </c>
      <c r="D1241" t="s">
        <v>19</v>
      </c>
      <c r="E1241" t="s">
        <v>13</v>
      </c>
      <c r="F1241">
        <v>15</v>
      </c>
      <c r="G1241" t="str">
        <f t="shared" si="57"/>
        <v>2013</v>
      </c>
      <c r="H1241" t="str">
        <f t="shared" si="58"/>
        <v>February</v>
      </c>
      <c r="I1241">
        <v>59670</v>
      </c>
      <c r="J1241">
        <v>63450</v>
      </c>
      <c r="K1241">
        <f t="shared" si="59"/>
        <v>3780</v>
      </c>
      <c r="L1241">
        <v>2106</v>
      </c>
      <c r="M1241">
        <v>2250</v>
      </c>
      <c r="P1241" s="36">
        <v>41329</v>
      </c>
    </row>
    <row r="1242" spans="1:16">
      <c r="A1242" s="57">
        <v>41330</v>
      </c>
      <c r="B1242" t="s">
        <v>17</v>
      </c>
      <c r="C1242" t="s">
        <v>18</v>
      </c>
      <c r="D1242" t="s">
        <v>19</v>
      </c>
      <c r="E1242" t="s">
        <v>13</v>
      </c>
      <c r="F1242">
        <v>5</v>
      </c>
      <c r="G1242" t="str">
        <f t="shared" si="57"/>
        <v>2013</v>
      </c>
      <c r="H1242" t="str">
        <f t="shared" si="58"/>
        <v>February</v>
      </c>
      <c r="I1242">
        <v>83538</v>
      </c>
      <c r="J1242">
        <v>88830</v>
      </c>
      <c r="K1242">
        <f t="shared" si="59"/>
        <v>5292</v>
      </c>
      <c r="L1242">
        <v>3978</v>
      </c>
      <c r="M1242">
        <v>4230</v>
      </c>
      <c r="P1242" s="36">
        <v>41330</v>
      </c>
    </row>
    <row r="1243" spans="1:16">
      <c r="A1243" s="57">
        <v>41330</v>
      </c>
      <c r="B1243" t="s">
        <v>27</v>
      </c>
      <c r="C1243" t="s">
        <v>23</v>
      </c>
      <c r="D1243" t="s">
        <v>15</v>
      </c>
      <c r="E1243" t="s">
        <v>16</v>
      </c>
      <c r="F1243">
        <v>25</v>
      </c>
      <c r="G1243" t="str">
        <f t="shared" si="57"/>
        <v>2013</v>
      </c>
      <c r="H1243" t="str">
        <f t="shared" si="58"/>
        <v>February</v>
      </c>
      <c r="I1243">
        <v>7164</v>
      </c>
      <c r="J1243">
        <v>7740</v>
      </c>
      <c r="K1243">
        <f t="shared" si="59"/>
        <v>576</v>
      </c>
      <c r="L1243">
        <v>2034</v>
      </c>
      <c r="M1243">
        <v>2160</v>
      </c>
      <c r="P1243" s="36">
        <v>41330</v>
      </c>
    </row>
    <row r="1244" spans="1:16">
      <c r="A1244" s="57">
        <v>41330</v>
      </c>
      <c r="B1244" t="s">
        <v>22</v>
      </c>
      <c r="C1244" t="s">
        <v>23</v>
      </c>
      <c r="D1244" t="s">
        <v>26</v>
      </c>
      <c r="E1244" t="s">
        <v>13</v>
      </c>
      <c r="F1244">
        <v>8</v>
      </c>
      <c r="G1244" t="str">
        <f t="shared" si="57"/>
        <v>2013</v>
      </c>
      <c r="H1244" t="str">
        <f t="shared" si="58"/>
        <v>February</v>
      </c>
      <c r="I1244">
        <v>66924</v>
      </c>
      <c r="J1244">
        <v>71280</v>
      </c>
      <c r="K1244">
        <f t="shared" si="59"/>
        <v>4356</v>
      </c>
      <c r="L1244">
        <v>2034</v>
      </c>
      <c r="M1244">
        <v>2160</v>
      </c>
      <c r="P1244" s="36">
        <v>41330</v>
      </c>
    </row>
    <row r="1245" spans="1:16">
      <c r="A1245" s="57">
        <v>41330</v>
      </c>
      <c r="B1245" t="s">
        <v>27</v>
      </c>
      <c r="C1245" t="s">
        <v>23</v>
      </c>
      <c r="D1245" t="s">
        <v>28</v>
      </c>
      <c r="E1245" t="s">
        <v>13</v>
      </c>
      <c r="F1245">
        <v>21</v>
      </c>
      <c r="G1245" t="str">
        <f t="shared" si="57"/>
        <v>2013</v>
      </c>
      <c r="H1245" t="str">
        <f t="shared" si="58"/>
        <v>February</v>
      </c>
      <c r="I1245">
        <v>128304</v>
      </c>
      <c r="J1245">
        <v>136620</v>
      </c>
      <c r="K1245">
        <f t="shared" si="59"/>
        <v>8316</v>
      </c>
      <c r="L1245">
        <v>3582</v>
      </c>
      <c r="M1245">
        <v>3870</v>
      </c>
      <c r="P1245" s="36">
        <v>41330</v>
      </c>
    </row>
    <row r="1246" spans="1:16">
      <c r="A1246" s="57">
        <v>41330</v>
      </c>
      <c r="B1246" t="s">
        <v>14</v>
      </c>
      <c r="C1246" t="s">
        <v>11</v>
      </c>
      <c r="D1246" t="s">
        <v>32</v>
      </c>
      <c r="E1246" t="s">
        <v>13</v>
      </c>
      <c r="F1246">
        <v>16</v>
      </c>
      <c r="G1246" t="str">
        <f t="shared" si="57"/>
        <v>2013</v>
      </c>
      <c r="H1246" t="str">
        <f t="shared" si="58"/>
        <v>February</v>
      </c>
      <c r="I1246">
        <v>74466</v>
      </c>
      <c r="J1246">
        <v>79380</v>
      </c>
      <c r="K1246">
        <f t="shared" si="59"/>
        <v>4914</v>
      </c>
      <c r="L1246">
        <v>3978</v>
      </c>
      <c r="M1246">
        <v>4230</v>
      </c>
      <c r="P1246" s="36">
        <v>41330</v>
      </c>
    </row>
    <row r="1247" spans="1:16">
      <c r="A1247" s="57">
        <v>41331</v>
      </c>
      <c r="B1247" t="s">
        <v>22</v>
      </c>
      <c r="C1247" t="s">
        <v>23</v>
      </c>
      <c r="D1247" t="s">
        <v>37</v>
      </c>
      <c r="E1247" t="s">
        <v>13</v>
      </c>
      <c r="F1247">
        <v>23</v>
      </c>
      <c r="G1247" t="str">
        <f t="shared" si="57"/>
        <v>2013</v>
      </c>
      <c r="H1247" t="str">
        <f t="shared" si="58"/>
        <v>February</v>
      </c>
      <c r="I1247">
        <v>8964</v>
      </c>
      <c r="J1247">
        <v>9540</v>
      </c>
      <c r="K1247">
        <f t="shared" si="59"/>
        <v>576</v>
      </c>
      <c r="L1247">
        <v>2196</v>
      </c>
      <c r="M1247">
        <v>2340</v>
      </c>
      <c r="P1247" s="36">
        <v>41331</v>
      </c>
    </row>
    <row r="1248" spans="1:16">
      <c r="A1248" s="57">
        <v>41331</v>
      </c>
      <c r="B1248" t="s">
        <v>31</v>
      </c>
      <c r="C1248" t="s">
        <v>30</v>
      </c>
      <c r="D1248" t="s">
        <v>36</v>
      </c>
      <c r="E1248" t="s">
        <v>13</v>
      </c>
      <c r="F1248">
        <v>22</v>
      </c>
      <c r="G1248" t="str">
        <f t="shared" si="57"/>
        <v>2013</v>
      </c>
      <c r="H1248" t="str">
        <f t="shared" si="58"/>
        <v>February</v>
      </c>
      <c r="I1248">
        <v>18954</v>
      </c>
      <c r="J1248">
        <v>20250</v>
      </c>
      <c r="K1248">
        <f t="shared" si="59"/>
        <v>1296</v>
      </c>
      <c r="L1248">
        <v>3978</v>
      </c>
      <c r="M1248">
        <v>4230</v>
      </c>
      <c r="P1248" s="36">
        <v>41331</v>
      </c>
    </row>
    <row r="1249" spans="1:16">
      <c r="A1249" s="57">
        <v>41333</v>
      </c>
      <c r="B1249" t="s">
        <v>34</v>
      </c>
      <c r="C1249" t="s">
        <v>25</v>
      </c>
      <c r="D1249" t="s">
        <v>12</v>
      </c>
      <c r="E1249" t="s">
        <v>13</v>
      </c>
      <c r="F1249">
        <v>13</v>
      </c>
      <c r="G1249" t="str">
        <f t="shared" si="57"/>
        <v>2013</v>
      </c>
      <c r="H1249" t="str">
        <f t="shared" si="58"/>
        <v>February</v>
      </c>
      <c r="I1249">
        <v>50850</v>
      </c>
      <c r="J1249">
        <v>54000</v>
      </c>
      <c r="K1249">
        <f t="shared" si="59"/>
        <v>3150</v>
      </c>
      <c r="L1249">
        <v>3978</v>
      </c>
      <c r="M1249">
        <v>4230</v>
      </c>
      <c r="P1249" s="36">
        <v>41333</v>
      </c>
    </row>
    <row r="1250" spans="1:16">
      <c r="A1250" s="57">
        <v>41333</v>
      </c>
      <c r="B1250" t="s">
        <v>17</v>
      </c>
      <c r="C1250" t="s">
        <v>18</v>
      </c>
      <c r="D1250" t="s">
        <v>26</v>
      </c>
      <c r="E1250" t="s">
        <v>13</v>
      </c>
      <c r="F1250">
        <v>27</v>
      </c>
      <c r="G1250" t="str">
        <f t="shared" si="57"/>
        <v>2013</v>
      </c>
      <c r="H1250" t="str">
        <f t="shared" si="58"/>
        <v>February</v>
      </c>
      <c r="I1250">
        <v>51714</v>
      </c>
      <c r="J1250">
        <v>55080</v>
      </c>
      <c r="K1250">
        <f t="shared" si="59"/>
        <v>3366</v>
      </c>
      <c r="L1250">
        <v>3042</v>
      </c>
      <c r="M1250">
        <v>3240</v>
      </c>
      <c r="P1250" s="36">
        <v>41333</v>
      </c>
    </row>
    <row r="1251" spans="1:16">
      <c r="A1251" s="57">
        <v>41334</v>
      </c>
      <c r="B1251" t="s">
        <v>22</v>
      </c>
      <c r="C1251" t="s">
        <v>23</v>
      </c>
      <c r="D1251" t="s">
        <v>40</v>
      </c>
      <c r="E1251" t="s">
        <v>16</v>
      </c>
      <c r="F1251">
        <v>27</v>
      </c>
      <c r="G1251" t="str">
        <f t="shared" si="57"/>
        <v>2013</v>
      </c>
      <c r="H1251" t="str">
        <f t="shared" si="58"/>
        <v>March</v>
      </c>
      <c r="I1251">
        <v>90252</v>
      </c>
      <c r="J1251">
        <v>97290</v>
      </c>
      <c r="K1251">
        <f t="shared" si="59"/>
        <v>7038</v>
      </c>
      <c r="L1251">
        <v>3978</v>
      </c>
      <c r="M1251">
        <v>4230</v>
      </c>
      <c r="P1251" s="36">
        <v>41334</v>
      </c>
    </row>
    <row r="1252" spans="1:16">
      <c r="A1252" s="57">
        <v>41334</v>
      </c>
      <c r="B1252" t="s">
        <v>22</v>
      </c>
      <c r="C1252" t="s">
        <v>23</v>
      </c>
      <c r="D1252" t="s">
        <v>39</v>
      </c>
      <c r="E1252" t="s">
        <v>13</v>
      </c>
      <c r="F1252">
        <v>27</v>
      </c>
      <c r="G1252" t="str">
        <f t="shared" si="57"/>
        <v>2013</v>
      </c>
      <c r="H1252" t="str">
        <f t="shared" si="58"/>
        <v>March</v>
      </c>
      <c r="I1252">
        <v>26082</v>
      </c>
      <c r="J1252">
        <v>27720</v>
      </c>
      <c r="K1252">
        <f t="shared" si="59"/>
        <v>1638</v>
      </c>
      <c r="L1252">
        <v>3978</v>
      </c>
      <c r="M1252">
        <v>4230</v>
      </c>
      <c r="P1252" s="36">
        <v>41334</v>
      </c>
    </row>
    <row r="1253" spans="1:16">
      <c r="A1253" s="57">
        <v>41335</v>
      </c>
      <c r="B1253" t="s">
        <v>27</v>
      </c>
      <c r="C1253" t="s">
        <v>23</v>
      </c>
      <c r="D1253" t="s">
        <v>19</v>
      </c>
      <c r="E1253" t="s">
        <v>13</v>
      </c>
      <c r="F1253">
        <v>27</v>
      </c>
      <c r="G1253" t="str">
        <f t="shared" si="57"/>
        <v>2013</v>
      </c>
      <c r="H1253" t="str">
        <f t="shared" si="58"/>
        <v>March</v>
      </c>
      <c r="I1253">
        <v>59670</v>
      </c>
      <c r="J1253">
        <v>63450</v>
      </c>
      <c r="K1253">
        <f t="shared" si="59"/>
        <v>3780</v>
      </c>
      <c r="L1253">
        <v>5832</v>
      </c>
      <c r="M1253">
        <v>6210</v>
      </c>
      <c r="P1253" s="36">
        <v>41335</v>
      </c>
    </row>
    <row r="1254" spans="1:16">
      <c r="A1254" s="57">
        <v>41335</v>
      </c>
      <c r="B1254" t="s">
        <v>20</v>
      </c>
      <c r="C1254" t="s">
        <v>18</v>
      </c>
      <c r="D1254" t="s">
        <v>33</v>
      </c>
      <c r="E1254" t="s">
        <v>13</v>
      </c>
      <c r="F1254">
        <v>27</v>
      </c>
      <c r="G1254" t="str">
        <f t="shared" si="57"/>
        <v>2013</v>
      </c>
      <c r="H1254" t="str">
        <f t="shared" si="58"/>
        <v>March</v>
      </c>
      <c r="I1254">
        <v>11934</v>
      </c>
      <c r="J1254">
        <v>12690</v>
      </c>
      <c r="K1254">
        <f t="shared" si="59"/>
        <v>756</v>
      </c>
      <c r="L1254">
        <v>2196</v>
      </c>
      <c r="M1254">
        <v>2340</v>
      </c>
      <c r="P1254" s="36">
        <v>41335</v>
      </c>
    </row>
    <row r="1255" spans="1:16">
      <c r="A1255" s="57">
        <v>41335</v>
      </c>
      <c r="B1255" t="s">
        <v>24</v>
      </c>
      <c r="C1255" t="s">
        <v>25</v>
      </c>
      <c r="D1255" t="s">
        <v>40</v>
      </c>
      <c r="E1255" t="s">
        <v>16</v>
      </c>
      <c r="F1255">
        <v>27</v>
      </c>
      <c r="G1255" t="str">
        <f t="shared" si="57"/>
        <v>2013</v>
      </c>
      <c r="H1255" t="str">
        <f t="shared" si="58"/>
        <v>March</v>
      </c>
      <c r="I1255">
        <v>19620</v>
      </c>
      <c r="J1255">
        <v>21150</v>
      </c>
      <c r="K1255">
        <f t="shared" si="59"/>
        <v>1530</v>
      </c>
      <c r="L1255">
        <v>3546</v>
      </c>
      <c r="M1255">
        <v>3780</v>
      </c>
      <c r="P1255" s="36">
        <v>41335</v>
      </c>
    </row>
    <row r="1256" spans="1:16">
      <c r="A1256" s="57">
        <v>41335</v>
      </c>
      <c r="B1256" t="s">
        <v>34</v>
      </c>
      <c r="C1256" t="s">
        <v>25</v>
      </c>
      <c r="D1256" t="s">
        <v>26</v>
      </c>
      <c r="E1256" t="s">
        <v>13</v>
      </c>
      <c r="F1256">
        <v>12</v>
      </c>
      <c r="G1256" t="str">
        <f t="shared" si="57"/>
        <v>2013</v>
      </c>
      <c r="H1256" t="str">
        <f t="shared" si="58"/>
        <v>March</v>
      </c>
      <c r="I1256">
        <v>33462</v>
      </c>
      <c r="J1256">
        <v>35640</v>
      </c>
      <c r="K1256">
        <f t="shared" si="59"/>
        <v>2178</v>
      </c>
      <c r="L1256">
        <v>3582</v>
      </c>
      <c r="M1256">
        <v>3870</v>
      </c>
      <c r="P1256" s="36">
        <v>41335</v>
      </c>
    </row>
    <row r="1257" spans="1:16">
      <c r="A1257" s="57">
        <v>41336</v>
      </c>
      <c r="B1257" t="s">
        <v>20</v>
      </c>
      <c r="C1257" t="s">
        <v>18</v>
      </c>
      <c r="D1257" t="s">
        <v>32</v>
      </c>
      <c r="E1257" t="s">
        <v>13</v>
      </c>
      <c r="F1257">
        <v>18</v>
      </c>
      <c r="G1257" t="str">
        <f t="shared" si="57"/>
        <v>2013</v>
      </c>
      <c r="H1257" t="str">
        <f t="shared" si="58"/>
        <v>March</v>
      </c>
      <c r="I1257">
        <v>21276</v>
      </c>
      <c r="J1257">
        <v>22680</v>
      </c>
      <c r="K1257">
        <f t="shared" si="59"/>
        <v>1404</v>
      </c>
      <c r="L1257">
        <v>3978</v>
      </c>
      <c r="M1257">
        <v>4230</v>
      </c>
      <c r="P1257" s="36">
        <v>41336</v>
      </c>
    </row>
    <row r="1258" spans="1:16">
      <c r="A1258" s="57">
        <v>41337</v>
      </c>
      <c r="B1258" t="s">
        <v>27</v>
      </c>
      <c r="C1258" t="s">
        <v>23</v>
      </c>
      <c r="D1258" t="s">
        <v>35</v>
      </c>
      <c r="E1258" t="s">
        <v>13</v>
      </c>
      <c r="F1258">
        <v>8</v>
      </c>
      <c r="G1258" t="str">
        <f t="shared" si="57"/>
        <v>2013</v>
      </c>
      <c r="H1258" t="str">
        <f t="shared" si="58"/>
        <v>March</v>
      </c>
      <c r="I1258">
        <v>108108</v>
      </c>
      <c r="J1258">
        <v>115290</v>
      </c>
      <c r="K1258">
        <f t="shared" si="59"/>
        <v>7182</v>
      </c>
      <c r="L1258">
        <v>3978</v>
      </c>
      <c r="M1258">
        <v>4230</v>
      </c>
      <c r="P1258" s="36">
        <v>41337</v>
      </c>
    </row>
    <row r="1259" spans="1:16">
      <c r="A1259" s="57">
        <v>41338</v>
      </c>
      <c r="B1259" t="s">
        <v>27</v>
      </c>
      <c r="C1259" t="s">
        <v>23</v>
      </c>
      <c r="D1259" t="s">
        <v>42</v>
      </c>
      <c r="E1259" t="s">
        <v>16</v>
      </c>
      <c r="F1259">
        <v>21</v>
      </c>
      <c r="G1259" t="str">
        <f t="shared" si="57"/>
        <v>2013</v>
      </c>
      <c r="H1259" t="str">
        <f t="shared" si="58"/>
        <v>March</v>
      </c>
      <c r="I1259">
        <v>180144</v>
      </c>
      <c r="J1259">
        <v>194400</v>
      </c>
      <c r="K1259">
        <f t="shared" si="59"/>
        <v>14256</v>
      </c>
      <c r="L1259">
        <v>2034</v>
      </c>
      <c r="M1259">
        <v>2160</v>
      </c>
      <c r="P1259" s="36">
        <v>41338</v>
      </c>
    </row>
    <row r="1260" spans="1:16">
      <c r="A1260" s="57">
        <v>41338</v>
      </c>
      <c r="B1260" t="s">
        <v>10</v>
      </c>
      <c r="C1260" t="s">
        <v>11</v>
      </c>
      <c r="D1260" t="s">
        <v>33</v>
      </c>
      <c r="E1260" t="s">
        <v>13</v>
      </c>
      <c r="F1260">
        <v>25</v>
      </c>
      <c r="G1260" t="str">
        <f t="shared" si="57"/>
        <v>2013</v>
      </c>
      <c r="H1260" t="str">
        <f t="shared" si="58"/>
        <v>March</v>
      </c>
      <c r="I1260">
        <v>39780</v>
      </c>
      <c r="J1260">
        <v>42300</v>
      </c>
      <c r="K1260">
        <f t="shared" si="59"/>
        <v>2520</v>
      </c>
      <c r="L1260">
        <v>3042</v>
      </c>
      <c r="M1260">
        <v>3240</v>
      </c>
      <c r="P1260" s="36">
        <v>41338</v>
      </c>
    </row>
    <row r="1261" spans="1:16">
      <c r="A1261" s="57">
        <v>41338</v>
      </c>
      <c r="B1261" t="s">
        <v>10</v>
      </c>
      <c r="C1261" t="s">
        <v>11</v>
      </c>
      <c r="D1261" t="s">
        <v>35</v>
      </c>
      <c r="E1261" t="s">
        <v>13</v>
      </c>
      <c r="F1261">
        <v>12</v>
      </c>
      <c r="G1261" t="str">
        <f t="shared" si="57"/>
        <v>2013</v>
      </c>
      <c r="H1261" t="str">
        <f t="shared" si="58"/>
        <v>March</v>
      </c>
      <c r="I1261">
        <v>118404</v>
      </c>
      <c r="J1261">
        <v>126270</v>
      </c>
      <c r="K1261">
        <f t="shared" si="59"/>
        <v>7866</v>
      </c>
      <c r="L1261">
        <v>5148</v>
      </c>
      <c r="M1261">
        <v>5490</v>
      </c>
      <c r="P1261" s="36">
        <v>41338</v>
      </c>
    </row>
    <row r="1262" spans="1:16">
      <c r="A1262" s="57">
        <v>41339</v>
      </c>
      <c r="B1262" t="s">
        <v>14</v>
      </c>
      <c r="C1262" t="s">
        <v>11</v>
      </c>
      <c r="D1262" t="s">
        <v>39</v>
      </c>
      <c r="E1262" t="s">
        <v>13</v>
      </c>
      <c r="F1262">
        <v>9</v>
      </c>
      <c r="G1262" t="str">
        <f t="shared" si="57"/>
        <v>2013</v>
      </c>
      <c r="H1262" t="str">
        <f t="shared" si="58"/>
        <v>March</v>
      </c>
      <c r="I1262">
        <v>59616</v>
      </c>
      <c r="J1262">
        <v>63360</v>
      </c>
      <c r="K1262">
        <f t="shared" si="59"/>
        <v>3744</v>
      </c>
      <c r="L1262">
        <v>2106</v>
      </c>
      <c r="M1262">
        <v>2250</v>
      </c>
      <c r="P1262" s="36">
        <v>41339</v>
      </c>
    </row>
    <row r="1263" spans="1:16">
      <c r="A1263" s="57">
        <v>41339</v>
      </c>
      <c r="B1263" t="s">
        <v>31</v>
      </c>
      <c r="C1263" t="s">
        <v>30</v>
      </c>
      <c r="D1263" t="s">
        <v>37</v>
      </c>
      <c r="E1263" t="s">
        <v>13</v>
      </c>
      <c r="F1263">
        <v>23</v>
      </c>
      <c r="G1263" t="str">
        <f t="shared" si="57"/>
        <v>2013</v>
      </c>
      <c r="H1263" t="str">
        <f t="shared" si="58"/>
        <v>March</v>
      </c>
      <c r="I1263">
        <v>49302</v>
      </c>
      <c r="J1263">
        <v>52470</v>
      </c>
      <c r="K1263">
        <f t="shared" si="59"/>
        <v>3168</v>
      </c>
      <c r="L1263">
        <v>4482</v>
      </c>
      <c r="M1263">
        <v>4770</v>
      </c>
      <c r="P1263" s="36">
        <v>41339</v>
      </c>
    </row>
    <row r="1264" spans="1:16">
      <c r="A1264" s="57">
        <v>41339</v>
      </c>
      <c r="B1264" t="s">
        <v>34</v>
      </c>
      <c r="C1264" t="s">
        <v>25</v>
      </c>
      <c r="D1264" t="s">
        <v>32</v>
      </c>
      <c r="E1264" t="s">
        <v>13</v>
      </c>
      <c r="F1264">
        <v>23</v>
      </c>
      <c r="G1264" t="str">
        <f t="shared" si="57"/>
        <v>2013</v>
      </c>
      <c r="H1264" t="str">
        <f t="shared" si="58"/>
        <v>March</v>
      </c>
      <c r="I1264">
        <v>74466</v>
      </c>
      <c r="J1264">
        <v>79380</v>
      </c>
      <c r="K1264">
        <f t="shared" si="59"/>
        <v>4914</v>
      </c>
      <c r="L1264">
        <v>3546</v>
      </c>
      <c r="M1264">
        <v>3780</v>
      </c>
      <c r="P1264" s="36">
        <v>41339</v>
      </c>
    </row>
    <row r="1265" spans="1:16">
      <c r="A1265" s="57">
        <v>41340</v>
      </c>
      <c r="B1265" t="s">
        <v>22</v>
      </c>
      <c r="C1265" t="s">
        <v>23</v>
      </c>
      <c r="D1265" t="s">
        <v>41</v>
      </c>
      <c r="E1265" t="s">
        <v>13</v>
      </c>
      <c r="F1265">
        <v>20</v>
      </c>
      <c r="G1265" t="str">
        <f t="shared" si="57"/>
        <v>2013</v>
      </c>
      <c r="H1265" t="str">
        <f t="shared" si="58"/>
        <v>March</v>
      </c>
      <c r="I1265">
        <v>50184</v>
      </c>
      <c r="J1265">
        <v>53550</v>
      </c>
      <c r="K1265">
        <f t="shared" si="59"/>
        <v>3366</v>
      </c>
      <c r="L1265">
        <v>4482</v>
      </c>
      <c r="M1265">
        <v>4770</v>
      </c>
      <c r="P1265" s="36">
        <v>41340</v>
      </c>
    </row>
    <row r="1266" spans="1:16">
      <c r="A1266" s="57">
        <v>41340</v>
      </c>
      <c r="B1266" t="s">
        <v>29</v>
      </c>
      <c r="C1266" t="s">
        <v>30</v>
      </c>
      <c r="D1266" t="s">
        <v>26</v>
      </c>
      <c r="E1266" t="s">
        <v>13</v>
      </c>
      <c r="F1266">
        <v>25</v>
      </c>
      <c r="G1266" t="str">
        <f t="shared" si="57"/>
        <v>2013</v>
      </c>
      <c r="H1266" t="str">
        <f t="shared" si="58"/>
        <v>March</v>
      </c>
      <c r="I1266">
        <v>54756</v>
      </c>
      <c r="J1266">
        <v>58320</v>
      </c>
      <c r="K1266">
        <f t="shared" si="59"/>
        <v>3564</v>
      </c>
      <c r="L1266">
        <v>4482</v>
      </c>
      <c r="M1266">
        <v>4770</v>
      </c>
      <c r="P1266" s="36">
        <v>41340</v>
      </c>
    </row>
    <row r="1267" spans="1:16">
      <c r="A1267" s="57">
        <v>41340</v>
      </c>
      <c r="B1267" t="s">
        <v>29</v>
      </c>
      <c r="C1267" t="s">
        <v>30</v>
      </c>
      <c r="D1267" t="s">
        <v>37</v>
      </c>
      <c r="E1267" t="s">
        <v>13</v>
      </c>
      <c r="F1267">
        <v>4</v>
      </c>
      <c r="G1267" t="str">
        <f t="shared" si="57"/>
        <v>2013</v>
      </c>
      <c r="H1267" t="str">
        <f t="shared" si="58"/>
        <v>March</v>
      </c>
      <c r="I1267">
        <v>44820</v>
      </c>
      <c r="J1267">
        <v>47700</v>
      </c>
      <c r="K1267">
        <f t="shared" si="59"/>
        <v>2880</v>
      </c>
      <c r="L1267">
        <v>2034</v>
      </c>
      <c r="M1267">
        <v>2160</v>
      </c>
      <c r="P1267" s="36">
        <v>41340</v>
      </c>
    </row>
    <row r="1268" spans="1:16">
      <c r="A1268" s="57">
        <v>41340</v>
      </c>
      <c r="B1268" t="s">
        <v>34</v>
      </c>
      <c r="C1268" t="s">
        <v>25</v>
      </c>
      <c r="D1268" t="s">
        <v>19</v>
      </c>
      <c r="E1268" t="s">
        <v>13</v>
      </c>
      <c r="F1268">
        <v>24</v>
      </c>
      <c r="G1268" t="str">
        <f t="shared" si="57"/>
        <v>2013</v>
      </c>
      <c r="H1268" t="str">
        <f t="shared" si="58"/>
        <v>March</v>
      </c>
      <c r="I1268">
        <v>67626</v>
      </c>
      <c r="J1268">
        <v>71910</v>
      </c>
      <c r="K1268">
        <f t="shared" si="59"/>
        <v>4284</v>
      </c>
      <c r="L1268">
        <v>3978</v>
      </c>
      <c r="M1268">
        <v>4230</v>
      </c>
      <c r="P1268" s="36">
        <v>41340</v>
      </c>
    </row>
    <row r="1269" spans="1:16">
      <c r="A1269" s="57">
        <v>41341</v>
      </c>
      <c r="B1269" t="s">
        <v>22</v>
      </c>
      <c r="C1269" t="s">
        <v>23</v>
      </c>
      <c r="D1269" t="s">
        <v>37</v>
      </c>
      <c r="E1269" t="s">
        <v>13</v>
      </c>
      <c r="F1269">
        <v>24</v>
      </c>
      <c r="G1269" t="str">
        <f t="shared" si="57"/>
        <v>2013</v>
      </c>
      <c r="H1269" t="str">
        <f t="shared" si="58"/>
        <v>March</v>
      </c>
      <c r="I1269">
        <v>76194</v>
      </c>
      <c r="J1269">
        <v>81090</v>
      </c>
      <c r="K1269">
        <f t="shared" si="59"/>
        <v>4896</v>
      </c>
      <c r="L1269">
        <v>5832</v>
      </c>
      <c r="M1269">
        <v>6210</v>
      </c>
      <c r="P1269" s="36">
        <v>41341</v>
      </c>
    </row>
    <row r="1270" spans="1:16">
      <c r="A1270" s="57">
        <v>41341</v>
      </c>
      <c r="B1270" t="s">
        <v>14</v>
      </c>
      <c r="C1270" t="s">
        <v>11</v>
      </c>
      <c r="D1270" t="s">
        <v>21</v>
      </c>
      <c r="E1270" t="s">
        <v>13</v>
      </c>
      <c r="F1270">
        <v>16</v>
      </c>
      <c r="G1270" t="str">
        <f t="shared" si="57"/>
        <v>2013</v>
      </c>
      <c r="H1270" t="str">
        <f t="shared" si="58"/>
        <v>March</v>
      </c>
      <c r="I1270">
        <v>32940</v>
      </c>
      <c r="J1270">
        <v>35100</v>
      </c>
      <c r="K1270">
        <f t="shared" si="59"/>
        <v>2160</v>
      </c>
      <c r="L1270">
        <v>3978</v>
      </c>
      <c r="M1270">
        <v>4230</v>
      </c>
      <c r="P1270" s="36">
        <v>41341</v>
      </c>
    </row>
    <row r="1271" spans="1:16">
      <c r="A1271" s="57">
        <v>41342</v>
      </c>
      <c r="B1271" t="s">
        <v>17</v>
      </c>
      <c r="C1271" t="s">
        <v>18</v>
      </c>
      <c r="D1271" t="s">
        <v>39</v>
      </c>
      <c r="E1271" t="s">
        <v>13</v>
      </c>
      <c r="F1271">
        <v>6</v>
      </c>
      <c r="G1271" t="str">
        <f t="shared" si="57"/>
        <v>2013</v>
      </c>
      <c r="H1271" t="str">
        <f t="shared" si="58"/>
        <v>March</v>
      </c>
      <c r="I1271">
        <v>55890</v>
      </c>
      <c r="J1271">
        <v>59400</v>
      </c>
      <c r="K1271">
        <f t="shared" si="59"/>
        <v>3510</v>
      </c>
      <c r="L1271">
        <v>3978</v>
      </c>
      <c r="M1271">
        <v>4230</v>
      </c>
      <c r="P1271" s="36">
        <v>41342</v>
      </c>
    </row>
    <row r="1272" spans="1:16">
      <c r="A1272" s="57">
        <v>41342</v>
      </c>
      <c r="B1272" t="s">
        <v>31</v>
      </c>
      <c r="C1272" t="s">
        <v>30</v>
      </c>
      <c r="D1272" t="s">
        <v>39</v>
      </c>
      <c r="E1272" t="s">
        <v>13</v>
      </c>
      <c r="F1272">
        <v>4</v>
      </c>
      <c r="G1272" t="str">
        <f t="shared" si="57"/>
        <v>2013</v>
      </c>
      <c r="H1272" t="str">
        <f t="shared" si="58"/>
        <v>March</v>
      </c>
      <c r="I1272">
        <v>74520</v>
      </c>
      <c r="J1272">
        <v>79200</v>
      </c>
      <c r="K1272">
        <f t="shared" si="59"/>
        <v>4680</v>
      </c>
      <c r="L1272">
        <v>5148</v>
      </c>
      <c r="M1272">
        <v>5490</v>
      </c>
      <c r="P1272" s="36">
        <v>41342</v>
      </c>
    </row>
    <row r="1273" spans="1:16">
      <c r="A1273" s="57">
        <v>41343</v>
      </c>
      <c r="B1273" t="s">
        <v>17</v>
      </c>
      <c r="C1273" t="s">
        <v>18</v>
      </c>
      <c r="D1273" t="s">
        <v>21</v>
      </c>
      <c r="E1273" t="s">
        <v>13</v>
      </c>
      <c r="F1273">
        <v>24</v>
      </c>
      <c r="G1273" t="str">
        <f t="shared" si="57"/>
        <v>2013</v>
      </c>
      <c r="H1273" t="str">
        <f t="shared" si="58"/>
        <v>March</v>
      </c>
      <c r="I1273">
        <v>8784</v>
      </c>
      <c r="J1273">
        <v>9360</v>
      </c>
      <c r="K1273">
        <f t="shared" si="59"/>
        <v>576</v>
      </c>
      <c r="L1273">
        <v>5832</v>
      </c>
      <c r="M1273">
        <v>6210</v>
      </c>
      <c r="P1273" s="36">
        <v>41343</v>
      </c>
    </row>
    <row r="1274" spans="1:16">
      <c r="A1274" s="57">
        <v>41343</v>
      </c>
      <c r="B1274" t="s">
        <v>24</v>
      </c>
      <c r="C1274" t="s">
        <v>25</v>
      </c>
      <c r="D1274" t="s">
        <v>33</v>
      </c>
      <c r="E1274" t="s">
        <v>13</v>
      </c>
      <c r="F1274">
        <v>21</v>
      </c>
      <c r="G1274" t="str">
        <f t="shared" si="57"/>
        <v>2013</v>
      </c>
      <c r="H1274" t="str">
        <f t="shared" si="58"/>
        <v>March</v>
      </c>
      <c r="I1274">
        <v>31824</v>
      </c>
      <c r="J1274">
        <v>33840</v>
      </c>
      <c r="K1274">
        <f t="shared" si="59"/>
        <v>2016</v>
      </c>
      <c r="L1274">
        <v>2034</v>
      </c>
      <c r="M1274">
        <v>2160</v>
      </c>
      <c r="P1274" s="36">
        <v>41343</v>
      </c>
    </row>
    <row r="1275" spans="1:16">
      <c r="A1275" s="57">
        <v>41343</v>
      </c>
      <c r="B1275" t="s">
        <v>24</v>
      </c>
      <c r="C1275" t="s">
        <v>25</v>
      </c>
      <c r="D1275" t="s">
        <v>42</v>
      </c>
      <c r="E1275" t="s">
        <v>16</v>
      </c>
      <c r="F1275">
        <v>13</v>
      </c>
      <c r="G1275" t="str">
        <f t="shared" si="57"/>
        <v>2013</v>
      </c>
      <c r="H1275" t="str">
        <f t="shared" si="58"/>
        <v>March</v>
      </c>
      <c r="I1275">
        <v>37530</v>
      </c>
      <c r="J1275">
        <v>40500</v>
      </c>
      <c r="K1275">
        <f t="shared" si="59"/>
        <v>2970</v>
      </c>
      <c r="L1275">
        <v>5832</v>
      </c>
      <c r="M1275">
        <v>6210</v>
      </c>
      <c r="P1275" s="36">
        <v>41343</v>
      </c>
    </row>
    <row r="1276" spans="1:16">
      <c r="A1276" s="57">
        <v>41343</v>
      </c>
      <c r="B1276" t="s">
        <v>10</v>
      </c>
      <c r="C1276" t="s">
        <v>11</v>
      </c>
      <c r="D1276" t="s">
        <v>37</v>
      </c>
      <c r="E1276" t="s">
        <v>13</v>
      </c>
      <c r="F1276">
        <v>2</v>
      </c>
      <c r="G1276" t="str">
        <f t="shared" si="57"/>
        <v>2013</v>
      </c>
      <c r="H1276" t="str">
        <f t="shared" si="58"/>
        <v>March</v>
      </c>
      <c r="I1276">
        <v>98604</v>
      </c>
      <c r="J1276">
        <v>104940</v>
      </c>
      <c r="K1276">
        <f t="shared" si="59"/>
        <v>6336</v>
      </c>
      <c r="L1276">
        <v>3546</v>
      </c>
      <c r="M1276">
        <v>3780</v>
      </c>
      <c r="P1276" s="36">
        <v>41343</v>
      </c>
    </row>
    <row r="1277" spans="1:16">
      <c r="A1277" s="57">
        <v>41343</v>
      </c>
      <c r="B1277" t="s">
        <v>29</v>
      </c>
      <c r="C1277" t="s">
        <v>30</v>
      </c>
      <c r="D1277" t="s">
        <v>42</v>
      </c>
      <c r="E1277" t="s">
        <v>16</v>
      </c>
      <c r="F1277">
        <v>20</v>
      </c>
      <c r="G1277" t="str">
        <f t="shared" si="57"/>
        <v>2013</v>
      </c>
      <c r="H1277" t="str">
        <f t="shared" si="58"/>
        <v>March</v>
      </c>
      <c r="I1277">
        <v>82566</v>
      </c>
      <c r="J1277">
        <v>89100</v>
      </c>
      <c r="K1277">
        <f t="shared" si="59"/>
        <v>6534</v>
      </c>
      <c r="L1277">
        <v>3726</v>
      </c>
      <c r="M1277">
        <v>3960</v>
      </c>
      <c r="P1277" s="36">
        <v>41343</v>
      </c>
    </row>
    <row r="1278" spans="1:16">
      <c r="A1278" s="57">
        <v>41343</v>
      </c>
      <c r="B1278" t="s">
        <v>34</v>
      </c>
      <c r="C1278" t="s">
        <v>25</v>
      </c>
      <c r="D1278" t="s">
        <v>15</v>
      </c>
      <c r="E1278" t="s">
        <v>16</v>
      </c>
      <c r="F1278">
        <v>21</v>
      </c>
      <c r="G1278" t="str">
        <f t="shared" si="57"/>
        <v>2013</v>
      </c>
      <c r="H1278" t="str">
        <f t="shared" si="58"/>
        <v>March</v>
      </c>
      <c r="I1278">
        <v>89550</v>
      </c>
      <c r="J1278">
        <v>96750</v>
      </c>
      <c r="K1278">
        <f t="shared" si="59"/>
        <v>7200</v>
      </c>
      <c r="L1278">
        <v>3978</v>
      </c>
      <c r="M1278">
        <v>4230</v>
      </c>
      <c r="P1278" s="36">
        <v>41343</v>
      </c>
    </row>
    <row r="1279" spans="1:16">
      <c r="A1279" s="57">
        <v>41343</v>
      </c>
      <c r="B1279" t="s">
        <v>24</v>
      </c>
      <c r="C1279" t="s">
        <v>25</v>
      </c>
      <c r="D1279" t="s">
        <v>26</v>
      </c>
      <c r="E1279" t="s">
        <v>13</v>
      </c>
      <c r="F1279">
        <v>12</v>
      </c>
      <c r="G1279" t="str">
        <f t="shared" si="57"/>
        <v>2013</v>
      </c>
      <c r="H1279" t="str">
        <f t="shared" si="58"/>
        <v>March</v>
      </c>
      <c r="I1279">
        <v>33462</v>
      </c>
      <c r="J1279">
        <v>35640</v>
      </c>
      <c r="K1279">
        <f t="shared" si="59"/>
        <v>2178</v>
      </c>
      <c r="L1279">
        <v>3042</v>
      </c>
      <c r="M1279">
        <v>3240</v>
      </c>
      <c r="P1279" s="36">
        <v>41343</v>
      </c>
    </row>
    <row r="1280" spans="1:16">
      <c r="A1280" s="57">
        <v>41343</v>
      </c>
      <c r="B1280" t="s">
        <v>34</v>
      </c>
      <c r="C1280" t="s">
        <v>25</v>
      </c>
      <c r="D1280" t="s">
        <v>12</v>
      </c>
      <c r="E1280" t="s">
        <v>13</v>
      </c>
      <c r="F1280">
        <v>23</v>
      </c>
      <c r="G1280" t="str">
        <f t="shared" si="57"/>
        <v>2013</v>
      </c>
      <c r="H1280" t="str">
        <f t="shared" si="58"/>
        <v>March</v>
      </c>
      <c r="I1280">
        <v>22374</v>
      </c>
      <c r="J1280">
        <v>23760</v>
      </c>
      <c r="K1280">
        <f t="shared" si="59"/>
        <v>1386</v>
      </c>
      <c r="L1280">
        <v>3546</v>
      </c>
      <c r="M1280">
        <v>3780</v>
      </c>
      <c r="P1280" s="36">
        <v>41343</v>
      </c>
    </row>
    <row r="1281" spans="1:16">
      <c r="A1281" s="57">
        <v>41344</v>
      </c>
      <c r="B1281" t="s">
        <v>27</v>
      </c>
      <c r="C1281" t="s">
        <v>23</v>
      </c>
      <c r="D1281" t="s">
        <v>12</v>
      </c>
      <c r="E1281" t="s">
        <v>13</v>
      </c>
      <c r="F1281">
        <v>23</v>
      </c>
      <c r="G1281" t="str">
        <f t="shared" si="57"/>
        <v>2013</v>
      </c>
      <c r="H1281" t="str">
        <f t="shared" si="58"/>
        <v>March</v>
      </c>
      <c r="I1281">
        <v>26442</v>
      </c>
      <c r="J1281">
        <v>28080</v>
      </c>
      <c r="K1281">
        <f t="shared" si="59"/>
        <v>1638</v>
      </c>
      <c r="L1281">
        <v>4482</v>
      </c>
      <c r="M1281">
        <v>4770</v>
      </c>
      <c r="P1281" s="36">
        <v>41344</v>
      </c>
    </row>
    <row r="1282" spans="1:16">
      <c r="A1282" s="57">
        <v>41344</v>
      </c>
      <c r="B1282" t="s">
        <v>14</v>
      </c>
      <c r="C1282" t="s">
        <v>11</v>
      </c>
      <c r="D1282" t="s">
        <v>15</v>
      </c>
      <c r="E1282" t="s">
        <v>16</v>
      </c>
      <c r="F1282">
        <v>24</v>
      </c>
      <c r="G1282" t="str">
        <f t="shared" si="57"/>
        <v>2013</v>
      </c>
      <c r="H1282" t="str">
        <f t="shared" si="58"/>
        <v>March</v>
      </c>
      <c r="I1282">
        <v>17910</v>
      </c>
      <c r="J1282">
        <v>19350</v>
      </c>
      <c r="K1282">
        <f t="shared" si="59"/>
        <v>1440</v>
      </c>
      <c r="L1282">
        <v>3924</v>
      </c>
      <c r="M1282">
        <v>4230</v>
      </c>
      <c r="P1282" s="36">
        <v>41344</v>
      </c>
    </row>
    <row r="1283" spans="1:16">
      <c r="A1283" s="57">
        <v>41344</v>
      </c>
      <c r="B1283" t="s">
        <v>29</v>
      </c>
      <c r="C1283" t="s">
        <v>30</v>
      </c>
      <c r="D1283" t="s">
        <v>21</v>
      </c>
      <c r="E1283" t="s">
        <v>13</v>
      </c>
      <c r="F1283">
        <v>25</v>
      </c>
      <c r="G1283" t="str">
        <f t="shared" ref="G1283:G1346" si="60">TEXT(A1283,"yyyy")</f>
        <v>2013</v>
      </c>
      <c r="H1283" t="str">
        <f t="shared" ref="H1283:H1346" si="61">TEXT(A1283,"mmmm")</f>
        <v>March</v>
      </c>
      <c r="I1283">
        <v>50508</v>
      </c>
      <c r="J1283">
        <v>53820</v>
      </c>
      <c r="K1283">
        <f t="shared" ref="K1283:K1346" si="62">J1283-I1283</f>
        <v>3312</v>
      </c>
      <c r="L1283">
        <v>2952</v>
      </c>
      <c r="M1283">
        <v>3150</v>
      </c>
      <c r="P1283" s="36">
        <v>41344</v>
      </c>
    </row>
    <row r="1284" spans="1:16">
      <c r="A1284" s="57">
        <v>41345</v>
      </c>
      <c r="B1284" t="s">
        <v>17</v>
      </c>
      <c r="C1284" t="s">
        <v>18</v>
      </c>
      <c r="D1284" t="s">
        <v>42</v>
      </c>
      <c r="E1284" t="s">
        <v>16</v>
      </c>
      <c r="F1284">
        <v>17</v>
      </c>
      <c r="G1284" t="str">
        <f t="shared" si="60"/>
        <v>2013</v>
      </c>
      <c r="H1284" t="str">
        <f t="shared" si="61"/>
        <v>March</v>
      </c>
      <c r="I1284">
        <v>7506</v>
      </c>
      <c r="J1284">
        <v>8100</v>
      </c>
      <c r="K1284">
        <f t="shared" si="62"/>
        <v>594</v>
      </c>
      <c r="L1284">
        <v>3726</v>
      </c>
      <c r="M1284">
        <v>3960</v>
      </c>
      <c r="P1284" s="36">
        <v>41345</v>
      </c>
    </row>
    <row r="1285" spans="1:16">
      <c r="A1285" s="57">
        <v>41345</v>
      </c>
      <c r="B1285" t="s">
        <v>17</v>
      </c>
      <c r="C1285" t="s">
        <v>18</v>
      </c>
      <c r="D1285" t="s">
        <v>15</v>
      </c>
      <c r="E1285" t="s">
        <v>16</v>
      </c>
      <c r="F1285">
        <v>21</v>
      </c>
      <c r="G1285" t="str">
        <f t="shared" si="60"/>
        <v>2013</v>
      </c>
      <c r="H1285" t="str">
        <f t="shared" si="61"/>
        <v>March</v>
      </c>
      <c r="I1285">
        <v>78804</v>
      </c>
      <c r="J1285">
        <v>85140</v>
      </c>
      <c r="K1285">
        <f t="shared" si="62"/>
        <v>6336</v>
      </c>
      <c r="L1285">
        <v>3978</v>
      </c>
      <c r="M1285">
        <v>4230</v>
      </c>
      <c r="P1285" s="36">
        <v>41345</v>
      </c>
    </row>
    <row r="1286" spans="1:16">
      <c r="A1286" s="57">
        <v>41345</v>
      </c>
      <c r="B1286" t="s">
        <v>17</v>
      </c>
      <c r="C1286" t="s">
        <v>18</v>
      </c>
      <c r="D1286" t="s">
        <v>35</v>
      </c>
      <c r="E1286" t="s">
        <v>13</v>
      </c>
      <c r="F1286">
        <v>9</v>
      </c>
      <c r="G1286" t="str">
        <f t="shared" si="60"/>
        <v>2013</v>
      </c>
      <c r="H1286" t="str">
        <f t="shared" si="61"/>
        <v>March</v>
      </c>
      <c r="I1286">
        <v>25740</v>
      </c>
      <c r="J1286">
        <v>27450</v>
      </c>
      <c r="K1286">
        <f t="shared" si="62"/>
        <v>1710</v>
      </c>
      <c r="L1286">
        <v>3726</v>
      </c>
      <c r="M1286">
        <v>3960</v>
      </c>
      <c r="P1286" s="36">
        <v>41345</v>
      </c>
    </row>
    <row r="1287" spans="1:16">
      <c r="A1287" s="57">
        <v>41346</v>
      </c>
      <c r="B1287" t="s">
        <v>10</v>
      </c>
      <c r="C1287" t="s">
        <v>11</v>
      </c>
      <c r="D1287" t="s">
        <v>35</v>
      </c>
      <c r="E1287" t="s">
        <v>13</v>
      </c>
      <c r="F1287">
        <v>11</v>
      </c>
      <c r="G1287" t="str">
        <f t="shared" si="60"/>
        <v>2013</v>
      </c>
      <c r="H1287" t="str">
        <f t="shared" si="61"/>
        <v>March</v>
      </c>
      <c r="I1287">
        <v>41184</v>
      </c>
      <c r="J1287">
        <v>43920</v>
      </c>
      <c r="K1287">
        <f t="shared" si="62"/>
        <v>2736</v>
      </c>
      <c r="L1287">
        <v>4482</v>
      </c>
      <c r="M1287">
        <v>4770</v>
      </c>
      <c r="P1287" s="36">
        <v>41346</v>
      </c>
    </row>
    <row r="1288" spans="1:16">
      <c r="A1288" s="57">
        <v>41347</v>
      </c>
      <c r="B1288" t="s">
        <v>20</v>
      </c>
      <c r="C1288" t="s">
        <v>18</v>
      </c>
      <c r="D1288" t="s">
        <v>35</v>
      </c>
      <c r="E1288" t="s">
        <v>13</v>
      </c>
      <c r="F1288">
        <v>4</v>
      </c>
      <c r="G1288" t="str">
        <f t="shared" si="60"/>
        <v>2013</v>
      </c>
      <c r="H1288" t="str">
        <f t="shared" si="61"/>
        <v>March</v>
      </c>
      <c r="I1288">
        <v>46332</v>
      </c>
      <c r="J1288">
        <v>49410</v>
      </c>
      <c r="K1288">
        <f t="shared" si="62"/>
        <v>3078</v>
      </c>
      <c r="L1288">
        <v>3582</v>
      </c>
      <c r="M1288">
        <v>3870</v>
      </c>
      <c r="P1288" s="36">
        <v>41347</v>
      </c>
    </row>
    <row r="1289" spans="1:16">
      <c r="A1289" s="57">
        <v>41347</v>
      </c>
      <c r="B1289" t="s">
        <v>24</v>
      </c>
      <c r="C1289" t="s">
        <v>25</v>
      </c>
      <c r="D1289" t="s">
        <v>19</v>
      </c>
      <c r="E1289" t="s">
        <v>13</v>
      </c>
      <c r="F1289">
        <v>22</v>
      </c>
      <c r="G1289" t="str">
        <f t="shared" si="60"/>
        <v>2013</v>
      </c>
      <c r="H1289" t="str">
        <f t="shared" si="61"/>
        <v>March</v>
      </c>
      <c r="I1289">
        <v>23868</v>
      </c>
      <c r="J1289">
        <v>25380</v>
      </c>
      <c r="K1289">
        <f t="shared" si="62"/>
        <v>1512</v>
      </c>
      <c r="L1289">
        <v>4482</v>
      </c>
      <c r="M1289">
        <v>4770</v>
      </c>
      <c r="P1289" s="36">
        <v>41347</v>
      </c>
    </row>
    <row r="1290" spans="1:16">
      <c r="A1290" s="57">
        <v>41348</v>
      </c>
      <c r="B1290" t="s">
        <v>14</v>
      </c>
      <c r="C1290" t="s">
        <v>11</v>
      </c>
      <c r="D1290" t="s">
        <v>43</v>
      </c>
      <c r="E1290" t="s">
        <v>13</v>
      </c>
      <c r="F1290">
        <v>15</v>
      </c>
      <c r="G1290" t="str">
        <f t="shared" si="60"/>
        <v>2013</v>
      </c>
      <c r="H1290" t="str">
        <f t="shared" si="61"/>
        <v>March</v>
      </c>
      <c r="I1290">
        <v>10152</v>
      </c>
      <c r="J1290">
        <v>10800</v>
      </c>
      <c r="K1290">
        <f t="shared" si="62"/>
        <v>648</v>
      </c>
      <c r="L1290">
        <v>3924</v>
      </c>
      <c r="M1290">
        <v>4230</v>
      </c>
      <c r="P1290" s="36">
        <v>41348</v>
      </c>
    </row>
    <row r="1291" spans="1:16">
      <c r="A1291" s="57">
        <v>41348</v>
      </c>
      <c r="B1291" t="s">
        <v>29</v>
      </c>
      <c r="C1291" t="s">
        <v>30</v>
      </c>
      <c r="D1291" t="s">
        <v>15</v>
      </c>
      <c r="E1291" t="s">
        <v>16</v>
      </c>
      <c r="F1291">
        <v>23</v>
      </c>
      <c r="G1291" t="str">
        <f t="shared" si="60"/>
        <v>2013</v>
      </c>
      <c r="H1291" t="str">
        <f t="shared" si="61"/>
        <v>March</v>
      </c>
      <c r="I1291">
        <v>82386</v>
      </c>
      <c r="J1291">
        <v>89010</v>
      </c>
      <c r="K1291">
        <f t="shared" si="62"/>
        <v>6624</v>
      </c>
      <c r="L1291">
        <v>7506</v>
      </c>
      <c r="M1291">
        <v>8100</v>
      </c>
      <c r="P1291" s="36">
        <v>41348</v>
      </c>
    </row>
    <row r="1292" spans="1:16">
      <c r="A1292" s="57">
        <v>41349</v>
      </c>
      <c r="B1292" t="s">
        <v>24</v>
      </c>
      <c r="C1292" t="s">
        <v>25</v>
      </c>
      <c r="D1292" t="s">
        <v>41</v>
      </c>
      <c r="E1292" t="s">
        <v>13</v>
      </c>
      <c r="F1292">
        <v>9</v>
      </c>
      <c r="G1292" t="str">
        <f t="shared" si="60"/>
        <v>2013</v>
      </c>
      <c r="H1292" t="str">
        <f t="shared" si="61"/>
        <v>March</v>
      </c>
      <c r="I1292">
        <v>38376</v>
      </c>
      <c r="J1292">
        <v>40950</v>
      </c>
      <c r="K1292">
        <f t="shared" si="62"/>
        <v>2574</v>
      </c>
      <c r="L1292">
        <v>3546</v>
      </c>
      <c r="M1292">
        <v>3780</v>
      </c>
      <c r="P1292" s="36">
        <v>41349</v>
      </c>
    </row>
    <row r="1293" spans="1:16">
      <c r="A1293" s="57">
        <v>41349</v>
      </c>
      <c r="B1293" t="s">
        <v>14</v>
      </c>
      <c r="C1293" t="s">
        <v>11</v>
      </c>
      <c r="D1293" t="s">
        <v>12</v>
      </c>
      <c r="E1293" t="s">
        <v>13</v>
      </c>
      <c r="F1293">
        <v>7</v>
      </c>
      <c r="G1293" t="str">
        <f t="shared" si="60"/>
        <v>2013</v>
      </c>
      <c r="H1293" t="str">
        <f t="shared" si="61"/>
        <v>March</v>
      </c>
      <c r="I1293">
        <v>6102</v>
      </c>
      <c r="J1293">
        <v>6480</v>
      </c>
      <c r="K1293">
        <f t="shared" si="62"/>
        <v>378</v>
      </c>
      <c r="L1293">
        <v>3042</v>
      </c>
      <c r="M1293">
        <v>3240</v>
      </c>
      <c r="P1293" s="36">
        <v>41349</v>
      </c>
    </row>
    <row r="1294" spans="1:16">
      <c r="A1294" s="57">
        <v>41349</v>
      </c>
      <c r="B1294" t="s">
        <v>10</v>
      </c>
      <c r="C1294" t="s">
        <v>11</v>
      </c>
      <c r="D1294" t="s">
        <v>39</v>
      </c>
      <c r="E1294" t="s">
        <v>13</v>
      </c>
      <c r="F1294">
        <v>25</v>
      </c>
      <c r="G1294" t="str">
        <f t="shared" si="60"/>
        <v>2013</v>
      </c>
      <c r="H1294" t="str">
        <f t="shared" si="61"/>
        <v>March</v>
      </c>
      <c r="I1294">
        <v>93150</v>
      </c>
      <c r="J1294">
        <v>99000</v>
      </c>
      <c r="K1294">
        <f t="shared" si="62"/>
        <v>5850</v>
      </c>
      <c r="L1294">
        <v>3042</v>
      </c>
      <c r="M1294">
        <v>3240</v>
      </c>
      <c r="P1294" s="36">
        <v>41349</v>
      </c>
    </row>
    <row r="1295" spans="1:16">
      <c r="A1295" s="57">
        <v>41350</v>
      </c>
      <c r="B1295" t="s">
        <v>24</v>
      </c>
      <c r="C1295" t="s">
        <v>25</v>
      </c>
      <c r="D1295" t="s">
        <v>43</v>
      </c>
      <c r="E1295" t="s">
        <v>13</v>
      </c>
      <c r="F1295">
        <v>10</v>
      </c>
      <c r="G1295" t="str">
        <f t="shared" si="60"/>
        <v>2013</v>
      </c>
      <c r="H1295" t="str">
        <f t="shared" si="61"/>
        <v>March</v>
      </c>
      <c r="I1295">
        <v>20304</v>
      </c>
      <c r="J1295">
        <v>21600</v>
      </c>
      <c r="K1295">
        <f t="shared" si="62"/>
        <v>1296</v>
      </c>
      <c r="L1295">
        <v>3978</v>
      </c>
      <c r="M1295">
        <v>4230</v>
      </c>
      <c r="P1295" s="36">
        <v>41350</v>
      </c>
    </row>
    <row r="1296" spans="1:16">
      <c r="A1296" s="57">
        <v>41350</v>
      </c>
      <c r="B1296" t="s">
        <v>22</v>
      </c>
      <c r="C1296" t="s">
        <v>23</v>
      </c>
      <c r="D1296" t="s">
        <v>43</v>
      </c>
      <c r="E1296" t="s">
        <v>13</v>
      </c>
      <c r="F1296">
        <v>8</v>
      </c>
      <c r="G1296" t="str">
        <f t="shared" si="60"/>
        <v>2013</v>
      </c>
      <c r="H1296" t="str">
        <f t="shared" si="61"/>
        <v>March</v>
      </c>
      <c r="I1296">
        <v>54144</v>
      </c>
      <c r="J1296">
        <v>57600</v>
      </c>
      <c r="K1296">
        <f t="shared" si="62"/>
        <v>3456</v>
      </c>
      <c r="L1296">
        <v>5148</v>
      </c>
      <c r="M1296">
        <v>5490</v>
      </c>
      <c r="P1296" s="36">
        <v>41350</v>
      </c>
    </row>
    <row r="1297" spans="1:16">
      <c r="A1297" s="57">
        <v>41351</v>
      </c>
      <c r="B1297" t="s">
        <v>29</v>
      </c>
      <c r="C1297" t="s">
        <v>30</v>
      </c>
      <c r="D1297" t="s">
        <v>41</v>
      </c>
      <c r="E1297" t="s">
        <v>13</v>
      </c>
      <c r="F1297">
        <v>18</v>
      </c>
      <c r="G1297" t="str">
        <f t="shared" si="60"/>
        <v>2013</v>
      </c>
      <c r="H1297" t="str">
        <f t="shared" si="61"/>
        <v>March</v>
      </c>
      <c r="I1297">
        <v>53136</v>
      </c>
      <c r="J1297">
        <v>56700</v>
      </c>
      <c r="K1297">
        <f t="shared" si="62"/>
        <v>3564</v>
      </c>
      <c r="L1297">
        <v>3042</v>
      </c>
      <c r="M1297">
        <v>3240</v>
      </c>
      <c r="P1297" s="36">
        <v>41351</v>
      </c>
    </row>
    <row r="1298" spans="1:16">
      <c r="A1298" s="57">
        <v>41351</v>
      </c>
      <c r="B1298" t="s">
        <v>27</v>
      </c>
      <c r="C1298" t="s">
        <v>23</v>
      </c>
      <c r="D1298" t="s">
        <v>42</v>
      </c>
      <c r="E1298" t="s">
        <v>16</v>
      </c>
      <c r="F1298">
        <v>8</v>
      </c>
      <c r="G1298" t="str">
        <f t="shared" si="60"/>
        <v>2013</v>
      </c>
      <c r="H1298" t="str">
        <f t="shared" si="61"/>
        <v>March</v>
      </c>
      <c r="I1298">
        <v>135108</v>
      </c>
      <c r="J1298">
        <v>145800</v>
      </c>
      <c r="K1298">
        <f t="shared" si="62"/>
        <v>10692</v>
      </c>
      <c r="L1298">
        <v>5148</v>
      </c>
      <c r="M1298">
        <v>5490</v>
      </c>
      <c r="P1298" s="36">
        <v>41351</v>
      </c>
    </row>
    <row r="1299" spans="1:16">
      <c r="A1299" s="57">
        <v>41352</v>
      </c>
      <c r="B1299" t="s">
        <v>20</v>
      </c>
      <c r="C1299" t="s">
        <v>18</v>
      </c>
      <c r="D1299" t="s">
        <v>40</v>
      </c>
      <c r="E1299" t="s">
        <v>16</v>
      </c>
      <c r="F1299">
        <v>25</v>
      </c>
      <c r="G1299" t="str">
        <f t="shared" si="60"/>
        <v>2013</v>
      </c>
      <c r="H1299" t="str">
        <f t="shared" si="61"/>
        <v>March</v>
      </c>
      <c r="I1299">
        <v>94176</v>
      </c>
      <c r="J1299">
        <v>101520</v>
      </c>
      <c r="K1299">
        <f t="shared" si="62"/>
        <v>7344</v>
      </c>
      <c r="L1299">
        <v>7506</v>
      </c>
      <c r="M1299">
        <v>8100</v>
      </c>
      <c r="P1299" s="36">
        <v>41352</v>
      </c>
    </row>
    <row r="1300" spans="1:16">
      <c r="A1300" s="57">
        <v>41352</v>
      </c>
      <c r="B1300" t="s">
        <v>14</v>
      </c>
      <c r="C1300" t="s">
        <v>11</v>
      </c>
      <c r="D1300" t="s">
        <v>21</v>
      </c>
      <c r="E1300" t="s">
        <v>13</v>
      </c>
      <c r="F1300">
        <v>7</v>
      </c>
      <c r="G1300" t="str">
        <f t="shared" si="60"/>
        <v>2013</v>
      </c>
      <c r="H1300" t="str">
        <f t="shared" si="61"/>
        <v>March</v>
      </c>
      <c r="I1300">
        <v>24156</v>
      </c>
      <c r="J1300">
        <v>25740</v>
      </c>
      <c r="K1300">
        <f t="shared" si="62"/>
        <v>1584</v>
      </c>
      <c r="L1300">
        <v>3042</v>
      </c>
      <c r="M1300">
        <v>3240</v>
      </c>
      <c r="P1300" s="36">
        <v>41352</v>
      </c>
    </row>
    <row r="1301" spans="1:16">
      <c r="A1301" s="57">
        <v>41352</v>
      </c>
      <c r="B1301" t="s">
        <v>31</v>
      </c>
      <c r="C1301" t="s">
        <v>30</v>
      </c>
      <c r="D1301" t="s">
        <v>26</v>
      </c>
      <c r="E1301" t="s">
        <v>13</v>
      </c>
      <c r="F1301">
        <v>17</v>
      </c>
      <c r="G1301" t="str">
        <f t="shared" si="60"/>
        <v>2013</v>
      </c>
      <c r="H1301" t="str">
        <f t="shared" si="61"/>
        <v>March</v>
      </c>
      <c r="I1301">
        <v>73008</v>
      </c>
      <c r="J1301">
        <v>77760</v>
      </c>
      <c r="K1301">
        <f t="shared" si="62"/>
        <v>4752</v>
      </c>
      <c r="L1301">
        <v>3978</v>
      </c>
      <c r="M1301">
        <v>4230</v>
      </c>
      <c r="P1301" s="36">
        <v>41352</v>
      </c>
    </row>
    <row r="1302" spans="1:16">
      <c r="A1302" s="57">
        <v>41352</v>
      </c>
      <c r="B1302" t="s">
        <v>17</v>
      </c>
      <c r="C1302" t="s">
        <v>18</v>
      </c>
      <c r="D1302" t="s">
        <v>12</v>
      </c>
      <c r="E1302" t="s">
        <v>13</v>
      </c>
      <c r="F1302">
        <v>3</v>
      </c>
      <c r="G1302" t="str">
        <f t="shared" si="60"/>
        <v>2013</v>
      </c>
      <c r="H1302" t="str">
        <f t="shared" si="61"/>
        <v>March</v>
      </c>
      <c r="I1302">
        <v>50850</v>
      </c>
      <c r="J1302">
        <v>54000</v>
      </c>
      <c r="K1302">
        <f t="shared" si="62"/>
        <v>3150</v>
      </c>
      <c r="L1302">
        <v>2952</v>
      </c>
      <c r="M1302">
        <v>3150</v>
      </c>
      <c r="P1302" s="36">
        <v>41352</v>
      </c>
    </row>
    <row r="1303" spans="1:16">
      <c r="A1303" s="57">
        <v>41352</v>
      </c>
      <c r="B1303" t="s">
        <v>17</v>
      </c>
      <c r="C1303" t="s">
        <v>18</v>
      </c>
      <c r="D1303" t="s">
        <v>42</v>
      </c>
      <c r="E1303" t="s">
        <v>16</v>
      </c>
      <c r="F1303">
        <v>13</v>
      </c>
      <c r="G1303" t="str">
        <f t="shared" si="60"/>
        <v>2013</v>
      </c>
      <c r="H1303" t="str">
        <f t="shared" si="61"/>
        <v>March</v>
      </c>
      <c r="I1303">
        <v>180144</v>
      </c>
      <c r="J1303">
        <v>194400</v>
      </c>
      <c r="K1303">
        <f t="shared" si="62"/>
        <v>14256</v>
      </c>
      <c r="L1303">
        <v>2034</v>
      </c>
      <c r="M1303">
        <v>2160</v>
      </c>
      <c r="P1303" s="36">
        <v>41352</v>
      </c>
    </row>
    <row r="1304" spans="1:16">
      <c r="A1304" s="57">
        <v>41353</v>
      </c>
      <c r="B1304" t="s">
        <v>22</v>
      </c>
      <c r="C1304" t="s">
        <v>23</v>
      </c>
      <c r="D1304" t="s">
        <v>35</v>
      </c>
      <c r="E1304" t="s">
        <v>13</v>
      </c>
      <c r="F1304">
        <v>17</v>
      </c>
      <c r="G1304" t="str">
        <f t="shared" si="60"/>
        <v>2013</v>
      </c>
      <c r="H1304" t="str">
        <f t="shared" si="61"/>
        <v>March</v>
      </c>
      <c r="I1304">
        <v>118404</v>
      </c>
      <c r="J1304">
        <v>126270</v>
      </c>
      <c r="K1304">
        <f t="shared" si="62"/>
        <v>7866</v>
      </c>
      <c r="L1304">
        <v>3582</v>
      </c>
      <c r="M1304">
        <v>3870</v>
      </c>
      <c r="P1304" s="36">
        <v>41353</v>
      </c>
    </row>
    <row r="1305" spans="1:16">
      <c r="A1305" s="57">
        <v>41353</v>
      </c>
      <c r="B1305" t="s">
        <v>34</v>
      </c>
      <c r="C1305" t="s">
        <v>25</v>
      </c>
      <c r="D1305" t="s">
        <v>12</v>
      </c>
      <c r="E1305" t="s">
        <v>13</v>
      </c>
      <c r="F1305">
        <v>22</v>
      </c>
      <c r="G1305" t="str">
        <f t="shared" si="60"/>
        <v>2013</v>
      </c>
      <c r="H1305" t="str">
        <f t="shared" si="61"/>
        <v>March</v>
      </c>
      <c r="I1305">
        <v>14238</v>
      </c>
      <c r="J1305">
        <v>15120</v>
      </c>
      <c r="K1305">
        <f t="shared" si="62"/>
        <v>882</v>
      </c>
      <c r="L1305">
        <v>3978</v>
      </c>
      <c r="M1305">
        <v>4230</v>
      </c>
      <c r="P1305" s="36">
        <v>41353</v>
      </c>
    </row>
    <row r="1306" spans="1:16">
      <c r="A1306" s="57">
        <v>41353</v>
      </c>
      <c r="B1306" t="s">
        <v>14</v>
      </c>
      <c r="C1306" t="s">
        <v>11</v>
      </c>
      <c r="D1306" t="s">
        <v>21</v>
      </c>
      <c r="E1306" t="s">
        <v>13</v>
      </c>
      <c r="F1306">
        <v>23</v>
      </c>
      <c r="G1306" t="str">
        <f t="shared" si="60"/>
        <v>2013</v>
      </c>
      <c r="H1306" t="str">
        <f t="shared" si="61"/>
        <v>March</v>
      </c>
      <c r="I1306">
        <v>39528</v>
      </c>
      <c r="J1306">
        <v>42120</v>
      </c>
      <c r="K1306">
        <f t="shared" si="62"/>
        <v>2592</v>
      </c>
      <c r="L1306">
        <v>2196</v>
      </c>
      <c r="M1306">
        <v>2340</v>
      </c>
      <c r="P1306" s="36">
        <v>41353</v>
      </c>
    </row>
    <row r="1307" spans="1:16">
      <c r="A1307" s="57">
        <v>41353</v>
      </c>
      <c r="B1307" t="s">
        <v>14</v>
      </c>
      <c r="C1307" t="s">
        <v>11</v>
      </c>
      <c r="D1307" t="s">
        <v>41</v>
      </c>
      <c r="E1307" t="s">
        <v>13</v>
      </c>
      <c r="F1307">
        <v>1</v>
      </c>
      <c r="G1307" t="str">
        <f t="shared" si="60"/>
        <v>2013</v>
      </c>
      <c r="H1307" t="str">
        <f t="shared" si="61"/>
        <v>March</v>
      </c>
      <c r="I1307">
        <v>56088</v>
      </c>
      <c r="J1307">
        <v>59850</v>
      </c>
      <c r="K1307">
        <f t="shared" si="62"/>
        <v>3762</v>
      </c>
      <c r="L1307">
        <v>2034</v>
      </c>
      <c r="M1307">
        <v>2160</v>
      </c>
      <c r="P1307" s="36">
        <v>41353</v>
      </c>
    </row>
    <row r="1308" spans="1:16">
      <c r="A1308" s="57">
        <v>41354</v>
      </c>
      <c r="B1308" t="s">
        <v>14</v>
      </c>
      <c r="C1308" t="s">
        <v>11</v>
      </c>
      <c r="D1308" t="s">
        <v>39</v>
      </c>
      <c r="E1308" t="s">
        <v>13</v>
      </c>
      <c r="F1308">
        <v>25</v>
      </c>
      <c r="G1308" t="str">
        <f t="shared" si="60"/>
        <v>2013</v>
      </c>
      <c r="H1308" t="str">
        <f t="shared" si="61"/>
        <v>March</v>
      </c>
      <c r="I1308">
        <v>70794</v>
      </c>
      <c r="J1308">
        <v>75240</v>
      </c>
      <c r="K1308">
        <f t="shared" si="62"/>
        <v>4446</v>
      </c>
      <c r="L1308">
        <v>5148</v>
      </c>
      <c r="M1308">
        <v>5490</v>
      </c>
      <c r="P1308" s="36">
        <v>41354</v>
      </c>
    </row>
    <row r="1309" spans="1:16">
      <c r="A1309" s="57">
        <v>41354</v>
      </c>
      <c r="B1309" t="s">
        <v>20</v>
      </c>
      <c r="C1309" t="s">
        <v>18</v>
      </c>
      <c r="D1309" t="s">
        <v>15</v>
      </c>
      <c r="E1309" t="s">
        <v>16</v>
      </c>
      <c r="F1309">
        <v>22</v>
      </c>
      <c r="G1309" t="str">
        <f t="shared" si="60"/>
        <v>2013</v>
      </c>
      <c r="H1309" t="str">
        <f t="shared" si="61"/>
        <v>March</v>
      </c>
      <c r="I1309">
        <v>53730</v>
      </c>
      <c r="J1309">
        <v>58050</v>
      </c>
      <c r="K1309">
        <f t="shared" si="62"/>
        <v>4320</v>
      </c>
      <c r="L1309">
        <v>3384</v>
      </c>
      <c r="M1309">
        <v>3600</v>
      </c>
      <c r="P1309" s="36">
        <v>41354</v>
      </c>
    </row>
    <row r="1310" spans="1:16">
      <c r="A1310" s="57">
        <v>41355</v>
      </c>
      <c r="B1310" t="s">
        <v>34</v>
      </c>
      <c r="C1310" t="s">
        <v>25</v>
      </c>
      <c r="D1310" t="s">
        <v>41</v>
      </c>
      <c r="E1310" t="s">
        <v>13</v>
      </c>
      <c r="F1310">
        <v>2</v>
      </c>
      <c r="G1310" t="str">
        <f t="shared" si="60"/>
        <v>2013</v>
      </c>
      <c r="H1310" t="str">
        <f t="shared" si="61"/>
        <v>March</v>
      </c>
      <c r="I1310">
        <v>29520</v>
      </c>
      <c r="J1310">
        <v>31500</v>
      </c>
      <c r="K1310">
        <f t="shared" si="62"/>
        <v>1980</v>
      </c>
      <c r="L1310">
        <v>3978</v>
      </c>
      <c r="M1310">
        <v>4230</v>
      </c>
      <c r="P1310" s="36">
        <v>41355</v>
      </c>
    </row>
    <row r="1311" spans="1:16">
      <c r="A1311" s="57">
        <v>41356</v>
      </c>
      <c r="B1311" t="s">
        <v>22</v>
      </c>
      <c r="C1311" t="s">
        <v>23</v>
      </c>
      <c r="D1311" t="s">
        <v>35</v>
      </c>
      <c r="E1311" t="s">
        <v>13</v>
      </c>
      <c r="F1311">
        <v>11</v>
      </c>
      <c r="G1311" t="str">
        <f t="shared" si="60"/>
        <v>2013</v>
      </c>
      <c r="H1311" t="str">
        <f t="shared" si="61"/>
        <v>March</v>
      </c>
      <c r="I1311">
        <v>123552</v>
      </c>
      <c r="J1311">
        <v>131760</v>
      </c>
      <c r="K1311">
        <f t="shared" si="62"/>
        <v>8208</v>
      </c>
      <c r="L1311">
        <v>3582</v>
      </c>
      <c r="M1311">
        <v>3870</v>
      </c>
      <c r="P1311" s="36">
        <v>41356</v>
      </c>
    </row>
    <row r="1312" spans="1:16">
      <c r="A1312" s="57">
        <v>41357</v>
      </c>
      <c r="B1312" t="s">
        <v>29</v>
      </c>
      <c r="C1312" t="s">
        <v>30</v>
      </c>
      <c r="D1312" t="s">
        <v>32</v>
      </c>
      <c r="E1312" t="s">
        <v>13</v>
      </c>
      <c r="F1312">
        <v>11</v>
      </c>
      <c r="G1312" t="str">
        <f t="shared" si="60"/>
        <v>2013</v>
      </c>
      <c r="H1312" t="str">
        <f t="shared" si="61"/>
        <v>March</v>
      </c>
      <c r="I1312">
        <v>35460</v>
      </c>
      <c r="J1312">
        <v>37800</v>
      </c>
      <c r="K1312">
        <f t="shared" si="62"/>
        <v>2340</v>
      </c>
      <c r="L1312">
        <v>3546</v>
      </c>
      <c r="M1312">
        <v>3780</v>
      </c>
      <c r="P1312" s="36">
        <v>41357</v>
      </c>
    </row>
    <row r="1313" spans="1:16">
      <c r="A1313" s="57">
        <v>41357</v>
      </c>
      <c r="B1313" t="s">
        <v>10</v>
      </c>
      <c r="C1313" t="s">
        <v>11</v>
      </c>
      <c r="D1313" t="s">
        <v>42</v>
      </c>
      <c r="E1313" t="s">
        <v>16</v>
      </c>
      <c r="F1313">
        <v>1</v>
      </c>
      <c r="G1313" t="str">
        <f t="shared" si="60"/>
        <v>2013</v>
      </c>
      <c r="H1313" t="str">
        <f t="shared" si="61"/>
        <v>March</v>
      </c>
      <c r="I1313">
        <v>127602</v>
      </c>
      <c r="J1313">
        <v>137700</v>
      </c>
      <c r="K1313">
        <f t="shared" si="62"/>
        <v>10098</v>
      </c>
      <c r="L1313">
        <v>7506</v>
      </c>
      <c r="M1313">
        <v>8100</v>
      </c>
      <c r="P1313" s="36">
        <v>41357</v>
      </c>
    </row>
    <row r="1314" spans="1:16">
      <c r="A1314" s="57">
        <v>41357</v>
      </c>
      <c r="B1314" t="s">
        <v>31</v>
      </c>
      <c r="C1314" t="s">
        <v>30</v>
      </c>
      <c r="D1314" t="s">
        <v>36</v>
      </c>
      <c r="E1314" t="s">
        <v>13</v>
      </c>
      <c r="F1314">
        <v>14</v>
      </c>
      <c r="G1314" t="str">
        <f t="shared" si="60"/>
        <v>2013</v>
      </c>
      <c r="H1314" t="str">
        <f t="shared" si="61"/>
        <v>March</v>
      </c>
      <c r="I1314">
        <v>23166</v>
      </c>
      <c r="J1314">
        <v>24750</v>
      </c>
      <c r="K1314">
        <f t="shared" si="62"/>
        <v>1584</v>
      </c>
      <c r="L1314">
        <v>3978</v>
      </c>
      <c r="M1314">
        <v>4230</v>
      </c>
      <c r="P1314" s="36">
        <v>41357</v>
      </c>
    </row>
    <row r="1315" spans="1:16">
      <c r="A1315" s="57">
        <v>41357</v>
      </c>
      <c r="B1315" t="s">
        <v>17</v>
      </c>
      <c r="C1315" t="s">
        <v>18</v>
      </c>
      <c r="D1315" t="s">
        <v>37</v>
      </c>
      <c r="E1315" t="s">
        <v>13</v>
      </c>
      <c r="F1315">
        <v>11</v>
      </c>
      <c r="G1315" t="str">
        <f t="shared" si="60"/>
        <v>2013</v>
      </c>
      <c r="H1315" t="str">
        <f t="shared" si="61"/>
        <v>March</v>
      </c>
      <c r="I1315">
        <v>80676</v>
      </c>
      <c r="J1315">
        <v>85860</v>
      </c>
      <c r="K1315">
        <f t="shared" si="62"/>
        <v>5184</v>
      </c>
      <c r="L1315">
        <v>2034</v>
      </c>
      <c r="M1315">
        <v>2160</v>
      </c>
      <c r="P1315" s="36">
        <v>41357</v>
      </c>
    </row>
    <row r="1316" spans="1:16">
      <c r="A1316" s="57">
        <v>41359</v>
      </c>
      <c r="B1316" t="s">
        <v>22</v>
      </c>
      <c r="C1316" t="s">
        <v>23</v>
      </c>
      <c r="D1316" t="s">
        <v>21</v>
      </c>
      <c r="E1316" t="s">
        <v>13</v>
      </c>
      <c r="F1316">
        <v>8</v>
      </c>
      <c r="G1316" t="str">
        <f t="shared" si="60"/>
        <v>2013</v>
      </c>
      <c r="H1316" t="str">
        <f t="shared" si="61"/>
        <v>March</v>
      </c>
      <c r="I1316">
        <v>8784</v>
      </c>
      <c r="J1316">
        <v>9360</v>
      </c>
      <c r="K1316">
        <f t="shared" si="62"/>
        <v>576</v>
      </c>
      <c r="L1316">
        <v>2952</v>
      </c>
      <c r="M1316">
        <v>3150</v>
      </c>
      <c r="P1316" s="36">
        <v>41359</v>
      </c>
    </row>
    <row r="1317" spans="1:16">
      <c r="A1317" s="57">
        <v>41359</v>
      </c>
      <c r="B1317" t="s">
        <v>17</v>
      </c>
      <c r="C1317" t="s">
        <v>18</v>
      </c>
      <c r="D1317" t="s">
        <v>37</v>
      </c>
      <c r="E1317" t="s">
        <v>13</v>
      </c>
      <c r="F1317">
        <v>1</v>
      </c>
      <c r="G1317" t="str">
        <f t="shared" si="60"/>
        <v>2013</v>
      </c>
      <c r="H1317" t="str">
        <f t="shared" si="61"/>
        <v>March</v>
      </c>
      <c r="I1317">
        <v>67230</v>
      </c>
      <c r="J1317">
        <v>71550</v>
      </c>
      <c r="K1317">
        <f t="shared" si="62"/>
        <v>4320</v>
      </c>
      <c r="L1317">
        <v>3546</v>
      </c>
      <c r="M1317">
        <v>3780</v>
      </c>
      <c r="P1317" s="36">
        <v>41359</v>
      </c>
    </row>
    <row r="1318" spans="1:16">
      <c r="A1318" s="57">
        <v>41359</v>
      </c>
      <c r="B1318" t="s">
        <v>29</v>
      </c>
      <c r="C1318" t="s">
        <v>30</v>
      </c>
      <c r="D1318" t="s">
        <v>19</v>
      </c>
      <c r="E1318" t="s">
        <v>13</v>
      </c>
      <c r="F1318">
        <v>24</v>
      </c>
      <c r="G1318" t="str">
        <f t="shared" si="60"/>
        <v>2013</v>
      </c>
      <c r="H1318" t="str">
        <f t="shared" si="61"/>
        <v>March</v>
      </c>
      <c r="I1318">
        <v>67626</v>
      </c>
      <c r="J1318">
        <v>71910</v>
      </c>
      <c r="K1318">
        <f t="shared" si="62"/>
        <v>4284</v>
      </c>
      <c r="L1318">
        <v>3546</v>
      </c>
      <c r="M1318">
        <v>3780</v>
      </c>
      <c r="P1318" s="36">
        <v>41359</v>
      </c>
    </row>
    <row r="1319" spans="1:16">
      <c r="A1319" s="57">
        <v>41360</v>
      </c>
      <c r="B1319" t="s">
        <v>34</v>
      </c>
      <c r="C1319" t="s">
        <v>25</v>
      </c>
      <c r="D1319" t="s">
        <v>21</v>
      </c>
      <c r="E1319" t="s">
        <v>13</v>
      </c>
      <c r="F1319">
        <v>15</v>
      </c>
      <c r="G1319" t="str">
        <f t="shared" si="60"/>
        <v>2013</v>
      </c>
      <c r="H1319" t="str">
        <f t="shared" si="61"/>
        <v>March</v>
      </c>
      <c r="I1319">
        <v>43920</v>
      </c>
      <c r="J1319">
        <v>46800</v>
      </c>
      <c r="K1319">
        <f t="shared" si="62"/>
        <v>2880</v>
      </c>
      <c r="L1319">
        <v>3978</v>
      </c>
      <c r="M1319">
        <v>4230</v>
      </c>
      <c r="P1319" s="36">
        <v>41360</v>
      </c>
    </row>
    <row r="1320" spans="1:16">
      <c r="A1320" s="57">
        <v>41361</v>
      </c>
      <c r="B1320" t="s">
        <v>20</v>
      </c>
      <c r="C1320" t="s">
        <v>18</v>
      </c>
      <c r="D1320" t="s">
        <v>39</v>
      </c>
      <c r="E1320" t="s">
        <v>13</v>
      </c>
      <c r="F1320">
        <v>20</v>
      </c>
      <c r="G1320" t="str">
        <f t="shared" si="60"/>
        <v>2013</v>
      </c>
      <c r="H1320" t="str">
        <f t="shared" si="61"/>
        <v>March</v>
      </c>
      <c r="I1320">
        <v>55890</v>
      </c>
      <c r="J1320">
        <v>59400</v>
      </c>
      <c r="K1320">
        <f t="shared" si="62"/>
        <v>3510</v>
      </c>
      <c r="L1320">
        <v>3546</v>
      </c>
      <c r="M1320">
        <v>3780</v>
      </c>
      <c r="P1320" s="36">
        <v>41361</v>
      </c>
    </row>
    <row r="1321" spans="1:16">
      <c r="A1321" s="57">
        <v>41362</v>
      </c>
      <c r="B1321" t="s">
        <v>31</v>
      </c>
      <c r="C1321" t="s">
        <v>30</v>
      </c>
      <c r="D1321" t="s">
        <v>35</v>
      </c>
      <c r="E1321" t="s">
        <v>13</v>
      </c>
      <c r="F1321">
        <v>1</v>
      </c>
      <c r="G1321" t="str">
        <f t="shared" si="60"/>
        <v>2013</v>
      </c>
      <c r="H1321" t="str">
        <f t="shared" si="61"/>
        <v>March</v>
      </c>
      <c r="I1321">
        <v>113256</v>
      </c>
      <c r="J1321">
        <v>120780</v>
      </c>
      <c r="K1321">
        <f t="shared" si="62"/>
        <v>7524</v>
      </c>
      <c r="L1321">
        <v>5148</v>
      </c>
      <c r="M1321">
        <v>5490</v>
      </c>
      <c r="P1321" s="36">
        <v>41362</v>
      </c>
    </row>
    <row r="1322" spans="1:16">
      <c r="A1322" s="57">
        <v>41362</v>
      </c>
      <c r="B1322" t="s">
        <v>34</v>
      </c>
      <c r="C1322" t="s">
        <v>25</v>
      </c>
      <c r="D1322" t="s">
        <v>32</v>
      </c>
      <c r="E1322" t="s">
        <v>13</v>
      </c>
      <c r="F1322">
        <v>5</v>
      </c>
      <c r="G1322" t="str">
        <f t="shared" si="60"/>
        <v>2013</v>
      </c>
      <c r="H1322" t="str">
        <f t="shared" si="61"/>
        <v>March</v>
      </c>
      <c r="I1322">
        <v>67374</v>
      </c>
      <c r="J1322">
        <v>71820</v>
      </c>
      <c r="K1322">
        <f t="shared" si="62"/>
        <v>4446</v>
      </c>
      <c r="L1322">
        <v>2196</v>
      </c>
      <c r="M1322">
        <v>2340</v>
      </c>
      <c r="P1322" s="36">
        <v>41362</v>
      </c>
    </row>
    <row r="1323" spans="1:16">
      <c r="A1323" s="57">
        <v>41363</v>
      </c>
      <c r="B1323" t="s">
        <v>10</v>
      </c>
      <c r="C1323" t="s">
        <v>11</v>
      </c>
      <c r="D1323" t="s">
        <v>32</v>
      </c>
      <c r="E1323" t="s">
        <v>13</v>
      </c>
      <c r="F1323">
        <v>2</v>
      </c>
      <c r="G1323" t="str">
        <f t="shared" si="60"/>
        <v>2013</v>
      </c>
      <c r="H1323" t="str">
        <f t="shared" si="61"/>
        <v>March</v>
      </c>
      <c r="I1323">
        <v>46098</v>
      </c>
      <c r="J1323">
        <v>49140</v>
      </c>
      <c r="K1323">
        <f t="shared" si="62"/>
        <v>3042</v>
      </c>
      <c r="L1323">
        <v>3924</v>
      </c>
      <c r="M1323">
        <v>4230</v>
      </c>
      <c r="P1323" s="36">
        <v>41363</v>
      </c>
    </row>
    <row r="1324" spans="1:16">
      <c r="A1324" s="57">
        <v>41363</v>
      </c>
      <c r="B1324" t="s">
        <v>29</v>
      </c>
      <c r="C1324" t="s">
        <v>30</v>
      </c>
      <c r="D1324" t="s">
        <v>19</v>
      </c>
      <c r="E1324" t="s">
        <v>13</v>
      </c>
      <c r="F1324">
        <v>15</v>
      </c>
      <c r="G1324" t="str">
        <f t="shared" si="60"/>
        <v>2013</v>
      </c>
      <c r="H1324" t="str">
        <f t="shared" si="61"/>
        <v>March</v>
      </c>
      <c r="I1324">
        <v>23868</v>
      </c>
      <c r="J1324">
        <v>25380</v>
      </c>
      <c r="K1324">
        <f t="shared" si="62"/>
        <v>1512</v>
      </c>
      <c r="L1324">
        <v>3978</v>
      </c>
      <c r="M1324">
        <v>4230</v>
      </c>
      <c r="P1324" s="36">
        <v>41363</v>
      </c>
    </row>
    <row r="1325" spans="1:16">
      <c r="A1325" s="57">
        <v>41364</v>
      </c>
      <c r="B1325" t="s">
        <v>29</v>
      </c>
      <c r="C1325" t="s">
        <v>30</v>
      </c>
      <c r="D1325" t="s">
        <v>43</v>
      </c>
      <c r="E1325" t="s">
        <v>13</v>
      </c>
      <c r="F1325">
        <v>24</v>
      </c>
      <c r="G1325" t="str">
        <f t="shared" si="60"/>
        <v>2013</v>
      </c>
      <c r="H1325" t="str">
        <f t="shared" si="61"/>
        <v>March</v>
      </c>
      <c r="I1325">
        <v>84600</v>
      </c>
      <c r="J1325">
        <v>90000</v>
      </c>
      <c r="K1325">
        <f t="shared" si="62"/>
        <v>5400</v>
      </c>
      <c r="L1325">
        <v>2106</v>
      </c>
      <c r="M1325">
        <v>2250</v>
      </c>
      <c r="P1325" s="36">
        <v>41364</v>
      </c>
    </row>
    <row r="1326" spans="1:16">
      <c r="A1326" s="57">
        <v>41365</v>
      </c>
      <c r="B1326" t="s">
        <v>22</v>
      </c>
      <c r="C1326" t="s">
        <v>23</v>
      </c>
      <c r="D1326" t="s">
        <v>43</v>
      </c>
      <c r="E1326" t="s">
        <v>13</v>
      </c>
      <c r="F1326">
        <v>23</v>
      </c>
      <c r="G1326" t="str">
        <f t="shared" si="60"/>
        <v>2013</v>
      </c>
      <c r="H1326" t="str">
        <f t="shared" si="61"/>
        <v>April</v>
      </c>
      <c r="I1326">
        <v>40608</v>
      </c>
      <c r="J1326">
        <v>43200</v>
      </c>
      <c r="K1326">
        <f t="shared" si="62"/>
        <v>2592</v>
      </c>
      <c r="L1326">
        <v>5148</v>
      </c>
      <c r="M1326">
        <v>5490</v>
      </c>
      <c r="P1326" s="36">
        <v>41365</v>
      </c>
    </row>
    <row r="1327" spans="1:16">
      <c r="A1327" s="57">
        <v>41366</v>
      </c>
      <c r="B1327" t="s">
        <v>22</v>
      </c>
      <c r="C1327" t="s">
        <v>23</v>
      </c>
      <c r="D1327" t="s">
        <v>43</v>
      </c>
      <c r="E1327" t="s">
        <v>13</v>
      </c>
      <c r="F1327">
        <v>20</v>
      </c>
      <c r="G1327" t="str">
        <f t="shared" si="60"/>
        <v>2013</v>
      </c>
      <c r="H1327" t="str">
        <f t="shared" si="61"/>
        <v>April</v>
      </c>
      <c r="I1327">
        <v>84600</v>
      </c>
      <c r="J1327">
        <v>90000</v>
      </c>
      <c r="K1327">
        <f t="shared" si="62"/>
        <v>5400</v>
      </c>
      <c r="L1327">
        <v>3546</v>
      </c>
      <c r="M1327">
        <v>3780</v>
      </c>
      <c r="P1327" s="36">
        <v>41366</v>
      </c>
    </row>
    <row r="1328" spans="1:16">
      <c r="A1328" s="57">
        <v>41366</v>
      </c>
      <c r="B1328" t="s">
        <v>22</v>
      </c>
      <c r="C1328" t="s">
        <v>23</v>
      </c>
      <c r="D1328" t="s">
        <v>21</v>
      </c>
      <c r="E1328" t="s">
        <v>13</v>
      </c>
      <c r="F1328">
        <v>23</v>
      </c>
      <c r="G1328" t="str">
        <f t="shared" si="60"/>
        <v>2013</v>
      </c>
      <c r="H1328" t="str">
        <f t="shared" si="61"/>
        <v>April</v>
      </c>
      <c r="I1328">
        <v>15372</v>
      </c>
      <c r="J1328">
        <v>16380</v>
      </c>
      <c r="K1328">
        <f t="shared" si="62"/>
        <v>1008</v>
      </c>
      <c r="L1328">
        <v>3546</v>
      </c>
      <c r="M1328">
        <v>3780</v>
      </c>
      <c r="P1328" s="36">
        <v>41366</v>
      </c>
    </row>
    <row r="1329" spans="1:16">
      <c r="A1329" s="57">
        <v>41368</v>
      </c>
      <c r="B1329" t="s">
        <v>22</v>
      </c>
      <c r="C1329" t="s">
        <v>23</v>
      </c>
      <c r="D1329" t="s">
        <v>12</v>
      </c>
      <c r="E1329" t="s">
        <v>13</v>
      </c>
      <c r="F1329">
        <v>22</v>
      </c>
      <c r="G1329" t="str">
        <f t="shared" si="60"/>
        <v>2013</v>
      </c>
      <c r="H1329" t="str">
        <f t="shared" si="61"/>
        <v>April</v>
      </c>
      <c r="I1329">
        <v>40680</v>
      </c>
      <c r="J1329">
        <v>43200</v>
      </c>
      <c r="K1329">
        <f t="shared" si="62"/>
        <v>2520</v>
      </c>
      <c r="L1329">
        <v>5148</v>
      </c>
      <c r="M1329">
        <v>5490</v>
      </c>
      <c r="P1329" s="36">
        <v>41368</v>
      </c>
    </row>
    <row r="1330" spans="1:16">
      <c r="A1330" s="57">
        <v>41368</v>
      </c>
      <c r="B1330" t="s">
        <v>24</v>
      </c>
      <c r="C1330" t="s">
        <v>25</v>
      </c>
      <c r="D1330" t="s">
        <v>15</v>
      </c>
      <c r="E1330" t="s">
        <v>16</v>
      </c>
      <c r="F1330">
        <v>10</v>
      </c>
      <c r="G1330" t="str">
        <f t="shared" si="60"/>
        <v>2013</v>
      </c>
      <c r="H1330" t="str">
        <f t="shared" si="61"/>
        <v>April</v>
      </c>
      <c r="I1330">
        <v>14328</v>
      </c>
      <c r="J1330">
        <v>15480</v>
      </c>
      <c r="K1330">
        <f t="shared" si="62"/>
        <v>1152</v>
      </c>
      <c r="L1330">
        <v>3384</v>
      </c>
      <c r="M1330">
        <v>3600</v>
      </c>
      <c r="P1330" s="36">
        <v>41368</v>
      </c>
    </row>
    <row r="1331" spans="1:16">
      <c r="A1331" s="57">
        <v>41368</v>
      </c>
      <c r="B1331" t="s">
        <v>27</v>
      </c>
      <c r="C1331" t="s">
        <v>23</v>
      </c>
      <c r="D1331" t="s">
        <v>28</v>
      </c>
      <c r="E1331" t="s">
        <v>13</v>
      </c>
      <c r="F1331">
        <v>5</v>
      </c>
      <c r="G1331" t="str">
        <f t="shared" si="60"/>
        <v>2013</v>
      </c>
      <c r="H1331" t="str">
        <f t="shared" si="61"/>
        <v>April</v>
      </c>
      <c r="I1331">
        <v>128304</v>
      </c>
      <c r="J1331">
        <v>136620</v>
      </c>
      <c r="K1331">
        <f t="shared" si="62"/>
        <v>8316</v>
      </c>
      <c r="L1331">
        <v>3042</v>
      </c>
      <c r="M1331">
        <v>3240</v>
      </c>
      <c r="P1331" s="36">
        <v>41368</v>
      </c>
    </row>
    <row r="1332" spans="1:16">
      <c r="A1332" s="57">
        <v>41368</v>
      </c>
      <c r="B1332" t="s">
        <v>14</v>
      </c>
      <c r="C1332" t="s">
        <v>11</v>
      </c>
      <c r="D1332" t="s">
        <v>21</v>
      </c>
      <c r="E1332" t="s">
        <v>13</v>
      </c>
      <c r="F1332">
        <v>12</v>
      </c>
      <c r="G1332" t="str">
        <f t="shared" si="60"/>
        <v>2013</v>
      </c>
      <c r="H1332" t="str">
        <f t="shared" si="61"/>
        <v>April</v>
      </c>
      <c r="I1332">
        <v>8784</v>
      </c>
      <c r="J1332">
        <v>9360</v>
      </c>
      <c r="K1332">
        <f t="shared" si="62"/>
        <v>576</v>
      </c>
      <c r="L1332">
        <v>3978</v>
      </c>
      <c r="M1332">
        <v>4230</v>
      </c>
      <c r="P1332" s="36">
        <v>41368</v>
      </c>
    </row>
    <row r="1333" spans="1:16">
      <c r="A1333" s="57">
        <v>41369</v>
      </c>
      <c r="B1333" t="s">
        <v>10</v>
      </c>
      <c r="C1333" t="s">
        <v>11</v>
      </c>
      <c r="D1333" t="s">
        <v>43</v>
      </c>
      <c r="E1333" t="s">
        <v>13</v>
      </c>
      <c r="F1333">
        <v>19</v>
      </c>
      <c r="G1333" t="str">
        <f t="shared" si="60"/>
        <v>2013</v>
      </c>
      <c r="H1333" t="str">
        <f t="shared" si="61"/>
        <v>April</v>
      </c>
      <c r="I1333">
        <v>23688</v>
      </c>
      <c r="J1333">
        <v>25200</v>
      </c>
      <c r="K1333">
        <f t="shared" si="62"/>
        <v>1512</v>
      </c>
      <c r="L1333">
        <v>3978</v>
      </c>
      <c r="M1333">
        <v>4230</v>
      </c>
      <c r="P1333" s="36">
        <v>41369</v>
      </c>
    </row>
    <row r="1334" spans="1:16">
      <c r="A1334" s="57">
        <v>41369</v>
      </c>
      <c r="B1334" t="s">
        <v>22</v>
      </c>
      <c r="C1334" t="s">
        <v>23</v>
      </c>
      <c r="D1334" t="s">
        <v>35</v>
      </c>
      <c r="E1334" t="s">
        <v>13</v>
      </c>
      <c r="F1334">
        <v>18</v>
      </c>
      <c r="G1334" t="str">
        <f t="shared" si="60"/>
        <v>2013</v>
      </c>
      <c r="H1334" t="str">
        <f t="shared" si="61"/>
        <v>April</v>
      </c>
      <c r="I1334">
        <v>72072</v>
      </c>
      <c r="J1334">
        <v>76860</v>
      </c>
      <c r="K1334">
        <f t="shared" si="62"/>
        <v>4788</v>
      </c>
      <c r="L1334">
        <v>3924</v>
      </c>
      <c r="M1334">
        <v>4230</v>
      </c>
      <c r="P1334" s="36">
        <v>41369</v>
      </c>
    </row>
    <row r="1335" spans="1:16">
      <c r="A1335" s="57">
        <v>41369</v>
      </c>
      <c r="B1335" t="s">
        <v>24</v>
      </c>
      <c r="C1335" t="s">
        <v>25</v>
      </c>
      <c r="D1335" t="s">
        <v>39</v>
      </c>
      <c r="E1335" t="s">
        <v>13</v>
      </c>
      <c r="F1335">
        <v>1</v>
      </c>
      <c r="G1335" t="str">
        <f t="shared" si="60"/>
        <v>2013</v>
      </c>
      <c r="H1335" t="str">
        <f t="shared" si="61"/>
        <v>April</v>
      </c>
      <c r="I1335">
        <v>37260</v>
      </c>
      <c r="J1335">
        <v>39600</v>
      </c>
      <c r="K1335">
        <f t="shared" si="62"/>
        <v>2340</v>
      </c>
      <c r="L1335">
        <v>2952</v>
      </c>
      <c r="M1335">
        <v>3150</v>
      </c>
      <c r="P1335" s="36">
        <v>41369</v>
      </c>
    </row>
    <row r="1336" spans="1:16">
      <c r="A1336" s="57">
        <v>41369</v>
      </c>
      <c r="B1336" t="s">
        <v>24</v>
      </c>
      <c r="C1336" t="s">
        <v>25</v>
      </c>
      <c r="D1336" t="s">
        <v>19</v>
      </c>
      <c r="E1336" t="s">
        <v>13</v>
      </c>
      <c r="F1336">
        <v>15</v>
      </c>
      <c r="G1336" t="str">
        <f t="shared" si="60"/>
        <v>2013</v>
      </c>
      <c r="H1336" t="str">
        <f t="shared" si="61"/>
        <v>April</v>
      </c>
      <c r="I1336">
        <v>55692</v>
      </c>
      <c r="J1336">
        <v>59220</v>
      </c>
      <c r="K1336">
        <f t="shared" si="62"/>
        <v>3528</v>
      </c>
      <c r="L1336">
        <v>3042</v>
      </c>
      <c r="M1336">
        <v>3240</v>
      </c>
      <c r="P1336" s="36">
        <v>41369</v>
      </c>
    </row>
    <row r="1337" spans="1:16">
      <c r="A1337" s="57">
        <v>41370</v>
      </c>
      <c r="B1337" t="s">
        <v>34</v>
      </c>
      <c r="C1337" t="s">
        <v>25</v>
      </c>
      <c r="D1337" t="s">
        <v>15</v>
      </c>
      <c r="E1337" t="s">
        <v>16</v>
      </c>
      <c r="F1337">
        <v>4</v>
      </c>
      <c r="G1337" t="str">
        <f t="shared" si="60"/>
        <v>2013</v>
      </c>
      <c r="H1337" t="str">
        <f t="shared" si="61"/>
        <v>April</v>
      </c>
      <c r="I1337">
        <v>3582</v>
      </c>
      <c r="J1337">
        <v>3870</v>
      </c>
      <c r="K1337">
        <f t="shared" si="62"/>
        <v>288</v>
      </c>
      <c r="L1337">
        <v>3978</v>
      </c>
      <c r="M1337">
        <v>4230</v>
      </c>
      <c r="P1337" s="36">
        <v>41370</v>
      </c>
    </row>
    <row r="1338" spans="1:16">
      <c r="A1338" s="57">
        <v>41370</v>
      </c>
      <c r="B1338" t="s">
        <v>34</v>
      </c>
      <c r="C1338" t="s">
        <v>25</v>
      </c>
      <c r="D1338" t="s">
        <v>38</v>
      </c>
      <c r="E1338" t="s">
        <v>13</v>
      </c>
      <c r="F1338">
        <v>16</v>
      </c>
      <c r="G1338" t="str">
        <f t="shared" si="60"/>
        <v>2013</v>
      </c>
      <c r="H1338" t="str">
        <f t="shared" si="61"/>
        <v>April</v>
      </c>
      <c r="I1338">
        <v>56736</v>
      </c>
      <c r="J1338">
        <v>60480</v>
      </c>
      <c r="K1338">
        <f t="shared" si="62"/>
        <v>3744</v>
      </c>
      <c r="L1338">
        <v>2106</v>
      </c>
      <c r="M1338">
        <v>2250</v>
      </c>
      <c r="P1338" s="36">
        <v>41370</v>
      </c>
    </row>
    <row r="1339" spans="1:16">
      <c r="A1339" s="57">
        <v>41370</v>
      </c>
      <c r="B1339" t="s">
        <v>20</v>
      </c>
      <c r="C1339" t="s">
        <v>18</v>
      </c>
      <c r="D1339" t="s">
        <v>33</v>
      </c>
      <c r="E1339" t="s">
        <v>13</v>
      </c>
      <c r="F1339">
        <v>10</v>
      </c>
      <c r="G1339" t="str">
        <f t="shared" si="60"/>
        <v>2013</v>
      </c>
      <c r="H1339" t="str">
        <f t="shared" si="61"/>
        <v>April</v>
      </c>
      <c r="I1339">
        <v>39780</v>
      </c>
      <c r="J1339">
        <v>42300</v>
      </c>
      <c r="K1339">
        <f t="shared" si="62"/>
        <v>2520</v>
      </c>
      <c r="L1339">
        <v>2034</v>
      </c>
      <c r="M1339">
        <v>2160</v>
      </c>
      <c r="P1339" s="36">
        <v>41370</v>
      </c>
    </row>
    <row r="1340" spans="1:16">
      <c r="A1340" s="57">
        <v>41371</v>
      </c>
      <c r="B1340" t="s">
        <v>14</v>
      </c>
      <c r="C1340" t="s">
        <v>11</v>
      </c>
      <c r="D1340" t="s">
        <v>32</v>
      </c>
      <c r="E1340" t="s">
        <v>13</v>
      </c>
      <c r="F1340">
        <v>21</v>
      </c>
      <c r="G1340" t="str">
        <f t="shared" si="60"/>
        <v>2013</v>
      </c>
      <c r="H1340" t="str">
        <f t="shared" si="61"/>
        <v>April</v>
      </c>
      <c r="I1340">
        <v>46098</v>
      </c>
      <c r="J1340">
        <v>49140</v>
      </c>
      <c r="K1340">
        <f t="shared" si="62"/>
        <v>3042</v>
      </c>
      <c r="L1340">
        <v>4482</v>
      </c>
      <c r="M1340">
        <v>4770</v>
      </c>
      <c r="P1340" s="36">
        <v>41371</v>
      </c>
    </row>
    <row r="1341" spans="1:16">
      <c r="A1341" s="57">
        <v>41371</v>
      </c>
      <c r="B1341" t="s">
        <v>34</v>
      </c>
      <c r="C1341" t="s">
        <v>25</v>
      </c>
      <c r="D1341" t="s">
        <v>39</v>
      </c>
      <c r="E1341" t="s">
        <v>13</v>
      </c>
      <c r="F1341">
        <v>7</v>
      </c>
      <c r="G1341" t="str">
        <f t="shared" si="60"/>
        <v>2013</v>
      </c>
      <c r="H1341" t="str">
        <f t="shared" si="61"/>
        <v>April</v>
      </c>
      <c r="I1341">
        <v>55890</v>
      </c>
      <c r="J1341">
        <v>59400</v>
      </c>
      <c r="K1341">
        <f t="shared" si="62"/>
        <v>3510</v>
      </c>
      <c r="L1341">
        <v>3726</v>
      </c>
      <c r="M1341">
        <v>3960</v>
      </c>
      <c r="P1341" s="36">
        <v>41371</v>
      </c>
    </row>
    <row r="1342" spans="1:16">
      <c r="A1342" s="57">
        <v>41371</v>
      </c>
      <c r="B1342" t="s">
        <v>14</v>
      </c>
      <c r="C1342" t="s">
        <v>11</v>
      </c>
      <c r="D1342" t="s">
        <v>19</v>
      </c>
      <c r="E1342" t="s">
        <v>13</v>
      </c>
      <c r="F1342">
        <v>22</v>
      </c>
      <c r="G1342" t="str">
        <f t="shared" si="60"/>
        <v>2013</v>
      </c>
      <c r="H1342" t="str">
        <f t="shared" si="61"/>
        <v>April</v>
      </c>
      <c r="I1342">
        <v>19890</v>
      </c>
      <c r="J1342">
        <v>21150</v>
      </c>
      <c r="K1342">
        <f t="shared" si="62"/>
        <v>1260</v>
      </c>
      <c r="L1342">
        <v>2952</v>
      </c>
      <c r="M1342">
        <v>3150</v>
      </c>
      <c r="P1342" s="36">
        <v>41371</v>
      </c>
    </row>
    <row r="1343" spans="1:16">
      <c r="A1343" s="57">
        <v>41371</v>
      </c>
      <c r="B1343" t="s">
        <v>34</v>
      </c>
      <c r="C1343" t="s">
        <v>25</v>
      </c>
      <c r="D1343" t="s">
        <v>32</v>
      </c>
      <c r="E1343" t="s">
        <v>13</v>
      </c>
      <c r="F1343">
        <v>15</v>
      </c>
      <c r="G1343" t="str">
        <f t="shared" si="60"/>
        <v>2013</v>
      </c>
      <c r="H1343" t="str">
        <f t="shared" si="61"/>
        <v>April</v>
      </c>
      <c r="I1343">
        <v>24822</v>
      </c>
      <c r="J1343">
        <v>26460</v>
      </c>
      <c r="K1343">
        <f t="shared" si="62"/>
        <v>1638</v>
      </c>
      <c r="L1343">
        <v>3384</v>
      </c>
      <c r="M1343">
        <v>3600</v>
      </c>
      <c r="P1343" s="36">
        <v>41371</v>
      </c>
    </row>
    <row r="1344" spans="1:16">
      <c r="A1344" s="57">
        <v>41371</v>
      </c>
      <c r="B1344" t="s">
        <v>31</v>
      </c>
      <c r="C1344" t="s">
        <v>30</v>
      </c>
      <c r="D1344" t="s">
        <v>19</v>
      </c>
      <c r="E1344" t="s">
        <v>13</v>
      </c>
      <c r="F1344">
        <v>7</v>
      </c>
      <c r="G1344" t="str">
        <f t="shared" si="60"/>
        <v>2013</v>
      </c>
      <c r="H1344" t="str">
        <f t="shared" si="61"/>
        <v>April</v>
      </c>
      <c r="I1344">
        <v>3978</v>
      </c>
      <c r="J1344">
        <v>4230</v>
      </c>
      <c r="K1344">
        <f t="shared" si="62"/>
        <v>252</v>
      </c>
      <c r="L1344">
        <v>3546</v>
      </c>
      <c r="M1344">
        <v>3780</v>
      </c>
      <c r="P1344" s="36">
        <v>41371</v>
      </c>
    </row>
    <row r="1345" spans="1:16">
      <c r="A1345" s="57">
        <v>41371</v>
      </c>
      <c r="B1345" t="s">
        <v>29</v>
      </c>
      <c r="C1345" t="s">
        <v>30</v>
      </c>
      <c r="D1345" t="s">
        <v>19</v>
      </c>
      <c r="E1345" t="s">
        <v>13</v>
      </c>
      <c r="F1345">
        <v>17</v>
      </c>
      <c r="G1345" t="str">
        <f t="shared" si="60"/>
        <v>2013</v>
      </c>
      <c r="H1345" t="str">
        <f t="shared" si="61"/>
        <v>April</v>
      </c>
      <c r="I1345">
        <v>63648</v>
      </c>
      <c r="J1345">
        <v>67680</v>
      </c>
      <c r="K1345">
        <f t="shared" si="62"/>
        <v>4032</v>
      </c>
      <c r="L1345">
        <v>5148</v>
      </c>
      <c r="M1345">
        <v>5490</v>
      </c>
      <c r="P1345" s="36">
        <v>41371</v>
      </c>
    </row>
    <row r="1346" spans="1:16">
      <c r="A1346" s="57">
        <v>41371</v>
      </c>
      <c r="B1346" t="s">
        <v>14</v>
      </c>
      <c r="C1346" t="s">
        <v>11</v>
      </c>
      <c r="D1346" t="s">
        <v>38</v>
      </c>
      <c r="E1346" t="s">
        <v>13</v>
      </c>
      <c r="F1346">
        <v>20</v>
      </c>
      <c r="G1346" t="str">
        <f t="shared" si="60"/>
        <v>2013</v>
      </c>
      <c r="H1346" t="str">
        <f t="shared" si="61"/>
        <v>April</v>
      </c>
      <c r="I1346">
        <v>24822</v>
      </c>
      <c r="J1346">
        <v>26460</v>
      </c>
      <c r="K1346">
        <f t="shared" si="62"/>
        <v>1638</v>
      </c>
      <c r="L1346">
        <v>2034</v>
      </c>
      <c r="M1346">
        <v>2160</v>
      </c>
      <c r="P1346" s="36">
        <v>41371</v>
      </c>
    </row>
    <row r="1347" spans="1:16">
      <c r="A1347" s="57">
        <v>41371</v>
      </c>
      <c r="B1347" t="s">
        <v>14</v>
      </c>
      <c r="C1347" t="s">
        <v>11</v>
      </c>
      <c r="D1347" t="s">
        <v>36</v>
      </c>
      <c r="E1347" t="s">
        <v>13</v>
      </c>
      <c r="F1347">
        <v>5</v>
      </c>
      <c r="G1347" t="str">
        <f t="shared" ref="G1347:G1410" si="63">TEXT(A1347,"yyyy")</f>
        <v>2013</v>
      </c>
      <c r="H1347" t="str">
        <f t="shared" ref="H1347:H1410" si="64">TEXT(A1347,"mmmm")</f>
        <v>April</v>
      </c>
      <c r="I1347">
        <v>31590</v>
      </c>
      <c r="J1347">
        <v>33750</v>
      </c>
      <c r="K1347">
        <f t="shared" ref="K1347:K1410" si="65">J1347-I1347</f>
        <v>2160</v>
      </c>
      <c r="L1347">
        <v>2196</v>
      </c>
      <c r="M1347">
        <v>2340</v>
      </c>
      <c r="P1347" s="36">
        <v>41371</v>
      </c>
    </row>
    <row r="1348" spans="1:16">
      <c r="A1348" s="57">
        <v>41372</v>
      </c>
      <c r="B1348" t="s">
        <v>17</v>
      </c>
      <c r="C1348" t="s">
        <v>18</v>
      </c>
      <c r="D1348" t="s">
        <v>26</v>
      </c>
      <c r="E1348" t="s">
        <v>13</v>
      </c>
      <c r="F1348">
        <v>14</v>
      </c>
      <c r="G1348" t="str">
        <f t="shared" si="63"/>
        <v>2013</v>
      </c>
      <c r="H1348" t="str">
        <f t="shared" si="64"/>
        <v>April</v>
      </c>
      <c r="I1348">
        <v>60840</v>
      </c>
      <c r="J1348">
        <v>64800</v>
      </c>
      <c r="K1348">
        <f t="shared" si="65"/>
        <v>3960</v>
      </c>
      <c r="L1348">
        <v>3546</v>
      </c>
      <c r="M1348">
        <v>3780</v>
      </c>
      <c r="P1348" s="36">
        <v>41372</v>
      </c>
    </row>
    <row r="1349" spans="1:16">
      <c r="A1349" s="57">
        <v>41372</v>
      </c>
      <c r="B1349" t="s">
        <v>34</v>
      </c>
      <c r="C1349" t="s">
        <v>25</v>
      </c>
      <c r="D1349" t="s">
        <v>36</v>
      </c>
      <c r="E1349" t="s">
        <v>13</v>
      </c>
      <c r="F1349">
        <v>6</v>
      </c>
      <c r="G1349" t="str">
        <f t="shared" si="63"/>
        <v>2013</v>
      </c>
      <c r="H1349" t="str">
        <f t="shared" si="64"/>
        <v>April</v>
      </c>
      <c r="I1349">
        <v>35802</v>
      </c>
      <c r="J1349">
        <v>38250</v>
      </c>
      <c r="K1349">
        <f t="shared" si="65"/>
        <v>2448</v>
      </c>
      <c r="L1349">
        <v>3546</v>
      </c>
      <c r="M1349">
        <v>3780</v>
      </c>
      <c r="P1349" s="36">
        <v>41372</v>
      </c>
    </row>
    <row r="1350" spans="1:16">
      <c r="A1350" s="57">
        <v>41372</v>
      </c>
      <c r="B1350" t="s">
        <v>24</v>
      </c>
      <c r="C1350" t="s">
        <v>25</v>
      </c>
      <c r="D1350" t="s">
        <v>33</v>
      </c>
      <c r="E1350" t="s">
        <v>13</v>
      </c>
      <c r="F1350">
        <v>22</v>
      </c>
      <c r="G1350" t="str">
        <f t="shared" si="63"/>
        <v>2013</v>
      </c>
      <c r="H1350" t="str">
        <f t="shared" si="64"/>
        <v>April</v>
      </c>
      <c r="I1350">
        <v>19890</v>
      </c>
      <c r="J1350">
        <v>21150</v>
      </c>
      <c r="K1350">
        <f t="shared" si="65"/>
        <v>1260</v>
      </c>
      <c r="L1350">
        <v>7506</v>
      </c>
      <c r="M1350">
        <v>8100</v>
      </c>
      <c r="P1350" s="36">
        <v>41372</v>
      </c>
    </row>
    <row r="1351" spans="1:16">
      <c r="A1351" s="57">
        <v>41372</v>
      </c>
      <c r="B1351" t="s">
        <v>29</v>
      </c>
      <c r="C1351" t="s">
        <v>30</v>
      </c>
      <c r="D1351" t="s">
        <v>42</v>
      </c>
      <c r="E1351" t="s">
        <v>16</v>
      </c>
      <c r="F1351">
        <v>6</v>
      </c>
      <c r="G1351" t="str">
        <f t="shared" si="63"/>
        <v>2013</v>
      </c>
      <c r="H1351" t="str">
        <f t="shared" si="64"/>
        <v>April</v>
      </c>
      <c r="I1351">
        <v>22518</v>
      </c>
      <c r="J1351">
        <v>24300</v>
      </c>
      <c r="K1351">
        <f t="shared" si="65"/>
        <v>1782</v>
      </c>
      <c r="L1351">
        <v>3924</v>
      </c>
      <c r="M1351">
        <v>4230</v>
      </c>
      <c r="P1351" s="36">
        <v>41372</v>
      </c>
    </row>
    <row r="1352" spans="1:16">
      <c r="A1352" s="57">
        <v>41374</v>
      </c>
      <c r="B1352" t="s">
        <v>20</v>
      </c>
      <c r="C1352" t="s">
        <v>18</v>
      </c>
      <c r="D1352" t="s">
        <v>33</v>
      </c>
      <c r="E1352" t="s">
        <v>13</v>
      </c>
      <c r="F1352">
        <v>6</v>
      </c>
      <c r="G1352" t="str">
        <f t="shared" si="63"/>
        <v>2013</v>
      </c>
      <c r="H1352" t="str">
        <f t="shared" si="64"/>
        <v>April</v>
      </c>
      <c r="I1352">
        <v>59670</v>
      </c>
      <c r="J1352">
        <v>63450</v>
      </c>
      <c r="K1352">
        <f t="shared" si="65"/>
        <v>3780</v>
      </c>
      <c r="L1352">
        <v>4482</v>
      </c>
      <c r="M1352">
        <v>4770</v>
      </c>
      <c r="P1352" s="36">
        <v>41374</v>
      </c>
    </row>
    <row r="1353" spans="1:16">
      <c r="A1353" s="57">
        <v>41375</v>
      </c>
      <c r="B1353" t="s">
        <v>17</v>
      </c>
      <c r="C1353" t="s">
        <v>18</v>
      </c>
      <c r="D1353" t="s">
        <v>15</v>
      </c>
      <c r="E1353" t="s">
        <v>16</v>
      </c>
      <c r="F1353">
        <v>2</v>
      </c>
      <c r="G1353" t="str">
        <f t="shared" si="63"/>
        <v>2013</v>
      </c>
      <c r="H1353" t="str">
        <f t="shared" si="64"/>
        <v>April</v>
      </c>
      <c r="I1353">
        <v>64476</v>
      </c>
      <c r="J1353">
        <v>69660</v>
      </c>
      <c r="K1353">
        <f t="shared" si="65"/>
        <v>5184</v>
      </c>
      <c r="L1353">
        <v>3546</v>
      </c>
      <c r="M1353">
        <v>3780</v>
      </c>
      <c r="P1353" s="36">
        <v>41375</v>
      </c>
    </row>
    <row r="1354" spans="1:16">
      <c r="A1354" s="57">
        <v>41375</v>
      </c>
      <c r="B1354" t="s">
        <v>27</v>
      </c>
      <c r="C1354" t="s">
        <v>23</v>
      </c>
      <c r="D1354" t="s">
        <v>42</v>
      </c>
      <c r="E1354" t="s">
        <v>16</v>
      </c>
      <c r="F1354">
        <v>24</v>
      </c>
      <c r="G1354" t="str">
        <f t="shared" si="63"/>
        <v>2013</v>
      </c>
      <c r="H1354" t="str">
        <f t="shared" si="64"/>
        <v>April</v>
      </c>
      <c r="I1354">
        <v>105084</v>
      </c>
      <c r="J1354">
        <v>113400</v>
      </c>
      <c r="K1354">
        <f t="shared" si="65"/>
        <v>8316</v>
      </c>
      <c r="L1354">
        <v>3726</v>
      </c>
      <c r="M1354">
        <v>3960</v>
      </c>
      <c r="P1354" s="36">
        <v>41375</v>
      </c>
    </row>
    <row r="1355" spans="1:16">
      <c r="A1355" s="57">
        <v>41375</v>
      </c>
      <c r="B1355" t="s">
        <v>29</v>
      </c>
      <c r="C1355" t="s">
        <v>30</v>
      </c>
      <c r="D1355" t="s">
        <v>12</v>
      </c>
      <c r="E1355" t="s">
        <v>13</v>
      </c>
      <c r="F1355">
        <v>11</v>
      </c>
      <c r="G1355" t="str">
        <f t="shared" si="63"/>
        <v>2013</v>
      </c>
      <c r="H1355" t="str">
        <f t="shared" si="64"/>
        <v>April</v>
      </c>
      <c r="I1355">
        <v>26442</v>
      </c>
      <c r="J1355">
        <v>28080</v>
      </c>
      <c r="K1355">
        <f t="shared" si="65"/>
        <v>1638</v>
      </c>
      <c r="L1355">
        <v>2106</v>
      </c>
      <c r="M1355">
        <v>2250</v>
      </c>
      <c r="P1355" s="36">
        <v>41375</v>
      </c>
    </row>
    <row r="1356" spans="1:16">
      <c r="A1356" s="57">
        <v>41375</v>
      </c>
      <c r="B1356" t="s">
        <v>34</v>
      </c>
      <c r="C1356" t="s">
        <v>25</v>
      </c>
      <c r="D1356" t="s">
        <v>38</v>
      </c>
      <c r="E1356" t="s">
        <v>13</v>
      </c>
      <c r="F1356">
        <v>10</v>
      </c>
      <c r="G1356" t="str">
        <f t="shared" si="63"/>
        <v>2013</v>
      </c>
      <c r="H1356" t="str">
        <f t="shared" si="64"/>
        <v>April</v>
      </c>
      <c r="I1356">
        <v>28368</v>
      </c>
      <c r="J1356">
        <v>30240</v>
      </c>
      <c r="K1356">
        <f t="shared" si="65"/>
        <v>1872</v>
      </c>
      <c r="L1356">
        <v>3546</v>
      </c>
      <c r="M1356">
        <v>3780</v>
      </c>
      <c r="P1356" s="36">
        <v>41375</v>
      </c>
    </row>
    <row r="1357" spans="1:16">
      <c r="A1357" s="57">
        <v>41376</v>
      </c>
      <c r="B1357" t="s">
        <v>17</v>
      </c>
      <c r="C1357" t="s">
        <v>18</v>
      </c>
      <c r="D1357" t="s">
        <v>12</v>
      </c>
      <c r="E1357" t="s">
        <v>13</v>
      </c>
      <c r="F1357">
        <v>7</v>
      </c>
      <c r="G1357" t="str">
        <f t="shared" si="63"/>
        <v>2013</v>
      </c>
      <c r="H1357" t="str">
        <f t="shared" si="64"/>
        <v>April</v>
      </c>
      <c r="I1357">
        <v>50850</v>
      </c>
      <c r="J1357">
        <v>54000</v>
      </c>
      <c r="K1357">
        <f t="shared" si="65"/>
        <v>3150</v>
      </c>
      <c r="L1357">
        <v>3384</v>
      </c>
      <c r="M1357">
        <v>3600</v>
      </c>
      <c r="P1357" s="36">
        <v>41376</v>
      </c>
    </row>
    <row r="1358" spans="1:16">
      <c r="A1358" s="57">
        <v>41376</v>
      </c>
      <c r="B1358" t="s">
        <v>31</v>
      </c>
      <c r="C1358" t="s">
        <v>30</v>
      </c>
      <c r="D1358" t="s">
        <v>42</v>
      </c>
      <c r="E1358" t="s">
        <v>16</v>
      </c>
      <c r="F1358">
        <v>22</v>
      </c>
      <c r="G1358" t="str">
        <f t="shared" si="63"/>
        <v>2013</v>
      </c>
      <c r="H1358" t="str">
        <f t="shared" si="64"/>
        <v>April</v>
      </c>
      <c r="I1358">
        <v>60048</v>
      </c>
      <c r="J1358">
        <v>64800</v>
      </c>
      <c r="K1358">
        <f t="shared" si="65"/>
        <v>4752</v>
      </c>
      <c r="L1358">
        <v>2106</v>
      </c>
      <c r="M1358">
        <v>2250</v>
      </c>
      <c r="P1358" s="36">
        <v>41376</v>
      </c>
    </row>
    <row r="1359" spans="1:16">
      <c r="A1359" s="57">
        <v>41376</v>
      </c>
      <c r="B1359" t="s">
        <v>17</v>
      </c>
      <c r="C1359" t="s">
        <v>18</v>
      </c>
      <c r="D1359" t="s">
        <v>37</v>
      </c>
      <c r="E1359" t="s">
        <v>13</v>
      </c>
      <c r="F1359">
        <v>7</v>
      </c>
      <c r="G1359" t="str">
        <f t="shared" si="63"/>
        <v>2013</v>
      </c>
      <c r="H1359" t="str">
        <f t="shared" si="64"/>
        <v>April</v>
      </c>
      <c r="I1359">
        <v>94122</v>
      </c>
      <c r="J1359">
        <v>100170</v>
      </c>
      <c r="K1359">
        <f t="shared" si="65"/>
        <v>6048</v>
      </c>
      <c r="L1359">
        <v>3924</v>
      </c>
      <c r="M1359">
        <v>4230</v>
      </c>
      <c r="P1359" s="36">
        <v>41376</v>
      </c>
    </row>
    <row r="1360" spans="1:16">
      <c r="A1360" s="57">
        <v>41377</v>
      </c>
      <c r="B1360" t="s">
        <v>24</v>
      </c>
      <c r="C1360" t="s">
        <v>25</v>
      </c>
      <c r="D1360" t="s">
        <v>41</v>
      </c>
      <c r="E1360" t="s">
        <v>13</v>
      </c>
      <c r="F1360">
        <v>18</v>
      </c>
      <c r="G1360" t="str">
        <f t="shared" si="63"/>
        <v>2013</v>
      </c>
      <c r="H1360" t="str">
        <f t="shared" si="64"/>
        <v>April</v>
      </c>
      <c r="I1360">
        <v>73800</v>
      </c>
      <c r="J1360">
        <v>78750</v>
      </c>
      <c r="K1360">
        <f t="shared" si="65"/>
        <v>4950</v>
      </c>
      <c r="L1360">
        <v>3582</v>
      </c>
      <c r="M1360">
        <v>3870</v>
      </c>
      <c r="P1360" s="36">
        <v>41377</v>
      </c>
    </row>
    <row r="1361" spans="1:16">
      <c r="A1361" s="57">
        <v>41377</v>
      </c>
      <c r="B1361" t="s">
        <v>29</v>
      </c>
      <c r="C1361" t="s">
        <v>30</v>
      </c>
      <c r="D1361" t="s">
        <v>26</v>
      </c>
      <c r="E1361" t="s">
        <v>13</v>
      </c>
      <c r="F1361">
        <v>12</v>
      </c>
      <c r="G1361" t="str">
        <f t="shared" si="63"/>
        <v>2013</v>
      </c>
      <c r="H1361" t="str">
        <f t="shared" si="64"/>
        <v>April</v>
      </c>
      <c r="I1361">
        <v>73008</v>
      </c>
      <c r="J1361">
        <v>77760</v>
      </c>
      <c r="K1361">
        <f t="shared" si="65"/>
        <v>4752</v>
      </c>
      <c r="L1361">
        <v>3582</v>
      </c>
      <c r="M1361">
        <v>3870</v>
      </c>
      <c r="P1361" s="36">
        <v>41377</v>
      </c>
    </row>
    <row r="1362" spans="1:16">
      <c r="A1362" s="57">
        <v>41377</v>
      </c>
      <c r="B1362" t="s">
        <v>24</v>
      </c>
      <c r="C1362" t="s">
        <v>25</v>
      </c>
      <c r="D1362" t="s">
        <v>21</v>
      </c>
      <c r="E1362" t="s">
        <v>13</v>
      </c>
      <c r="F1362">
        <v>19</v>
      </c>
      <c r="G1362" t="str">
        <f t="shared" si="63"/>
        <v>2013</v>
      </c>
      <c r="H1362" t="str">
        <f t="shared" si="64"/>
        <v>April</v>
      </c>
      <c r="I1362">
        <v>35136</v>
      </c>
      <c r="J1362">
        <v>37440</v>
      </c>
      <c r="K1362">
        <f t="shared" si="65"/>
        <v>2304</v>
      </c>
      <c r="L1362">
        <v>3726</v>
      </c>
      <c r="M1362">
        <v>3960</v>
      </c>
      <c r="P1362" s="36">
        <v>41377</v>
      </c>
    </row>
    <row r="1363" spans="1:16">
      <c r="A1363" s="57">
        <v>41377</v>
      </c>
      <c r="B1363" t="s">
        <v>29</v>
      </c>
      <c r="C1363" t="s">
        <v>30</v>
      </c>
      <c r="D1363" t="s">
        <v>36</v>
      </c>
      <c r="E1363" t="s">
        <v>13</v>
      </c>
      <c r="F1363">
        <v>23</v>
      </c>
      <c r="G1363" t="str">
        <f t="shared" si="63"/>
        <v>2013</v>
      </c>
      <c r="H1363" t="str">
        <f t="shared" si="64"/>
        <v>April</v>
      </c>
      <c r="I1363">
        <v>8424</v>
      </c>
      <c r="J1363">
        <v>9000</v>
      </c>
      <c r="K1363">
        <f t="shared" si="65"/>
        <v>576</v>
      </c>
      <c r="L1363">
        <v>3582</v>
      </c>
      <c r="M1363">
        <v>3870</v>
      </c>
      <c r="P1363" s="36">
        <v>41377</v>
      </c>
    </row>
    <row r="1364" spans="1:16">
      <c r="A1364" s="57">
        <v>41380</v>
      </c>
      <c r="B1364" t="s">
        <v>27</v>
      </c>
      <c r="C1364" t="s">
        <v>23</v>
      </c>
      <c r="D1364" t="s">
        <v>32</v>
      </c>
      <c r="E1364" t="s">
        <v>13</v>
      </c>
      <c r="F1364">
        <v>3</v>
      </c>
      <c r="G1364" t="str">
        <f t="shared" si="63"/>
        <v>2013</v>
      </c>
      <c r="H1364" t="str">
        <f t="shared" si="64"/>
        <v>April</v>
      </c>
      <c r="I1364">
        <v>31914</v>
      </c>
      <c r="J1364">
        <v>34020</v>
      </c>
      <c r="K1364">
        <f t="shared" si="65"/>
        <v>2106</v>
      </c>
      <c r="L1364">
        <v>2952</v>
      </c>
      <c r="M1364">
        <v>3150</v>
      </c>
      <c r="P1364" s="36">
        <v>41380</v>
      </c>
    </row>
    <row r="1365" spans="1:16">
      <c r="A1365" s="57">
        <v>41380</v>
      </c>
      <c r="B1365" t="s">
        <v>20</v>
      </c>
      <c r="C1365" t="s">
        <v>18</v>
      </c>
      <c r="D1365" t="s">
        <v>43</v>
      </c>
      <c r="E1365" t="s">
        <v>13</v>
      </c>
      <c r="F1365">
        <v>24</v>
      </c>
      <c r="G1365" t="str">
        <f t="shared" si="63"/>
        <v>2013</v>
      </c>
      <c r="H1365" t="str">
        <f t="shared" si="64"/>
        <v>April</v>
      </c>
      <c r="I1365">
        <v>67680</v>
      </c>
      <c r="J1365">
        <v>72000</v>
      </c>
      <c r="K1365">
        <f t="shared" si="65"/>
        <v>4320</v>
      </c>
      <c r="L1365">
        <v>3978</v>
      </c>
      <c r="M1365">
        <v>4230</v>
      </c>
      <c r="P1365" s="36">
        <v>41380</v>
      </c>
    </row>
    <row r="1366" spans="1:16">
      <c r="A1366" s="57">
        <v>41380</v>
      </c>
      <c r="B1366" t="s">
        <v>24</v>
      </c>
      <c r="C1366" t="s">
        <v>25</v>
      </c>
      <c r="D1366" t="s">
        <v>37</v>
      </c>
      <c r="E1366" t="s">
        <v>13</v>
      </c>
      <c r="F1366">
        <v>25</v>
      </c>
      <c r="G1366" t="str">
        <f t="shared" si="63"/>
        <v>2013</v>
      </c>
      <c r="H1366" t="str">
        <f t="shared" si="64"/>
        <v>April</v>
      </c>
      <c r="I1366">
        <v>4482</v>
      </c>
      <c r="J1366">
        <v>4770</v>
      </c>
      <c r="K1366">
        <f t="shared" si="65"/>
        <v>288</v>
      </c>
      <c r="L1366">
        <v>2034</v>
      </c>
      <c r="M1366">
        <v>2160</v>
      </c>
      <c r="P1366" s="36">
        <v>41380</v>
      </c>
    </row>
    <row r="1367" spans="1:16">
      <c r="A1367" s="57">
        <v>41380</v>
      </c>
      <c r="B1367" t="s">
        <v>27</v>
      </c>
      <c r="C1367" t="s">
        <v>23</v>
      </c>
      <c r="D1367" t="s">
        <v>36</v>
      </c>
      <c r="E1367" t="s">
        <v>13</v>
      </c>
      <c r="F1367">
        <v>5</v>
      </c>
      <c r="G1367" t="str">
        <f t="shared" si="63"/>
        <v>2013</v>
      </c>
      <c r="H1367" t="str">
        <f t="shared" si="64"/>
        <v>April</v>
      </c>
      <c r="I1367">
        <v>18954</v>
      </c>
      <c r="J1367">
        <v>20250</v>
      </c>
      <c r="K1367">
        <f t="shared" si="65"/>
        <v>1296</v>
      </c>
      <c r="L1367">
        <v>3924</v>
      </c>
      <c r="M1367">
        <v>4230</v>
      </c>
      <c r="P1367" s="36">
        <v>41380</v>
      </c>
    </row>
    <row r="1368" spans="1:16">
      <c r="A1368" s="57">
        <v>41381</v>
      </c>
      <c r="B1368" t="s">
        <v>14</v>
      </c>
      <c r="C1368" t="s">
        <v>11</v>
      </c>
      <c r="D1368" t="s">
        <v>40</v>
      </c>
      <c r="E1368" t="s">
        <v>16</v>
      </c>
      <c r="F1368">
        <v>2</v>
      </c>
      <c r="G1368" t="str">
        <f t="shared" si="63"/>
        <v>2013</v>
      </c>
      <c r="H1368" t="str">
        <f t="shared" si="64"/>
        <v>April</v>
      </c>
      <c r="I1368">
        <v>15696</v>
      </c>
      <c r="J1368">
        <v>16920</v>
      </c>
      <c r="K1368">
        <f t="shared" si="65"/>
        <v>1224</v>
      </c>
      <c r="L1368">
        <v>5832</v>
      </c>
      <c r="M1368">
        <v>6210</v>
      </c>
      <c r="P1368" s="36">
        <v>41381</v>
      </c>
    </row>
    <row r="1369" spans="1:16">
      <c r="A1369" s="57">
        <v>41381</v>
      </c>
      <c r="B1369" t="s">
        <v>24</v>
      </c>
      <c r="C1369" t="s">
        <v>25</v>
      </c>
      <c r="D1369" t="s">
        <v>12</v>
      </c>
      <c r="E1369" t="s">
        <v>13</v>
      </c>
      <c r="F1369">
        <v>14</v>
      </c>
      <c r="G1369" t="str">
        <f t="shared" si="63"/>
        <v>2013</v>
      </c>
      <c r="H1369" t="str">
        <f t="shared" si="64"/>
        <v>April</v>
      </c>
      <c r="I1369">
        <v>32544</v>
      </c>
      <c r="J1369">
        <v>34560</v>
      </c>
      <c r="K1369">
        <f t="shared" si="65"/>
        <v>2016</v>
      </c>
      <c r="L1369">
        <v>3546</v>
      </c>
      <c r="M1369">
        <v>3780</v>
      </c>
      <c r="P1369" s="36">
        <v>41381</v>
      </c>
    </row>
    <row r="1370" spans="1:16">
      <c r="A1370" s="57">
        <v>41381</v>
      </c>
      <c r="B1370" t="s">
        <v>17</v>
      </c>
      <c r="C1370" t="s">
        <v>18</v>
      </c>
      <c r="D1370" t="s">
        <v>43</v>
      </c>
      <c r="E1370" t="s">
        <v>13</v>
      </c>
      <c r="F1370">
        <v>6</v>
      </c>
      <c r="G1370" t="str">
        <f t="shared" si="63"/>
        <v>2013</v>
      </c>
      <c r="H1370" t="str">
        <f t="shared" si="64"/>
        <v>April</v>
      </c>
      <c r="I1370">
        <v>47376</v>
      </c>
      <c r="J1370">
        <v>50400</v>
      </c>
      <c r="K1370">
        <f t="shared" si="65"/>
        <v>3024</v>
      </c>
      <c r="L1370">
        <v>2034</v>
      </c>
      <c r="M1370">
        <v>2160</v>
      </c>
      <c r="P1370" s="36">
        <v>41381</v>
      </c>
    </row>
    <row r="1371" spans="1:16">
      <c r="A1371" s="57">
        <v>41381</v>
      </c>
      <c r="B1371" t="s">
        <v>17</v>
      </c>
      <c r="C1371" t="s">
        <v>18</v>
      </c>
      <c r="D1371" t="s">
        <v>38</v>
      </c>
      <c r="E1371" t="s">
        <v>13</v>
      </c>
      <c r="F1371">
        <v>13</v>
      </c>
      <c r="G1371" t="str">
        <f t="shared" si="63"/>
        <v>2013</v>
      </c>
      <c r="H1371" t="str">
        <f t="shared" si="64"/>
        <v>April</v>
      </c>
      <c r="I1371">
        <v>39006</v>
      </c>
      <c r="J1371">
        <v>41580</v>
      </c>
      <c r="K1371">
        <f t="shared" si="65"/>
        <v>2574</v>
      </c>
      <c r="L1371">
        <v>2034</v>
      </c>
      <c r="M1371">
        <v>2160</v>
      </c>
      <c r="P1371" s="36">
        <v>41381</v>
      </c>
    </row>
    <row r="1372" spans="1:16">
      <c r="A1372" s="57">
        <v>41382</v>
      </c>
      <c r="B1372" t="s">
        <v>10</v>
      </c>
      <c r="C1372" t="s">
        <v>11</v>
      </c>
      <c r="D1372" t="s">
        <v>42</v>
      </c>
      <c r="E1372" t="s">
        <v>16</v>
      </c>
      <c r="F1372">
        <v>4</v>
      </c>
      <c r="G1372" t="str">
        <f t="shared" si="63"/>
        <v>2013</v>
      </c>
      <c r="H1372" t="str">
        <f t="shared" si="64"/>
        <v>April</v>
      </c>
      <c r="I1372">
        <v>90072</v>
      </c>
      <c r="J1372">
        <v>97200</v>
      </c>
      <c r="K1372">
        <f t="shared" si="65"/>
        <v>7128</v>
      </c>
      <c r="L1372">
        <v>3042</v>
      </c>
      <c r="M1372">
        <v>3240</v>
      </c>
      <c r="P1372" s="36">
        <v>41382</v>
      </c>
    </row>
    <row r="1373" spans="1:16">
      <c r="A1373" s="57">
        <v>41382</v>
      </c>
      <c r="B1373" t="s">
        <v>20</v>
      </c>
      <c r="C1373" t="s">
        <v>18</v>
      </c>
      <c r="D1373" t="s">
        <v>43</v>
      </c>
      <c r="E1373" t="s">
        <v>13</v>
      </c>
      <c r="F1373">
        <v>21</v>
      </c>
      <c r="G1373" t="str">
        <f t="shared" si="63"/>
        <v>2013</v>
      </c>
      <c r="H1373" t="str">
        <f t="shared" si="64"/>
        <v>April</v>
      </c>
      <c r="I1373">
        <v>23688</v>
      </c>
      <c r="J1373">
        <v>25200</v>
      </c>
      <c r="K1373">
        <f t="shared" si="65"/>
        <v>1512</v>
      </c>
      <c r="L1373">
        <v>3042</v>
      </c>
      <c r="M1373">
        <v>3240</v>
      </c>
      <c r="P1373" s="36">
        <v>41382</v>
      </c>
    </row>
    <row r="1374" spans="1:16">
      <c r="A1374" s="57">
        <v>41382</v>
      </c>
      <c r="B1374" t="s">
        <v>34</v>
      </c>
      <c r="C1374" t="s">
        <v>25</v>
      </c>
      <c r="D1374" t="s">
        <v>41</v>
      </c>
      <c r="E1374" t="s">
        <v>13</v>
      </c>
      <c r="F1374">
        <v>16</v>
      </c>
      <c r="G1374" t="str">
        <f t="shared" si="63"/>
        <v>2013</v>
      </c>
      <c r="H1374" t="str">
        <f t="shared" si="64"/>
        <v>April</v>
      </c>
      <c r="I1374">
        <v>26568</v>
      </c>
      <c r="J1374">
        <v>28350</v>
      </c>
      <c r="K1374">
        <f t="shared" si="65"/>
        <v>1782</v>
      </c>
      <c r="L1374">
        <v>3726</v>
      </c>
      <c r="M1374">
        <v>3960</v>
      </c>
      <c r="P1374" s="36">
        <v>41382</v>
      </c>
    </row>
    <row r="1375" spans="1:16">
      <c r="A1375" s="57">
        <v>41382</v>
      </c>
      <c r="B1375" t="s">
        <v>14</v>
      </c>
      <c r="C1375" t="s">
        <v>11</v>
      </c>
      <c r="D1375" t="s">
        <v>36</v>
      </c>
      <c r="E1375" t="s">
        <v>13</v>
      </c>
      <c r="F1375">
        <v>10</v>
      </c>
      <c r="G1375" t="str">
        <f t="shared" si="63"/>
        <v>2013</v>
      </c>
      <c r="H1375" t="str">
        <f t="shared" si="64"/>
        <v>April</v>
      </c>
      <c r="I1375">
        <v>16848</v>
      </c>
      <c r="J1375">
        <v>18000</v>
      </c>
      <c r="K1375">
        <f t="shared" si="65"/>
        <v>1152</v>
      </c>
      <c r="L1375">
        <v>2196</v>
      </c>
      <c r="M1375">
        <v>2340</v>
      </c>
      <c r="P1375" s="36">
        <v>41382</v>
      </c>
    </row>
    <row r="1376" spans="1:16">
      <c r="A1376" s="57">
        <v>41382</v>
      </c>
      <c r="B1376" t="s">
        <v>20</v>
      </c>
      <c r="C1376" t="s">
        <v>18</v>
      </c>
      <c r="D1376" t="s">
        <v>32</v>
      </c>
      <c r="E1376" t="s">
        <v>13</v>
      </c>
      <c r="F1376">
        <v>3</v>
      </c>
      <c r="G1376" t="str">
        <f t="shared" si="63"/>
        <v>2013</v>
      </c>
      <c r="H1376" t="str">
        <f t="shared" si="64"/>
        <v>April</v>
      </c>
      <c r="I1376">
        <v>21276</v>
      </c>
      <c r="J1376">
        <v>22680</v>
      </c>
      <c r="K1376">
        <f t="shared" si="65"/>
        <v>1404</v>
      </c>
      <c r="L1376">
        <v>4482</v>
      </c>
      <c r="M1376">
        <v>4770</v>
      </c>
      <c r="P1376" s="36">
        <v>41382</v>
      </c>
    </row>
    <row r="1377" spans="1:16">
      <c r="A1377" s="57">
        <v>41382</v>
      </c>
      <c r="B1377" t="s">
        <v>27</v>
      </c>
      <c r="C1377" t="s">
        <v>23</v>
      </c>
      <c r="D1377" t="s">
        <v>21</v>
      </c>
      <c r="E1377" t="s">
        <v>13</v>
      </c>
      <c r="F1377">
        <v>1</v>
      </c>
      <c r="G1377" t="str">
        <f t="shared" si="63"/>
        <v>2013</v>
      </c>
      <c r="H1377" t="str">
        <f t="shared" si="64"/>
        <v>April</v>
      </c>
      <c r="I1377">
        <v>54900</v>
      </c>
      <c r="J1377">
        <v>58500</v>
      </c>
      <c r="K1377">
        <f t="shared" si="65"/>
        <v>3600</v>
      </c>
      <c r="L1377">
        <v>5148</v>
      </c>
      <c r="M1377">
        <v>5490</v>
      </c>
      <c r="P1377" s="36">
        <v>41382</v>
      </c>
    </row>
    <row r="1378" spans="1:16">
      <c r="A1378" s="57">
        <v>41382</v>
      </c>
      <c r="B1378" t="s">
        <v>34</v>
      </c>
      <c r="C1378" t="s">
        <v>25</v>
      </c>
      <c r="D1378" t="s">
        <v>19</v>
      </c>
      <c r="E1378" t="s">
        <v>13</v>
      </c>
      <c r="F1378">
        <v>13</v>
      </c>
      <c r="G1378" t="str">
        <f t="shared" si="63"/>
        <v>2013</v>
      </c>
      <c r="H1378" t="str">
        <f t="shared" si="64"/>
        <v>April</v>
      </c>
      <c r="I1378">
        <v>47736</v>
      </c>
      <c r="J1378">
        <v>50760</v>
      </c>
      <c r="K1378">
        <f t="shared" si="65"/>
        <v>3024</v>
      </c>
      <c r="L1378">
        <v>3978</v>
      </c>
      <c r="M1378">
        <v>4230</v>
      </c>
      <c r="P1378" s="36">
        <v>41382</v>
      </c>
    </row>
    <row r="1379" spans="1:16">
      <c r="A1379" s="57">
        <v>41383</v>
      </c>
      <c r="B1379" t="s">
        <v>27</v>
      </c>
      <c r="C1379" t="s">
        <v>23</v>
      </c>
      <c r="D1379" t="s">
        <v>32</v>
      </c>
      <c r="E1379" t="s">
        <v>13</v>
      </c>
      <c r="F1379">
        <v>15</v>
      </c>
      <c r="G1379" t="str">
        <f t="shared" si="63"/>
        <v>2013</v>
      </c>
      <c r="H1379" t="str">
        <f t="shared" si="64"/>
        <v>April</v>
      </c>
      <c r="I1379">
        <v>31914</v>
      </c>
      <c r="J1379">
        <v>34020</v>
      </c>
      <c r="K1379">
        <f t="shared" si="65"/>
        <v>2106</v>
      </c>
      <c r="L1379">
        <v>2106</v>
      </c>
      <c r="M1379">
        <v>2250</v>
      </c>
      <c r="P1379" s="36">
        <v>41383</v>
      </c>
    </row>
    <row r="1380" spans="1:16">
      <c r="A1380" s="57">
        <v>41383</v>
      </c>
      <c r="B1380" t="s">
        <v>34</v>
      </c>
      <c r="C1380" t="s">
        <v>25</v>
      </c>
      <c r="D1380" t="s">
        <v>21</v>
      </c>
      <c r="E1380" t="s">
        <v>13</v>
      </c>
      <c r="F1380">
        <v>5</v>
      </c>
      <c r="G1380" t="str">
        <f t="shared" si="63"/>
        <v>2013</v>
      </c>
      <c r="H1380" t="str">
        <f t="shared" si="64"/>
        <v>April</v>
      </c>
      <c r="I1380">
        <v>13176</v>
      </c>
      <c r="J1380">
        <v>14040</v>
      </c>
      <c r="K1380">
        <f t="shared" si="65"/>
        <v>864</v>
      </c>
      <c r="L1380">
        <v>3978</v>
      </c>
      <c r="M1380">
        <v>4230</v>
      </c>
      <c r="P1380" s="36">
        <v>41383</v>
      </c>
    </row>
    <row r="1381" spans="1:16">
      <c r="A1381" s="57">
        <v>41384</v>
      </c>
      <c r="B1381" t="s">
        <v>20</v>
      </c>
      <c r="C1381" t="s">
        <v>18</v>
      </c>
      <c r="D1381" t="s">
        <v>15</v>
      </c>
      <c r="E1381" t="s">
        <v>16</v>
      </c>
      <c r="F1381">
        <v>25</v>
      </c>
      <c r="G1381" t="str">
        <f t="shared" si="63"/>
        <v>2013</v>
      </c>
      <c r="H1381" t="str">
        <f t="shared" si="64"/>
        <v>April</v>
      </c>
      <c r="I1381">
        <v>71640</v>
      </c>
      <c r="J1381">
        <v>77400</v>
      </c>
      <c r="K1381">
        <f t="shared" si="65"/>
        <v>5760</v>
      </c>
      <c r="L1381">
        <v>2034</v>
      </c>
      <c r="M1381">
        <v>2160</v>
      </c>
      <c r="P1381" s="36">
        <v>41384</v>
      </c>
    </row>
    <row r="1382" spans="1:16">
      <c r="A1382" s="57">
        <v>41384</v>
      </c>
      <c r="B1382" t="s">
        <v>17</v>
      </c>
      <c r="C1382" t="s">
        <v>18</v>
      </c>
      <c r="D1382" t="s">
        <v>26</v>
      </c>
      <c r="E1382" t="s">
        <v>13</v>
      </c>
      <c r="F1382">
        <v>8</v>
      </c>
      <c r="G1382" t="str">
        <f t="shared" si="63"/>
        <v>2013</v>
      </c>
      <c r="H1382" t="str">
        <f t="shared" si="64"/>
        <v>April</v>
      </c>
      <c r="I1382">
        <v>36504</v>
      </c>
      <c r="J1382">
        <v>38880</v>
      </c>
      <c r="K1382">
        <f t="shared" si="65"/>
        <v>2376</v>
      </c>
      <c r="L1382">
        <v>2034</v>
      </c>
      <c r="M1382">
        <v>2160</v>
      </c>
      <c r="P1382" s="36">
        <v>41384</v>
      </c>
    </row>
    <row r="1383" spans="1:16">
      <c r="A1383" s="57">
        <v>41384</v>
      </c>
      <c r="B1383" t="s">
        <v>20</v>
      </c>
      <c r="C1383" t="s">
        <v>18</v>
      </c>
      <c r="D1383" t="s">
        <v>39</v>
      </c>
      <c r="E1383" t="s">
        <v>13</v>
      </c>
      <c r="F1383">
        <v>21</v>
      </c>
      <c r="G1383" t="str">
        <f t="shared" si="63"/>
        <v>2013</v>
      </c>
      <c r="H1383" t="str">
        <f t="shared" si="64"/>
        <v>April</v>
      </c>
      <c r="I1383">
        <v>81972</v>
      </c>
      <c r="J1383">
        <v>87120</v>
      </c>
      <c r="K1383">
        <f t="shared" si="65"/>
        <v>5148</v>
      </c>
      <c r="L1383">
        <v>3582</v>
      </c>
      <c r="M1383">
        <v>3870</v>
      </c>
      <c r="P1383" s="36">
        <v>41384</v>
      </c>
    </row>
    <row r="1384" spans="1:16">
      <c r="A1384" s="57">
        <v>41384</v>
      </c>
      <c r="B1384" t="s">
        <v>24</v>
      </c>
      <c r="C1384" t="s">
        <v>25</v>
      </c>
      <c r="D1384" t="s">
        <v>40</v>
      </c>
      <c r="E1384" t="s">
        <v>16</v>
      </c>
      <c r="F1384">
        <v>16</v>
      </c>
      <c r="G1384" t="str">
        <f t="shared" si="63"/>
        <v>2013</v>
      </c>
      <c r="H1384" t="str">
        <f t="shared" si="64"/>
        <v>April</v>
      </c>
      <c r="I1384">
        <v>86328</v>
      </c>
      <c r="J1384">
        <v>93060</v>
      </c>
      <c r="K1384">
        <f t="shared" si="65"/>
        <v>6732</v>
      </c>
      <c r="L1384">
        <v>3978</v>
      </c>
      <c r="M1384">
        <v>4230</v>
      </c>
      <c r="P1384" s="36">
        <v>41384</v>
      </c>
    </row>
    <row r="1385" spans="1:16">
      <c r="A1385" s="57">
        <v>41385</v>
      </c>
      <c r="B1385" t="s">
        <v>20</v>
      </c>
      <c r="C1385" t="s">
        <v>18</v>
      </c>
      <c r="D1385" t="s">
        <v>40</v>
      </c>
      <c r="E1385" t="s">
        <v>16</v>
      </c>
      <c r="F1385">
        <v>23</v>
      </c>
      <c r="G1385" t="str">
        <f t="shared" si="63"/>
        <v>2013</v>
      </c>
      <c r="H1385" t="str">
        <f t="shared" si="64"/>
        <v>April</v>
      </c>
      <c r="I1385">
        <v>43164</v>
      </c>
      <c r="J1385">
        <v>46530</v>
      </c>
      <c r="K1385">
        <f t="shared" si="65"/>
        <v>3366</v>
      </c>
      <c r="L1385">
        <v>2196</v>
      </c>
      <c r="M1385">
        <v>2340</v>
      </c>
      <c r="P1385" s="36">
        <v>41385</v>
      </c>
    </row>
    <row r="1386" spans="1:16">
      <c r="A1386" s="57">
        <v>41385</v>
      </c>
      <c r="B1386" t="s">
        <v>14</v>
      </c>
      <c r="C1386" t="s">
        <v>11</v>
      </c>
      <c r="D1386" t="s">
        <v>15</v>
      </c>
      <c r="E1386" t="s">
        <v>16</v>
      </c>
      <c r="F1386">
        <v>22</v>
      </c>
      <c r="G1386" t="str">
        <f t="shared" si="63"/>
        <v>2013</v>
      </c>
      <c r="H1386" t="str">
        <f t="shared" si="64"/>
        <v>April</v>
      </c>
      <c r="I1386">
        <v>75222</v>
      </c>
      <c r="J1386">
        <v>81270</v>
      </c>
      <c r="K1386">
        <f t="shared" si="65"/>
        <v>6048</v>
      </c>
      <c r="L1386">
        <v>3978</v>
      </c>
      <c r="M1386">
        <v>4230</v>
      </c>
      <c r="P1386" s="36">
        <v>41385</v>
      </c>
    </row>
    <row r="1387" spans="1:16">
      <c r="A1387" s="57">
        <v>41385</v>
      </c>
      <c r="B1387" t="s">
        <v>34</v>
      </c>
      <c r="C1387" t="s">
        <v>25</v>
      </c>
      <c r="D1387" t="s">
        <v>40</v>
      </c>
      <c r="E1387" t="s">
        <v>16</v>
      </c>
      <c r="F1387">
        <v>13</v>
      </c>
      <c r="G1387" t="str">
        <f t="shared" si="63"/>
        <v>2013</v>
      </c>
      <c r="H1387" t="str">
        <f t="shared" si="64"/>
        <v>April</v>
      </c>
      <c r="I1387">
        <v>62784</v>
      </c>
      <c r="J1387">
        <v>67680</v>
      </c>
      <c r="K1387">
        <f t="shared" si="65"/>
        <v>4896</v>
      </c>
      <c r="L1387">
        <v>3978</v>
      </c>
      <c r="M1387">
        <v>4230</v>
      </c>
      <c r="P1387" s="36">
        <v>41385</v>
      </c>
    </row>
    <row r="1388" spans="1:16">
      <c r="A1388" s="57">
        <v>41385</v>
      </c>
      <c r="B1388" t="s">
        <v>22</v>
      </c>
      <c r="C1388" t="s">
        <v>23</v>
      </c>
      <c r="D1388" t="s">
        <v>33</v>
      </c>
      <c r="E1388" t="s">
        <v>13</v>
      </c>
      <c r="F1388">
        <v>27</v>
      </c>
      <c r="G1388" t="str">
        <f t="shared" si="63"/>
        <v>2013</v>
      </c>
      <c r="H1388" t="str">
        <f t="shared" si="64"/>
        <v>April</v>
      </c>
      <c r="I1388">
        <v>7956</v>
      </c>
      <c r="J1388">
        <v>8460</v>
      </c>
      <c r="K1388">
        <f t="shared" si="65"/>
        <v>504</v>
      </c>
      <c r="L1388">
        <v>3042</v>
      </c>
      <c r="M1388">
        <v>3240</v>
      </c>
      <c r="P1388" s="36">
        <v>41385</v>
      </c>
    </row>
    <row r="1389" spans="1:16">
      <c r="A1389" s="57">
        <v>41385</v>
      </c>
      <c r="B1389" t="s">
        <v>27</v>
      </c>
      <c r="C1389" t="s">
        <v>23</v>
      </c>
      <c r="D1389" t="s">
        <v>26</v>
      </c>
      <c r="E1389" t="s">
        <v>13</v>
      </c>
      <c r="F1389">
        <v>27</v>
      </c>
      <c r="G1389" t="str">
        <f t="shared" si="63"/>
        <v>2013</v>
      </c>
      <c r="H1389" t="str">
        <f t="shared" si="64"/>
        <v>April</v>
      </c>
      <c r="I1389">
        <v>57798</v>
      </c>
      <c r="J1389">
        <v>61560</v>
      </c>
      <c r="K1389">
        <f t="shared" si="65"/>
        <v>3762</v>
      </c>
      <c r="L1389">
        <v>3978</v>
      </c>
      <c r="M1389">
        <v>4230</v>
      </c>
      <c r="P1389" s="36">
        <v>41385</v>
      </c>
    </row>
    <row r="1390" spans="1:16">
      <c r="A1390" s="57">
        <v>41386</v>
      </c>
      <c r="B1390" t="s">
        <v>24</v>
      </c>
      <c r="C1390" t="s">
        <v>25</v>
      </c>
      <c r="D1390" t="s">
        <v>36</v>
      </c>
      <c r="E1390" t="s">
        <v>13</v>
      </c>
      <c r="F1390">
        <v>27</v>
      </c>
      <c r="G1390" t="str">
        <f t="shared" si="63"/>
        <v>2013</v>
      </c>
      <c r="H1390" t="str">
        <f t="shared" si="64"/>
        <v>April</v>
      </c>
      <c r="I1390">
        <v>27378</v>
      </c>
      <c r="J1390">
        <v>29250</v>
      </c>
      <c r="K1390">
        <f t="shared" si="65"/>
        <v>1872</v>
      </c>
      <c r="L1390">
        <v>3978</v>
      </c>
      <c r="M1390">
        <v>4230</v>
      </c>
      <c r="P1390" s="36">
        <v>41386</v>
      </c>
    </row>
    <row r="1391" spans="1:16">
      <c r="A1391" s="57">
        <v>41386</v>
      </c>
      <c r="B1391" t="s">
        <v>29</v>
      </c>
      <c r="C1391" t="s">
        <v>30</v>
      </c>
      <c r="D1391" t="s">
        <v>32</v>
      </c>
      <c r="E1391" t="s">
        <v>13</v>
      </c>
      <c r="F1391">
        <v>27</v>
      </c>
      <c r="G1391" t="str">
        <f t="shared" si="63"/>
        <v>2013</v>
      </c>
      <c r="H1391" t="str">
        <f t="shared" si="64"/>
        <v>April</v>
      </c>
      <c r="I1391">
        <v>39006</v>
      </c>
      <c r="J1391">
        <v>41580</v>
      </c>
      <c r="K1391">
        <f t="shared" si="65"/>
        <v>2574</v>
      </c>
      <c r="L1391">
        <v>5832</v>
      </c>
      <c r="M1391">
        <v>6210</v>
      </c>
      <c r="P1391" s="36">
        <v>41386</v>
      </c>
    </row>
    <row r="1392" spans="1:16">
      <c r="A1392" s="57">
        <v>41386</v>
      </c>
      <c r="B1392" t="s">
        <v>14</v>
      </c>
      <c r="C1392" t="s">
        <v>11</v>
      </c>
      <c r="D1392" t="s">
        <v>28</v>
      </c>
      <c r="E1392" t="s">
        <v>13</v>
      </c>
      <c r="F1392">
        <v>27</v>
      </c>
      <c r="G1392" t="str">
        <f t="shared" si="63"/>
        <v>2013</v>
      </c>
      <c r="H1392" t="str">
        <f t="shared" si="64"/>
        <v>April</v>
      </c>
      <c r="I1392">
        <v>64152</v>
      </c>
      <c r="J1392">
        <v>68310</v>
      </c>
      <c r="K1392">
        <f t="shared" si="65"/>
        <v>4158</v>
      </c>
      <c r="L1392">
        <v>2196</v>
      </c>
      <c r="M1392">
        <v>2340</v>
      </c>
      <c r="P1392" s="36">
        <v>41386</v>
      </c>
    </row>
    <row r="1393" spans="1:16">
      <c r="A1393" s="57">
        <v>41387</v>
      </c>
      <c r="B1393" t="s">
        <v>24</v>
      </c>
      <c r="C1393" t="s">
        <v>25</v>
      </c>
      <c r="D1393" t="s">
        <v>40</v>
      </c>
      <c r="E1393" t="s">
        <v>16</v>
      </c>
      <c r="F1393">
        <v>27</v>
      </c>
      <c r="G1393" t="str">
        <f t="shared" si="63"/>
        <v>2013</v>
      </c>
      <c r="H1393" t="str">
        <f t="shared" si="64"/>
        <v>April</v>
      </c>
      <c r="I1393">
        <v>43164</v>
      </c>
      <c r="J1393">
        <v>46530</v>
      </c>
      <c r="K1393">
        <f t="shared" si="65"/>
        <v>3366</v>
      </c>
      <c r="L1393">
        <v>3546</v>
      </c>
      <c r="M1393">
        <v>3780</v>
      </c>
      <c r="P1393" s="36">
        <v>41387</v>
      </c>
    </row>
    <row r="1394" spans="1:16">
      <c r="A1394" s="57">
        <v>41387</v>
      </c>
      <c r="B1394" t="s">
        <v>14</v>
      </c>
      <c r="C1394" t="s">
        <v>11</v>
      </c>
      <c r="D1394" t="s">
        <v>28</v>
      </c>
      <c r="E1394" t="s">
        <v>13</v>
      </c>
      <c r="F1394">
        <v>12</v>
      </c>
      <c r="G1394" t="str">
        <f t="shared" si="63"/>
        <v>2013</v>
      </c>
      <c r="H1394" t="str">
        <f t="shared" si="64"/>
        <v>April</v>
      </c>
      <c r="I1394">
        <v>134136</v>
      </c>
      <c r="J1394">
        <v>142830</v>
      </c>
      <c r="K1394">
        <f t="shared" si="65"/>
        <v>8694</v>
      </c>
      <c r="L1394">
        <v>3582</v>
      </c>
      <c r="M1394">
        <v>3870</v>
      </c>
      <c r="P1394" s="36">
        <v>41387</v>
      </c>
    </row>
    <row r="1395" spans="1:16">
      <c r="A1395" s="57">
        <v>41387</v>
      </c>
      <c r="B1395" t="s">
        <v>10</v>
      </c>
      <c r="C1395" t="s">
        <v>11</v>
      </c>
      <c r="D1395" t="s">
        <v>35</v>
      </c>
      <c r="E1395" t="s">
        <v>13</v>
      </c>
      <c r="F1395">
        <v>18</v>
      </c>
      <c r="G1395" t="str">
        <f t="shared" si="63"/>
        <v>2013</v>
      </c>
      <c r="H1395" t="str">
        <f t="shared" si="64"/>
        <v>April</v>
      </c>
      <c r="I1395">
        <v>102960</v>
      </c>
      <c r="J1395">
        <v>109800</v>
      </c>
      <c r="K1395">
        <f t="shared" si="65"/>
        <v>6840</v>
      </c>
      <c r="L1395">
        <v>3978</v>
      </c>
      <c r="M1395">
        <v>4230</v>
      </c>
      <c r="P1395" s="36">
        <v>41387</v>
      </c>
    </row>
    <row r="1396" spans="1:16">
      <c r="A1396" s="57">
        <v>41387</v>
      </c>
      <c r="B1396" t="s">
        <v>24</v>
      </c>
      <c r="C1396" t="s">
        <v>25</v>
      </c>
      <c r="D1396" t="s">
        <v>26</v>
      </c>
      <c r="E1396" t="s">
        <v>13</v>
      </c>
      <c r="F1396">
        <v>8</v>
      </c>
      <c r="G1396" t="str">
        <f t="shared" si="63"/>
        <v>2013</v>
      </c>
      <c r="H1396" t="str">
        <f t="shared" si="64"/>
        <v>April</v>
      </c>
      <c r="I1396">
        <v>63882</v>
      </c>
      <c r="J1396">
        <v>68040</v>
      </c>
      <c r="K1396">
        <f t="shared" si="65"/>
        <v>4158</v>
      </c>
      <c r="L1396">
        <v>3978</v>
      </c>
      <c r="M1396">
        <v>4230</v>
      </c>
      <c r="P1396" s="36">
        <v>41387</v>
      </c>
    </row>
    <row r="1397" spans="1:16">
      <c r="A1397" s="57">
        <v>41388</v>
      </c>
      <c r="B1397" t="s">
        <v>24</v>
      </c>
      <c r="C1397" t="s">
        <v>25</v>
      </c>
      <c r="D1397" t="s">
        <v>43</v>
      </c>
      <c r="E1397" t="s">
        <v>13</v>
      </c>
      <c r="F1397">
        <v>21</v>
      </c>
      <c r="G1397" t="str">
        <f t="shared" si="63"/>
        <v>2013</v>
      </c>
      <c r="H1397" t="str">
        <f t="shared" si="64"/>
        <v>April</v>
      </c>
      <c r="I1397">
        <v>6768</v>
      </c>
      <c r="J1397">
        <v>7200</v>
      </c>
      <c r="K1397">
        <f t="shared" si="65"/>
        <v>432</v>
      </c>
      <c r="L1397">
        <v>2034</v>
      </c>
      <c r="M1397">
        <v>2160</v>
      </c>
      <c r="P1397" s="36">
        <v>41388</v>
      </c>
    </row>
    <row r="1398" spans="1:16">
      <c r="A1398" s="57">
        <v>41388</v>
      </c>
      <c r="B1398" t="s">
        <v>31</v>
      </c>
      <c r="C1398" t="s">
        <v>30</v>
      </c>
      <c r="D1398" t="s">
        <v>38</v>
      </c>
      <c r="E1398" t="s">
        <v>13</v>
      </c>
      <c r="F1398">
        <v>25</v>
      </c>
      <c r="G1398" t="str">
        <f t="shared" si="63"/>
        <v>2013</v>
      </c>
      <c r="H1398" t="str">
        <f t="shared" si="64"/>
        <v>April</v>
      </c>
      <c r="I1398">
        <v>31914</v>
      </c>
      <c r="J1398">
        <v>34020</v>
      </c>
      <c r="K1398">
        <f t="shared" si="65"/>
        <v>2106</v>
      </c>
      <c r="L1398">
        <v>3042</v>
      </c>
      <c r="M1398">
        <v>3240</v>
      </c>
      <c r="P1398" s="36">
        <v>41388</v>
      </c>
    </row>
    <row r="1399" spans="1:16">
      <c r="A1399" s="57">
        <v>41388</v>
      </c>
      <c r="B1399" t="s">
        <v>14</v>
      </c>
      <c r="C1399" t="s">
        <v>11</v>
      </c>
      <c r="D1399" t="s">
        <v>40</v>
      </c>
      <c r="E1399" t="s">
        <v>16</v>
      </c>
      <c r="F1399">
        <v>12</v>
      </c>
      <c r="G1399" t="str">
        <f t="shared" si="63"/>
        <v>2013</v>
      </c>
      <c r="H1399" t="str">
        <f t="shared" si="64"/>
        <v>April</v>
      </c>
      <c r="I1399">
        <v>51012</v>
      </c>
      <c r="J1399">
        <v>54990</v>
      </c>
      <c r="K1399">
        <f t="shared" si="65"/>
        <v>3978</v>
      </c>
      <c r="L1399">
        <v>5148</v>
      </c>
      <c r="M1399">
        <v>5490</v>
      </c>
      <c r="P1399" s="36">
        <v>41388</v>
      </c>
    </row>
    <row r="1400" spans="1:16">
      <c r="A1400" s="57">
        <v>41388</v>
      </c>
      <c r="B1400" t="s">
        <v>29</v>
      </c>
      <c r="C1400" t="s">
        <v>30</v>
      </c>
      <c r="D1400" t="s">
        <v>28</v>
      </c>
      <c r="E1400" t="s">
        <v>13</v>
      </c>
      <c r="F1400">
        <v>9</v>
      </c>
      <c r="G1400" t="str">
        <f t="shared" si="63"/>
        <v>2013</v>
      </c>
      <c r="H1400" t="str">
        <f t="shared" si="64"/>
        <v>April</v>
      </c>
      <c r="I1400">
        <v>134136</v>
      </c>
      <c r="J1400">
        <v>142830</v>
      </c>
      <c r="K1400">
        <f t="shared" si="65"/>
        <v>8694</v>
      </c>
      <c r="L1400">
        <v>2106</v>
      </c>
      <c r="M1400">
        <v>2250</v>
      </c>
      <c r="P1400" s="36">
        <v>41388</v>
      </c>
    </row>
    <row r="1401" spans="1:16">
      <c r="A1401" s="57">
        <v>41389</v>
      </c>
      <c r="B1401" t="s">
        <v>29</v>
      </c>
      <c r="C1401" t="s">
        <v>30</v>
      </c>
      <c r="D1401" t="s">
        <v>12</v>
      </c>
      <c r="E1401" t="s">
        <v>13</v>
      </c>
      <c r="F1401">
        <v>23</v>
      </c>
      <c r="G1401" t="str">
        <f t="shared" si="63"/>
        <v>2013</v>
      </c>
      <c r="H1401" t="str">
        <f t="shared" si="64"/>
        <v>April</v>
      </c>
      <c r="I1401">
        <v>26442</v>
      </c>
      <c r="J1401">
        <v>28080</v>
      </c>
      <c r="K1401">
        <f t="shared" si="65"/>
        <v>1638</v>
      </c>
      <c r="L1401">
        <v>4482</v>
      </c>
      <c r="M1401">
        <v>4770</v>
      </c>
      <c r="P1401" s="36">
        <v>41389</v>
      </c>
    </row>
    <row r="1402" spans="1:16">
      <c r="A1402" s="57">
        <v>41389</v>
      </c>
      <c r="B1402" t="s">
        <v>27</v>
      </c>
      <c r="C1402" t="s">
        <v>23</v>
      </c>
      <c r="D1402" t="s">
        <v>21</v>
      </c>
      <c r="E1402" t="s">
        <v>13</v>
      </c>
      <c r="F1402">
        <v>23</v>
      </c>
      <c r="G1402" t="str">
        <f t="shared" si="63"/>
        <v>2013</v>
      </c>
      <c r="H1402" t="str">
        <f t="shared" si="64"/>
        <v>April</v>
      </c>
      <c r="I1402">
        <v>24156</v>
      </c>
      <c r="J1402">
        <v>25740</v>
      </c>
      <c r="K1402">
        <f t="shared" si="65"/>
        <v>1584</v>
      </c>
      <c r="L1402">
        <v>3546</v>
      </c>
      <c r="M1402">
        <v>3780</v>
      </c>
      <c r="P1402" s="36">
        <v>41389</v>
      </c>
    </row>
    <row r="1403" spans="1:16">
      <c r="A1403" s="57">
        <v>41390</v>
      </c>
      <c r="B1403" t="s">
        <v>14</v>
      </c>
      <c r="C1403" t="s">
        <v>11</v>
      </c>
      <c r="D1403" t="s">
        <v>43</v>
      </c>
      <c r="E1403" t="s">
        <v>13</v>
      </c>
      <c r="F1403">
        <v>20</v>
      </c>
      <c r="G1403" t="str">
        <f t="shared" si="63"/>
        <v>2013</v>
      </c>
      <c r="H1403" t="str">
        <f t="shared" si="64"/>
        <v>April</v>
      </c>
      <c r="I1403">
        <v>6768</v>
      </c>
      <c r="J1403">
        <v>7200</v>
      </c>
      <c r="K1403">
        <f t="shared" si="65"/>
        <v>432</v>
      </c>
      <c r="L1403">
        <v>4482</v>
      </c>
      <c r="M1403">
        <v>4770</v>
      </c>
      <c r="P1403" s="36">
        <v>41390</v>
      </c>
    </row>
    <row r="1404" spans="1:16">
      <c r="A1404" s="57">
        <v>41390</v>
      </c>
      <c r="B1404" t="s">
        <v>27</v>
      </c>
      <c r="C1404" t="s">
        <v>23</v>
      </c>
      <c r="D1404" t="s">
        <v>28</v>
      </c>
      <c r="E1404" t="s">
        <v>13</v>
      </c>
      <c r="F1404">
        <v>25</v>
      </c>
      <c r="G1404" t="str">
        <f t="shared" si="63"/>
        <v>2013</v>
      </c>
      <c r="H1404" t="str">
        <f t="shared" si="64"/>
        <v>April</v>
      </c>
      <c r="I1404">
        <v>139968</v>
      </c>
      <c r="J1404">
        <v>149040</v>
      </c>
      <c r="K1404">
        <f t="shared" si="65"/>
        <v>9072</v>
      </c>
      <c r="L1404">
        <v>4482</v>
      </c>
      <c r="M1404">
        <v>4770</v>
      </c>
      <c r="P1404" s="36">
        <v>41390</v>
      </c>
    </row>
    <row r="1405" spans="1:16">
      <c r="A1405" s="57">
        <v>41391</v>
      </c>
      <c r="B1405" t="s">
        <v>10</v>
      </c>
      <c r="C1405" t="s">
        <v>11</v>
      </c>
      <c r="D1405" t="s">
        <v>26</v>
      </c>
      <c r="E1405" t="s">
        <v>13</v>
      </c>
      <c r="F1405">
        <v>4</v>
      </c>
      <c r="G1405" t="str">
        <f t="shared" si="63"/>
        <v>2013</v>
      </c>
      <c r="H1405" t="str">
        <f t="shared" si="64"/>
        <v>April</v>
      </c>
      <c r="I1405">
        <v>57798</v>
      </c>
      <c r="J1405">
        <v>61560</v>
      </c>
      <c r="K1405">
        <f t="shared" si="65"/>
        <v>3762</v>
      </c>
      <c r="L1405">
        <v>2034</v>
      </c>
      <c r="M1405">
        <v>2160</v>
      </c>
      <c r="P1405" s="36">
        <v>41391</v>
      </c>
    </row>
    <row r="1406" spans="1:16">
      <c r="A1406" s="57">
        <v>41392</v>
      </c>
      <c r="B1406" t="s">
        <v>14</v>
      </c>
      <c r="C1406" t="s">
        <v>11</v>
      </c>
      <c r="D1406" t="s">
        <v>41</v>
      </c>
      <c r="E1406" t="s">
        <v>13</v>
      </c>
      <c r="F1406">
        <v>24</v>
      </c>
      <c r="G1406" t="str">
        <f t="shared" si="63"/>
        <v>2013</v>
      </c>
      <c r="H1406" t="str">
        <f t="shared" si="64"/>
        <v>April</v>
      </c>
      <c r="I1406">
        <v>61992</v>
      </c>
      <c r="J1406">
        <v>66150</v>
      </c>
      <c r="K1406">
        <f t="shared" si="65"/>
        <v>4158</v>
      </c>
      <c r="L1406">
        <v>3978</v>
      </c>
      <c r="M1406">
        <v>4230</v>
      </c>
      <c r="P1406" s="36">
        <v>41392</v>
      </c>
    </row>
    <row r="1407" spans="1:16">
      <c r="A1407" s="57">
        <v>41392</v>
      </c>
      <c r="B1407" t="s">
        <v>24</v>
      </c>
      <c r="C1407" t="s">
        <v>25</v>
      </c>
      <c r="D1407" t="s">
        <v>15</v>
      </c>
      <c r="E1407" t="s">
        <v>16</v>
      </c>
      <c r="F1407">
        <v>24</v>
      </c>
      <c r="G1407" t="str">
        <f t="shared" si="63"/>
        <v>2013</v>
      </c>
      <c r="H1407" t="str">
        <f t="shared" si="64"/>
        <v>April</v>
      </c>
      <c r="I1407">
        <v>28656</v>
      </c>
      <c r="J1407">
        <v>30960</v>
      </c>
      <c r="K1407">
        <f t="shared" si="65"/>
        <v>2304</v>
      </c>
      <c r="L1407">
        <v>5832</v>
      </c>
      <c r="M1407">
        <v>6210</v>
      </c>
      <c r="P1407" s="36">
        <v>41392</v>
      </c>
    </row>
    <row r="1408" spans="1:16">
      <c r="A1408" s="57">
        <v>41392</v>
      </c>
      <c r="B1408" t="s">
        <v>10</v>
      </c>
      <c r="C1408" t="s">
        <v>11</v>
      </c>
      <c r="D1408" t="s">
        <v>21</v>
      </c>
      <c r="E1408" t="s">
        <v>13</v>
      </c>
      <c r="F1408">
        <v>16</v>
      </c>
      <c r="G1408" t="str">
        <f t="shared" si="63"/>
        <v>2013</v>
      </c>
      <c r="H1408" t="str">
        <f t="shared" si="64"/>
        <v>April</v>
      </c>
      <c r="I1408">
        <v>52704</v>
      </c>
      <c r="J1408">
        <v>56160</v>
      </c>
      <c r="K1408">
        <f t="shared" si="65"/>
        <v>3456</v>
      </c>
      <c r="L1408">
        <v>3978</v>
      </c>
      <c r="M1408">
        <v>4230</v>
      </c>
      <c r="P1408" s="36">
        <v>41392</v>
      </c>
    </row>
    <row r="1409" spans="1:16">
      <c r="A1409" s="57">
        <v>41392</v>
      </c>
      <c r="B1409" t="s">
        <v>31</v>
      </c>
      <c r="C1409" t="s">
        <v>30</v>
      </c>
      <c r="D1409" t="s">
        <v>36</v>
      </c>
      <c r="E1409" t="s">
        <v>13</v>
      </c>
      <c r="F1409">
        <v>6</v>
      </c>
      <c r="G1409" t="str">
        <f t="shared" si="63"/>
        <v>2013</v>
      </c>
      <c r="H1409" t="str">
        <f t="shared" si="64"/>
        <v>April</v>
      </c>
      <c r="I1409">
        <v>14742</v>
      </c>
      <c r="J1409">
        <v>15750</v>
      </c>
      <c r="K1409">
        <f t="shared" si="65"/>
        <v>1008</v>
      </c>
      <c r="L1409">
        <v>3978</v>
      </c>
      <c r="M1409">
        <v>4230</v>
      </c>
      <c r="P1409" s="36">
        <v>41392</v>
      </c>
    </row>
    <row r="1410" spans="1:16">
      <c r="A1410" s="57">
        <v>41393</v>
      </c>
      <c r="B1410" t="s">
        <v>14</v>
      </c>
      <c r="C1410" t="s">
        <v>11</v>
      </c>
      <c r="D1410" t="s">
        <v>33</v>
      </c>
      <c r="E1410" t="s">
        <v>13</v>
      </c>
      <c r="F1410">
        <v>4</v>
      </c>
      <c r="G1410" t="str">
        <f t="shared" si="63"/>
        <v>2013</v>
      </c>
      <c r="H1410" t="str">
        <f t="shared" si="64"/>
        <v>April</v>
      </c>
      <c r="I1410">
        <v>19890</v>
      </c>
      <c r="J1410">
        <v>21150</v>
      </c>
      <c r="K1410">
        <f t="shared" si="65"/>
        <v>1260</v>
      </c>
      <c r="L1410">
        <v>5148</v>
      </c>
      <c r="M1410">
        <v>5490</v>
      </c>
      <c r="P1410" s="36">
        <v>41393</v>
      </c>
    </row>
    <row r="1411" spans="1:16">
      <c r="A1411" s="57">
        <v>41393</v>
      </c>
      <c r="B1411" t="s">
        <v>17</v>
      </c>
      <c r="C1411" t="s">
        <v>18</v>
      </c>
      <c r="D1411" t="s">
        <v>37</v>
      </c>
      <c r="E1411" t="s">
        <v>13</v>
      </c>
      <c r="F1411">
        <v>24</v>
      </c>
      <c r="G1411" t="str">
        <f t="shared" ref="G1411:G1474" si="66">TEXT(A1411,"yyyy")</f>
        <v>2013</v>
      </c>
      <c r="H1411" t="str">
        <f t="shared" ref="H1411:H1474" si="67">TEXT(A1411,"mmmm")</f>
        <v>April</v>
      </c>
      <c r="I1411">
        <v>35856</v>
      </c>
      <c r="J1411">
        <v>38160</v>
      </c>
      <c r="K1411">
        <f t="shared" ref="K1411:K1474" si="68">J1411-I1411</f>
        <v>2304</v>
      </c>
      <c r="L1411">
        <v>5832</v>
      </c>
      <c r="M1411">
        <v>6210</v>
      </c>
      <c r="P1411" s="36">
        <v>41393</v>
      </c>
    </row>
    <row r="1412" spans="1:16">
      <c r="A1412" s="57">
        <v>41394</v>
      </c>
      <c r="B1412" t="s">
        <v>34</v>
      </c>
      <c r="C1412" t="s">
        <v>25</v>
      </c>
      <c r="D1412" t="s">
        <v>32</v>
      </c>
      <c r="E1412" t="s">
        <v>13</v>
      </c>
      <c r="F1412">
        <v>21</v>
      </c>
      <c r="G1412" t="str">
        <f t="shared" si="66"/>
        <v>2013</v>
      </c>
      <c r="H1412" t="str">
        <f t="shared" si="67"/>
        <v>April</v>
      </c>
      <c r="I1412">
        <v>21276</v>
      </c>
      <c r="J1412">
        <v>22680</v>
      </c>
      <c r="K1412">
        <f t="shared" si="68"/>
        <v>1404</v>
      </c>
      <c r="L1412">
        <v>2034</v>
      </c>
      <c r="M1412">
        <v>2160</v>
      </c>
      <c r="P1412" s="36">
        <v>41394</v>
      </c>
    </row>
    <row r="1413" spans="1:16">
      <c r="A1413" s="57">
        <v>41394</v>
      </c>
      <c r="B1413" t="s">
        <v>14</v>
      </c>
      <c r="C1413" t="s">
        <v>11</v>
      </c>
      <c r="D1413" t="s">
        <v>42</v>
      </c>
      <c r="E1413" t="s">
        <v>16</v>
      </c>
      <c r="F1413">
        <v>13</v>
      </c>
      <c r="G1413" t="str">
        <f t="shared" si="66"/>
        <v>2013</v>
      </c>
      <c r="H1413" t="str">
        <f t="shared" si="67"/>
        <v>April</v>
      </c>
      <c r="I1413">
        <v>67554</v>
      </c>
      <c r="J1413">
        <v>72900</v>
      </c>
      <c r="K1413">
        <f t="shared" si="68"/>
        <v>5346</v>
      </c>
      <c r="L1413">
        <v>5832</v>
      </c>
      <c r="M1413">
        <v>6210</v>
      </c>
      <c r="P1413" s="36">
        <v>41394</v>
      </c>
    </row>
    <row r="1414" spans="1:16">
      <c r="A1414" s="57">
        <v>41394</v>
      </c>
      <c r="B1414" t="s">
        <v>10</v>
      </c>
      <c r="C1414" t="s">
        <v>11</v>
      </c>
      <c r="D1414" t="s">
        <v>15</v>
      </c>
      <c r="E1414" t="s">
        <v>16</v>
      </c>
      <c r="F1414">
        <v>2</v>
      </c>
      <c r="G1414" t="str">
        <f t="shared" si="66"/>
        <v>2013</v>
      </c>
      <c r="H1414" t="str">
        <f t="shared" si="67"/>
        <v>April</v>
      </c>
      <c r="I1414">
        <v>17910</v>
      </c>
      <c r="J1414">
        <v>19350</v>
      </c>
      <c r="K1414">
        <f t="shared" si="68"/>
        <v>1440</v>
      </c>
      <c r="L1414">
        <v>3546</v>
      </c>
      <c r="M1414">
        <v>3780</v>
      </c>
      <c r="P1414" s="36">
        <v>41394</v>
      </c>
    </row>
    <row r="1415" spans="1:16">
      <c r="A1415" s="57">
        <v>41394</v>
      </c>
      <c r="B1415" t="s">
        <v>14</v>
      </c>
      <c r="C1415" t="s">
        <v>11</v>
      </c>
      <c r="D1415" t="s">
        <v>42</v>
      </c>
      <c r="E1415" t="s">
        <v>16</v>
      </c>
      <c r="F1415">
        <v>20</v>
      </c>
      <c r="G1415" t="str">
        <f t="shared" si="66"/>
        <v>2013</v>
      </c>
      <c r="H1415" t="str">
        <f t="shared" si="67"/>
        <v>April</v>
      </c>
      <c r="I1415">
        <v>75060</v>
      </c>
      <c r="J1415">
        <v>81000</v>
      </c>
      <c r="K1415">
        <f t="shared" si="68"/>
        <v>5940</v>
      </c>
      <c r="L1415">
        <v>3726</v>
      </c>
      <c r="M1415">
        <v>3960</v>
      </c>
      <c r="P1415" s="36">
        <v>41394</v>
      </c>
    </row>
    <row r="1416" spans="1:16">
      <c r="A1416" s="57">
        <v>41395</v>
      </c>
      <c r="B1416" t="s">
        <v>10</v>
      </c>
      <c r="C1416" t="s">
        <v>11</v>
      </c>
      <c r="D1416" t="s">
        <v>35</v>
      </c>
      <c r="E1416" t="s">
        <v>13</v>
      </c>
      <c r="F1416">
        <v>21</v>
      </c>
      <c r="G1416" t="str">
        <f t="shared" si="66"/>
        <v>2013</v>
      </c>
      <c r="H1416" t="str">
        <f t="shared" si="67"/>
        <v>May</v>
      </c>
      <c r="I1416">
        <v>10296</v>
      </c>
      <c r="J1416">
        <v>10980</v>
      </c>
      <c r="K1416">
        <f t="shared" si="68"/>
        <v>684</v>
      </c>
      <c r="L1416">
        <v>3978</v>
      </c>
      <c r="M1416">
        <v>4230</v>
      </c>
      <c r="P1416" s="36">
        <v>41395</v>
      </c>
    </row>
    <row r="1417" spans="1:16">
      <c r="A1417" s="57">
        <v>41395</v>
      </c>
      <c r="B1417" t="s">
        <v>22</v>
      </c>
      <c r="C1417" t="s">
        <v>23</v>
      </c>
      <c r="D1417" t="s">
        <v>39</v>
      </c>
      <c r="E1417" t="s">
        <v>13</v>
      </c>
      <c r="F1417">
        <v>12</v>
      </c>
      <c r="G1417" t="str">
        <f t="shared" si="66"/>
        <v>2013</v>
      </c>
      <c r="H1417" t="str">
        <f t="shared" si="67"/>
        <v>May</v>
      </c>
      <c r="I1417">
        <v>89424</v>
      </c>
      <c r="J1417">
        <v>95040</v>
      </c>
      <c r="K1417">
        <f t="shared" si="68"/>
        <v>5616</v>
      </c>
      <c r="L1417">
        <v>3042</v>
      </c>
      <c r="M1417">
        <v>3240</v>
      </c>
      <c r="P1417" s="36">
        <v>41395</v>
      </c>
    </row>
    <row r="1418" spans="1:16">
      <c r="A1418" s="57">
        <v>41395</v>
      </c>
      <c r="B1418" t="s">
        <v>22</v>
      </c>
      <c r="C1418" t="s">
        <v>23</v>
      </c>
      <c r="D1418" t="s">
        <v>41</v>
      </c>
      <c r="E1418" t="s">
        <v>13</v>
      </c>
      <c r="F1418">
        <v>23</v>
      </c>
      <c r="G1418" t="str">
        <f t="shared" si="66"/>
        <v>2013</v>
      </c>
      <c r="H1418" t="str">
        <f t="shared" si="67"/>
        <v>May</v>
      </c>
      <c r="I1418">
        <v>17712</v>
      </c>
      <c r="J1418">
        <v>18900</v>
      </c>
      <c r="K1418">
        <f t="shared" si="68"/>
        <v>1188</v>
      </c>
      <c r="L1418">
        <v>3546</v>
      </c>
      <c r="M1418">
        <v>3780</v>
      </c>
      <c r="P1418" s="36">
        <v>41395</v>
      </c>
    </row>
    <row r="1419" spans="1:16">
      <c r="A1419" s="57">
        <v>41396</v>
      </c>
      <c r="B1419" t="s">
        <v>31</v>
      </c>
      <c r="C1419" t="s">
        <v>30</v>
      </c>
      <c r="D1419" t="s">
        <v>38</v>
      </c>
      <c r="E1419" t="s">
        <v>13</v>
      </c>
      <c r="F1419">
        <v>23</v>
      </c>
      <c r="G1419" t="str">
        <f t="shared" si="66"/>
        <v>2013</v>
      </c>
      <c r="H1419" t="str">
        <f t="shared" si="67"/>
        <v>May</v>
      </c>
      <c r="I1419">
        <v>78012</v>
      </c>
      <c r="J1419">
        <v>83160</v>
      </c>
      <c r="K1419">
        <f t="shared" si="68"/>
        <v>5148</v>
      </c>
      <c r="L1419">
        <v>4482</v>
      </c>
      <c r="M1419">
        <v>4770</v>
      </c>
      <c r="P1419" s="36">
        <v>41396</v>
      </c>
    </row>
    <row r="1420" spans="1:16">
      <c r="A1420" s="57">
        <v>41396</v>
      </c>
      <c r="B1420" t="s">
        <v>20</v>
      </c>
      <c r="C1420" t="s">
        <v>18</v>
      </c>
      <c r="D1420" t="s">
        <v>15</v>
      </c>
      <c r="E1420" t="s">
        <v>16</v>
      </c>
      <c r="F1420">
        <v>24</v>
      </c>
      <c r="G1420" t="str">
        <f t="shared" si="66"/>
        <v>2013</v>
      </c>
      <c r="H1420" t="str">
        <f t="shared" si="67"/>
        <v>May</v>
      </c>
      <c r="I1420">
        <v>35820</v>
      </c>
      <c r="J1420">
        <v>38700</v>
      </c>
      <c r="K1420">
        <f t="shared" si="68"/>
        <v>2880</v>
      </c>
      <c r="L1420">
        <v>3924</v>
      </c>
      <c r="M1420">
        <v>4230</v>
      </c>
      <c r="P1420" s="36">
        <v>41396</v>
      </c>
    </row>
    <row r="1421" spans="1:16">
      <c r="A1421" s="57">
        <v>41397</v>
      </c>
      <c r="B1421" t="s">
        <v>20</v>
      </c>
      <c r="C1421" t="s">
        <v>18</v>
      </c>
      <c r="D1421" t="s">
        <v>42</v>
      </c>
      <c r="E1421" t="s">
        <v>16</v>
      </c>
      <c r="F1421">
        <v>25</v>
      </c>
      <c r="G1421" t="str">
        <f t="shared" si="66"/>
        <v>2013</v>
      </c>
      <c r="H1421" t="str">
        <f t="shared" si="67"/>
        <v>May</v>
      </c>
      <c r="I1421">
        <v>15012</v>
      </c>
      <c r="J1421">
        <v>16200</v>
      </c>
      <c r="K1421">
        <f t="shared" si="68"/>
        <v>1188</v>
      </c>
      <c r="L1421">
        <v>2952</v>
      </c>
      <c r="M1421">
        <v>3150</v>
      </c>
      <c r="P1421" s="36">
        <v>41397</v>
      </c>
    </row>
    <row r="1422" spans="1:16">
      <c r="A1422" s="57">
        <v>41397</v>
      </c>
      <c r="B1422" t="s">
        <v>29</v>
      </c>
      <c r="C1422" t="s">
        <v>30</v>
      </c>
      <c r="D1422" t="s">
        <v>39</v>
      </c>
      <c r="E1422" t="s">
        <v>13</v>
      </c>
      <c r="F1422">
        <v>17</v>
      </c>
      <c r="G1422" t="str">
        <f t="shared" si="66"/>
        <v>2013</v>
      </c>
      <c r="H1422" t="str">
        <f t="shared" si="67"/>
        <v>May</v>
      </c>
      <c r="I1422">
        <v>52164</v>
      </c>
      <c r="J1422">
        <v>55440</v>
      </c>
      <c r="K1422">
        <f t="shared" si="68"/>
        <v>3276</v>
      </c>
      <c r="L1422">
        <v>3726</v>
      </c>
      <c r="M1422">
        <v>3960</v>
      </c>
      <c r="P1422" s="36">
        <v>41397</v>
      </c>
    </row>
    <row r="1423" spans="1:16">
      <c r="A1423" s="57">
        <v>41397</v>
      </c>
      <c r="B1423" t="s">
        <v>14</v>
      </c>
      <c r="C1423" t="s">
        <v>11</v>
      </c>
      <c r="D1423" t="s">
        <v>43</v>
      </c>
      <c r="E1423" t="s">
        <v>13</v>
      </c>
      <c r="F1423">
        <v>21</v>
      </c>
      <c r="G1423" t="str">
        <f t="shared" si="66"/>
        <v>2013</v>
      </c>
      <c r="H1423" t="str">
        <f t="shared" si="67"/>
        <v>May</v>
      </c>
      <c r="I1423">
        <v>84600</v>
      </c>
      <c r="J1423">
        <v>90000</v>
      </c>
      <c r="K1423">
        <f t="shared" si="68"/>
        <v>5400</v>
      </c>
      <c r="L1423">
        <v>3978</v>
      </c>
      <c r="M1423">
        <v>4230</v>
      </c>
      <c r="P1423" s="36">
        <v>41397</v>
      </c>
    </row>
    <row r="1424" spans="1:16">
      <c r="A1424" s="57">
        <v>41397</v>
      </c>
      <c r="B1424" t="s">
        <v>10</v>
      </c>
      <c r="C1424" t="s">
        <v>11</v>
      </c>
      <c r="D1424" t="s">
        <v>33</v>
      </c>
      <c r="E1424" t="s">
        <v>13</v>
      </c>
      <c r="F1424">
        <v>9</v>
      </c>
      <c r="G1424" t="str">
        <f t="shared" si="66"/>
        <v>2013</v>
      </c>
      <c r="H1424" t="str">
        <f t="shared" si="67"/>
        <v>May</v>
      </c>
      <c r="I1424">
        <v>99450</v>
      </c>
      <c r="J1424">
        <v>105750</v>
      </c>
      <c r="K1424">
        <f t="shared" si="68"/>
        <v>6300</v>
      </c>
      <c r="L1424">
        <v>3726</v>
      </c>
      <c r="M1424">
        <v>3960</v>
      </c>
      <c r="P1424" s="36">
        <v>41397</v>
      </c>
    </row>
    <row r="1425" spans="1:16">
      <c r="A1425" s="57">
        <v>41397</v>
      </c>
      <c r="B1425" t="s">
        <v>10</v>
      </c>
      <c r="C1425" t="s">
        <v>11</v>
      </c>
      <c r="D1425" t="s">
        <v>12</v>
      </c>
      <c r="E1425" t="s">
        <v>13</v>
      </c>
      <c r="F1425">
        <v>11</v>
      </c>
      <c r="G1425" t="str">
        <f t="shared" si="66"/>
        <v>2013</v>
      </c>
      <c r="H1425" t="str">
        <f t="shared" si="67"/>
        <v>May</v>
      </c>
      <c r="I1425">
        <v>42714</v>
      </c>
      <c r="J1425">
        <v>45360</v>
      </c>
      <c r="K1425">
        <f t="shared" si="68"/>
        <v>2646</v>
      </c>
      <c r="L1425">
        <v>4482</v>
      </c>
      <c r="M1425">
        <v>4770</v>
      </c>
      <c r="P1425" s="36">
        <v>41397</v>
      </c>
    </row>
    <row r="1426" spans="1:16">
      <c r="A1426" s="57">
        <v>41398</v>
      </c>
      <c r="B1426" t="s">
        <v>14</v>
      </c>
      <c r="C1426" t="s">
        <v>11</v>
      </c>
      <c r="D1426" t="s">
        <v>38</v>
      </c>
      <c r="E1426" t="s">
        <v>13</v>
      </c>
      <c r="F1426">
        <v>4</v>
      </c>
      <c r="G1426" t="str">
        <f t="shared" si="66"/>
        <v>2013</v>
      </c>
      <c r="H1426" t="str">
        <f t="shared" si="67"/>
        <v>May</v>
      </c>
      <c r="I1426">
        <v>67374</v>
      </c>
      <c r="J1426">
        <v>71820</v>
      </c>
      <c r="K1426">
        <f t="shared" si="68"/>
        <v>4446</v>
      </c>
      <c r="L1426">
        <v>3582</v>
      </c>
      <c r="M1426">
        <v>3870</v>
      </c>
      <c r="P1426" s="36">
        <v>41398</v>
      </c>
    </row>
    <row r="1427" spans="1:16">
      <c r="A1427" s="57">
        <v>41398</v>
      </c>
      <c r="B1427" t="s">
        <v>14</v>
      </c>
      <c r="C1427" t="s">
        <v>11</v>
      </c>
      <c r="D1427" t="s">
        <v>26</v>
      </c>
      <c r="E1427" t="s">
        <v>13</v>
      </c>
      <c r="F1427">
        <v>22</v>
      </c>
      <c r="G1427" t="str">
        <f t="shared" si="66"/>
        <v>2013</v>
      </c>
      <c r="H1427" t="str">
        <f t="shared" si="67"/>
        <v>May</v>
      </c>
      <c r="I1427">
        <v>3042</v>
      </c>
      <c r="J1427">
        <v>3240</v>
      </c>
      <c r="K1427">
        <f t="shared" si="68"/>
        <v>198</v>
      </c>
      <c r="L1427">
        <v>4482</v>
      </c>
      <c r="M1427">
        <v>4770</v>
      </c>
      <c r="P1427" s="36">
        <v>41398</v>
      </c>
    </row>
    <row r="1428" spans="1:16">
      <c r="A1428" s="57">
        <v>41398</v>
      </c>
      <c r="B1428" t="s">
        <v>22</v>
      </c>
      <c r="C1428" t="s">
        <v>23</v>
      </c>
      <c r="D1428" t="s">
        <v>12</v>
      </c>
      <c r="E1428" t="s">
        <v>13</v>
      </c>
      <c r="F1428">
        <v>15</v>
      </c>
      <c r="G1428" t="str">
        <f t="shared" si="66"/>
        <v>2013</v>
      </c>
      <c r="H1428" t="str">
        <f t="shared" si="67"/>
        <v>May</v>
      </c>
      <c r="I1428">
        <v>8136</v>
      </c>
      <c r="J1428">
        <v>8640</v>
      </c>
      <c r="K1428">
        <f t="shared" si="68"/>
        <v>504</v>
      </c>
      <c r="L1428">
        <v>3924</v>
      </c>
      <c r="M1428">
        <v>4230</v>
      </c>
      <c r="P1428" s="36">
        <v>41398</v>
      </c>
    </row>
    <row r="1429" spans="1:16">
      <c r="A1429" s="57">
        <v>41398</v>
      </c>
      <c r="B1429" t="s">
        <v>24</v>
      </c>
      <c r="C1429" t="s">
        <v>25</v>
      </c>
      <c r="D1429" t="s">
        <v>37</v>
      </c>
      <c r="E1429" t="s">
        <v>13</v>
      </c>
      <c r="F1429">
        <v>23</v>
      </c>
      <c r="G1429" t="str">
        <f t="shared" si="66"/>
        <v>2013</v>
      </c>
      <c r="H1429" t="str">
        <f t="shared" si="67"/>
        <v>May</v>
      </c>
      <c r="I1429">
        <v>49302</v>
      </c>
      <c r="J1429">
        <v>52470</v>
      </c>
      <c r="K1429">
        <f t="shared" si="68"/>
        <v>3168</v>
      </c>
      <c r="L1429">
        <v>7506</v>
      </c>
      <c r="M1429">
        <v>8100</v>
      </c>
      <c r="P1429" s="36">
        <v>41398</v>
      </c>
    </row>
    <row r="1430" spans="1:16">
      <c r="A1430" s="57">
        <v>41399</v>
      </c>
      <c r="B1430" t="s">
        <v>27</v>
      </c>
      <c r="C1430" t="s">
        <v>23</v>
      </c>
      <c r="D1430" t="s">
        <v>35</v>
      </c>
      <c r="E1430" t="s">
        <v>13</v>
      </c>
      <c r="F1430">
        <v>9</v>
      </c>
      <c r="G1430" t="str">
        <f t="shared" si="66"/>
        <v>2013</v>
      </c>
      <c r="H1430" t="str">
        <f t="shared" si="67"/>
        <v>May</v>
      </c>
      <c r="I1430">
        <v>30888</v>
      </c>
      <c r="J1430">
        <v>32940</v>
      </c>
      <c r="K1430">
        <f t="shared" si="68"/>
        <v>2052</v>
      </c>
      <c r="L1430">
        <v>3546</v>
      </c>
      <c r="M1430">
        <v>3780</v>
      </c>
      <c r="P1430" s="36">
        <v>41399</v>
      </c>
    </row>
    <row r="1431" spans="1:16">
      <c r="A1431" s="57">
        <v>41399</v>
      </c>
      <c r="B1431" t="s">
        <v>14</v>
      </c>
      <c r="C1431" t="s">
        <v>11</v>
      </c>
      <c r="D1431" t="s">
        <v>42</v>
      </c>
      <c r="E1431" t="s">
        <v>16</v>
      </c>
      <c r="F1431">
        <v>7</v>
      </c>
      <c r="G1431" t="str">
        <f t="shared" si="66"/>
        <v>2013</v>
      </c>
      <c r="H1431" t="str">
        <f t="shared" si="67"/>
        <v>May</v>
      </c>
      <c r="I1431">
        <v>90072</v>
      </c>
      <c r="J1431">
        <v>97200</v>
      </c>
      <c r="K1431">
        <f t="shared" si="68"/>
        <v>7128</v>
      </c>
      <c r="L1431">
        <v>3042</v>
      </c>
      <c r="M1431">
        <v>3240</v>
      </c>
      <c r="P1431" s="36">
        <v>41399</v>
      </c>
    </row>
    <row r="1432" spans="1:16">
      <c r="A1432" s="57">
        <v>41399</v>
      </c>
      <c r="B1432" t="s">
        <v>34</v>
      </c>
      <c r="C1432" t="s">
        <v>25</v>
      </c>
      <c r="D1432" t="s">
        <v>15</v>
      </c>
      <c r="E1432" t="s">
        <v>16</v>
      </c>
      <c r="F1432">
        <v>25</v>
      </c>
      <c r="G1432" t="str">
        <f t="shared" si="66"/>
        <v>2013</v>
      </c>
      <c r="H1432" t="str">
        <f t="shared" si="67"/>
        <v>May</v>
      </c>
      <c r="I1432">
        <v>10746</v>
      </c>
      <c r="J1432">
        <v>11610</v>
      </c>
      <c r="K1432">
        <f t="shared" si="68"/>
        <v>864</v>
      </c>
      <c r="L1432">
        <v>3042</v>
      </c>
      <c r="M1432">
        <v>3240</v>
      </c>
      <c r="P1432" s="36">
        <v>41399</v>
      </c>
    </row>
    <row r="1433" spans="1:16">
      <c r="A1433" s="57">
        <v>41399</v>
      </c>
      <c r="B1433" t="s">
        <v>27</v>
      </c>
      <c r="C1433" t="s">
        <v>23</v>
      </c>
      <c r="D1433" t="s">
        <v>36</v>
      </c>
      <c r="E1433" t="s">
        <v>13</v>
      </c>
      <c r="F1433">
        <v>10</v>
      </c>
      <c r="G1433" t="str">
        <f t="shared" si="66"/>
        <v>2013</v>
      </c>
      <c r="H1433" t="str">
        <f t="shared" si="67"/>
        <v>May</v>
      </c>
      <c r="I1433">
        <v>4212</v>
      </c>
      <c r="J1433">
        <v>4500</v>
      </c>
      <c r="K1433">
        <f t="shared" si="68"/>
        <v>288</v>
      </c>
      <c r="L1433">
        <v>3978</v>
      </c>
      <c r="M1433">
        <v>4230</v>
      </c>
      <c r="P1433" s="36">
        <v>41399</v>
      </c>
    </row>
    <row r="1434" spans="1:16">
      <c r="A1434" s="57">
        <v>41400</v>
      </c>
      <c r="B1434" t="s">
        <v>34</v>
      </c>
      <c r="C1434" t="s">
        <v>25</v>
      </c>
      <c r="D1434" t="s">
        <v>33</v>
      </c>
      <c r="E1434" t="s">
        <v>13</v>
      </c>
      <c r="F1434">
        <v>8</v>
      </c>
      <c r="G1434" t="str">
        <f t="shared" si="66"/>
        <v>2013</v>
      </c>
      <c r="H1434" t="str">
        <f t="shared" si="67"/>
        <v>May</v>
      </c>
      <c r="I1434">
        <v>91494</v>
      </c>
      <c r="J1434">
        <v>97290</v>
      </c>
      <c r="K1434">
        <f t="shared" si="68"/>
        <v>5796</v>
      </c>
      <c r="L1434">
        <v>5148</v>
      </c>
      <c r="M1434">
        <v>5490</v>
      </c>
      <c r="P1434" s="36">
        <v>41400</v>
      </c>
    </row>
    <row r="1435" spans="1:16">
      <c r="A1435" s="57">
        <v>41400</v>
      </c>
      <c r="B1435" t="s">
        <v>29</v>
      </c>
      <c r="C1435" t="s">
        <v>30</v>
      </c>
      <c r="D1435" t="s">
        <v>15</v>
      </c>
      <c r="E1435" t="s">
        <v>16</v>
      </c>
      <c r="F1435">
        <v>18</v>
      </c>
      <c r="G1435" t="str">
        <f t="shared" si="66"/>
        <v>2013</v>
      </c>
      <c r="H1435" t="str">
        <f t="shared" si="67"/>
        <v>May</v>
      </c>
      <c r="I1435">
        <v>50148</v>
      </c>
      <c r="J1435">
        <v>54180</v>
      </c>
      <c r="K1435">
        <f t="shared" si="68"/>
        <v>4032</v>
      </c>
      <c r="L1435">
        <v>3042</v>
      </c>
      <c r="M1435">
        <v>3240</v>
      </c>
      <c r="P1435" s="36">
        <v>41400</v>
      </c>
    </row>
    <row r="1436" spans="1:16">
      <c r="A1436" s="57">
        <v>41400</v>
      </c>
      <c r="B1436" t="s">
        <v>27</v>
      </c>
      <c r="C1436" t="s">
        <v>23</v>
      </c>
      <c r="D1436" t="s">
        <v>26</v>
      </c>
      <c r="E1436" t="s">
        <v>13</v>
      </c>
      <c r="F1436">
        <v>8</v>
      </c>
      <c r="G1436" t="str">
        <f t="shared" si="66"/>
        <v>2013</v>
      </c>
      <c r="H1436" t="str">
        <f t="shared" si="67"/>
        <v>May</v>
      </c>
      <c r="I1436">
        <v>39546</v>
      </c>
      <c r="J1436">
        <v>42120</v>
      </c>
      <c r="K1436">
        <f t="shared" si="68"/>
        <v>2574</v>
      </c>
      <c r="L1436">
        <v>5148</v>
      </c>
      <c r="M1436">
        <v>5490</v>
      </c>
      <c r="P1436" s="36">
        <v>41400</v>
      </c>
    </row>
    <row r="1437" spans="1:16">
      <c r="A1437" s="57">
        <v>41400</v>
      </c>
      <c r="B1437" t="s">
        <v>27</v>
      </c>
      <c r="C1437" t="s">
        <v>23</v>
      </c>
      <c r="D1437" t="s">
        <v>19</v>
      </c>
      <c r="E1437" t="s">
        <v>13</v>
      </c>
      <c r="F1437">
        <v>25</v>
      </c>
      <c r="G1437" t="str">
        <f t="shared" si="66"/>
        <v>2013</v>
      </c>
      <c r="H1437" t="str">
        <f t="shared" si="67"/>
        <v>May</v>
      </c>
      <c r="I1437">
        <v>63648</v>
      </c>
      <c r="J1437">
        <v>67680</v>
      </c>
      <c r="K1437">
        <f t="shared" si="68"/>
        <v>4032</v>
      </c>
      <c r="L1437">
        <v>7506</v>
      </c>
      <c r="M1437">
        <v>8100</v>
      </c>
      <c r="P1437" s="36">
        <v>41400</v>
      </c>
    </row>
    <row r="1438" spans="1:16">
      <c r="A1438" s="57">
        <v>41400</v>
      </c>
      <c r="B1438" t="s">
        <v>29</v>
      </c>
      <c r="C1438" t="s">
        <v>30</v>
      </c>
      <c r="D1438" t="s">
        <v>15</v>
      </c>
      <c r="E1438" t="s">
        <v>16</v>
      </c>
      <c r="F1438">
        <v>7</v>
      </c>
      <c r="G1438" t="str">
        <f t="shared" si="66"/>
        <v>2013</v>
      </c>
      <c r="H1438" t="str">
        <f t="shared" si="67"/>
        <v>May</v>
      </c>
      <c r="I1438">
        <v>25074</v>
      </c>
      <c r="J1438">
        <v>27090</v>
      </c>
      <c r="K1438">
        <f t="shared" si="68"/>
        <v>2016</v>
      </c>
      <c r="L1438">
        <v>3042</v>
      </c>
      <c r="M1438">
        <v>3240</v>
      </c>
      <c r="P1438" s="36">
        <v>41400</v>
      </c>
    </row>
    <row r="1439" spans="1:16">
      <c r="A1439" s="57">
        <v>41400</v>
      </c>
      <c r="B1439" t="s">
        <v>31</v>
      </c>
      <c r="C1439" t="s">
        <v>30</v>
      </c>
      <c r="D1439" t="s">
        <v>35</v>
      </c>
      <c r="E1439" t="s">
        <v>13</v>
      </c>
      <c r="F1439">
        <v>17</v>
      </c>
      <c r="G1439" t="str">
        <f t="shared" si="66"/>
        <v>2013</v>
      </c>
      <c r="H1439" t="str">
        <f t="shared" si="67"/>
        <v>May</v>
      </c>
      <c r="I1439">
        <v>113256</v>
      </c>
      <c r="J1439">
        <v>120780</v>
      </c>
      <c r="K1439">
        <f t="shared" si="68"/>
        <v>7524</v>
      </c>
      <c r="L1439">
        <v>3978</v>
      </c>
      <c r="M1439">
        <v>4230</v>
      </c>
      <c r="P1439" s="36">
        <v>41400</v>
      </c>
    </row>
    <row r="1440" spans="1:16">
      <c r="A1440" s="57">
        <v>41401</v>
      </c>
      <c r="B1440" t="s">
        <v>14</v>
      </c>
      <c r="C1440" t="s">
        <v>11</v>
      </c>
      <c r="D1440" t="s">
        <v>26</v>
      </c>
      <c r="E1440" t="s">
        <v>13</v>
      </c>
      <c r="F1440">
        <v>3</v>
      </c>
      <c r="G1440" t="str">
        <f t="shared" si="66"/>
        <v>2013</v>
      </c>
      <c r="H1440" t="str">
        <f t="shared" si="67"/>
        <v>May</v>
      </c>
      <c r="I1440">
        <v>21294</v>
      </c>
      <c r="J1440">
        <v>22680</v>
      </c>
      <c r="K1440">
        <f t="shared" si="68"/>
        <v>1386</v>
      </c>
      <c r="L1440">
        <v>2952</v>
      </c>
      <c r="M1440">
        <v>3150</v>
      </c>
      <c r="P1440" s="36">
        <v>41401</v>
      </c>
    </row>
    <row r="1441" spans="1:16">
      <c r="A1441" s="57">
        <v>41402</v>
      </c>
      <c r="B1441" t="s">
        <v>17</v>
      </c>
      <c r="C1441" t="s">
        <v>18</v>
      </c>
      <c r="D1441" t="s">
        <v>36</v>
      </c>
      <c r="E1441" t="s">
        <v>13</v>
      </c>
      <c r="F1441">
        <v>13</v>
      </c>
      <c r="G1441" t="str">
        <f t="shared" si="66"/>
        <v>2013</v>
      </c>
      <c r="H1441" t="str">
        <f t="shared" si="67"/>
        <v>May</v>
      </c>
      <c r="I1441">
        <v>14742</v>
      </c>
      <c r="J1441">
        <v>15750</v>
      </c>
      <c r="K1441">
        <f t="shared" si="68"/>
        <v>1008</v>
      </c>
      <c r="L1441">
        <v>2034</v>
      </c>
      <c r="M1441">
        <v>2160</v>
      </c>
      <c r="P1441" s="36">
        <v>41402</v>
      </c>
    </row>
    <row r="1442" spans="1:16">
      <c r="A1442" s="57">
        <v>41402</v>
      </c>
      <c r="B1442" t="s">
        <v>27</v>
      </c>
      <c r="C1442" t="s">
        <v>23</v>
      </c>
      <c r="D1442" t="s">
        <v>39</v>
      </c>
      <c r="E1442" t="s">
        <v>13</v>
      </c>
      <c r="F1442">
        <v>17</v>
      </c>
      <c r="G1442" t="str">
        <f t="shared" si="66"/>
        <v>2013</v>
      </c>
      <c r="H1442" t="str">
        <f t="shared" si="67"/>
        <v>May</v>
      </c>
      <c r="I1442">
        <v>44712</v>
      </c>
      <c r="J1442">
        <v>47520</v>
      </c>
      <c r="K1442">
        <f t="shared" si="68"/>
        <v>2808</v>
      </c>
      <c r="L1442">
        <v>3582</v>
      </c>
      <c r="M1442">
        <v>3870</v>
      </c>
      <c r="P1442" s="36">
        <v>41402</v>
      </c>
    </row>
    <row r="1443" spans="1:16">
      <c r="A1443" s="57">
        <v>41403</v>
      </c>
      <c r="B1443" t="s">
        <v>31</v>
      </c>
      <c r="C1443" t="s">
        <v>30</v>
      </c>
      <c r="D1443" t="s">
        <v>12</v>
      </c>
      <c r="E1443" t="s">
        <v>13</v>
      </c>
      <c r="F1443">
        <v>22</v>
      </c>
      <c r="G1443" t="str">
        <f t="shared" si="66"/>
        <v>2013</v>
      </c>
      <c r="H1443" t="str">
        <f t="shared" si="67"/>
        <v>May</v>
      </c>
      <c r="I1443">
        <v>24408</v>
      </c>
      <c r="J1443">
        <v>25920</v>
      </c>
      <c r="K1443">
        <f t="shared" si="68"/>
        <v>1512</v>
      </c>
      <c r="L1443">
        <v>3978</v>
      </c>
      <c r="M1443">
        <v>4230</v>
      </c>
      <c r="P1443" s="36">
        <v>41403</v>
      </c>
    </row>
    <row r="1444" spans="1:16">
      <c r="A1444" s="57">
        <v>41404</v>
      </c>
      <c r="B1444" t="s">
        <v>24</v>
      </c>
      <c r="C1444" t="s">
        <v>25</v>
      </c>
      <c r="D1444" t="s">
        <v>36</v>
      </c>
      <c r="E1444" t="s">
        <v>13</v>
      </c>
      <c r="F1444">
        <v>23</v>
      </c>
      <c r="G1444" t="str">
        <f t="shared" si="66"/>
        <v>2013</v>
      </c>
      <c r="H1444" t="str">
        <f t="shared" si="67"/>
        <v>May</v>
      </c>
      <c r="I1444">
        <v>25272</v>
      </c>
      <c r="J1444">
        <v>27000</v>
      </c>
      <c r="K1444">
        <f t="shared" si="68"/>
        <v>1728</v>
      </c>
      <c r="L1444">
        <v>2196</v>
      </c>
      <c r="M1444">
        <v>2340</v>
      </c>
      <c r="P1444" s="36">
        <v>41404</v>
      </c>
    </row>
    <row r="1445" spans="1:16">
      <c r="A1445" s="57">
        <v>41404</v>
      </c>
      <c r="B1445" t="s">
        <v>31</v>
      </c>
      <c r="C1445" t="s">
        <v>30</v>
      </c>
      <c r="D1445" t="s">
        <v>28</v>
      </c>
      <c r="E1445" t="s">
        <v>13</v>
      </c>
      <c r="F1445">
        <v>1</v>
      </c>
      <c r="G1445" t="str">
        <f t="shared" si="66"/>
        <v>2013</v>
      </c>
      <c r="H1445" t="str">
        <f t="shared" si="67"/>
        <v>May</v>
      </c>
      <c r="I1445">
        <v>46656</v>
      </c>
      <c r="J1445">
        <v>49680</v>
      </c>
      <c r="K1445">
        <f t="shared" si="68"/>
        <v>3024</v>
      </c>
      <c r="L1445">
        <v>2034</v>
      </c>
      <c r="M1445">
        <v>2160</v>
      </c>
      <c r="P1445" s="36">
        <v>41404</v>
      </c>
    </row>
    <row r="1446" spans="1:16">
      <c r="A1446" s="57">
        <v>41404</v>
      </c>
      <c r="B1446" t="s">
        <v>31</v>
      </c>
      <c r="C1446" t="s">
        <v>30</v>
      </c>
      <c r="D1446" t="s">
        <v>33</v>
      </c>
      <c r="E1446" t="s">
        <v>13</v>
      </c>
      <c r="F1446">
        <v>25</v>
      </c>
      <c r="G1446" t="str">
        <f t="shared" si="66"/>
        <v>2013</v>
      </c>
      <c r="H1446" t="str">
        <f t="shared" si="67"/>
        <v>May</v>
      </c>
      <c r="I1446">
        <v>23868</v>
      </c>
      <c r="J1446">
        <v>25380</v>
      </c>
      <c r="K1446">
        <f t="shared" si="68"/>
        <v>1512</v>
      </c>
      <c r="L1446">
        <v>5148</v>
      </c>
      <c r="M1446">
        <v>5490</v>
      </c>
      <c r="P1446" s="36">
        <v>41404</v>
      </c>
    </row>
    <row r="1447" spans="1:16">
      <c r="A1447" s="57">
        <v>41404</v>
      </c>
      <c r="B1447" t="s">
        <v>20</v>
      </c>
      <c r="C1447" t="s">
        <v>18</v>
      </c>
      <c r="D1447" t="s">
        <v>19</v>
      </c>
      <c r="E1447" t="s">
        <v>13</v>
      </c>
      <c r="F1447">
        <v>22</v>
      </c>
      <c r="G1447" t="str">
        <f t="shared" si="66"/>
        <v>2013</v>
      </c>
      <c r="H1447" t="str">
        <f t="shared" si="67"/>
        <v>May</v>
      </c>
      <c r="I1447">
        <v>55692</v>
      </c>
      <c r="J1447">
        <v>59220</v>
      </c>
      <c r="K1447">
        <f t="shared" si="68"/>
        <v>3528</v>
      </c>
      <c r="L1447">
        <v>3384</v>
      </c>
      <c r="M1447">
        <v>3600</v>
      </c>
      <c r="P1447" s="36">
        <v>41404</v>
      </c>
    </row>
    <row r="1448" spans="1:16">
      <c r="A1448" s="57">
        <v>41404</v>
      </c>
      <c r="B1448" t="s">
        <v>22</v>
      </c>
      <c r="C1448" t="s">
        <v>23</v>
      </c>
      <c r="D1448" t="s">
        <v>36</v>
      </c>
      <c r="E1448" t="s">
        <v>13</v>
      </c>
      <c r="F1448">
        <v>2</v>
      </c>
      <c r="G1448" t="str">
        <f t="shared" si="66"/>
        <v>2013</v>
      </c>
      <c r="H1448" t="str">
        <f t="shared" si="67"/>
        <v>May</v>
      </c>
      <c r="I1448">
        <v>23166</v>
      </c>
      <c r="J1448">
        <v>24750</v>
      </c>
      <c r="K1448">
        <f t="shared" si="68"/>
        <v>1584</v>
      </c>
      <c r="L1448">
        <v>3978</v>
      </c>
      <c r="M1448">
        <v>4230</v>
      </c>
      <c r="P1448" s="36">
        <v>41404</v>
      </c>
    </row>
    <row r="1449" spans="1:16">
      <c r="A1449" s="57">
        <v>41405</v>
      </c>
      <c r="B1449" t="s">
        <v>20</v>
      </c>
      <c r="C1449" t="s">
        <v>18</v>
      </c>
      <c r="D1449" t="s">
        <v>12</v>
      </c>
      <c r="E1449" t="s">
        <v>13</v>
      </c>
      <c r="F1449">
        <v>11</v>
      </c>
      <c r="G1449" t="str">
        <f t="shared" si="66"/>
        <v>2013</v>
      </c>
      <c r="H1449" t="str">
        <f t="shared" si="67"/>
        <v>May</v>
      </c>
      <c r="I1449">
        <v>40680</v>
      </c>
      <c r="J1449">
        <v>43200</v>
      </c>
      <c r="K1449">
        <f t="shared" si="68"/>
        <v>2520</v>
      </c>
      <c r="L1449">
        <v>3582</v>
      </c>
      <c r="M1449">
        <v>3870</v>
      </c>
      <c r="P1449" s="36">
        <v>41405</v>
      </c>
    </row>
    <row r="1450" spans="1:16">
      <c r="A1450" s="57">
        <v>41405</v>
      </c>
      <c r="B1450" t="s">
        <v>17</v>
      </c>
      <c r="C1450" t="s">
        <v>18</v>
      </c>
      <c r="D1450" t="s">
        <v>15</v>
      </c>
      <c r="E1450" t="s">
        <v>16</v>
      </c>
      <c r="F1450">
        <v>11</v>
      </c>
      <c r="G1450" t="str">
        <f t="shared" si="66"/>
        <v>2013</v>
      </c>
      <c r="H1450" t="str">
        <f t="shared" si="67"/>
        <v>May</v>
      </c>
      <c r="I1450">
        <v>21492</v>
      </c>
      <c r="J1450">
        <v>23220</v>
      </c>
      <c r="K1450">
        <f t="shared" si="68"/>
        <v>1728</v>
      </c>
      <c r="L1450">
        <v>3546</v>
      </c>
      <c r="M1450">
        <v>3780</v>
      </c>
      <c r="P1450" s="36">
        <v>41405</v>
      </c>
    </row>
    <row r="1451" spans="1:16">
      <c r="A1451" s="57">
        <v>41405</v>
      </c>
      <c r="B1451" t="s">
        <v>20</v>
      </c>
      <c r="C1451" t="s">
        <v>18</v>
      </c>
      <c r="D1451" t="s">
        <v>36</v>
      </c>
      <c r="E1451" t="s">
        <v>13</v>
      </c>
      <c r="F1451">
        <v>1</v>
      </c>
      <c r="G1451" t="str">
        <f t="shared" si="66"/>
        <v>2013</v>
      </c>
      <c r="H1451" t="str">
        <f t="shared" si="67"/>
        <v>May</v>
      </c>
      <c r="I1451">
        <v>16848</v>
      </c>
      <c r="J1451">
        <v>18000</v>
      </c>
      <c r="K1451">
        <f t="shared" si="68"/>
        <v>1152</v>
      </c>
      <c r="L1451">
        <v>7506</v>
      </c>
      <c r="M1451">
        <v>8100</v>
      </c>
      <c r="P1451" s="36">
        <v>41405</v>
      </c>
    </row>
    <row r="1452" spans="1:16">
      <c r="A1452" s="57">
        <v>41405</v>
      </c>
      <c r="B1452" t="s">
        <v>31</v>
      </c>
      <c r="C1452" t="s">
        <v>30</v>
      </c>
      <c r="D1452" t="s">
        <v>28</v>
      </c>
      <c r="E1452" t="s">
        <v>13</v>
      </c>
      <c r="F1452">
        <v>14</v>
      </c>
      <c r="G1452" t="str">
        <f t="shared" si="66"/>
        <v>2013</v>
      </c>
      <c r="H1452" t="str">
        <f t="shared" si="67"/>
        <v>May</v>
      </c>
      <c r="I1452">
        <v>122472</v>
      </c>
      <c r="J1452">
        <v>130410</v>
      </c>
      <c r="K1452">
        <f t="shared" si="68"/>
        <v>7938</v>
      </c>
      <c r="L1452">
        <v>3978</v>
      </c>
      <c r="M1452">
        <v>4230</v>
      </c>
      <c r="P1452" s="36">
        <v>41405</v>
      </c>
    </row>
    <row r="1453" spans="1:16">
      <c r="A1453" s="57">
        <v>41406</v>
      </c>
      <c r="B1453" t="s">
        <v>20</v>
      </c>
      <c r="C1453" t="s">
        <v>18</v>
      </c>
      <c r="D1453" t="s">
        <v>32</v>
      </c>
      <c r="E1453" t="s">
        <v>13</v>
      </c>
      <c r="F1453">
        <v>11</v>
      </c>
      <c r="G1453" t="str">
        <f t="shared" si="66"/>
        <v>2013</v>
      </c>
      <c r="H1453" t="str">
        <f t="shared" si="67"/>
        <v>May</v>
      </c>
      <c r="I1453">
        <v>35460</v>
      </c>
      <c r="J1453">
        <v>37800</v>
      </c>
      <c r="K1453">
        <f t="shared" si="68"/>
        <v>2340</v>
      </c>
      <c r="L1453">
        <v>2034</v>
      </c>
      <c r="M1453">
        <v>2160</v>
      </c>
      <c r="P1453" s="36">
        <v>41406</v>
      </c>
    </row>
    <row r="1454" spans="1:16">
      <c r="A1454" s="57">
        <v>41406</v>
      </c>
      <c r="B1454" t="s">
        <v>20</v>
      </c>
      <c r="C1454" t="s">
        <v>18</v>
      </c>
      <c r="D1454" t="s">
        <v>41</v>
      </c>
      <c r="E1454" t="s">
        <v>13</v>
      </c>
      <c r="F1454">
        <v>8</v>
      </c>
      <c r="G1454" t="str">
        <f t="shared" si="66"/>
        <v>2013</v>
      </c>
      <c r="H1454" t="str">
        <f t="shared" si="67"/>
        <v>May</v>
      </c>
      <c r="I1454">
        <v>73800</v>
      </c>
      <c r="J1454">
        <v>78750</v>
      </c>
      <c r="K1454">
        <f t="shared" si="68"/>
        <v>4950</v>
      </c>
      <c r="L1454">
        <v>2952</v>
      </c>
      <c r="M1454">
        <v>3150</v>
      </c>
      <c r="P1454" s="36">
        <v>41406</v>
      </c>
    </row>
    <row r="1455" spans="1:16">
      <c r="A1455" s="57">
        <v>41407</v>
      </c>
      <c r="B1455" t="s">
        <v>22</v>
      </c>
      <c r="C1455" t="s">
        <v>23</v>
      </c>
      <c r="D1455" t="s">
        <v>37</v>
      </c>
      <c r="E1455" t="s">
        <v>13</v>
      </c>
      <c r="F1455">
        <v>1</v>
      </c>
      <c r="G1455" t="str">
        <f t="shared" si="66"/>
        <v>2013</v>
      </c>
      <c r="H1455" t="str">
        <f t="shared" si="67"/>
        <v>May</v>
      </c>
      <c r="I1455">
        <v>58266</v>
      </c>
      <c r="J1455">
        <v>62010</v>
      </c>
      <c r="K1455">
        <f t="shared" si="68"/>
        <v>3744</v>
      </c>
      <c r="L1455">
        <v>3546</v>
      </c>
      <c r="M1455">
        <v>3780</v>
      </c>
      <c r="P1455" s="36">
        <v>41407</v>
      </c>
    </row>
    <row r="1456" spans="1:16">
      <c r="A1456" s="57">
        <v>41407</v>
      </c>
      <c r="B1456" t="s">
        <v>24</v>
      </c>
      <c r="C1456" t="s">
        <v>25</v>
      </c>
      <c r="D1456" t="s">
        <v>43</v>
      </c>
      <c r="E1456" t="s">
        <v>13</v>
      </c>
      <c r="F1456">
        <v>24</v>
      </c>
      <c r="G1456" t="str">
        <f t="shared" si="66"/>
        <v>2013</v>
      </c>
      <c r="H1456" t="str">
        <f t="shared" si="67"/>
        <v>May</v>
      </c>
      <c r="I1456">
        <v>43992</v>
      </c>
      <c r="J1456">
        <v>46800</v>
      </c>
      <c r="K1456">
        <f t="shared" si="68"/>
        <v>2808</v>
      </c>
      <c r="L1456">
        <v>3546</v>
      </c>
      <c r="M1456">
        <v>3780</v>
      </c>
      <c r="P1456" s="36">
        <v>41407</v>
      </c>
    </row>
    <row r="1457" spans="1:16">
      <c r="A1457" s="57">
        <v>41407</v>
      </c>
      <c r="B1457" t="s">
        <v>22</v>
      </c>
      <c r="C1457" t="s">
        <v>23</v>
      </c>
      <c r="D1457" t="s">
        <v>35</v>
      </c>
      <c r="E1457" t="s">
        <v>13</v>
      </c>
      <c r="F1457">
        <v>15</v>
      </c>
      <c r="G1457" t="str">
        <f t="shared" si="66"/>
        <v>2013</v>
      </c>
      <c r="H1457" t="str">
        <f t="shared" si="67"/>
        <v>May</v>
      </c>
      <c r="I1457">
        <v>87516</v>
      </c>
      <c r="J1457">
        <v>93330</v>
      </c>
      <c r="K1457">
        <f t="shared" si="68"/>
        <v>5814</v>
      </c>
      <c r="L1457">
        <v>3978</v>
      </c>
      <c r="M1457">
        <v>4230</v>
      </c>
      <c r="P1457" s="36">
        <v>41407</v>
      </c>
    </row>
    <row r="1458" spans="1:16">
      <c r="A1458" s="57">
        <v>41408</v>
      </c>
      <c r="B1458" t="s">
        <v>10</v>
      </c>
      <c r="C1458" t="s">
        <v>11</v>
      </c>
      <c r="D1458" t="s">
        <v>38</v>
      </c>
      <c r="E1458" t="s">
        <v>13</v>
      </c>
      <c r="F1458">
        <v>20</v>
      </c>
      <c r="G1458" t="str">
        <f t="shared" si="66"/>
        <v>2013</v>
      </c>
      <c r="H1458" t="str">
        <f t="shared" si="67"/>
        <v>May</v>
      </c>
      <c r="I1458">
        <v>46098</v>
      </c>
      <c r="J1458">
        <v>49140</v>
      </c>
      <c r="K1458">
        <f t="shared" si="68"/>
        <v>3042</v>
      </c>
      <c r="L1458">
        <v>3546</v>
      </c>
      <c r="M1458">
        <v>3780</v>
      </c>
      <c r="P1458" s="36">
        <v>41408</v>
      </c>
    </row>
    <row r="1459" spans="1:16">
      <c r="A1459" s="57">
        <v>41408</v>
      </c>
      <c r="B1459" t="s">
        <v>27</v>
      </c>
      <c r="C1459" t="s">
        <v>23</v>
      </c>
      <c r="D1459" t="s">
        <v>28</v>
      </c>
      <c r="E1459" t="s">
        <v>13</v>
      </c>
      <c r="F1459">
        <v>1</v>
      </c>
      <c r="G1459" t="str">
        <f t="shared" si="66"/>
        <v>2013</v>
      </c>
      <c r="H1459" t="str">
        <f t="shared" si="67"/>
        <v>May</v>
      </c>
      <c r="I1459">
        <v>99144</v>
      </c>
      <c r="J1459">
        <v>105570</v>
      </c>
      <c r="K1459">
        <f t="shared" si="68"/>
        <v>6426</v>
      </c>
      <c r="L1459">
        <v>5148</v>
      </c>
      <c r="M1459">
        <v>5490</v>
      </c>
      <c r="P1459" s="36">
        <v>41408</v>
      </c>
    </row>
    <row r="1460" spans="1:16">
      <c r="A1460" s="57">
        <v>41408</v>
      </c>
      <c r="B1460" t="s">
        <v>27</v>
      </c>
      <c r="C1460" t="s">
        <v>23</v>
      </c>
      <c r="D1460" t="s">
        <v>39</v>
      </c>
      <c r="E1460" t="s">
        <v>13</v>
      </c>
      <c r="F1460">
        <v>5</v>
      </c>
      <c r="G1460" t="str">
        <f t="shared" si="66"/>
        <v>2013</v>
      </c>
      <c r="H1460" t="str">
        <f t="shared" si="67"/>
        <v>May</v>
      </c>
      <c r="I1460">
        <v>3726</v>
      </c>
      <c r="J1460">
        <v>3960</v>
      </c>
      <c r="K1460">
        <f t="shared" si="68"/>
        <v>234</v>
      </c>
      <c r="L1460">
        <v>2196</v>
      </c>
      <c r="M1460">
        <v>2340</v>
      </c>
      <c r="P1460" s="36">
        <v>41408</v>
      </c>
    </row>
    <row r="1461" spans="1:16">
      <c r="A1461" s="57">
        <v>41410</v>
      </c>
      <c r="B1461" t="s">
        <v>10</v>
      </c>
      <c r="C1461" t="s">
        <v>11</v>
      </c>
      <c r="D1461" t="s">
        <v>28</v>
      </c>
      <c r="E1461" t="s">
        <v>13</v>
      </c>
      <c r="F1461">
        <v>2</v>
      </c>
      <c r="G1461" t="str">
        <f t="shared" si="66"/>
        <v>2013</v>
      </c>
      <c r="H1461" t="str">
        <f t="shared" si="67"/>
        <v>May</v>
      </c>
      <c r="I1461">
        <v>99144</v>
      </c>
      <c r="J1461">
        <v>105570</v>
      </c>
      <c r="K1461">
        <f t="shared" si="68"/>
        <v>6426</v>
      </c>
      <c r="L1461">
        <v>3924</v>
      </c>
      <c r="M1461">
        <v>4230</v>
      </c>
      <c r="P1461" s="36">
        <v>41410</v>
      </c>
    </row>
    <row r="1462" spans="1:16">
      <c r="A1462" s="57">
        <v>41410</v>
      </c>
      <c r="B1462" t="s">
        <v>22</v>
      </c>
      <c r="C1462" t="s">
        <v>23</v>
      </c>
      <c r="D1462" t="s">
        <v>26</v>
      </c>
      <c r="E1462" t="s">
        <v>13</v>
      </c>
      <c r="F1462">
        <v>15</v>
      </c>
      <c r="G1462" t="str">
        <f t="shared" si="66"/>
        <v>2013</v>
      </c>
      <c r="H1462" t="str">
        <f t="shared" si="67"/>
        <v>May</v>
      </c>
      <c r="I1462">
        <v>48672</v>
      </c>
      <c r="J1462">
        <v>51840</v>
      </c>
      <c r="K1462">
        <f t="shared" si="68"/>
        <v>3168</v>
      </c>
      <c r="L1462">
        <v>3978</v>
      </c>
      <c r="M1462">
        <v>4230</v>
      </c>
      <c r="P1462" s="36">
        <v>41410</v>
      </c>
    </row>
    <row r="1463" spans="1:16">
      <c r="A1463" s="57">
        <v>41410</v>
      </c>
      <c r="B1463" t="s">
        <v>31</v>
      </c>
      <c r="C1463" t="s">
        <v>30</v>
      </c>
      <c r="D1463" t="s">
        <v>12</v>
      </c>
      <c r="E1463" t="s">
        <v>13</v>
      </c>
      <c r="F1463">
        <v>24</v>
      </c>
      <c r="G1463" t="str">
        <f t="shared" si="66"/>
        <v>2013</v>
      </c>
      <c r="H1463" t="str">
        <f t="shared" si="67"/>
        <v>May</v>
      </c>
      <c r="I1463">
        <v>50850</v>
      </c>
      <c r="J1463">
        <v>54000</v>
      </c>
      <c r="K1463">
        <f t="shared" si="68"/>
        <v>3150</v>
      </c>
      <c r="L1463">
        <v>2106</v>
      </c>
      <c r="M1463">
        <v>2250</v>
      </c>
      <c r="P1463" s="36">
        <v>41410</v>
      </c>
    </row>
    <row r="1464" spans="1:16">
      <c r="A1464" s="57">
        <v>41410</v>
      </c>
      <c r="B1464" t="s">
        <v>14</v>
      </c>
      <c r="C1464" t="s">
        <v>11</v>
      </c>
      <c r="D1464" t="s">
        <v>33</v>
      </c>
      <c r="E1464" t="s">
        <v>13</v>
      </c>
      <c r="F1464">
        <v>23</v>
      </c>
      <c r="G1464" t="str">
        <f t="shared" si="66"/>
        <v>2013</v>
      </c>
      <c r="H1464" t="str">
        <f t="shared" si="67"/>
        <v>May</v>
      </c>
      <c r="I1464">
        <v>83538</v>
      </c>
      <c r="J1464">
        <v>88830</v>
      </c>
      <c r="K1464">
        <f t="shared" si="68"/>
        <v>5292</v>
      </c>
      <c r="L1464">
        <v>5148</v>
      </c>
      <c r="M1464">
        <v>5490</v>
      </c>
      <c r="P1464" s="36">
        <v>41410</v>
      </c>
    </row>
    <row r="1465" spans="1:16">
      <c r="A1465" s="57">
        <v>41411</v>
      </c>
      <c r="B1465" t="s">
        <v>10</v>
      </c>
      <c r="C1465" t="s">
        <v>11</v>
      </c>
      <c r="D1465" t="s">
        <v>28</v>
      </c>
      <c r="E1465" t="s">
        <v>13</v>
      </c>
      <c r="F1465">
        <v>20</v>
      </c>
      <c r="G1465" t="str">
        <f t="shared" si="66"/>
        <v>2013</v>
      </c>
      <c r="H1465" t="str">
        <f t="shared" si="67"/>
        <v>May</v>
      </c>
      <c r="I1465">
        <v>40824</v>
      </c>
      <c r="J1465">
        <v>43470</v>
      </c>
      <c r="K1465">
        <f t="shared" si="68"/>
        <v>2646</v>
      </c>
      <c r="L1465">
        <v>3546</v>
      </c>
      <c r="M1465">
        <v>3780</v>
      </c>
      <c r="P1465" s="36">
        <v>41411</v>
      </c>
    </row>
    <row r="1466" spans="1:16">
      <c r="A1466" s="57">
        <v>41411</v>
      </c>
      <c r="B1466" t="s">
        <v>29</v>
      </c>
      <c r="C1466" t="s">
        <v>30</v>
      </c>
      <c r="D1466" t="s">
        <v>43</v>
      </c>
      <c r="E1466" t="s">
        <v>13</v>
      </c>
      <c r="F1466">
        <v>23</v>
      </c>
      <c r="G1466" t="str">
        <f t="shared" si="66"/>
        <v>2013</v>
      </c>
      <c r="H1466" t="str">
        <f t="shared" si="67"/>
        <v>May</v>
      </c>
      <c r="I1466">
        <v>50760</v>
      </c>
      <c r="J1466">
        <v>54000</v>
      </c>
      <c r="K1466">
        <f t="shared" si="68"/>
        <v>3240</v>
      </c>
      <c r="L1466">
        <v>3546</v>
      </c>
      <c r="M1466">
        <v>3780</v>
      </c>
      <c r="P1466" s="36">
        <v>41411</v>
      </c>
    </row>
    <row r="1467" spans="1:16">
      <c r="A1467" s="57">
        <v>41411</v>
      </c>
      <c r="B1467" t="s">
        <v>24</v>
      </c>
      <c r="C1467" t="s">
        <v>25</v>
      </c>
      <c r="D1467" t="s">
        <v>43</v>
      </c>
      <c r="E1467" t="s">
        <v>13</v>
      </c>
      <c r="F1467">
        <v>22</v>
      </c>
      <c r="G1467" t="str">
        <f t="shared" si="66"/>
        <v>2013</v>
      </c>
      <c r="H1467" t="str">
        <f t="shared" si="67"/>
        <v>May</v>
      </c>
      <c r="I1467">
        <v>81216</v>
      </c>
      <c r="J1467">
        <v>86400</v>
      </c>
      <c r="K1467">
        <f t="shared" si="68"/>
        <v>5184</v>
      </c>
      <c r="L1467">
        <v>5148</v>
      </c>
      <c r="M1467">
        <v>5490</v>
      </c>
      <c r="P1467" s="36">
        <v>41411</v>
      </c>
    </row>
    <row r="1468" spans="1:16">
      <c r="A1468" s="57">
        <v>41411</v>
      </c>
      <c r="B1468" t="s">
        <v>24</v>
      </c>
      <c r="C1468" t="s">
        <v>25</v>
      </c>
      <c r="D1468" t="s">
        <v>35</v>
      </c>
      <c r="E1468" t="s">
        <v>13</v>
      </c>
      <c r="F1468">
        <v>10</v>
      </c>
      <c r="G1468" t="str">
        <f t="shared" si="66"/>
        <v>2013</v>
      </c>
      <c r="H1468" t="str">
        <f t="shared" si="67"/>
        <v>May</v>
      </c>
      <c r="I1468">
        <v>123552</v>
      </c>
      <c r="J1468">
        <v>131760</v>
      </c>
      <c r="K1468">
        <f t="shared" si="68"/>
        <v>8208</v>
      </c>
      <c r="L1468">
        <v>3384</v>
      </c>
      <c r="M1468">
        <v>3600</v>
      </c>
      <c r="P1468" s="36">
        <v>41411</v>
      </c>
    </row>
    <row r="1469" spans="1:16">
      <c r="A1469" s="57">
        <v>41411</v>
      </c>
      <c r="B1469" t="s">
        <v>27</v>
      </c>
      <c r="C1469" t="s">
        <v>23</v>
      </c>
      <c r="D1469" t="s">
        <v>15</v>
      </c>
      <c r="E1469" t="s">
        <v>16</v>
      </c>
      <c r="F1469">
        <v>5</v>
      </c>
      <c r="G1469" t="str">
        <f t="shared" si="66"/>
        <v>2013</v>
      </c>
      <c r="H1469" t="str">
        <f t="shared" si="67"/>
        <v>May</v>
      </c>
      <c r="I1469">
        <v>21492</v>
      </c>
      <c r="J1469">
        <v>23220</v>
      </c>
      <c r="K1469">
        <f t="shared" si="68"/>
        <v>1728</v>
      </c>
      <c r="L1469">
        <v>3042</v>
      </c>
      <c r="M1469">
        <v>3240</v>
      </c>
      <c r="P1469" s="36">
        <v>41411</v>
      </c>
    </row>
    <row r="1470" spans="1:16">
      <c r="A1470" s="57">
        <v>41412</v>
      </c>
      <c r="B1470" t="s">
        <v>27</v>
      </c>
      <c r="C1470" t="s">
        <v>23</v>
      </c>
      <c r="D1470" t="s">
        <v>40</v>
      </c>
      <c r="E1470" t="s">
        <v>16</v>
      </c>
      <c r="F1470">
        <v>12</v>
      </c>
      <c r="G1470" t="str">
        <f t="shared" si="66"/>
        <v>2013</v>
      </c>
      <c r="H1470" t="str">
        <f t="shared" si="67"/>
        <v>May</v>
      </c>
      <c r="I1470">
        <v>78480</v>
      </c>
      <c r="J1470">
        <v>84600</v>
      </c>
      <c r="K1470">
        <f t="shared" si="68"/>
        <v>6120</v>
      </c>
      <c r="L1470">
        <v>3978</v>
      </c>
      <c r="M1470">
        <v>4230</v>
      </c>
      <c r="P1470" s="36">
        <v>41412</v>
      </c>
    </row>
    <row r="1471" spans="1:16">
      <c r="A1471" s="57">
        <v>41412</v>
      </c>
      <c r="B1471" t="s">
        <v>27</v>
      </c>
      <c r="C1471" t="s">
        <v>23</v>
      </c>
      <c r="D1471" t="s">
        <v>42</v>
      </c>
      <c r="E1471" t="s">
        <v>16</v>
      </c>
      <c r="F1471">
        <v>19</v>
      </c>
      <c r="G1471" t="str">
        <f t="shared" si="66"/>
        <v>2013</v>
      </c>
      <c r="H1471" t="str">
        <f t="shared" si="67"/>
        <v>May</v>
      </c>
      <c r="I1471">
        <v>105084</v>
      </c>
      <c r="J1471">
        <v>113400</v>
      </c>
      <c r="K1471">
        <f t="shared" si="68"/>
        <v>8316</v>
      </c>
      <c r="L1471">
        <v>3978</v>
      </c>
      <c r="M1471">
        <v>4230</v>
      </c>
      <c r="P1471" s="36">
        <v>41412</v>
      </c>
    </row>
    <row r="1472" spans="1:16">
      <c r="A1472" s="57">
        <v>41412</v>
      </c>
      <c r="B1472" t="s">
        <v>10</v>
      </c>
      <c r="C1472" t="s">
        <v>11</v>
      </c>
      <c r="D1472" t="s">
        <v>32</v>
      </c>
      <c r="E1472" t="s">
        <v>13</v>
      </c>
      <c r="F1472">
        <v>18</v>
      </c>
      <c r="G1472" t="str">
        <f t="shared" si="66"/>
        <v>2013</v>
      </c>
      <c r="H1472" t="str">
        <f t="shared" si="67"/>
        <v>May</v>
      </c>
      <c r="I1472">
        <v>60282</v>
      </c>
      <c r="J1472">
        <v>64260</v>
      </c>
      <c r="K1472">
        <f t="shared" si="68"/>
        <v>3978</v>
      </c>
      <c r="L1472">
        <v>3924</v>
      </c>
      <c r="M1472">
        <v>4230</v>
      </c>
      <c r="P1472" s="36">
        <v>41412</v>
      </c>
    </row>
    <row r="1473" spans="1:16">
      <c r="A1473" s="57">
        <v>41412</v>
      </c>
      <c r="B1473" t="s">
        <v>17</v>
      </c>
      <c r="C1473" t="s">
        <v>18</v>
      </c>
      <c r="D1473" t="s">
        <v>26</v>
      </c>
      <c r="E1473" t="s">
        <v>13</v>
      </c>
      <c r="F1473">
        <v>1</v>
      </c>
      <c r="G1473" t="str">
        <f t="shared" si="66"/>
        <v>2013</v>
      </c>
      <c r="H1473" t="str">
        <f t="shared" si="67"/>
        <v>May</v>
      </c>
      <c r="I1473">
        <v>18252</v>
      </c>
      <c r="J1473">
        <v>19440</v>
      </c>
      <c r="K1473">
        <f t="shared" si="68"/>
        <v>1188</v>
      </c>
      <c r="L1473">
        <v>2952</v>
      </c>
      <c r="M1473">
        <v>3150</v>
      </c>
      <c r="P1473" s="36">
        <v>41412</v>
      </c>
    </row>
    <row r="1474" spans="1:16">
      <c r="A1474" s="57">
        <v>41412</v>
      </c>
      <c r="B1474" t="s">
        <v>20</v>
      </c>
      <c r="C1474" t="s">
        <v>18</v>
      </c>
      <c r="D1474" t="s">
        <v>15</v>
      </c>
      <c r="E1474" t="s">
        <v>16</v>
      </c>
      <c r="F1474">
        <v>15</v>
      </c>
      <c r="G1474" t="str">
        <f t="shared" si="66"/>
        <v>2013</v>
      </c>
      <c r="H1474" t="str">
        <f t="shared" si="67"/>
        <v>May</v>
      </c>
      <c r="I1474">
        <v>68058</v>
      </c>
      <c r="J1474">
        <v>73530</v>
      </c>
      <c r="K1474">
        <f t="shared" si="68"/>
        <v>5472</v>
      </c>
      <c r="L1474">
        <v>3042</v>
      </c>
      <c r="M1474">
        <v>3240</v>
      </c>
      <c r="P1474" s="36">
        <v>41412</v>
      </c>
    </row>
    <row r="1475" spans="1:16">
      <c r="A1475" s="57">
        <v>41413</v>
      </c>
      <c r="B1475" t="s">
        <v>34</v>
      </c>
      <c r="C1475" t="s">
        <v>25</v>
      </c>
      <c r="D1475" t="s">
        <v>12</v>
      </c>
      <c r="E1475" t="s">
        <v>13</v>
      </c>
      <c r="F1475">
        <v>4</v>
      </c>
      <c r="G1475" t="str">
        <f t="shared" ref="G1475:G1538" si="69">TEXT(A1475,"yyyy")</f>
        <v>2013</v>
      </c>
      <c r="H1475" t="str">
        <f t="shared" ref="H1475:H1538" si="70">TEXT(A1475,"mmmm")</f>
        <v>May</v>
      </c>
      <c r="I1475">
        <v>30510</v>
      </c>
      <c r="J1475">
        <v>32400</v>
      </c>
      <c r="K1475">
        <f t="shared" ref="K1475:K1538" si="71">J1475-I1475</f>
        <v>1890</v>
      </c>
      <c r="L1475">
        <v>3978</v>
      </c>
      <c r="M1475">
        <v>4230</v>
      </c>
      <c r="P1475" s="36">
        <v>41413</v>
      </c>
    </row>
    <row r="1476" spans="1:16">
      <c r="A1476" s="57">
        <v>41413</v>
      </c>
      <c r="B1476" t="s">
        <v>17</v>
      </c>
      <c r="C1476" t="s">
        <v>18</v>
      </c>
      <c r="D1476" t="s">
        <v>39</v>
      </c>
      <c r="E1476" t="s">
        <v>13</v>
      </c>
      <c r="F1476">
        <v>16</v>
      </c>
      <c r="G1476" t="str">
        <f t="shared" si="69"/>
        <v>2013</v>
      </c>
      <c r="H1476" t="str">
        <f t="shared" si="70"/>
        <v>May</v>
      </c>
      <c r="I1476">
        <v>55890</v>
      </c>
      <c r="J1476">
        <v>59400</v>
      </c>
      <c r="K1476">
        <f t="shared" si="71"/>
        <v>3510</v>
      </c>
      <c r="L1476">
        <v>2106</v>
      </c>
      <c r="M1476">
        <v>2250</v>
      </c>
      <c r="P1476" s="36">
        <v>41413</v>
      </c>
    </row>
    <row r="1477" spans="1:16">
      <c r="A1477" s="57">
        <v>41413</v>
      </c>
      <c r="B1477" t="s">
        <v>34</v>
      </c>
      <c r="C1477" t="s">
        <v>25</v>
      </c>
      <c r="D1477" t="s">
        <v>35</v>
      </c>
      <c r="E1477" t="s">
        <v>13</v>
      </c>
      <c r="F1477">
        <v>10</v>
      </c>
      <c r="G1477" t="str">
        <f t="shared" si="69"/>
        <v>2013</v>
      </c>
      <c r="H1477" t="str">
        <f t="shared" si="70"/>
        <v>May</v>
      </c>
      <c r="I1477">
        <v>102960</v>
      </c>
      <c r="J1477">
        <v>109800</v>
      </c>
      <c r="K1477">
        <f t="shared" si="71"/>
        <v>6840</v>
      </c>
      <c r="L1477">
        <v>2034</v>
      </c>
      <c r="M1477">
        <v>2160</v>
      </c>
      <c r="P1477" s="36">
        <v>41413</v>
      </c>
    </row>
    <row r="1478" spans="1:16">
      <c r="A1478" s="57">
        <v>41414</v>
      </c>
      <c r="B1478" t="s">
        <v>20</v>
      </c>
      <c r="C1478" t="s">
        <v>18</v>
      </c>
      <c r="D1478" t="s">
        <v>35</v>
      </c>
      <c r="E1478" t="s">
        <v>13</v>
      </c>
      <c r="F1478">
        <v>21</v>
      </c>
      <c r="G1478" t="str">
        <f t="shared" si="69"/>
        <v>2013</v>
      </c>
      <c r="H1478" t="str">
        <f t="shared" si="70"/>
        <v>May</v>
      </c>
      <c r="I1478">
        <v>15444</v>
      </c>
      <c r="J1478">
        <v>16470</v>
      </c>
      <c r="K1478">
        <f t="shared" si="71"/>
        <v>1026</v>
      </c>
      <c r="L1478">
        <v>4482</v>
      </c>
      <c r="M1478">
        <v>4770</v>
      </c>
      <c r="P1478" s="36">
        <v>41414</v>
      </c>
    </row>
    <row r="1479" spans="1:16">
      <c r="A1479" s="57">
        <v>41414</v>
      </c>
      <c r="B1479" t="s">
        <v>20</v>
      </c>
      <c r="C1479" t="s">
        <v>18</v>
      </c>
      <c r="D1479" t="s">
        <v>32</v>
      </c>
      <c r="E1479" t="s">
        <v>13</v>
      </c>
      <c r="F1479">
        <v>7</v>
      </c>
      <c r="G1479" t="str">
        <f t="shared" si="69"/>
        <v>2013</v>
      </c>
      <c r="H1479" t="str">
        <f t="shared" si="70"/>
        <v>May</v>
      </c>
      <c r="I1479">
        <v>85104</v>
      </c>
      <c r="J1479">
        <v>90720</v>
      </c>
      <c r="K1479">
        <f t="shared" si="71"/>
        <v>5616</v>
      </c>
      <c r="L1479">
        <v>3726</v>
      </c>
      <c r="M1479">
        <v>3960</v>
      </c>
      <c r="P1479" s="36">
        <v>41414</v>
      </c>
    </row>
    <row r="1480" spans="1:16">
      <c r="A1480" s="57">
        <v>41415</v>
      </c>
      <c r="B1480" t="s">
        <v>17</v>
      </c>
      <c r="C1480" t="s">
        <v>18</v>
      </c>
      <c r="D1480" t="s">
        <v>36</v>
      </c>
      <c r="E1480" t="s">
        <v>13</v>
      </c>
      <c r="F1480">
        <v>22</v>
      </c>
      <c r="G1480" t="str">
        <f t="shared" si="69"/>
        <v>2013</v>
      </c>
      <c r="H1480" t="str">
        <f t="shared" si="70"/>
        <v>May</v>
      </c>
      <c r="I1480">
        <v>12636</v>
      </c>
      <c r="J1480">
        <v>13500</v>
      </c>
      <c r="K1480">
        <f t="shared" si="71"/>
        <v>864</v>
      </c>
      <c r="L1480">
        <v>2952</v>
      </c>
      <c r="M1480">
        <v>3150</v>
      </c>
      <c r="P1480" s="36">
        <v>41415</v>
      </c>
    </row>
    <row r="1481" spans="1:16">
      <c r="A1481" s="57">
        <v>41415</v>
      </c>
      <c r="B1481" t="s">
        <v>34</v>
      </c>
      <c r="C1481" t="s">
        <v>25</v>
      </c>
      <c r="D1481" t="s">
        <v>35</v>
      </c>
      <c r="E1481" t="s">
        <v>13</v>
      </c>
      <c r="F1481">
        <v>15</v>
      </c>
      <c r="G1481" t="str">
        <f t="shared" si="69"/>
        <v>2013</v>
      </c>
      <c r="H1481" t="str">
        <f t="shared" si="70"/>
        <v>May</v>
      </c>
      <c r="I1481">
        <v>25740</v>
      </c>
      <c r="J1481">
        <v>27450</v>
      </c>
      <c r="K1481">
        <f t="shared" si="71"/>
        <v>1710</v>
      </c>
      <c r="L1481">
        <v>3384</v>
      </c>
      <c r="M1481">
        <v>3600</v>
      </c>
      <c r="P1481" s="36">
        <v>41415</v>
      </c>
    </row>
    <row r="1482" spans="1:16">
      <c r="A1482" s="57">
        <v>41415</v>
      </c>
      <c r="B1482" t="s">
        <v>10</v>
      </c>
      <c r="C1482" t="s">
        <v>11</v>
      </c>
      <c r="D1482" t="s">
        <v>32</v>
      </c>
      <c r="E1482" t="s">
        <v>13</v>
      </c>
      <c r="F1482">
        <v>7</v>
      </c>
      <c r="G1482" t="str">
        <f t="shared" si="69"/>
        <v>2013</v>
      </c>
      <c r="H1482" t="str">
        <f t="shared" si="70"/>
        <v>May</v>
      </c>
      <c r="I1482">
        <v>10638</v>
      </c>
      <c r="J1482">
        <v>11340</v>
      </c>
      <c r="K1482">
        <f t="shared" si="71"/>
        <v>702</v>
      </c>
      <c r="L1482">
        <v>3546</v>
      </c>
      <c r="M1482">
        <v>3780</v>
      </c>
      <c r="P1482" s="36">
        <v>41415</v>
      </c>
    </row>
    <row r="1483" spans="1:16">
      <c r="A1483" s="57">
        <v>41415</v>
      </c>
      <c r="B1483" t="s">
        <v>14</v>
      </c>
      <c r="C1483" t="s">
        <v>11</v>
      </c>
      <c r="D1483" t="s">
        <v>12</v>
      </c>
      <c r="E1483" t="s">
        <v>13</v>
      </c>
      <c r="F1483">
        <v>17</v>
      </c>
      <c r="G1483" t="str">
        <f t="shared" si="69"/>
        <v>2013</v>
      </c>
      <c r="H1483" t="str">
        <f t="shared" si="70"/>
        <v>May</v>
      </c>
      <c r="I1483">
        <v>32544</v>
      </c>
      <c r="J1483">
        <v>34560</v>
      </c>
      <c r="K1483">
        <f t="shared" si="71"/>
        <v>2016</v>
      </c>
      <c r="L1483">
        <v>5148</v>
      </c>
      <c r="M1483">
        <v>5490</v>
      </c>
      <c r="P1483" s="36">
        <v>41415</v>
      </c>
    </row>
    <row r="1484" spans="1:16">
      <c r="A1484" s="57">
        <v>41415</v>
      </c>
      <c r="B1484" t="s">
        <v>27</v>
      </c>
      <c r="C1484" t="s">
        <v>23</v>
      </c>
      <c r="D1484" t="s">
        <v>15</v>
      </c>
      <c r="E1484" t="s">
        <v>16</v>
      </c>
      <c r="F1484">
        <v>20</v>
      </c>
      <c r="G1484" t="str">
        <f t="shared" si="69"/>
        <v>2013</v>
      </c>
      <c r="H1484" t="str">
        <f t="shared" si="70"/>
        <v>May</v>
      </c>
      <c r="I1484">
        <v>89550</v>
      </c>
      <c r="J1484">
        <v>96750</v>
      </c>
      <c r="K1484">
        <f t="shared" si="71"/>
        <v>7200</v>
      </c>
      <c r="L1484">
        <v>2034</v>
      </c>
      <c r="M1484">
        <v>2160</v>
      </c>
      <c r="P1484" s="36">
        <v>41415</v>
      </c>
    </row>
    <row r="1485" spans="1:16">
      <c r="A1485" s="57">
        <v>41415</v>
      </c>
      <c r="B1485" t="s">
        <v>27</v>
      </c>
      <c r="C1485" t="s">
        <v>23</v>
      </c>
      <c r="D1485" t="s">
        <v>38</v>
      </c>
      <c r="E1485" t="s">
        <v>13</v>
      </c>
      <c r="F1485">
        <v>5</v>
      </c>
      <c r="G1485" t="str">
        <f t="shared" si="69"/>
        <v>2013</v>
      </c>
      <c r="H1485" t="str">
        <f t="shared" si="70"/>
        <v>May</v>
      </c>
      <c r="I1485">
        <v>70920</v>
      </c>
      <c r="J1485">
        <v>75600</v>
      </c>
      <c r="K1485">
        <f t="shared" si="71"/>
        <v>4680</v>
      </c>
      <c r="L1485">
        <v>2196</v>
      </c>
      <c r="M1485">
        <v>2340</v>
      </c>
      <c r="P1485" s="36">
        <v>41415</v>
      </c>
    </row>
    <row r="1486" spans="1:16">
      <c r="A1486" s="57">
        <v>41416</v>
      </c>
      <c r="B1486" t="s">
        <v>10</v>
      </c>
      <c r="C1486" t="s">
        <v>11</v>
      </c>
      <c r="D1486" t="s">
        <v>37</v>
      </c>
      <c r="E1486" t="s">
        <v>13</v>
      </c>
      <c r="F1486">
        <v>14</v>
      </c>
      <c r="G1486" t="str">
        <f t="shared" si="69"/>
        <v>2013</v>
      </c>
      <c r="H1486" t="str">
        <f t="shared" si="70"/>
        <v>May</v>
      </c>
      <c r="I1486">
        <v>53784</v>
      </c>
      <c r="J1486">
        <v>57240</v>
      </c>
      <c r="K1486">
        <f t="shared" si="71"/>
        <v>3456</v>
      </c>
      <c r="L1486">
        <v>3546</v>
      </c>
      <c r="M1486">
        <v>3780</v>
      </c>
      <c r="P1486" s="36">
        <v>41416</v>
      </c>
    </row>
    <row r="1487" spans="1:16">
      <c r="A1487" s="57">
        <v>41416</v>
      </c>
      <c r="B1487" t="s">
        <v>20</v>
      </c>
      <c r="C1487" t="s">
        <v>18</v>
      </c>
      <c r="D1487" t="s">
        <v>12</v>
      </c>
      <c r="E1487" t="s">
        <v>13</v>
      </c>
      <c r="F1487">
        <v>6</v>
      </c>
      <c r="G1487" t="str">
        <f t="shared" si="69"/>
        <v>2013</v>
      </c>
      <c r="H1487" t="str">
        <f t="shared" si="70"/>
        <v>May</v>
      </c>
      <c r="I1487">
        <v>2034</v>
      </c>
      <c r="J1487">
        <v>2160</v>
      </c>
      <c r="K1487">
        <f t="shared" si="71"/>
        <v>126</v>
      </c>
      <c r="L1487">
        <v>3546</v>
      </c>
      <c r="M1487">
        <v>3780</v>
      </c>
      <c r="P1487" s="36">
        <v>41416</v>
      </c>
    </row>
    <row r="1488" spans="1:16">
      <c r="A1488" s="57">
        <v>41416</v>
      </c>
      <c r="B1488" t="s">
        <v>17</v>
      </c>
      <c r="C1488" t="s">
        <v>18</v>
      </c>
      <c r="D1488" t="s">
        <v>37</v>
      </c>
      <c r="E1488" t="s">
        <v>13</v>
      </c>
      <c r="F1488">
        <v>22</v>
      </c>
      <c r="G1488" t="str">
        <f t="shared" si="69"/>
        <v>2013</v>
      </c>
      <c r="H1488" t="str">
        <f t="shared" si="70"/>
        <v>May</v>
      </c>
      <c r="I1488">
        <v>17928</v>
      </c>
      <c r="J1488">
        <v>19080</v>
      </c>
      <c r="K1488">
        <f t="shared" si="71"/>
        <v>1152</v>
      </c>
      <c r="L1488">
        <v>7506</v>
      </c>
      <c r="M1488">
        <v>8100</v>
      </c>
      <c r="P1488" s="36">
        <v>41416</v>
      </c>
    </row>
    <row r="1489" spans="1:16">
      <c r="A1489" s="57">
        <v>41417</v>
      </c>
      <c r="B1489" t="s">
        <v>10</v>
      </c>
      <c r="C1489" t="s">
        <v>11</v>
      </c>
      <c r="D1489" t="s">
        <v>43</v>
      </c>
      <c r="E1489" t="s">
        <v>13</v>
      </c>
      <c r="F1489">
        <v>6</v>
      </c>
      <c r="G1489" t="str">
        <f t="shared" si="69"/>
        <v>2013</v>
      </c>
      <c r="H1489" t="str">
        <f t="shared" si="70"/>
        <v>May</v>
      </c>
      <c r="I1489">
        <v>81216</v>
      </c>
      <c r="J1489">
        <v>86400</v>
      </c>
      <c r="K1489">
        <f t="shared" si="71"/>
        <v>5184</v>
      </c>
      <c r="L1489">
        <v>3924</v>
      </c>
      <c r="M1489">
        <v>4230</v>
      </c>
      <c r="P1489" s="36">
        <v>41417</v>
      </c>
    </row>
    <row r="1490" spans="1:16">
      <c r="A1490" s="57">
        <v>41417</v>
      </c>
      <c r="B1490" t="s">
        <v>24</v>
      </c>
      <c r="C1490" t="s">
        <v>25</v>
      </c>
      <c r="D1490" t="s">
        <v>19</v>
      </c>
      <c r="E1490" t="s">
        <v>13</v>
      </c>
      <c r="F1490">
        <v>6</v>
      </c>
      <c r="G1490" t="str">
        <f t="shared" si="69"/>
        <v>2013</v>
      </c>
      <c r="H1490" t="str">
        <f t="shared" si="70"/>
        <v>May</v>
      </c>
      <c r="I1490">
        <v>55692</v>
      </c>
      <c r="J1490">
        <v>59220</v>
      </c>
      <c r="K1490">
        <f t="shared" si="71"/>
        <v>3528</v>
      </c>
      <c r="L1490">
        <v>4482</v>
      </c>
      <c r="M1490">
        <v>4770</v>
      </c>
      <c r="P1490" s="36">
        <v>41417</v>
      </c>
    </row>
    <row r="1491" spans="1:16">
      <c r="A1491" s="57">
        <v>41417</v>
      </c>
      <c r="B1491" t="s">
        <v>29</v>
      </c>
      <c r="C1491" t="s">
        <v>30</v>
      </c>
      <c r="D1491" t="s">
        <v>35</v>
      </c>
      <c r="E1491" t="s">
        <v>13</v>
      </c>
      <c r="F1491">
        <v>2</v>
      </c>
      <c r="G1491" t="str">
        <f t="shared" si="69"/>
        <v>2013</v>
      </c>
      <c r="H1491" t="str">
        <f t="shared" si="70"/>
        <v>May</v>
      </c>
      <c r="I1491">
        <v>41184</v>
      </c>
      <c r="J1491">
        <v>43920</v>
      </c>
      <c r="K1491">
        <f t="shared" si="71"/>
        <v>2736</v>
      </c>
      <c r="L1491">
        <v>3546</v>
      </c>
      <c r="M1491">
        <v>3780</v>
      </c>
      <c r="P1491" s="36">
        <v>41417</v>
      </c>
    </row>
    <row r="1492" spans="1:16">
      <c r="A1492" s="57">
        <v>41418</v>
      </c>
      <c r="B1492" t="s">
        <v>17</v>
      </c>
      <c r="C1492" t="s">
        <v>18</v>
      </c>
      <c r="D1492" t="s">
        <v>39</v>
      </c>
      <c r="E1492" t="s">
        <v>13</v>
      </c>
      <c r="F1492">
        <v>24</v>
      </c>
      <c r="G1492" t="str">
        <f t="shared" si="69"/>
        <v>2013</v>
      </c>
      <c r="H1492" t="str">
        <f t="shared" si="70"/>
        <v>May</v>
      </c>
      <c r="I1492">
        <v>3726</v>
      </c>
      <c r="J1492">
        <v>3960</v>
      </c>
      <c r="K1492">
        <f t="shared" si="71"/>
        <v>234</v>
      </c>
      <c r="L1492">
        <v>3726</v>
      </c>
      <c r="M1492">
        <v>3960</v>
      </c>
      <c r="P1492" s="36">
        <v>41418</v>
      </c>
    </row>
    <row r="1493" spans="1:16">
      <c r="A1493" s="57">
        <v>41418</v>
      </c>
      <c r="B1493" t="s">
        <v>27</v>
      </c>
      <c r="C1493" t="s">
        <v>23</v>
      </c>
      <c r="D1493" t="s">
        <v>43</v>
      </c>
      <c r="E1493" t="s">
        <v>13</v>
      </c>
      <c r="F1493">
        <v>11</v>
      </c>
      <c r="G1493" t="str">
        <f t="shared" si="69"/>
        <v>2013</v>
      </c>
      <c r="H1493" t="str">
        <f t="shared" si="70"/>
        <v>May</v>
      </c>
      <c r="I1493">
        <v>64296</v>
      </c>
      <c r="J1493">
        <v>68400</v>
      </c>
      <c r="K1493">
        <f t="shared" si="71"/>
        <v>4104</v>
      </c>
      <c r="L1493">
        <v>2106</v>
      </c>
      <c r="M1493">
        <v>2250</v>
      </c>
      <c r="P1493" s="36">
        <v>41418</v>
      </c>
    </row>
    <row r="1494" spans="1:16">
      <c r="A1494" s="57">
        <v>41418</v>
      </c>
      <c r="B1494" t="s">
        <v>29</v>
      </c>
      <c r="C1494" t="s">
        <v>30</v>
      </c>
      <c r="D1494" t="s">
        <v>21</v>
      </c>
      <c r="E1494" t="s">
        <v>13</v>
      </c>
      <c r="F1494">
        <v>10</v>
      </c>
      <c r="G1494" t="str">
        <f t="shared" si="69"/>
        <v>2013</v>
      </c>
      <c r="H1494" t="str">
        <f t="shared" si="70"/>
        <v>May</v>
      </c>
      <c r="I1494">
        <v>24156</v>
      </c>
      <c r="J1494">
        <v>25740</v>
      </c>
      <c r="K1494">
        <f t="shared" si="71"/>
        <v>1584</v>
      </c>
      <c r="L1494">
        <v>3546</v>
      </c>
      <c r="M1494">
        <v>3780</v>
      </c>
      <c r="P1494" s="36">
        <v>41418</v>
      </c>
    </row>
    <row r="1495" spans="1:16">
      <c r="A1495" s="57">
        <v>41418</v>
      </c>
      <c r="B1495" t="s">
        <v>31</v>
      </c>
      <c r="C1495" t="s">
        <v>30</v>
      </c>
      <c r="D1495" t="s">
        <v>28</v>
      </c>
      <c r="E1495" t="s">
        <v>13</v>
      </c>
      <c r="F1495">
        <v>7</v>
      </c>
      <c r="G1495" t="str">
        <f t="shared" si="69"/>
        <v>2013</v>
      </c>
      <c r="H1495" t="str">
        <f t="shared" si="70"/>
        <v>May</v>
      </c>
      <c r="I1495">
        <v>52488</v>
      </c>
      <c r="J1495">
        <v>55890</v>
      </c>
      <c r="K1495">
        <f t="shared" si="71"/>
        <v>3402</v>
      </c>
      <c r="L1495">
        <v>3384</v>
      </c>
      <c r="M1495">
        <v>3600</v>
      </c>
      <c r="P1495" s="36">
        <v>41418</v>
      </c>
    </row>
    <row r="1496" spans="1:16">
      <c r="A1496" s="57">
        <v>41419</v>
      </c>
      <c r="B1496" t="s">
        <v>27</v>
      </c>
      <c r="C1496" t="s">
        <v>23</v>
      </c>
      <c r="D1496" t="s">
        <v>26</v>
      </c>
      <c r="E1496" t="s">
        <v>13</v>
      </c>
      <c r="F1496">
        <v>22</v>
      </c>
      <c r="G1496" t="str">
        <f t="shared" si="69"/>
        <v>2013</v>
      </c>
      <c r="H1496" t="str">
        <f t="shared" si="70"/>
        <v>May</v>
      </c>
      <c r="I1496">
        <v>73008</v>
      </c>
      <c r="J1496">
        <v>77760</v>
      </c>
      <c r="K1496">
        <f t="shared" si="71"/>
        <v>4752</v>
      </c>
      <c r="L1496">
        <v>2106</v>
      </c>
      <c r="M1496">
        <v>2250</v>
      </c>
      <c r="P1496" s="36">
        <v>41419</v>
      </c>
    </row>
    <row r="1497" spans="1:16">
      <c r="A1497" s="57">
        <v>41419</v>
      </c>
      <c r="B1497" t="s">
        <v>34</v>
      </c>
      <c r="C1497" t="s">
        <v>25</v>
      </c>
      <c r="D1497" t="s">
        <v>38</v>
      </c>
      <c r="E1497" t="s">
        <v>13</v>
      </c>
      <c r="F1497">
        <v>7</v>
      </c>
      <c r="G1497" t="str">
        <f t="shared" si="69"/>
        <v>2013</v>
      </c>
      <c r="H1497" t="str">
        <f t="shared" si="70"/>
        <v>May</v>
      </c>
      <c r="I1497">
        <v>81558</v>
      </c>
      <c r="J1497">
        <v>86940</v>
      </c>
      <c r="K1497">
        <f t="shared" si="71"/>
        <v>5382</v>
      </c>
      <c r="L1497">
        <v>3924</v>
      </c>
      <c r="M1497">
        <v>4230</v>
      </c>
      <c r="P1497" s="36">
        <v>41419</v>
      </c>
    </row>
    <row r="1498" spans="1:16">
      <c r="A1498" s="57">
        <v>41419</v>
      </c>
      <c r="B1498" t="s">
        <v>31</v>
      </c>
      <c r="C1498" t="s">
        <v>30</v>
      </c>
      <c r="D1498" t="s">
        <v>19</v>
      </c>
      <c r="E1498" t="s">
        <v>13</v>
      </c>
      <c r="F1498">
        <v>18</v>
      </c>
      <c r="G1498" t="str">
        <f t="shared" si="69"/>
        <v>2013</v>
      </c>
      <c r="H1498" t="str">
        <f t="shared" si="70"/>
        <v>May</v>
      </c>
      <c r="I1498">
        <v>51714</v>
      </c>
      <c r="J1498">
        <v>54990</v>
      </c>
      <c r="K1498">
        <f t="shared" si="71"/>
        <v>3276</v>
      </c>
      <c r="L1498">
        <v>3582</v>
      </c>
      <c r="M1498">
        <v>3870</v>
      </c>
      <c r="P1498" s="36">
        <v>41419</v>
      </c>
    </row>
    <row r="1499" spans="1:16">
      <c r="A1499" s="57">
        <v>41420</v>
      </c>
      <c r="B1499" t="s">
        <v>14</v>
      </c>
      <c r="C1499" t="s">
        <v>11</v>
      </c>
      <c r="D1499" t="s">
        <v>37</v>
      </c>
      <c r="E1499" t="s">
        <v>13</v>
      </c>
      <c r="F1499">
        <v>12</v>
      </c>
      <c r="G1499" t="str">
        <f t="shared" si="69"/>
        <v>2013</v>
      </c>
      <c r="H1499" t="str">
        <f t="shared" si="70"/>
        <v>May</v>
      </c>
      <c r="I1499">
        <v>80676</v>
      </c>
      <c r="J1499">
        <v>85860</v>
      </c>
      <c r="K1499">
        <f t="shared" si="71"/>
        <v>5184</v>
      </c>
      <c r="L1499">
        <v>3582</v>
      </c>
      <c r="M1499">
        <v>3870</v>
      </c>
      <c r="P1499" s="36">
        <v>41420</v>
      </c>
    </row>
    <row r="1500" spans="1:16">
      <c r="A1500" s="57">
        <v>41421</v>
      </c>
      <c r="B1500" t="s">
        <v>31</v>
      </c>
      <c r="C1500" t="s">
        <v>30</v>
      </c>
      <c r="D1500" t="s">
        <v>32</v>
      </c>
      <c r="E1500" t="s">
        <v>13</v>
      </c>
      <c r="F1500">
        <v>19</v>
      </c>
      <c r="G1500" t="str">
        <f t="shared" si="69"/>
        <v>2013</v>
      </c>
      <c r="H1500" t="str">
        <f t="shared" si="70"/>
        <v>May</v>
      </c>
      <c r="I1500">
        <v>39006</v>
      </c>
      <c r="J1500">
        <v>41580</v>
      </c>
      <c r="K1500">
        <f t="shared" si="71"/>
        <v>2574</v>
      </c>
      <c r="L1500">
        <v>3726</v>
      </c>
      <c r="M1500">
        <v>3960</v>
      </c>
      <c r="P1500" s="36">
        <v>41421</v>
      </c>
    </row>
    <row r="1501" spans="1:16">
      <c r="A1501" s="57">
        <v>41421</v>
      </c>
      <c r="B1501" t="s">
        <v>29</v>
      </c>
      <c r="C1501" t="s">
        <v>30</v>
      </c>
      <c r="D1501" t="s">
        <v>41</v>
      </c>
      <c r="E1501" t="s">
        <v>13</v>
      </c>
      <c r="F1501">
        <v>23</v>
      </c>
      <c r="G1501" t="str">
        <f t="shared" si="69"/>
        <v>2013</v>
      </c>
      <c r="H1501" t="str">
        <f t="shared" si="70"/>
        <v>May</v>
      </c>
      <c r="I1501">
        <v>59040</v>
      </c>
      <c r="J1501">
        <v>63000</v>
      </c>
      <c r="K1501">
        <f t="shared" si="71"/>
        <v>3960</v>
      </c>
      <c r="L1501">
        <v>3582</v>
      </c>
      <c r="M1501">
        <v>3870</v>
      </c>
      <c r="P1501" s="36">
        <v>41421</v>
      </c>
    </row>
    <row r="1502" spans="1:16">
      <c r="A1502" s="57">
        <v>41421</v>
      </c>
      <c r="B1502" t="s">
        <v>17</v>
      </c>
      <c r="C1502" t="s">
        <v>18</v>
      </c>
      <c r="D1502" t="s">
        <v>15</v>
      </c>
      <c r="E1502" t="s">
        <v>16</v>
      </c>
      <c r="F1502">
        <v>3</v>
      </c>
      <c r="G1502" t="str">
        <f t="shared" si="69"/>
        <v>2013</v>
      </c>
      <c r="H1502" t="str">
        <f t="shared" si="70"/>
        <v>May</v>
      </c>
      <c r="I1502">
        <v>71640</v>
      </c>
      <c r="J1502">
        <v>77400</v>
      </c>
      <c r="K1502">
        <f t="shared" si="71"/>
        <v>5760</v>
      </c>
      <c r="L1502">
        <v>2952</v>
      </c>
      <c r="M1502">
        <v>3150</v>
      </c>
      <c r="P1502" s="36">
        <v>41421</v>
      </c>
    </row>
    <row r="1503" spans="1:16">
      <c r="A1503" s="57">
        <v>41422</v>
      </c>
      <c r="B1503" t="s">
        <v>31</v>
      </c>
      <c r="C1503" t="s">
        <v>30</v>
      </c>
      <c r="D1503" t="s">
        <v>28</v>
      </c>
      <c r="E1503" t="s">
        <v>13</v>
      </c>
      <c r="F1503">
        <v>24</v>
      </c>
      <c r="G1503" t="str">
        <f t="shared" si="69"/>
        <v>2013</v>
      </c>
      <c r="H1503" t="str">
        <f t="shared" si="70"/>
        <v>May</v>
      </c>
      <c r="I1503">
        <v>81648</v>
      </c>
      <c r="J1503">
        <v>86940</v>
      </c>
      <c r="K1503">
        <f t="shared" si="71"/>
        <v>5292</v>
      </c>
      <c r="L1503">
        <v>3978</v>
      </c>
      <c r="M1503">
        <v>4230</v>
      </c>
      <c r="P1503" s="36">
        <v>41422</v>
      </c>
    </row>
    <row r="1504" spans="1:16">
      <c r="A1504" s="57">
        <v>41422</v>
      </c>
      <c r="B1504" t="s">
        <v>17</v>
      </c>
      <c r="C1504" t="s">
        <v>18</v>
      </c>
      <c r="D1504" t="s">
        <v>43</v>
      </c>
      <c r="E1504" t="s">
        <v>13</v>
      </c>
      <c r="F1504">
        <v>25</v>
      </c>
      <c r="G1504" t="str">
        <f t="shared" si="69"/>
        <v>2013</v>
      </c>
      <c r="H1504" t="str">
        <f t="shared" si="70"/>
        <v>May</v>
      </c>
      <c r="I1504">
        <v>37224</v>
      </c>
      <c r="J1504">
        <v>39600</v>
      </c>
      <c r="K1504">
        <f t="shared" si="71"/>
        <v>2376</v>
      </c>
      <c r="L1504">
        <v>2034</v>
      </c>
      <c r="M1504">
        <v>2160</v>
      </c>
      <c r="P1504" s="36">
        <v>41422</v>
      </c>
    </row>
    <row r="1505" spans="1:16">
      <c r="A1505" s="57">
        <v>41423</v>
      </c>
      <c r="B1505" t="s">
        <v>22</v>
      </c>
      <c r="C1505" t="s">
        <v>23</v>
      </c>
      <c r="D1505" t="s">
        <v>40</v>
      </c>
      <c r="E1505" t="s">
        <v>16</v>
      </c>
      <c r="F1505">
        <v>5</v>
      </c>
      <c r="G1505" t="str">
        <f t="shared" si="69"/>
        <v>2013</v>
      </c>
      <c r="H1505" t="str">
        <f t="shared" si="70"/>
        <v>May</v>
      </c>
      <c r="I1505">
        <v>82404</v>
      </c>
      <c r="J1505">
        <v>88830</v>
      </c>
      <c r="K1505">
        <f t="shared" si="71"/>
        <v>6426</v>
      </c>
      <c r="L1505">
        <v>3924</v>
      </c>
      <c r="M1505">
        <v>4230</v>
      </c>
      <c r="P1505" s="36">
        <v>41423</v>
      </c>
    </row>
    <row r="1506" spans="1:16">
      <c r="A1506" s="57">
        <v>41424</v>
      </c>
      <c r="B1506" t="s">
        <v>24</v>
      </c>
      <c r="C1506" t="s">
        <v>25</v>
      </c>
      <c r="D1506" t="s">
        <v>28</v>
      </c>
      <c r="E1506" t="s">
        <v>13</v>
      </c>
      <c r="F1506">
        <v>2</v>
      </c>
      <c r="G1506" t="str">
        <f t="shared" si="69"/>
        <v>2013</v>
      </c>
      <c r="H1506" t="str">
        <f t="shared" si="70"/>
        <v>May</v>
      </c>
      <c r="I1506">
        <v>69984</v>
      </c>
      <c r="J1506">
        <v>74520</v>
      </c>
      <c r="K1506">
        <f t="shared" si="71"/>
        <v>4536</v>
      </c>
      <c r="L1506">
        <v>5832</v>
      </c>
      <c r="M1506">
        <v>6210</v>
      </c>
      <c r="P1506" s="36">
        <v>41424</v>
      </c>
    </row>
    <row r="1507" spans="1:16">
      <c r="A1507" s="57">
        <v>41424</v>
      </c>
      <c r="B1507" t="s">
        <v>14</v>
      </c>
      <c r="C1507" t="s">
        <v>11</v>
      </c>
      <c r="D1507" t="s">
        <v>39</v>
      </c>
      <c r="E1507" t="s">
        <v>13</v>
      </c>
      <c r="F1507">
        <v>14</v>
      </c>
      <c r="G1507" t="str">
        <f t="shared" si="69"/>
        <v>2013</v>
      </c>
      <c r="H1507" t="str">
        <f t="shared" si="70"/>
        <v>May</v>
      </c>
      <c r="I1507">
        <v>40986</v>
      </c>
      <c r="J1507">
        <v>43560</v>
      </c>
      <c r="K1507">
        <f t="shared" si="71"/>
        <v>2574</v>
      </c>
      <c r="L1507">
        <v>3546</v>
      </c>
      <c r="M1507">
        <v>3780</v>
      </c>
      <c r="P1507" s="36">
        <v>41424</v>
      </c>
    </row>
    <row r="1508" spans="1:16">
      <c r="A1508" s="57">
        <v>41424</v>
      </c>
      <c r="B1508" t="s">
        <v>24</v>
      </c>
      <c r="C1508" t="s">
        <v>25</v>
      </c>
      <c r="D1508" t="s">
        <v>12</v>
      </c>
      <c r="E1508" t="s">
        <v>13</v>
      </c>
      <c r="F1508">
        <v>6</v>
      </c>
      <c r="G1508" t="str">
        <f t="shared" si="69"/>
        <v>2013</v>
      </c>
      <c r="H1508" t="str">
        <f t="shared" si="70"/>
        <v>May</v>
      </c>
      <c r="I1508">
        <v>6102</v>
      </c>
      <c r="J1508">
        <v>6480</v>
      </c>
      <c r="K1508">
        <f t="shared" si="71"/>
        <v>378</v>
      </c>
      <c r="L1508">
        <v>2034</v>
      </c>
      <c r="M1508">
        <v>2160</v>
      </c>
      <c r="P1508" s="36">
        <v>41424</v>
      </c>
    </row>
    <row r="1509" spans="1:16">
      <c r="A1509" s="57">
        <v>41424</v>
      </c>
      <c r="B1509" t="s">
        <v>24</v>
      </c>
      <c r="C1509" t="s">
        <v>25</v>
      </c>
      <c r="D1509" t="s">
        <v>26</v>
      </c>
      <c r="E1509" t="s">
        <v>13</v>
      </c>
      <c r="F1509">
        <v>13</v>
      </c>
      <c r="G1509" t="str">
        <f t="shared" si="69"/>
        <v>2013</v>
      </c>
      <c r="H1509" t="str">
        <f t="shared" si="70"/>
        <v>May</v>
      </c>
      <c r="I1509">
        <v>24336</v>
      </c>
      <c r="J1509">
        <v>25920</v>
      </c>
      <c r="K1509">
        <f t="shared" si="71"/>
        <v>1584</v>
      </c>
      <c r="L1509">
        <v>2034</v>
      </c>
      <c r="M1509">
        <v>2160</v>
      </c>
      <c r="P1509" s="36">
        <v>41424</v>
      </c>
    </row>
    <row r="1510" spans="1:16">
      <c r="A1510" s="57">
        <v>41424</v>
      </c>
      <c r="B1510" t="s">
        <v>14</v>
      </c>
      <c r="C1510" t="s">
        <v>11</v>
      </c>
      <c r="D1510" t="s">
        <v>39</v>
      </c>
      <c r="E1510" t="s">
        <v>13</v>
      </c>
      <c r="F1510">
        <v>4</v>
      </c>
      <c r="G1510" t="str">
        <f t="shared" si="69"/>
        <v>2013</v>
      </c>
      <c r="H1510" t="str">
        <f t="shared" si="70"/>
        <v>May</v>
      </c>
      <c r="I1510">
        <v>55890</v>
      </c>
      <c r="J1510">
        <v>59400</v>
      </c>
      <c r="K1510">
        <f t="shared" si="71"/>
        <v>3510</v>
      </c>
      <c r="L1510">
        <v>3042</v>
      </c>
      <c r="M1510">
        <v>3240</v>
      </c>
      <c r="P1510" s="36">
        <v>41424</v>
      </c>
    </row>
    <row r="1511" spans="1:16">
      <c r="A1511" s="57">
        <v>41425</v>
      </c>
      <c r="B1511" t="s">
        <v>27</v>
      </c>
      <c r="C1511" t="s">
        <v>23</v>
      </c>
      <c r="D1511" t="s">
        <v>40</v>
      </c>
      <c r="E1511" t="s">
        <v>16</v>
      </c>
      <c r="F1511">
        <v>21</v>
      </c>
      <c r="G1511" t="str">
        <f t="shared" si="69"/>
        <v>2013</v>
      </c>
      <c r="H1511" t="str">
        <f t="shared" si="70"/>
        <v>May</v>
      </c>
      <c r="I1511">
        <v>43164</v>
      </c>
      <c r="J1511">
        <v>46530</v>
      </c>
      <c r="K1511">
        <f t="shared" si="71"/>
        <v>3366</v>
      </c>
      <c r="L1511">
        <v>3042</v>
      </c>
      <c r="M1511">
        <v>3240</v>
      </c>
      <c r="P1511" s="36">
        <v>41425</v>
      </c>
    </row>
    <row r="1512" spans="1:16">
      <c r="A1512" s="57">
        <v>41425</v>
      </c>
      <c r="B1512" t="s">
        <v>10</v>
      </c>
      <c r="C1512" t="s">
        <v>11</v>
      </c>
      <c r="D1512" t="s">
        <v>38</v>
      </c>
      <c r="E1512" t="s">
        <v>13</v>
      </c>
      <c r="F1512">
        <v>16</v>
      </c>
      <c r="G1512" t="str">
        <f t="shared" si="69"/>
        <v>2013</v>
      </c>
      <c r="H1512" t="str">
        <f t="shared" si="70"/>
        <v>May</v>
      </c>
      <c r="I1512">
        <v>31914</v>
      </c>
      <c r="J1512">
        <v>34020</v>
      </c>
      <c r="K1512">
        <f t="shared" si="71"/>
        <v>2106</v>
      </c>
      <c r="L1512">
        <v>3726</v>
      </c>
      <c r="M1512">
        <v>3960</v>
      </c>
      <c r="P1512" s="36">
        <v>41425</v>
      </c>
    </row>
    <row r="1513" spans="1:16">
      <c r="A1513" s="57">
        <v>41425</v>
      </c>
      <c r="B1513" t="s">
        <v>17</v>
      </c>
      <c r="C1513" t="s">
        <v>18</v>
      </c>
      <c r="D1513" t="s">
        <v>15</v>
      </c>
      <c r="E1513" t="s">
        <v>16</v>
      </c>
      <c r="F1513">
        <v>10</v>
      </c>
      <c r="G1513" t="str">
        <f t="shared" si="69"/>
        <v>2013</v>
      </c>
      <c r="H1513" t="str">
        <f t="shared" si="70"/>
        <v>May</v>
      </c>
      <c r="I1513">
        <v>17910</v>
      </c>
      <c r="J1513">
        <v>19350</v>
      </c>
      <c r="K1513">
        <f t="shared" si="71"/>
        <v>1440</v>
      </c>
      <c r="L1513">
        <v>2196</v>
      </c>
      <c r="M1513">
        <v>2340</v>
      </c>
      <c r="P1513" s="36">
        <v>41425</v>
      </c>
    </row>
    <row r="1514" spans="1:16">
      <c r="A1514" s="57">
        <v>41426</v>
      </c>
      <c r="B1514" t="s">
        <v>31</v>
      </c>
      <c r="C1514" t="s">
        <v>30</v>
      </c>
      <c r="D1514" t="s">
        <v>32</v>
      </c>
      <c r="E1514" t="s">
        <v>13</v>
      </c>
      <c r="F1514">
        <v>3</v>
      </c>
      <c r="G1514" t="str">
        <f t="shared" si="69"/>
        <v>2013</v>
      </c>
      <c r="H1514" t="str">
        <f t="shared" si="70"/>
        <v>June</v>
      </c>
      <c r="I1514">
        <v>67374</v>
      </c>
      <c r="J1514">
        <v>71820</v>
      </c>
      <c r="K1514">
        <f t="shared" si="71"/>
        <v>4446</v>
      </c>
      <c r="L1514">
        <v>4482</v>
      </c>
      <c r="M1514">
        <v>4770</v>
      </c>
      <c r="P1514" s="36">
        <v>41426</v>
      </c>
    </row>
    <row r="1515" spans="1:16">
      <c r="A1515" s="57">
        <v>41426</v>
      </c>
      <c r="B1515" t="s">
        <v>29</v>
      </c>
      <c r="C1515" t="s">
        <v>30</v>
      </c>
      <c r="D1515" t="s">
        <v>37</v>
      </c>
      <c r="E1515" t="s">
        <v>13</v>
      </c>
      <c r="F1515">
        <v>1</v>
      </c>
      <c r="G1515" t="str">
        <f t="shared" si="69"/>
        <v>2013</v>
      </c>
      <c r="H1515" t="str">
        <f t="shared" si="70"/>
        <v>June</v>
      </c>
      <c r="I1515">
        <v>49302</v>
      </c>
      <c r="J1515">
        <v>52470</v>
      </c>
      <c r="K1515">
        <f t="shared" si="71"/>
        <v>3168</v>
      </c>
      <c r="L1515">
        <v>5148</v>
      </c>
      <c r="M1515">
        <v>5490</v>
      </c>
      <c r="P1515" s="36">
        <v>41426</v>
      </c>
    </row>
    <row r="1516" spans="1:16">
      <c r="A1516" s="57">
        <v>41426</v>
      </c>
      <c r="B1516" t="s">
        <v>34</v>
      </c>
      <c r="C1516" t="s">
        <v>25</v>
      </c>
      <c r="D1516" t="s">
        <v>35</v>
      </c>
      <c r="E1516" t="s">
        <v>13</v>
      </c>
      <c r="F1516">
        <v>13</v>
      </c>
      <c r="G1516" t="str">
        <f t="shared" si="69"/>
        <v>2013</v>
      </c>
      <c r="H1516" t="str">
        <f t="shared" si="70"/>
        <v>June</v>
      </c>
      <c r="I1516">
        <v>102960</v>
      </c>
      <c r="J1516">
        <v>109800</v>
      </c>
      <c r="K1516">
        <f t="shared" si="71"/>
        <v>6840</v>
      </c>
      <c r="L1516">
        <v>3978</v>
      </c>
      <c r="M1516">
        <v>4230</v>
      </c>
      <c r="P1516" s="36">
        <v>41426</v>
      </c>
    </row>
    <row r="1517" spans="1:16">
      <c r="A1517" s="57">
        <v>41426</v>
      </c>
      <c r="B1517" t="s">
        <v>27</v>
      </c>
      <c r="C1517" t="s">
        <v>23</v>
      </c>
      <c r="D1517" t="s">
        <v>36</v>
      </c>
      <c r="E1517" t="s">
        <v>13</v>
      </c>
      <c r="F1517">
        <v>15</v>
      </c>
      <c r="G1517" t="str">
        <f t="shared" si="69"/>
        <v>2013</v>
      </c>
      <c r="H1517" t="str">
        <f t="shared" si="70"/>
        <v>June</v>
      </c>
      <c r="I1517">
        <v>25272</v>
      </c>
      <c r="J1517">
        <v>27000</v>
      </c>
      <c r="K1517">
        <f t="shared" si="71"/>
        <v>1728</v>
      </c>
      <c r="L1517">
        <v>2106</v>
      </c>
      <c r="M1517">
        <v>2250</v>
      </c>
      <c r="P1517" s="36">
        <v>41426</v>
      </c>
    </row>
    <row r="1518" spans="1:16">
      <c r="A1518" s="57">
        <v>41426</v>
      </c>
      <c r="B1518" t="s">
        <v>14</v>
      </c>
      <c r="C1518" t="s">
        <v>11</v>
      </c>
      <c r="D1518" t="s">
        <v>40</v>
      </c>
      <c r="E1518" t="s">
        <v>16</v>
      </c>
      <c r="F1518">
        <v>5</v>
      </c>
      <c r="G1518" t="str">
        <f t="shared" si="69"/>
        <v>2013</v>
      </c>
      <c r="H1518" t="str">
        <f t="shared" si="70"/>
        <v>June</v>
      </c>
      <c r="I1518">
        <v>78480</v>
      </c>
      <c r="J1518">
        <v>84600</v>
      </c>
      <c r="K1518">
        <f t="shared" si="71"/>
        <v>6120</v>
      </c>
      <c r="L1518">
        <v>3978</v>
      </c>
      <c r="M1518">
        <v>4230</v>
      </c>
      <c r="P1518" s="36">
        <v>41426</v>
      </c>
    </row>
    <row r="1519" spans="1:16">
      <c r="A1519" s="57">
        <v>41426</v>
      </c>
      <c r="B1519" t="s">
        <v>24</v>
      </c>
      <c r="C1519" t="s">
        <v>25</v>
      </c>
      <c r="D1519" t="s">
        <v>21</v>
      </c>
      <c r="E1519" t="s">
        <v>13</v>
      </c>
      <c r="F1519">
        <v>25</v>
      </c>
      <c r="G1519" t="str">
        <f t="shared" si="69"/>
        <v>2013</v>
      </c>
      <c r="H1519" t="str">
        <f t="shared" si="70"/>
        <v>June</v>
      </c>
      <c r="I1519">
        <v>26352</v>
      </c>
      <c r="J1519">
        <v>28080</v>
      </c>
      <c r="K1519">
        <f t="shared" si="71"/>
        <v>1728</v>
      </c>
      <c r="L1519">
        <v>2034</v>
      </c>
      <c r="M1519">
        <v>2160</v>
      </c>
      <c r="P1519" s="36">
        <v>41426</v>
      </c>
    </row>
    <row r="1520" spans="1:16">
      <c r="A1520" s="57">
        <v>41427</v>
      </c>
      <c r="B1520" t="s">
        <v>27</v>
      </c>
      <c r="C1520" t="s">
        <v>23</v>
      </c>
      <c r="D1520" t="s">
        <v>40</v>
      </c>
      <c r="E1520" t="s">
        <v>16</v>
      </c>
      <c r="F1520">
        <v>8</v>
      </c>
      <c r="G1520" t="str">
        <f t="shared" si="69"/>
        <v>2013</v>
      </c>
      <c r="H1520" t="str">
        <f t="shared" si="70"/>
        <v>June</v>
      </c>
      <c r="I1520">
        <v>11772</v>
      </c>
      <c r="J1520">
        <v>12690</v>
      </c>
      <c r="K1520">
        <f t="shared" si="71"/>
        <v>918</v>
      </c>
      <c r="L1520">
        <v>2034</v>
      </c>
      <c r="M1520">
        <v>2160</v>
      </c>
      <c r="P1520" s="36">
        <v>41427</v>
      </c>
    </row>
    <row r="1521" spans="1:16">
      <c r="A1521" s="57">
        <v>41427</v>
      </c>
      <c r="B1521" t="s">
        <v>10</v>
      </c>
      <c r="C1521" t="s">
        <v>11</v>
      </c>
      <c r="D1521" t="s">
        <v>19</v>
      </c>
      <c r="E1521" t="s">
        <v>13</v>
      </c>
      <c r="F1521">
        <v>21</v>
      </c>
      <c r="G1521" t="str">
        <f t="shared" si="69"/>
        <v>2013</v>
      </c>
      <c r="H1521" t="str">
        <f t="shared" si="70"/>
        <v>June</v>
      </c>
      <c r="I1521">
        <v>99450</v>
      </c>
      <c r="J1521">
        <v>105750</v>
      </c>
      <c r="K1521">
        <f t="shared" si="71"/>
        <v>6300</v>
      </c>
      <c r="L1521">
        <v>3582</v>
      </c>
      <c r="M1521">
        <v>3870</v>
      </c>
      <c r="P1521" s="36">
        <v>41427</v>
      </c>
    </row>
    <row r="1522" spans="1:16">
      <c r="A1522" s="57">
        <v>41427</v>
      </c>
      <c r="B1522" t="s">
        <v>20</v>
      </c>
      <c r="C1522" t="s">
        <v>18</v>
      </c>
      <c r="D1522" t="s">
        <v>43</v>
      </c>
      <c r="E1522" t="s">
        <v>13</v>
      </c>
      <c r="F1522">
        <v>16</v>
      </c>
      <c r="G1522" t="str">
        <f t="shared" si="69"/>
        <v>2013</v>
      </c>
      <c r="H1522" t="str">
        <f t="shared" si="70"/>
        <v>June</v>
      </c>
      <c r="I1522">
        <v>37224</v>
      </c>
      <c r="J1522">
        <v>39600</v>
      </c>
      <c r="K1522">
        <f t="shared" si="71"/>
        <v>2376</v>
      </c>
      <c r="L1522">
        <v>3978</v>
      </c>
      <c r="M1522">
        <v>4230</v>
      </c>
      <c r="P1522" s="36">
        <v>41427</v>
      </c>
    </row>
    <row r="1523" spans="1:16">
      <c r="A1523" s="57">
        <v>41427</v>
      </c>
      <c r="B1523" t="s">
        <v>27</v>
      </c>
      <c r="C1523" t="s">
        <v>23</v>
      </c>
      <c r="D1523" t="s">
        <v>32</v>
      </c>
      <c r="E1523" t="s">
        <v>13</v>
      </c>
      <c r="F1523">
        <v>23</v>
      </c>
      <c r="G1523" t="str">
        <f t="shared" si="69"/>
        <v>2013</v>
      </c>
      <c r="H1523" t="str">
        <f t="shared" si="70"/>
        <v>June</v>
      </c>
      <c r="I1523">
        <v>60282</v>
      </c>
      <c r="J1523">
        <v>64260</v>
      </c>
      <c r="K1523">
        <f t="shared" si="71"/>
        <v>3978</v>
      </c>
      <c r="L1523">
        <v>2196</v>
      </c>
      <c r="M1523">
        <v>2340</v>
      </c>
      <c r="P1523" s="36">
        <v>41427</v>
      </c>
    </row>
    <row r="1524" spans="1:16">
      <c r="A1524" s="57">
        <v>41427</v>
      </c>
      <c r="B1524" t="s">
        <v>34</v>
      </c>
      <c r="C1524" t="s">
        <v>25</v>
      </c>
      <c r="D1524" t="s">
        <v>26</v>
      </c>
      <c r="E1524" t="s">
        <v>13</v>
      </c>
      <c r="F1524">
        <v>22</v>
      </c>
      <c r="G1524" t="str">
        <f t="shared" si="69"/>
        <v>2013</v>
      </c>
      <c r="H1524" t="str">
        <f t="shared" si="70"/>
        <v>June</v>
      </c>
      <c r="I1524">
        <v>18252</v>
      </c>
      <c r="J1524">
        <v>19440</v>
      </c>
      <c r="K1524">
        <f t="shared" si="71"/>
        <v>1188</v>
      </c>
      <c r="L1524">
        <v>3978</v>
      </c>
      <c r="M1524">
        <v>4230</v>
      </c>
      <c r="P1524" s="36">
        <v>41427</v>
      </c>
    </row>
    <row r="1525" spans="1:16">
      <c r="A1525" s="57">
        <v>41428</v>
      </c>
      <c r="B1525" t="s">
        <v>27</v>
      </c>
      <c r="C1525" t="s">
        <v>23</v>
      </c>
      <c r="D1525" t="s">
        <v>43</v>
      </c>
      <c r="E1525" t="s">
        <v>13</v>
      </c>
      <c r="F1525">
        <v>13</v>
      </c>
      <c r="G1525" t="str">
        <f t="shared" si="69"/>
        <v>2013</v>
      </c>
      <c r="H1525" t="str">
        <f t="shared" si="70"/>
        <v>June</v>
      </c>
      <c r="I1525">
        <v>20304</v>
      </c>
      <c r="J1525">
        <v>21600</v>
      </c>
      <c r="K1525">
        <f t="shared" si="71"/>
        <v>1296</v>
      </c>
      <c r="L1525">
        <v>3978</v>
      </c>
      <c r="M1525">
        <v>4230</v>
      </c>
      <c r="P1525" s="36">
        <v>41428</v>
      </c>
    </row>
    <row r="1526" spans="1:16">
      <c r="A1526" s="57">
        <v>41428</v>
      </c>
      <c r="B1526" t="s">
        <v>27</v>
      </c>
      <c r="C1526" t="s">
        <v>23</v>
      </c>
      <c r="D1526" t="s">
        <v>19</v>
      </c>
      <c r="E1526" t="s">
        <v>13</v>
      </c>
      <c r="F1526">
        <v>27</v>
      </c>
      <c r="G1526" t="str">
        <f t="shared" si="69"/>
        <v>2013</v>
      </c>
      <c r="H1526" t="str">
        <f t="shared" si="70"/>
        <v>June</v>
      </c>
      <c r="I1526">
        <v>75582</v>
      </c>
      <c r="J1526">
        <v>80370</v>
      </c>
      <c r="K1526">
        <f t="shared" si="71"/>
        <v>4788</v>
      </c>
      <c r="L1526">
        <v>3042</v>
      </c>
      <c r="M1526">
        <v>3240</v>
      </c>
      <c r="P1526" s="36">
        <v>41428</v>
      </c>
    </row>
    <row r="1527" spans="1:16">
      <c r="A1527" s="57">
        <v>41429</v>
      </c>
      <c r="B1527" t="s">
        <v>22</v>
      </c>
      <c r="C1527" t="s">
        <v>23</v>
      </c>
      <c r="D1527" t="s">
        <v>42</v>
      </c>
      <c r="E1527" t="s">
        <v>16</v>
      </c>
      <c r="F1527">
        <v>27</v>
      </c>
      <c r="G1527" t="str">
        <f t="shared" si="69"/>
        <v>2013</v>
      </c>
      <c r="H1527" t="str">
        <f t="shared" si="70"/>
        <v>June</v>
      </c>
      <c r="I1527">
        <v>60048</v>
      </c>
      <c r="J1527">
        <v>64800</v>
      </c>
      <c r="K1527">
        <f t="shared" si="71"/>
        <v>4752</v>
      </c>
      <c r="L1527">
        <v>3978</v>
      </c>
      <c r="M1527">
        <v>4230</v>
      </c>
      <c r="P1527" s="36">
        <v>41429</v>
      </c>
    </row>
    <row r="1528" spans="1:16">
      <c r="A1528" s="57">
        <v>41429</v>
      </c>
      <c r="B1528" t="s">
        <v>29</v>
      </c>
      <c r="C1528" t="s">
        <v>30</v>
      </c>
      <c r="D1528" t="s">
        <v>32</v>
      </c>
      <c r="E1528" t="s">
        <v>13</v>
      </c>
      <c r="F1528">
        <v>27</v>
      </c>
      <c r="G1528" t="str">
        <f t="shared" si="69"/>
        <v>2013</v>
      </c>
      <c r="H1528" t="str">
        <f t="shared" si="70"/>
        <v>June</v>
      </c>
      <c r="I1528">
        <v>53190</v>
      </c>
      <c r="J1528">
        <v>56700</v>
      </c>
      <c r="K1528">
        <f t="shared" si="71"/>
        <v>3510</v>
      </c>
      <c r="L1528">
        <v>3978</v>
      </c>
      <c r="M1528">
        <v>4230</v>
      </c>
      <c r="P1528" s="36">
        <v>41429</v>
      </c>
    </row>
    <row r="1529" spans="1:16">
      <c r="A1529" s="57">
        <v>41429</v>
      </c>
      <c r="B1529" t="s">
        <v>14</v>
      </c>
      <c r="C1529" t="s">
        <v>11</v>
      </c>
      <c r="D1529" t="s">
        <v>32</v>
      </c>
      <c r="E1529" t="s">
        <v>13</v>
      </c>
      <c r="F1529">
        <v>27</v>
      </c>
      <c r="G1529" t="str">
        <f t="shared" si="69"/>
        <v>2013</v>
      </c>
      <c r="H1529" t="str">
        <f t="shared" si="70"/>
        <v>June</v>
      </c>
      <c r="I1529">
        <v>24822</v>
      </c>
      <c r="J1529">
        <v>26460</v>
      </c>
      <c r="K1529">
        <f t="shared" si="71"/>
        <v>1638</v>
      </c>
      <c r="L1529">
        <v>5832</v>
      </c>
      <c r="M1529">
        <v>6210</v>
      </c>
      <c r="P1529" s="36">
        <v>41429</v>
      </c>
    </row>
    <row r="1530" spans="1:16">
      <c r="A1530" s="57">
        <v>41430</v>
      </c>
      <c r="B1530" t="s">
        <v>17</v>
      </c>
      <c r="C1530" t="s">
        <v>18</v>
      </c>
      <c r="D1530" t="s">
        <v>40</v>
      </c>
      <c r="E1530" t="s">
        <v>16</v>
      </c>
      <c r="F1530">
        <v>27</v>
      </c>
      <c r="G1530" t="str">
        <f t="shared" si="69"/>
        <v>2013</v>
      </c>
      <c r="H1530" t="str">
        <f t="shared" si="70"/>
        <v>June</v>
      </c>
      <c r="I1530">
        <v>7848</v>
      </c>
      <c r="J1530">
        <v>8460</v>
      </c>
      <c r="K1530">
        <f t="shared" si="71"/>
        <v>612</v>
      </c>
      <c r="L1530">
        <v>2196</v>
      </c>
      <c r="M1530">
        <v>2340</v>
      </c>
      <c r="P1530" s="36">
        <v>41430</v>
      </c>
    </row>
    <row r="1531" spans="1:16">
      <c r="A1531" s="57">
        <v>41430</v>
      </c>
      <c r="B1531" t="s">
        <v>29</v>
      </c>
      <c r="C1531" t="s">
        <v>30</v>
      </c>
      <c r="D1531" t="s">
        <v>36</v>
      </c>
      <c r="E1531" t="s">
        <v>13</v>
      </c>
      <c r="F1531">
        <v>27</v>
      </c>
      <c r="G1531" t="str">
        <f t="shared" si="69"/>
        <v>2013</v>
      </c>
      <c r="H1531" t="str">
        <f t="shared" si="70"/>
        <v>June</v>
      </c>
      <c r="I1531">
        <v>37908</v>
      </c>
      <c r="J1531">
        <v>40500</v>
      </c>
      <c r="K1531">
        <f t="shared" si="71"/>
        <v>2592</v>
      </c>
      <c r="L1531">
        <v>3546</v>
      </c>
      <c r="M1531">
        <v>3780</v>
      </c>
      <c r="P1531" s="36">
        <v>41430</v>
      </c>
    </row>
    <row r="1532" spans="1:16">
      <c r="A1532" s="57">
        <v>41430</v>
      </c>
      <c r="B1532" t="s">
        <v>29</v>
      </c>
      <c r="C1532" t="s">
        <v>30</v>
      </c>
      <c r="D1532" t="s">
        <v>26</v>
      </c>
      <c r="E1532" t="s">
        <v>13</v>
      </c>
      <c r="F1532">
        <v>12</v>
      </c>
      <c r="G1532" t="str">
        <f t="shared" si="69"/>
        <v>2013</v>
      </c>
      <c r="H1532" t="str">
        <f t="shared" si="70"/>
        <v>June</v>
      </c>
      <c r="I1532">
        <v>42588</v>
      </c>
      <c r="J1532">
        <v>45360</v>
      </c>
      <c r="K1532">
        <f t="shared" si="71"/>
        <v>2772</v>
      </c>
      <c r="L1532">
        <v>3582</v>
      </c>
      <c r="M1532">
        <v>3870</v>
      </c>
      <c r="P1532" s="36">
        <v>41430</v>
      </c>
    </row>
    <row r="1533" spans="1:16">
      <c r="A1533" s="57">
        <v>41431</v>
      </c>
      <c r="B1533" t="s">
        <v>20</v>
      </c>
      <c r="C1533" t="s">
        <v>18</v>
      </c>
      <c r="D1533" t="s">
        <v>12</v>
      </c>
      <c r="E1533" t="s">
        <v>13</v>
      </c>
      <c r="F1533">
        <v>18</v>
      </c>
      <c r="G1533" t="str">
        <f t="shared" si="69"/>
        <v>2013</v>
      </c>
      <c r="H1533" t="str">
        <f t="shared" si="70"/>
        <v>June</v>
      </c>
      <c r="I1533">
        <v>12204</v>
      </c>
      <c r="J1533">
        <v>12960</v>
      </c>
      <c r="K1533">
        <f t="shared" si="71"/>
        <v>756</v>
      </c>
      <c r="L1533">
        <v>3978</v>
      </c>
      <c r="M1533">
        <v>4230</v>
      </c>
      <c r="P1533" s="36">
        <v>41431</v>
      </c>
    </row>
    <row r="1534" spans="1:16">
      <c r="A1534" s="57">
        <v>41432</v>
      </c>
      <c r="B1534" t="s">
        <v>27</v>
      </c>
      <c r="C1534" t="s">
        <v>23</v>
      </c>
      <c r="D1534" t="s">
        <v>33</v>
      </c>
      <c r="E1534" t="s">
        <v>13</v>
      </c>
      <c r="F1534">
        <v>8</v>
      </c>
      <c r="G1534" t="str">
        <f t="shared" si="69"/>
        <v>2013</v>
      </c>
      <c r="H1534" t="str">
        <f t="shared" si="70"/>
        <v>June</v>
      </c>
      <c r="I1534">
        <v>79560</v>
      </c>
      <c r="J1534">
        <v>84600</v>
      </c>
      <c r="K1534">
        <f t="shared" si="71"/>
        <v>5040</v>
      </c>
      <c r="L1534">
        <v>3978</v>
      </c>
      <c r="M1534">
        <v>4230</v>
      </c>
      <c r="P1534" s="36">
        <v>41432</v>
      </c>
    </row>
    <row r="1535" spans="1:16">
      <c r="A1535" s="57">
        <v>41432</v>
      </c>
      <c r="B1535" t="s">
        <v>24</v>
      </c>
      <c r="C1535" t="s">
        <v>25</v>
      </c>
      <c r="D1535" t="s">
        <v>37</v>
      </c>
      <c r="E1535" t="s">
        <v>13</v>
      </c>
      <c r="F1535">
        <v>21</v>
      </c>
      <c r="G1535" t="str">
        <f t="shared" si="69"/>
        <v>2013</v>
      </c>
      <c r="H1535" t="str">
        <f t="shared" si="70"/>
        <v>June</v>
      </c>
      <c r="I1535">
        <v>67230</v>
      </c>
      <c r="J1535">
        <v>71550</v>
      </c>
      <c r="K1535">
        <f t="shared" si="71"/>
        <v>4320</v>
      </c>
      <c r="L1535">
        <v>2034</v>
      </c>
      <c r="M1535">
        <v>2160</v>
      </c>
      <c r="P1535" s="36">
        <v>41432</v>
      </c>
    </row>
    <row r="1536" spans="1:16">
      <c r="A1536" s="57">
        <v>41433</v>
      </c>
      <c r="B1536" t="s">
        <v>31</v>
      </c>
      <c r="C1536" t="s">
        <v>30</v>
      </c>
      <c r="D1536" t="s">
        <v>12</v>
      </c>
      <c r="E1536" t="s">
        <v>13</v>
      </c>
      <c r="F1536">
        <v>25</v>
      </c>
      <c r="G1536" t="str">
        <f t="shared" si="69"/>
        <v>2013</v>
      </c>
      <c r="H1536" t="str">
        <f t="shared" si="70"/>
        <v>June</v>
      </c>
      <c r="I1536">
        <v>10170</v>
      </c>
      <c r="J1536">
        <v>10800</v>
      </c>
      <c r="K1536">
        <f t="shared" si="71"/>
        <v>630</v>
      </c>
      <c r="L1536">
        <v>3042</v>
      </c>
      <c r="M1536">
        <v>3240</v>
      </c>
      <c r="P1536" s="36">
        <v>41433</v>
      </c>
    </row>
    <row r="1537" spans="1:16">
      <c r="A1537" s="57">
        <v>41434</v>
      </c>
      <c r="B1537" t="s">
        <v>24</v>
      </c>
      <c r="C1537" t="s">
        <v>25</v>
      </c>
      <c r="D1537" t="s">
        <v>36</v>
      </c>
      <c r="E1537" t="s">
        <v>13</v>
      </c>
      <c r="F1537">
        <v>12</v>
      </c>
      <c r="G1537" t="str">
        <f t="shared" si="69"/>
        <v>2013</v>
      </c>
      <c r="H1537" t="str">
        <f t="shared" si="70"/>
        <v>June</v>
      </c>
      <c r="I1537">
        <v>4212</v>
      </c>
      <c r="J1537">
        <v>4500</v>
      </c>
      <c r="K1537">
        <f t="shared" si="71"/>
        <v>288</v>
      </c>
      <c r="L1537">
        <v>5148</v>
      </c>
      <c r="M1537">
        <v>5490</v>
      </c>
      <c r="P1537" s="36">
        <v>41434</v>
      </c>
    </row>
    <row r="1538" spans="1:16">
      <c r="A1538" s="57">
        <v>41435</v>
      </c>
      <c r="B1538" t="s">
        <v>34</v>
      </c>
      <c r="C1538" t="s">
        <v>25</v>
      </c>
      <c r="D1538" t="s">
        <v>28</v>
      </c>
      <c r="E1538" t="s">
        <v>13</v>
      </c>
      <c r="F1538">
        <v>9</v>
      </c>
      <c r="G1538" t="str">
        <f t="shared" si="69"/>
        <v>2013</v>
      </c>
      <c r="H1538" t="str">
        <f t="shared" si="70"/>
        <v>June</v>
      </c>
      <c r="I1538">
        <v>17496</v>
      </c>
      <c r="J1538">
        <v>18630</v>
      </c>
      <c r="K1538">
        <f t="shared" si="71"/>
        <v>1134</v>
      </c>
      <c r="L1538">
        <v>2106</v>
      </c>
      <c r="M1538">
        <v>2250</v>
      </c>
      <c r="P1538" s="36">
        <v>41435</v>
      </c>
    </row>
    <row r="1539" spans="1:16">
      <c r="A1539" s="57">
        <v>41435</v>
      </c>
      <c r="B1539" t="s">
        <v>27</v>
      </c>
      <c r="C1539" t="s">
        <v>23</v>
      </c>
      <c r="D1539" t="s">
        <v>39</v>
      </c>
      <c r="E1539" t="s">
        <v>13</v>
      </c>
      <c r="F1539">
        <v>23</v>
      </c>
      <c r="G1539" t="str">
        <f t="shared" ref="G1539:G1602" si="72">TEXT(A1539,"yyyy")</f>
        <v>2013</v>
      </c>
      <c r="H1539" t="str">
        <f t="shared" ref="H1539:H1602" si="73">TEXT(A1539,"mmmm")</f>
        <v>June</v>
      </c>
      <c r="I1539">
        <v>89424</v>
      </c>
      <c r="J1539">
        <v>95040</v>
      </c>
      <c r="K1539">
        <f t="shared" ref="K1539:K1602" si="74">J1539-I1539</f>
        <v>5616</v>
      </c>
      <c r="L1539">
        <v>4482</v>
      </c>
      <c r="M1539">
        <v>4770</v>
      </c>
      <c r="P1539" s="36">
        <v>41435</v>
      </c>
    </row>
    <row r="1540" spans="1:16">
      <c r="A1540" s="57">
        <v>41435</v>
      </c>
      <c r="B1540" t="s">
        <v>10</v>
      </c>
      <c r="C1540" t="s">
        <v>11</v>
      </c>
      <c r="D1540" t="s">
        <v>38</v>
      </c>
      <c r="E1540" t="s">
        <v>13</v>
      </c>
      <c r="F1540">
        <v>23</v>
      </c>
      <c r="G1540" t="str">
        <f t="shared" si="72"/>
        <v>2013</v>
      </c>
      <c r="H1540" t="str">
        <f t="shared" si="73"/>
        <v>June</v>
      </c>
      <c r="I1540">
        <v>10638</v>
      </c>
      <c r="J1540">
        <v>11340</v>
      </c>
      <c r="K1540">
        <f t="shared" si="74"/>
        <v>702</v>
      </c>
      <c r="L1540">
        <v>3546</v>
      </c>
      <c r="M1540">
        <v>3780</v>
      </c>
      <c r="P1540" s="36">
        <v>41435</v>
      </c>
    </row>
    <row r="1541" spans="1:16">
      <c r="A1541" s="57">
        <v>41436</v>
      </c>
      <c r="B1541" t="s">
        <v>34</v>
      </c>
      <c r="C1541" t="s">
        <v>25</v>
      </c>
      <c r="D1541" t="s">
        <v>33</v>
      </c>
      <c r="E1541" t="s">
        <v>13</v>
      </c>
      <c r="F1541">
        <v>20</v>
      </c>
      <c r="G1541" t="str">
        <f t="shared" si="72"/>
        <v>2013</v>
      </c>
      <c r="H1541" t="str">
        <f t="shared" si="73"/>
        <v>June</v>
      </c>
      <c r="I1541">
        <v>79560</v>
      </c>
      <c r="J1541">
        <v>84600</v>
      </c>
      <c r="K1541">
        <f t="shared" si="74"/>
        <v>5040</v>
      </c>
      <c r="L1541">
        <v>4482</v>
      </c>
      <c r="M1541">
        <v>4770</v>
      </c>
      <c r="P1541" s="36">
        <v>41436</v>
      </c>
    </row>
    <row r="1542" spans="1:16">
      <c r="A1542" s="57">
        <v>41436</v>
      </c>
      <c r="B1542" t="s">
        <v>10</v>
      </c>
      <c r="C1542" t="s">
        <v>11</v>
      </c>
      <c r="D1542" t="s">
        <v>15</v>
      </c>
      <c r="E1542" t="s">
        <v>16</v>
      </c>
      <c r="F1542">
        <v>25</v>
      </c>
      <c r="G1542" t="str">
        <f t="shared" si="72"/>
        <v>2013</v>
      </c>
      <c r="H1542" t="str">
        <f t="shared" si="73"/>
        <v>June</v>
      </c>
      <c r="I1542">
        <v>89550</v>
      </c>
      <c r="J1542">
        <v>96750</v>
      </c>
      <c r="K1542">
        <f t="shared" si="74"/>
        <v>7200</v>
      </c>
      <c r="L1542">
        <v>4482</v>
      </c>
      <c r="M1542">
        <v>4770</v>
      </c>
      <c r="P1542" s="36">
        <v>41436</v>
      </c>
    </row>
    <row r="1543" spans="1:16">
      <c r="A1543" s="57">
        <v>41437</v>
      </c>
      <c r="B1543" t="s">
        <v>22</v>
      </c>
      <c r="C1543" t="s">
        <v>23</v>
      </c>
      <c r="D1543" t="s">
        <v>19</v>
      </c>
      <c r="E1543" t="s">
        <v>13</v>
      </c>
      <c r="F1543">
        <v>4</v>
      </c>
      <c r="G1543" t="str">
        <f t="shared" si="72"/>
        <v>2013</v>
      </c>
      <c r="H1543" t="str">
        <f t="shared" si="73"/>
        <v>June</v>
      </c>
      <c r="I1543">
        <v>95472</v>
      </c>
      <c r="J1543">
        <v>101520</v>
      </c>
      <c r="K1543">
        <f t="shared" si="74"/>
        <v>6048</v>
      </c>
      <c r="L1543">
        <v>2034</v>
      </c>
      <c r="M1543">
        <v>2160</v>
      </c>
      <c r="P1543" s="36">
        <v>41437</v>
      </c>
    </row>
    <row r="1544" spans="1:16">
      <c r="A1544" s="57">
        <v>41437</v>
      </c>
      <c r="B1544" t="s">
        <v>14</v>
      </c>
      <c r="C1544" t="s">
        <v>11</v>
      </c>
      <c r="D1544" t="s">
        <v>39</v>
      </c>
      <c r="E1544" t="s">
        <v>13</v>
      </c>
      <c r="F1544">
        <v>24</v>
      </c>
      <c r="G1544" t="str">
        <f t="shared" si="72"/>
        <v>2013</v>
      </c>
      <c r="H1544" t="str">
        <f t="shared" si="73"/>
        <v>June</v>
      </c>
      <c r="I1544">
        <v>59616</v>
      </c>
      <c r="J1544">
        <v>63360</v>
      </c>
      <c r="K1544">
        <f t="shared" si="74"/>
        <v>3744</v>
      </c>
      <c r="L1544">
        <v>3978</v>
      </c>
      <c r="M1544">
        <v>4230</v>
      </c>
      <c r="P1544" s="36">
        <v>41437</v>
      </c>
    </row>
    <row r="1545" spans="1:16">
      <c r="A1545" s="57">
        <v>41437</v>
      </c>
      <c r="B1545" t="s">
        <v>31</v>
      </c>
      <c r="C1545" t="s">
        <v>30</v>
      </c>
      <c r="D1545" t="s">
        <v>15</v>
      </c>
      <c r="E1545" t="s">
        <v>16</v>
      </c>
      <c r="F1545">
        <v>24</v>
      </c>
      <c r="G1545" t="str">
        <f t="shared" si="72"/>
        <v>2013</v>
      </c>
      <c r="H1545" t="str">
        <f t="shared" si="73"/>
        <v>June</v>
      </c>
      <c r="I1545">
        <v>32238</v>
      </c>
      <c r="J1545">
        <v>34830</v>
      </c>
      <c r="K1545">
        <f t="shared" si="74"/>
        <v>2592</v>
      </c>
      <c r="L1545">
        <v>5832</v>
      </c>
      <c r="M1545">
        <v>6210</v>
      </c>
      <c r="P1545" s="36">
        <v>41437</v>
      </c>
    </row>
    <row r="1546" spans="1:16">
      <c r="A1546" s="57">
        <v>41437</v>
      </c>
      <c r="B1546" t="s">
        <v>22</v>
      </c>
      <c r="C1546" t="s">
        <v>23</v>
      </c>
      <c r="D1546" t="s">
        <v>19</v>
      </c>
      <c r="E1546" t="s">
        <v>13</v>
      </c>
      <c r="F1546">
        <v>16</v>
      </c>
      <c r="G1546" t="str">
        <f t="shared" si="72"/>
        <v>2013</v>
      </c>
      <c r="H1546" t="str">
        <f t="shared" si="73"/>
        <v>June</v>
      </c>
      <c r="I1546">
        <v>83538</v>
      </c>
      <c r="J1546">
        <v>88830</v>
      </c>
      <c r="K1546">
        <f t="shared" si="74"/>
        <v>5292</v>
      </c>
      <c r="L1546">
        <v>3978</v>
      </c>
      <c r="M1546">
        <v>4230</v>
      </c>
      <c r="P1546" s="36">
        <v>41437</v>
      </c>
    </row>
    <row r="1547" spans="1:16">
      <c r="A1547" s="57">
        <v>41438</v>
      </c>
      <c r="B1547" t="s">
        <v>24</v>
      </c>
      <c r="C1547" t="s">
        <v>25</v>
      </c>
      <c r="D1547" t="s">
        <v>36</v>
      </c>
      <c r="E1547" t="s">
        <v>13</v>
      </c>
      <c r="F1547">
        <v>6</v>
      </c>
      <c r="G1547" t="str">
        <f t="shared" si="72"/>
        <v>2013</v>
      </c>
      <c r="H1547" t="str">
        <f t="shared" si="73"/>
        <v>June</v>
      </c>
      <c r="I1547">
        <v>27378</v>
      </c>
      <c r="J1547">
        <v>29250</v>
      </c>
      <c r="K1547">
        <f t="shared" si="74"/>
        <v>1872</v>
      </c>
      <c r="L1547">
        <v>3978</v>
      </c>
      <c r="M1547">
        <v>4230</v>
      </c>
      <c r="P1547" s="36">
        <v>41438</v>
      </c>
    </row>
    <row r="1548" spans="1:16">
      <c r="A1548" s="57">
        <v>41438</v>
      </c>
      <c r="B1548" t="s">
        <v>24</v>
      </c>
      <c r="C1548" t="s">
        <v>25</v>
      </c>
      <c r="D1548" t="s">
        <v>40</v>
      </c>
      <c r="E1548" t="s">
        <v>16</v>
      </c>
      <c r="F1548">
        <v>4</v>
      </c>
      <c r="G1548" t="str">
        <f t="shared" si="72"/>
        <v>2013</v>
      </c>
      <c r="H1548" t="str">
        <f t="shared" si="73"/>
        <v>June</v>
      </c>
      <c r="I1548">
        <v>3924</v>
      </c>
      <c r="J1548">
        <v>4230</v>
      </c>
      <c r="K1548">
        <f t="shared" si="74"/>
        <v>306</v>
      </c>
      <c r="L1548">
        <v>5148</v>
      </c>
      <c r="M1548">
        <v>5490</v>
      </c>
      <c r="P1548" s="36">
        <v>41438</v>
      </c>
    </row>
    <row r="1549" spans="1:16">
      <c r="A1549" s="57">
        <v>41438</v>
      </c>
      <c r="B1549" t="s">
        <v>10</v>
      </c>
      <c r="C1549" t="s">
        <v>11</v>
      </c>
      <c r="D1549" t="s">
        <v>39</v>
      </c>
      <c r="E1549" t="s">
        <v>13</v>
      </c>
      <c r="F1549">
        <v>24</v>
      </c>
      <c r="G1549" t="str">
        <f t="shared" si="72"/>
        <v>2013</v>
      </c>
      <c r="H1549" t="str">
        <f t="shared" si="73"/>
        <v>June</v>
      </c>
      <c r="I1549">
        <v>48438</v>
      </c>
      <c r="J1549">
        <v>51480</v>
      </c>
      <c r="K1549">
        <f t="shared" si="74"/>
        <v>3042</v>
      </c>
      <c r="L1549">
        <v>5832</v>
      </c>
      <c r="M1549">
        <v>6210</v>
      </c>
      <c r="P1549" s="36">
        <v>41438</v>
      </c>
    </row>
    <row r="1550" spans="1:16">
      <c r="A1550" s="57">
        <v>41439</v>
      </c>
      <c r="B1550" t="s">
        <v>31</v>
      </c>
      <c r="C1550" t="s">
        <v>30</v>
      </c>
      <c r="D1550" t="s">
        <v>43</v>
      </c>
      <c r="E1550" t="s">
        <v>13</v>
      </c>
      <c r="F1550">
        <v>21</v>
      </c>
      <c r="G1550" t="str">
        <f t="shared" si="72"/>
        <v>2013</v>
      </c>
      <c r="H1550" t="str">
        <f t="shared" si="73"/>
        <v>June</v>
      </c>
      <c r="I1550">
        <v>77832</v>
      </c>
      <c r="J1550">
        <v>82800</v>
      </c>
      <c r="K1550">
        <f t="shared" si="74"/>
        <v>4968</v>
      </c>
      <c r="L1550">
        <v>2034</v>
      </c>
      <c r="M1550">
        <v>2160</v>
      </c>
      <c r="P1550" s="36">
        <v>41439</v>
      </c>
    </row>
    <row r="1551" spans="1:16">
      <c r="A1551" s="57">
        <v>41439</v>
      </c>
      <c r="B1551" t="s">
        <v>17</v>
      </c>
      <c r="C1551" t="s">
        <v>18</v>
      </c>
      <c r="D1551" t="s">
        <v>21</v>
      </c>
      <c r="E1551" t="s">
        <v>13</v>
      </c>
      <c r="F1551">
        <v>13</v>
      </c>
      <c r="G1551" t="str">
        <f t="shared" si="72"/>
        <v>2013</v>
      </c>
      <c r="H1551" t="str">
        <f t="shared" si="73"/>
        <v>June</v>
      </c>
      <c r="I1551">
        <v>30744</v>
      </c>
      <c r="J1551">
        <v>32760</v>
      </c>
      <c r="K1551">
        <f t="shared" si="74"/>
        <v>2016</v>
      </c>
      <c r="L1551">
        <v>5832</v>
      </c>
      <c r="M1551">
        <v>6210</v>
      </c>
      <c r="P1551" s="36">
        <v>41439</v>
      </c>
    </row>
    <row r="1552" spans="1:16">
      <c r="A1552" s="57">
        <v>41439</v>
      </c>
      <c r="B1552" t="s">
        <v>17</v>
      </c>
      <c r="C1552" t="s">
        <v>18</v>
      </c>
      <c r="D1552" t="s">
        <v>21</v>
      </c>
      <c r="E1552" t="s">
        <v>13</v>
      </c>
      <c r="F1552">
        <v>2</v>
      </c>
      <c r="G1552" t="str">
        <f t="shared" si="72"/>
        <v>2013</v>
      </c>
      <c r="H1552" t="str">
        <f t="shared" si="73"/>
        <v>June</v>
      </c>
      <c r="I1552">
        <v>54900</v>
      </c>
      <c r="J1552">
        <v>58500</v>
      </c>
      <c r="K1552">
        <f t="shared" si="74"/>
        <v>3600</v>
      </c>
      <c r="L1552">
        <v>3546</v>
      </c>
      <c r="M1552">
        <v>3780</v>
      </c>
      <c r="P1552" s="36">
        <v>41439</v>
      </c>
    </row>
    <row r="1553" spans="1:16">
      <c r="A1553" s="57">
        <v>41439</v>
      </c>
      <c r="B1553" t="s">
        <v>27</v>
      </c>
      <c r="C1553" t="s">
        <v>23</v>
      </c>
      <c r="D1553" t="s">
        <v>26</v>
      </c>
      <c r="E1553" t="s">
        <v>13</v>
      </c>
      <c r="F1553">
        <v>20</v>
      </c>
      <c r="G1553" t="str">
        <f t="shared" si="72"/>
        <v>2013</v>
      </c>
      <c r="H1553" t="str">
        <f t="shared" si="73"/>
        <v>June</v>
      </c>
      <c r="I1553">
        <v>48672</v>
      </c>
      <c r="J1553">
        <v>51840</v>
      </c>
      <c r="K1553">
        <f t="shared" si="74"/>
        <v>3168</v>
      </c>
      <c r="L1553">
        <v>3726</v>
      </c>
      <c r="M1553">
        <v>3960</v>
      </c>
      <c r="P1553" s="36">
        <v>41439</v>
      </c>
    </row>
    <row r="1554" spans="1:16">
      <c r="A1554" s="57">
        <v>41440</v>
      </c>
      <c r="B1554" t="s">
        <v>22</v>
      </c>
      <c r="C1554" t="s">
        <v>23</v>
      </c>
      <c r="D1554" t="s">
        <v>19</v>
      </c>
      <c r="E1554" t="s">
        <v>13</v>
      </c>
      <c r="F1554">
        <v>21</v>
      </c>
      <c r="G1554" t="str">
        <f t="shared" si="72"/>
        <v>2013</v>
      </c>
      <c r="H1554" t="str">
        <f t="shared" si="73"/>
        <v>June</v>
      </c>
      <c r="I1554">
        <v>87516</v>
      </c>
      <c r="J1554">
        <v>93060</v>
      </c>
      <c r="K1554">
        <f t="shared" si="74"/>
        <v>5544</v>
      </c>
      <c r="L1554">
        <v>3978</v>
      </c>
      <c r="M1554">
        <v>4230</v>
      </c>
      <c r="P1554" s="36">
        <v>41440</v>
      </c>
    </row>
    <row r="1555" spans="1:16">
      <c r="A1555" s="57">
        <v>41440</v>
      </c>
      <c r="B1555" t="s">
        <v>24</v>
      </c>
      <c r="C1555" t="s">
        <v>25</v>
      </c>
      <c r="D1555" t="s">
        <v>12</v>
      </c>
      <c r="E1555" t="s">
        <v>13</v>
      </c>
      <c r="F1555">
        <v>12</v>
      </c>
      <c r="G1555" t="str">
        <f t="shared" si="72"/>
        <v>2013</v>
      </c>
      <c r="H1555" t="str">
        <f t="shared" si="73"/>
        <v>June</v>
      </c>
      <c r="I1555">
        <v>20340</v>
      </c>
      <c r="J1555">
        <v>21600</v>
      </c>
      <c r="K1555">
        <f t="shared" si="74"/>
        <v>1260</v>
      </c>
      <c r="L1555">
        <v>3042</v>
      </c>
      <c r="M1555">
        <v>3240</v>
      </c>
      <c r="P1555" s="36">
        <v>41440</v>
      </c>
    </row>
    <row r="1556" spans="1:16">
      <c r="A1556" s="57">
        <v>41441</v>
      </c>
      <c r="B1556" t="s">
        <v>31</v>
      </c>
      <c r="C1556" t="s">
        <v>30</v>
      </c>
      <c r="D1556" t="s">
        <v>28</v>
      </c>
      <c r="E1556" t="s">
        <v>13</v>
      </c>
      <c r="F1556">
        <v>23</v>
      </c>
      <c r="G1556" t="str">
        <f t="shared" si="72"/>
        <v>2013</v>
      </c>
      <c r="H1556" t="str">
        <f t="shared" si="73"/>
        <v>June</v>
      </c>
      <c r="I1556">
        <v>145800</v>
      </c>
      <c r="J1556">
        <v>155250</v>
      </c>
      <c r="K1556">
        <f t="shared" si="74"/>
        <v>9450</v>
      </c>
      <c r="L1556">
        <v>3546</v>
      </c>
      <c r="M1556">
        <v>3780</v>
      </c>
      <c r="P1556" s="36">
        <v>41441</v>
      </c>
    </row>
    <row r="1557" spans="1:16">
      <c r="A1557" s="57">
        <v>41441</v>
      </c>
      <c r="B1557" t="s">
        <v>22</v>
      </c>
      <c r="C1557" t="s">
        <v>23</v>
      </c>
      <c r="D1557" t="s">
        <v>36</v>
      </c>
      <c r="E1557" t="s">
        <v>13</v>
      </c>
      <c r="F1557">
        <v>23</v>
      </c>
      <c r="G1557" t="str">
        <f t="shared" si="72"/>
        <v>2013</v>
      </c>
      <c r="H1557" t="str">
        <f t="shared" si="73"/>
        <v>June</v>
      </c>
      <c r="I1557">
        <v>27378</v>
      </c>
      <c r="J1557">
        <v>29250</v>
      </c>
      <c r="K1557">
        <f t="shared" si="74"/>
        <v>1872</v>
      </c>
      <c r="L1557">
        <v>4482</v>
      </c>
      <c r="M1557">
        <v>4770</v>
      </c>
      <c r="P1557" s="36">
        <v>41441</v>
      </c>
    </row>
    <row r="1558" spans="1:16">
      <c r="A1558" s="57">
        <v>41442</v>
      </c>
      <c r="B1558" t="s">
        <v>29</v>
      </c>
      <c r="C1558" t="s">
        <v>30</v>
      </c>
      <c r="D1558" t="s">
        <v>15</v>
      </c>
      <c r="E1558" t="s">
        <v>16</v>
      </c>
      <c r="F1558">
        <v>24</v>
      </c>
      <c r="G1558" t="str">
        <f t="shared" si="72"/>
        <v>2013</v>
      </c>
      <c r="H1558" t="str">
        <f t="shared" si="73"/>
        <v>June</v>
      </c>
      <c r="I1558">
        <v>17910</v>
      </c>
      <c r="J1558">
        <v>19350</v>
      </c>
      <c r="K1558">
        <f t="shared" si="74"/>
        <v>1440</v>
      </c>
      <c r="L1558">
        <v>3924</v>
      </c>
      <c r="M1558">
        <v>4230</v>
      </c>
      <c r="P1558" s="36">
        <v>41442</v>
      </c>
    </row>
    <row r="1559" spans="1:16">
      <c r="A1559" s="57">
        <v>41442</v>
      </c>
      <c r="B1559" t="s">
        <v>24</v>
      </c>
      <c r="C1559" t="s">
        <v>25</v>
      </c>
      <c r="D1559" t="s">
        <v>39</v>
      </c>
      <c r="E1559" t="s">
        <v>13</v>
      </c>
      <c r="F1559">
        <v>25</v>
      </c>
      <c r="G1559" t="str">
        <f t="shared" si="72"/>
        <v>2013</v>
      </c>
      <c r="H1559" t="str">
        <f t="shared" si="73"/>
        <v>June</v>
      </c>
      <c r="I1559">
        <v>55890</v>
      </c>
      <c r="J1559">
        <v>59400</v>
      </c>
      <c r="K1559">
        <f t="shared" si="74"/>
        <v>3510</v>
      </c>
      <c r="L1559">
        <v>2952</v>
      </c>
      <c r="M1559">
        <v>3150</v>
      </c>
      <c r="P1559" s="36">
        <v>41442</v>
      </c>
    </row>
    <row r="1560" spans="1:16">
      <c r="A1560" s="57">
        <v>41443</v>
      </c>
      <c r="B1560" t="s">
        <v>10</v>
      </c>
      <c r="C1560" t="s">
        <v>11</v>
      </c>
      <c r="D1560" t="s">
        <v>32</v>
      </c>
      <c r="E1560" t="s">
        <v>13</v>
      </c>
      <c r="F1560">
        <v>17</v>
      </c>
      <c r="G1560" t="str">
        <f t="shared" si="72"/>
        <v>2013</v>
      </c>
      <c r="H1560" t="str">
        <f t="shared" si="73"/>
        <v>June</v>
      </c>
      <c r="I1560">
        <v>35460</v>
      </c>
      <c r="J1560">
        <v>37800</v>
      </c>
      <c r="K1560">
        <f t="shared" si="74"/>
        <v>2340</v>
      </c>
      <c r="L1560">
        <v>3726</v>
      </c>
      <c r="M1560">
        <v>3960</v>
      </c>
      <c r="P1560" s="36">
        <v>41443</v>
      </c>
    </row>
    <row r="1561" spans="1:16">
      <c r="A1561" s="57">
        <v>41444</v>
      </c>
      <c r="B1561" t="s">
        <v>27</v>
      </c>
      <c r="C1561" t="s">
        <v>23</v>
      </c>
      <c r="D1561" t="s">
        <v>33</v>
      </c>
      <c r="E1561" t="s">
        <v>13</v>
      </c>
      <c r="F1561">
        <v>21</v>
      </c>
      <c r="G1561" t="str">
        <f t="shared" si="72"/>
        <v>2013</v>
      </c>
      <c r="H1561" t="str">
        <f t="shared" si="73"/>
        <v>June</v>
      </c>
      <c r="I1561">
        <v>91494</v>
      </c>
      <c r="J1561">
        <v>97290</v>
      </c>
      <c r="K1561">
        <f t="shared" si="74"/>
        <v>5796</v>
      </c>
      <c r="L1561">
        <v>3978</v>
      </c>
      <c r="M1561">
        <v>4230</v>
      </c>
      <c r="P1561" s="36">
        <v>41444</v>
      </c>
    </row>
    <row r="1562" spans="1:16">
      <c r="A1562" s="57">
        <v>41445</v>
      </c>
      <c r="B1562" t="s">
        <v>22</v>
      </c>
      <c r="C1562" t="s">
        <v>23</v>
      </c>
      <c r="D1562" t="s">
        <v>43</v>
      </c>
      <c r="E1562" t="s">
        <v>13</v>
      </c>
      <c r="F1562">
        <v>9</v>
      </c>
      <c r="G1562" t="str">
        <f t="shared" si="72"/>
        <v>2013</v>
      </c>
      <c r="H1562" t="str">
        <f t="shared" si="73"/>
        <v>June</v>
      </c>
      <c r="I1562">
        <v>13536</v>
      </c>
      <c r="J1562">
        <v>14400</v>
      </c>
      <c r="K1562">
        <f t="shared" si="74"/>
        <v>864</v>
      </c>
      <c r="L1562">
        <v>3726</v>
      </c>
      <c r="M1562">
        <v>3960</v>
      </c>
      <c r="P1562" s="36">
        <v>41445</v>
      </c>
    </row>
    <row r="1563" spans="1:16">
      <c r="A1563" s="57">
        <v>41446</v>
      </c>
      <c r="B1563" t="s">
        <v>27</v>
      </c>
      <c r="C1563" t="s">
        <v>23</v>
      </c>
      <c r="D1563" t="s">
        <v>41</v>
      </c>
      <c r="E1563" t="s">
        <v>13</v>
      </c>
      <c r="F1563">
        <v>11</v>
      </c>
      <c r="G1563" t="str">
        <f t="shared" si="72"/>
        <v>2013</v>
      </c>
      <c r="H1563" t="str">
        <f t="shared" si="73"/>
        <v>June</v>
      </c>
      <c r="I1563">
        <v>26568</v>
      </c>
      <c r="J1563">
        <v>28350</v>
      </c>
      <c r="K1563">
        <f t="shared" si="74"/>
        <v>1782</v>
      </c>
      <c r="L1563">
        <v>4482</v>
      </c>
      <c r="M1563">
        <v>4770</v>
      </c>
      <c r="P1563" s="36">
        <v>41446</v>
      </c>
    </row>
    <row r="1564" spans="1:16">
      <c r="A1564" s="57">
        <v>41446</v>
      </c>
      <c r="B1564" t="s">
        <v>29</v>
      </c>
      <c r="C1564" t="s">
        <v>30</v>
      </c>
      <c r="D1564" t="s">
        <v>33</v>
      </c>
      <c r="E1564" t="s">
        <v>13</v>
      </c>
      <c r="F1564">
        <v>4</v>
      </c>
      <c r="G1564" t="str">
        <f t="shared" si="72"/>
        <v>2013</v>
      </c>
      <c r="H1564" t="str">
        <f t="shared" si="73"/>
        <v>June</v>
      </c>
      <c r="I1564">
        <v>3978</v>
      </c>
      <c r="J1564">
        <v>4230</v>
      </c>
      <c r="K1564">
        <f t="shared" si="74"/>
        <v>252</v>
      </c>
      <c r="L1564">
        <v>3582</v>
      </c>
      <c r="M1564">
        <v>3870</v>
      </c>
      <c r="P1564" s="36">
        <v>41446</v>
      </c>
    </row>
    <row r="1565" spans="1:16">
      <c r="A1565" s="57">
        <v>41447</v>
      </c>
      <c r="B1565" t="s">
        <v>22</v>
      </c>
      <c r="C1565" t="s">
        <v>23</v>
      </c>
      <c r="D1565" t="s">
        <v>19</v>
      </c>
      <c r="E1565" t="s">
        <v>13</v>
      </c>
      <c r="F1565">
        <v>22</v>
      </c>
      <c r="G1565" t="str">
        <f t="shared" si="72"/>
        <v>2013</v>
      </c>
      <c r="H1565" t="str">
        <f t="shared" si="73"/>
        <v>June</v>
      </c>
      <c r="I1565">
        <v>63648</v>
      </c>
      <c r="J1565">
        <v>67680</v>
      </c>
      <c r="K1565">
        <f t="shared" si="74"/>
        <v>4032</v>
      </c>
      <c r="L1565">
        <v>4482</v>
      </c>
      <c r="M1565">
        <v>4770</v>
      </c>
      <c r="P1565" s="36">
        <v>41447</v>
      </c>
    </row>
    <row r="1566" spans="1:16">
      <c r="A1566" s="57">
        <v>41447</v>
      </c>
      <c r="B1566" t="s">
        <v>22</v>
      </c>
      <c r="C1566" t="s">
        <v>23</v>
      </c>
      <c r="D1566" t="s">
        <v>28</v>
      </c>
      <c r="E1566" t="s">
        <v>13</v>
      </c>
      <c r="F1566">
        <v>15</v>
      </c>
      <c r="G1566" t="str">
        <f t="shared" si="72"/>
        <v>2013</v>
      </c>
      <c r="H1566" t="str">
        <f t="shared" si="73"/>
        <v>June</v>
      </c>
      <c r="I1566">
        <v>110808</v>
      </c>
      <c r="J1566">
        <v>117990</v>
      </c>
      <c r="K1566">
        <f t="shared" si="74"/>
        <v>7182</v>
      </c>
      <c r="L1566">
        <v>3924</v>
      </c>
      <c r="M1566">
        <v>4230</v>
      </c>
      <c r="P1566" s="36">
        <v>41447</v>
      </c>
    </row>
    <row r="1567" spans="1:16">
      <c r="A1567" s="57">
        <v>41448</v>
      </c>
      <c r="B1567" t="s">
        <v>34</v>
      </c>
      <c r="C1567" t="s">
        <v>25</v>
      </c>
      <c r="D1567" t="s">
        <v>28</v>
      </c>
      <c r="E1567" t="s">
        <v>13</v>
      </c>
      <c r="F1567">
        <v>23</v>
      </c>
      <c r="G1567" t="str">
        <f t="shared" si="72"/>
        <v>2013</v>
      </c>
      <c r="H1567" t="str">
        <f t="shared" si="73"/>
        <v>June</v>
      </c>
      <c r="I1567">
        <v>34992</v>
      </c>
      <c r="J1567">
        <v>37260</v>
      </c>
      <c r="K1567">
        <f t="shared" si="74"/>
        <v>2268</v>
      </c>
      <c r="L1567">
        <v>7506</v>
      </c>
      <c r="M1567">
        <v>8100</v>
      </c>
      <c r="P1567" s="36">
        <v>41448</v>
      </c>
    </row>
    <row r="1568" spans="1:16">
      <c r="A1568" s="57">
        <v>41448</v>
      </c>
      <c r="B1568" t="s">
        <v>14</v>
      </c>
      <c r="C1568" t="s">
        <v>11</v>
      </c>
      <c r="D1568" t="s">
        <v>43</v>
      </c>
      <c r="E1568" t="s">
        <v>13</v>
      </c>
      <c r="F1568">
        <v>9</v>
      </c>
      <c r="G1568" t="str">
        <f t="shared" si="72"/>
        <v>2013</v>
      </c>
      <c r="H1568" t="str">
        <f t="shared" si="73"/>
        <v>June</v>
      </c>
      <c r="I1568">
        <v>64296</v>
      </c>
      <c r="J1568">
        <v>68400</v>
      </c>
      <c r="K1568">
        <f t="shared" si="74"/>
        <v>4104</v>
      </c>
      <c r="L1568">
        <v>3546</v>
      </c>
      <c r="M1568">
        <v>3780</v>
      </c>
      <c r="P1568" s="36">
        <v>41448</v>
      </c>
    </row>
    <row r="1569" spans="1:16">
      <c r="A1569" s="57">
        <v>41448</v>
      </c>
      <c r="B1569" t="s">
        <v>14</v>
      </c>
      <c r="C1569" t="s">
        <v>11</v>
      </c>
      <c r="D1569" t="s">
        <v>21</v>
      </c>
      <c r="E1569" t="s">
        <v>13</v>
      </c>
      <c r="F1569">
        <v>7</v>
      </c>
      <c r="G1569" t="str">
        <f t="shared" si="72"/>
        <v>2013</v>
      </c>
      <c r="H1569" t="str">
        <f t="shared" si="73"/>
        <v>June</v>
      </c>
      <c r="I1569">
        <v>8784</v>
      </c>
      <c r="J1569">
        <v>9360</v>
      </c>
      <c r="K1569">
        <f t="shared" si="74"/>
        <v>576</v>
      </c>
      <c r="L1569">
        <v>3042</v>
      </c>
      <c r="M1569">
        <v>3240</v>
      </c>
      <c r="P1569" s="36">
        <v>41448</v>
      </c>
    </row>
    <row r="1570" spans="1:16">
      <c r="A1570" s="57">
        <v>41448</v>
      </c>
      <c r="B1570" t="s">
        <v>14</v>
      </c>
      <c r="C1570" t="s">
        <v>11</v>
      </c>
      <c r="D1570" t="s">
        <v>40</v>
      </c>
      <c r="E1570" t="s">
        <v>16</v>
      </c>
      <c r="F1570">
        <v>25</v>
      </c>
      <c r="G1570" t="str">
        <f t="shared" si="72"/>
        <v>2013</v>
      </c>
      <c r="H1570" t="str">
        <f t="shared" si="73"/>
        <v>June</v>
      </c>
      <c r="I1570">
        <v>35316</v>
      </c>
      <c r="J1570">
        <v>38070</v>
      </c>
      <c r="K1570">
        <f t="shared" si="74"/>
        <v>2754</v>
      </c>
      <c r="L1570">
        <v>3042</v>
      </c>
      <c r="M1570">
        <v>3240</v>
      </c>
      <c r="P1570" s="36">
        <v>41448</v>
      </c>
    </row>
    <row r="1571" spans="1:16">
      <c r="A1571" s="57">
        <v>41448</v>
      </c>
      <c r="B1571" t="s">
        <v>14</v>
      </c>
      <c r="C1571" t="s">
        <v>11</v>
      </c>
      <c r="D1571" t="s">
        <v>19</v>
      </c>
      <c r="E1571" t="s">
        <v>13</v>
      </c>
      <c r="F1571">
        <v>10</v>
      </c>
      <c r="G1571" t="str">
        <f t="shared" si="72"/>
        <v>2013</v>
      </c>
      <c r="H1571" t="str">
        <f t="shared" si="73"/>
        <v>June</v>
      </c>
      <c r="I1571">
        <v>95472</v>
      </c>
      <c r="J1571">
        <v>101520</v>
      </c>
      <c r="K1571">
        <f t="shared" si="74"/>
        <v>6048</v>
      </c>
      <c r="L1571">
        <v>3978</v>
      </c>
      <c r="M1571">
        <v>4230</v>
      </c>
      <c r="P1571" s="36">
        <v>41448</v>
      </c>
    </row>
    <row r="1572" spans="1:16">
      <c r="A1572" s="57">
        <v>41449</v>
      </c>
      <c r="B1572" t="s">
        <v>24</v>
      </c>
      <c r="C1572" t="s">
        <v>25</v>
      </c>
      <c r="D1572" t="s">
        <v>21</v>
      </c>
      <c r="E1572" t="s">
        <v>13</v>
      </c>
      <c r="F1572">
        <v>8</v>
      </c>
      <c r="G1572" t="str">
        <f t="shared" si="72"/>
        <v>2013</v>
      </c>
      <c r="H1572" t="str">
        <f t="shared" si="73"/>
        <v>June</v>
      </c>
      <c r="I1572">
        <v>52704</v>
      </c>
      <c r="J1572">
        <v>56160</v>
      </c>
      <c r="K1572">
        <f t="shared" si="74"/>
        <v>3456</v>
      </c>
      <c r="L1572">
        <v>5148</v>
      </c>
      <c r="M1572">
        <v>5490</v>
      </c>
      <c r="P1572" s="36">
        <v>41449</v>
      </c>
    </row>
    <row r="1573" spans="1:16">
      <c r="A1573" s="57">
        <v>41449</v>
      </c>
      <c r="B1573" t="s">
        <v>27</v>
      </c>
      <c r="C1573" t="s">
        <v>23</v>
      </c>
      <c r="D1573" t="s">
        <v>38</v>
      </c>
      <c r="E1573" t="s">
        <v>13</v>
      </c>
      <c r="F1573">
        <v>18</v>
      </c>
      <c r="G1573" t="str">
        <f t="shared" si="72"/>
        <v>2013</v>
      </c>
      <c r="H1573" t="str">
        <f t="shared" si="73"/>
        <v>June</v>
      </c>
      <c r="I1573">
        <v>81558</v>
      </c>
      <c r="J1573">
        <v>86940</v>
      </c>
      <c r="K1573">
        <f t="shared" si="74"/>
        <v>5382</v>
      </c>
      <c r="L1573">
        <v>3042</v>
      </c>
      <c r="M1573">
        <v>3240</v>
      </c>
      <c r="P1573" s="36">
        <v>41449</v>
      </c>
    </row>
    <row r="1574" spans="1:16">
      <c r="A1574" s="57">
        <v>41449</v>
      </c>
      <c r="B1574" t="s">
        <v>29</v>
      </c>
      <c r="C1574" t="s">
        <v>30</v>
      </c>
      <c r="D1574" t="s">
        <v>35</v>
      </c>
      <c r="E1574" t="s">
        <v>13</v>
      </c>
      <c r="F1574">
        <v>8</v>
      </c>
      <c r="G1574" t="str">
        <f t="shared" si="72"/>
        <v>2013</v>
      </c>
      <c r="H1574" t="str">
        <f t="shared" si="73"/>
        <v>June</v>
      </c>
      <c r="I1574">
        <v>5148</v>
      </c>
      <c r="J1574">
        <v>5490</v>
      </c>
      <c r="K1574">
        <f t="shared" si="74"/>
        <v>342</v>
      </c>
      <c r="L1574">
        <v>5148</v>
      </c>
      <c r="M1574">
        <v>5490</v>
      </c>
      <c r="P1574" s="36">
        <v>41449</v>
      </c>
    </row>
    <row r="1575" spans="1:16">
      <c r="A1575" s="57">
        <v>41449</v>
      </c>
      <c r="B1575" t="s">
        <v>22</v>
      </c>
      <c r="C1575" t="s">
        <v>23</v>
      </c>
      <c r="D1575" t="s">
        <v>32</v>
      </c>
      <c r="E1575" t="s">
        <v>13</v>
      </c>
      <c r="F1575">
        <v>25</v>
      </c>
      <c r="G1575" t="str">
        <f t="shared" si="72"/>
        <v>2013</v>
      </c>
      <c r="H1575" t="str">
        <f t="shared" si="73"/>
        <v>June</v>
      </c>
      <c r="I1575">
        <v>60282</v>
      </c>
      <c r="J1575">
        <v>64260</v>
      </c>
      <c r="K1575">
        <f t="shared" si="74"/>
        <v>3978</v>
      </c>
      <c r="L1575">
        <v>7506</v>
      </c>
      <c r="M1575">
        <v>8100</v>
      </c>
      <c r="P1575" s="36">
        <v>41449</v>
      </c>
    </row>
    <row r="1576" spans="1:16">
      <c r="A1576" s="57">
        <v>41449</v>
      </c>
      <c r="B1576" t="s">
        <v>29</v>
      </c>
      <c r="C1576" t="s">
        <v>30</v>
      </c>
      <c r="D1576" t="s">
        <v>40</v>
      </c>
      <c r="E1576" t="s">
        <v>16</v>
      </c>
      <c r="F1576">
        <v>7</v>
      </c>
      <c r="G1576" t="str">
        <f t="shared" si="72"/>
        <v>2013</v>
      </c>
      <c r="H1576" t="str">
        <f t="shared" si="73"/>
        <v>June</v>
      </c>
      <c r="I1576">
        <v>11772</v>
      </c>
      <c r="J1576">
        <v>12690</v>
      </c>
      <c r="K1576">
        <f t="shared" si="74"/>
        <v>918</v>
      </c>
      <c r="L1576">
        <v>3042</v>
      </c>
      <c r="M1576">
        <v>3240</v>
      </c>
      <c r="P1576" s="36">
        <v>41449</v>
      </c>
    </row>
    <row r="1577" spans="1:16">
      <c r="A1577" s="57">
        <v>41449</v>
      </c>
      <c r="B1577" t="s">
        <v>17</v>
      </c>
      <c r="C1577" t="s">
        <v>18</v>
      </c>
      <c r="D1577" t="s">
        <v>41</v>
      </c>
      <c r="E1577" t="s">
        <v>13</v>
      </c>
      <c r="F1577">
        <v>17</v>
      </c>
      <c r="G1577" t="str">
        <f t="shared" si="72"/>
        <v>2013</v>
      </c>
      <c r="H1577" t="str">
        <f t="shared" si="73"/>
        <v>June</v>
      </c>
      <c r="I1577">
        <v>14760</v>
      </c>
      <c r="J1577">
        <v>15750</v>
      </c>
      <c r="K1577">
        <f t="shared" si="74"/>
        <v>990</v>
      </c>
      <c r="L1577">
        <v>3978</v>
      </c>
      <c r="M1577">
        <v>4230</v>
      </c>
      <c r="P1577" s="36">
        <v>41449</v>
      </c>
    </row>
    <row r="1578" spans="1:16">
      <c r="A1578" s="57">
        <v>41449</v>
      </c>
      <c r="B1578" t="s">
        <v>34</v>
      </c>
      <c r="C1578" t="s">
        <v>25</v>
      </c>
      <c r="D1578" t="s">
        <v>43</v>
      </c>
      <c r="E1578" t="s">
        <v>13</v>
      </c>
      <c r="F1578">
        <v>3</v>
      </c>
      <c r="G1578" t="str">
        <f t="shared" si="72"/>
        <v>2013</v>
      </c>
      <c r="H1578" t="str">
        <f t="shared" si="73"/>
        <v>June</v>
      </c>
      <c r="I1578">
        <v>20304</v>
      </c>
      <c r="J1578">
        <v>21600</v>
      </c>
      <c r="K1578">
        <f t="shared" si="74"/>
        <v>1296</v>
      </c>
      <c r="L1578">
        <v>2952</v>
      </c>
      <c r="M1578">
        <v>3150</v>
      </c>
      <c r="P1578" s="36">
        <v>41449</v>
      </c>
    </row>
    <row r="1579" spans="1:16">
      <c r="A1579" s="57">
        <v>41450</v>
      </c>
      <c r="B1579" t="s">
        <v>22</v>
      </c>
      <c r="C1579" t="s">
        <v>23</v>
      </c>
      <c r="D1579" t="s">
        <v>38</v>
      </c>
      <c r="E1579" t="s">
        <v>13</v>
      </c>
      <c r="F1579">
        <v>13</v>
      </c>
      <c r="G1579" t="str">
        <f t="shared" si="72"/>
        <v>2013</v>
      </c>
      <c r="H1579" t="str">
        <f t="shared" si="73"/>
        <v>June</v>
      </c>
      <c r="I1579">
        <v>7092</v>
      </c>
      <c r="J1579">
        <v>7560</v>
      </c>
      <c r="K1579">
        <f t="shared" si="74"/>
        <v>468</v>
      </c>
      <c r="L1579">
        <v>2034</v>
      </c>
      <c r="M1579">
        <v>2160</v>
      </c>
      <c r="P1579" s="36">
        <v>41450</v>
      </c>
    </row>
    <row r="1580" spans="1:16">
      <c r="A1580" s="57">
        <v>41451</v>
      </c>
      <c r="B1580" t="s">
        <v>20</v>
      </c>
      <c r="C1580" t="s">
        <v>18</v>
      </c>
      <c r="D1580" t="s">
        <v>42</v>
      </c>
      <c r="E1580" t="s">
        <v>16</v>
      </c>
      <c r="F1580">
        <v>17</v>
      </c>
      <c r="G1580" t="str">
        <f t="shared" si="72"/>
        <v>2013</v>
      </c>
      <c r="H1580" t="str">
        <f t="shared" si="73"/>
        <v>June</v>
      </c>
      <c r="I1580">
        <v>135108</v>
      </c>
      <c r="J1580">
        <v>145800</v>
      </c>
      <c r="K1580">
        <f t="shared" si="74"/>
        <v>10692</v>
      </c>
      <c r="L1580">
        <v>3582</v>
      </c>
      <c r="M1580">
        <v>3870</v>
      </c>
      <c r="P1580" s="36">
        <v>41451</v>
      </c>
    </row>
    <row r="1581" spans="1:16">
      <c r="A1581" s="57">
        <v>41451</v>
      </c>
      <c r="B1581" t="s">
        <v>14</v>
      </c>
      <c r="C1581" t="s">
        <v>11</v>
      </c>
      <c r="D1581" t="s">
        <v>28</v>
      </c>
      <c r="E1581" t="s">
        <v>13</v>
      </c>
      <c r="F1581">
        <v>22</v>
      </c>
      <c r="G1581" t="str">
        <f t="shared" si="72"/>
        <v>2013</v>
      </c>
      <c r="H1581" t="str">
        <f t="shared" si="73"/>
        <v>June</v>
      </c>
      <c r="I1581">
        <v>75816</v>
      </c>
      <c r="J1581">
        <v>80730</v>
      </c>
      <c r="K1581">
        <f t="shared" si="74"/>
        <v>4914</v>
      </c>
      <c r="L1581">
        <v>3978</v>
      </c>
      <c r="M1581">
        <v>4230</v>
      </c>
      <c r="P1581" s="36">
        <v>41451</v>
      </c>
    </row>
    <row r="1582" spans="1:16">
      <c r="A1582" s="57">
        <v>41451</v>
      </c>
      <c r="B1582" t="s">
        <v>29</v>
      </c>
      <c r="C1582" t="s">
        <v>30</v>
      </c>
      <c r="D1582" t="s">
        <v>41</v>
      </c>
      <c r="E1582" t="s">
        <v>13</v>
      </c>
      <c r="F1582">
        <v>23</v>
      </c>
      <c r="G1582" t="str">
        <f t="shared" si="72"/>
        <v>2013</v>
      </c>
      <c r="H1582" t="str">
        <f t="shared" si="73"/>
        <v>June</v>
      </c>
      <c r="I1582">
        <v>14760</v>
      </c>
      <c r="J1582">
        <v>15750</v>
      </c>
      <c r="K1582">
        <f t="shared" si="74"/>
        <v>990</v>
      </c>
      <c r="L1582">
        <v>2196</v>
      </c>
      <c r="M1582">
        <v>2340</v>
      </c>
      <c r="P1582" s="36">
        <v>41451</v>
      </c>
    </row>
    <row r="1583" spans="1:16">
      <c r="A1583" s="57">
        <v>41451</v>
      </c>
      <c r="B1583" t="s">
        <v>20</v>
      </c>
      <c r="C1583" t="s">
        <v>18</v>
      </c>
      <c r="D1583" t="s">
        <v>12</v>
      </c>
      <c r="E1583" t="s">
        <v>13</v>
      </c>
      <c r="F1583">
        <v>1</v>
      </c>
      <c r="G1583" t="str">
        <f t="shared" si="72"/>
        <v>2013</v>
      </c>
      <c r="H1583" t="str">
        <f t="shared" si="73"/>
        <v>June</v>
      </c>
      <c r="I1583">
        <v>38646</v>
      </c>
      <c r="J1583">
        <v>41040</v>
      </c>
      <c r="K1583">
        <f t="shared" si="74"/>
        <v>2394</v>
      </c>
      <c r="L1583">
        <v>2034</v>
      </c>
      <c r="M1583">
        <v>2160</v>
      </c>
      <c r="P1583" s="36">
        <v>41451</v>
      </c>
    </row>
    <row r="1584" spans="1:16">
      <c r="A1584" s="57">
        <v>41452</v>
      </c>
      <c r="B1584" t="s">
        <v>24</v>
      </c>
      <c r="C1584" t="s">
        <v>25</v>
      </c>
      <c r="D1584" t="s">
        <v>19</v>
      </c>
      <c r="E1584" t="s">
        <v>13</v>
      </c>
      <c r="F1584">
        <v>25</v>
      </c>
      <c r="G1584" t="str">
        <f t="shared" si="72"/>
        <v>2013</v>
      </c>
      <c r="H1584" t="str">
        <f t="shared" si="73"/>
        <v>June</v>
      </c>
      <c r="I1584">
        <v>99450</v>
      </c>
      <c r="J1584">
        <v>105750</v>
      </c>
      <c r="K1584">
        <f t="shared" si="74"/>
        <v>6300</v>
      </c>
      <c r="L1584">
        <v>5148</v>
      </c>
      <c r="M1584">
        <v>5490</v>
      </c>
      <c r="P1584" s="36">
        <v>41452</v>
      </c>
    </row>
    <row r="1585" spans="1:16">
      <c r="A1585" s="57">
        <v>41453</v>
      </c>
      <c r="B1585" t="s">
        <v>14</v>
      </c>
      <c r="C1585" t="s">
        <v>11</v>
      </c>
      <c r="D1585" t="s">
        <v>40</v>
      </c>
      <c r="E1585" t="s">
        <v>16</v>
      </c>
      <c r="F1585">
        <v>22</v>
      </c>
      <c r="G1585" t="str">
        <f t="shared" si="72"/>
        <v>2013</v>
      </c>
      <c r="H1585" t="str">
        <f t="shared" si="73"/>
        <v>June</v>
      </c>
      <c r="I1585">
        <v>39240</v>
      </c>
      <c r="J1585">
        <v>42300</v>
      </c>
      <c r="K1585">
        <f t="shared" si="74"/>
        <v>3060</v>
      </c>
      <c r="L1585">
        <v>3384</v>
      </c>
      <c r="M1585">
        <v>3600</v>
      </c>
      <c r="P1585" s="36">
        <v>41453</v>
      </c>
    </row>
    <row r="1586" spans="1:16">
      <c r="A1586" s="57">
        <v>41453</v>
      </c>
      <c r="B1586" t="s">
        <v>22</v>
      </c>
      <c r="C1586" t="s">
        <v>23</v>
      </c>
      <c r="D1586" t="s">
        <v>28</v>
      </c>
      <c r="E1586" t="s">
        <v>13</v>
      </c>
      <c r="F1586">
        <v>2</v>
      </c>
      <c r="G1586" t="str">
        <f t="shared" si="72"/>
        <v>2013</v>
      </c>
      <c r="H1586" t="str">
        <f t="shared" si="73"/>
        <v>June</v>
      </c>
      <c r="I1586">
        <v>5832</v>
      </c>
      <c r="J1586">
        <v>6210</v>
      </c>
      <c r="K1586">
        <f t="shared" si="74"/>
        <v>378</v>
      </c>
      <c r="L1586">
        <v>3978</v>
      </c>
      <c r="M1586">
        <v>4230</v>
      </c>
      <c r="P1586" s="36">
        <v>41453</v>
      </c>
    </row>
    <row r="1587" spans="1:16">
      <c r="A1587" s="57">
        <v>41453</v>
      </c>
      <c r="B1587" t="s">
        <v>31</v>
      </c>
      <c r="C1587" t="s">
        <v>30</v>
      </c>
      <c r="D1587" t="s">
        <v>15</v>
      </c>
      <c r="E1587" t="s">
        <v>16</v>
      </c>
      <c r="F1587">
        <v>11</v>
      </c>
      <c r="G1587" t="str">
        <f t="shared" si="72"/>
        <v>2013</v>
      </c>
      <c r="H1587" t="str">
        <f t="shared" si="73"/>
        <v>June</v>
      </c>
      <c r="I1587">
        <v>89550</v>
      </c>
      <c r="J1587">
        <v>96750</v>
      </c>
      <c r="K1587">
        <f t="shared" si="74"/>
        <v>7200</v>
      </c>
      <c r="L1587">
        <v>3582</v>
      </c>
      <c r="M1587">
        <v>3870</v>
      </c>
      <c r="P1587" s="36">
        <v>41453</v>
      </c>
    </row>
    <row r="1588" spans="1:16">
      <c r="A1588" s="57">
        <v>41454</v>
      </c>
      <c r="B1588" t="s">
        <v>20</v>
      </c>
      <c r="C1588" t="s">
        <v>18</v>
      </c>
      <c r="D1588" t="s">
        <v>32</v>
      </c>
      <c r="E1588" t="s">
        <v>13</v>
      </c>
      <c r="F1588">
        <v>11</v>
      </c>
      <c r="G1588" t="str">
        <f t="shared" si="72"/>
        <v>2013</v>
      </c>
      <c r="H1588" t="str">
        <f t="shared" si="73"/>
        <v>June</v>
      </c>
      <c r="I1588">
        <v>21276</v>
      </c>
      <c r="J1588">
        <v>22680</v>
      </c>
      <c r="K1588">
        <f t="shared" si="74"/>
        <v>1404</v>
      </c>
      <c r="L1588">
        <v>3546</v>
      </c>
      <c r="M1588">
        <v>3780</v>
      </c>
      <c r="P1588" s="36">
        <v>41454</v>
      </c>
    </row>
    <row r="1589" spans="1:16">
      <c r="A1589" s="57">
        <v>41455</v>
      </c>
      <c r="B1589" t="s">
        <v>31</v>
      </c>
      <c r="C1589" t="s">
        <v>30</v>
      </c>
      <c r="D1589" t="s">
        <v>40</v>
      </c>
      <c r="E1589" t="s">
        <v>16</v>
      </c>
      <c r="F1589">
        <v>1</v>
      </c>
      <c r="G1589" t="str">
        <f t="shared" si="72"/>
        <v>2013</v>
      </c>
      <c r="H1589" t="str">
        <f t="shared" si="73"/>
        <v>June</v>
      </c>
      <c r="I1589">
        <v>19620</v>
      </c>
      <c r="J1589">
        <v>21150</v>
      </c>
      <c r="K1589">
        <f t="shared" si="74"/>
        <v>1530</v>
      </c>
      <c r="L1589">
        <v>7506</v>
      </c>
      <c r="M1589">
        <v>8100</v>
      </c>
      <c r="P1589" s="36">
        <v>41455</v>
      </c>
    </row>
    <row r="1590" spans="1:16">
      <c r="A1590" s="57">
        <v>41455</v>
      </c>
      <c r="B1590" t="s">
        <v>17</v>
      </c>
      <c r="C1590" t="s">
        <v>18</v>
      </c>
      <c r="D1590" t="s">
        <v>32</v>
      </c>
      <c r="E1590" t="s">
        <v>13</v>
      </c>
      <c r="F1590">
        <v>14</v>
      </c>
      <c r="G1590" t="str">
        <f t="shared" si="72"/>
        <v>2013</v>
      </c>
      <c r="H1590" t="str">
        <f t="shared" si="73"/>
        <v>June</v>
      </c>
      <c r="I1590">
        <v>42552</v>
      </c>
      <c r="J1590">
        <v>45360</v>
      </c>
      <c r="K1590">
        <f t="shared" si="74"/>
        <v>2808</v>
      </c>
      <c r="L1590">
        <v>3978</v>
      </c>
      <c r="M1590">
        <v>4230</v>
      </c>
      <c r="P1590" s="36">
        <v>41455</v>
      </c>
    </row>
    <row r="1591" spans="1:16">
      <c r="A1591" s="57">
        <v>41456</v>
      </c>
      <c r="B1591" t="s">
        <v>27</v>
      </c>
      <c r="C1591" t="s">
        <v>23</v>
      </c>
      <c r="D1591" t="s">
        <v>26</v>
      </c>
      <c r="E1591" t="s">
        <v>13</v>
      </c>
      <c r="F1591">
        <v>11</v>
      </c>
      <c r="G1591" t="str">
        <f t="shared" si="72"/>
        <v>2013</v>
      </c>
      <c r="H1591" t="str">
        <f t="shared" si="73"/>
        <v>July</v>
      </c>
      <c r="I1591">
        <v>76050</v>
      </c>
      <c r="J1591">
        <v>81000</v>
      </c>
      <c r="K1591">
        <f t="shared" si="74"/>
        <v>4950</v>
      </c>
      <c r="L1591">
        <v>2034</v>
      </c>
      <c r="M1591">
        <v>2160</v>
      </c>
      <c r="P1591" s="36">
        <v>41456</v>
      </c>
    </row>
    <row r="1592" spans="1:16">
      <c r="A1592" s="57">
        <v>41456</v>
      </c>
      <c r="B1592" t="s">
        <v>10</v>
      </c>
      <c r="C1592" t="s">
        <v>11</v>
      </c>
      <c r="D1592" t="s">
        <v>32</v>
      </c>
      <c r="E1592" t="s">
        <v>13</v>
      </c>
      <c r="F1592">
        <v>8</v>
      </c>
      <c r="G1592" t="str">
        <f t="shared" si="72"/>
        <v>2013</v>
      </c>
      <c r="H1592" t="str">
        <f t="shared" si="73"/>
        <v>July</v>
      </c>
      <c r="I1592">
        <v>74466</v>
      </c>
      <c r="J1592">
        <v>79380</v>
      </c>
      <c r="K1592">
        <f t="shared" si="74"/>
        <v>4914</v>
      </c>
      <c r="L1592">
        <v>2952</v>
      </c>
      <c r="M1592">
        <v>3150</v>
      </c>
      <c r="P1592" s="36">
        <v>41456</v>
      </c>
    </row>
    <row r="1593" spans="1:16">
      <c r="A1593" s="57">
        <v>41456</v>
      </c>
      <c r="B1593" t="s">
        <v>20</v>
      </c>
      <c r="C1593" t="s">
        <v>18</v>
      </c>
      <c r="D1593" t="s">
        <v>32</v>
      </c>
      <c r="E1593" t="s">
        <v>13</v>
      </c>
      <c r="F1593">
        <v>1</v>
      </c>
      <c r="G1593" t="str">
        <f t="shared" si="72"/>
        <v>2013</v>
      </c>
      <c r="H1593" t="str">
        <f t="shared" si="73"/>
        <v>July</v>
      </c>
      <c r="I1593">
        <v>67374</v>
      </c>
      <c r="J1593">
        <v>71820</v>
      </c>
      <c r="K1593">
        <f t="shared" si="74"/>
        <v>4446</v>
      </c>
      <c r="L1593">
        <v>3546</v>
      </c>
      <c r="M1593">
        <v>3780</v>
      </c>
      <c r="P1593" s="36">
        <v>41456</v>
      </c>
    </row>
    <row r="1594" spans="1:16">
      <c r="A1594" s="57">
        <v>41456</v>
      </c>
      <c r="B1594" t="s">
        <v>24</v>
      </c>
      <c r="C1594" t="s">
        <v>25</v>
      </c>
      <c r="D1594" t="s">
        <v>40</v>
      </c>
      <c r="E1594" t="s">
        <v>16</v>
      </c>
      <c r="F1594">
        <v>24</v>
      </c>
      <c r="G1594" t="str">
        <f t="shared" si="72"/>
        <v>2013</v>
      </c>
      <c r="H1594" t="str">
        <f t="shared" si="73"/>
        <v>July</v>
      </c>
      <c r="I1594">
        <v>51012</v>
      </c>
      <c r="J1594">
        <v>54990</v>
      </c>
      <c r="K1594">
        <f t="shared" si="74"/>
        <v>3978</v>
      </c>
      <c r="L1594">
        <v>3546</v>
      </c>
      <c r="M1594">
        <v>3780</v>
      </c>
      <c r="P1594" s="36">
        <v>41456</v>
      </c>
    </row>
    <row r="1595" spans="1:16">
      <c r="A1595" s="57">
        <v>41457</v>
      </c>
      <c r="B1595" t="s">
        <v>29</v>
      </c>
      <c r="C1595" t="s">
        <v>30</v>
      </c>
      <c r="D1595" t="s">
        <v>43</v>
      </c>
      <c r="E1595" t="s">
        <v>13</v>
      </c>
      <c r="F1595">
        <v>15</v>
      </c>
      <c r="G1595" t="str">
        <f t="shared" si="72"/>
        <v>2013</v>
      </c>
      <c r="H1595" t="str">
        <f t="shared" si="73"/>
        <v>July</v>
      </c>
      <c r="I1595">
        <v>23688</v>
      </c>
      <c r="J1595">
        <v>25200</v>
      </c>
      <c r="K1595">
        <f t="shared" si="74"/>
        <v>1512</v>
      </c>
      <c r="L1595">
        <v>3978</v>
      </c>
      <c r="M1595">
        <v>4230</v>
      </c>
      <c r="P1595" s="36">
        <v>41457</v>
      </c>
    </row>
    <row r="1596" spans="1:16">
      <c r="A1596" s="57">
        <v>41458</v>
      </c>
      <c r="B1596" t="s">
        <v>14</v>
      </c>
      <c r="C1596" t="s">
        <v>11</v>
      </c>
      <c r="D1596" t="s">
        <v>38</v>
      </c>
      <c r="E1596" t="s">
        <v>13</v>
      </c>
      <c r="F1596">
        <v>20</v>
      </c>
      <c r="G1596" t="str">
        <f t="shared" si="72"/>
        <v>2013</v>
      </c>
      <c r="H1596" t="str">
        <f t="shared" si="73"/>
        <v>July</v>
      </c>
      <c r="I1596">
        <v>24822</v>
      </c>
      <c r="J1596">
        <v>26460</v>
      </c>
      <c r="K1596">
        <f t="shared" si="74"/>
        <v>1638</v>
      </c>
      <c r="L1596">
        <v>3546</v>
      </c>
      <c r="M1596">
        <v>3780</v>
      </c>
      <c r="P1596" s="36">
        <v>41458</v>
      </c>
    </row>
    <row r="1597" spans="1:16">
      <c r="A1597" s="57">
        <v>41458</v>
      </c>
      <c r="B1597" t="s">
        <v>29</v>
      </c>
      <c r="C1597" t="s">
        <v>30</v>
      </c>
      <c r="D1597" t="s">
        <v>26</v>
      </c>
      <c r="E1597" t="s">
        <v>13</v>
      </c>
      <c r="F1597">
        <v>1</v>
      </c>
      <c r="G1597" t="str">
        <f t="shared" si="72"/>
        <v>2013</v>
      </c>
      <c r="H1597" t="str">
        <f t="shared" si="73"/>
        <v>July</v>
      </c>
      <c r="I1597">
        <v>33462</v>
      </c>
      <c r="J1597">
        <v>35640</v>
      </c>
      <c r="K1597">
        <f t="shared" si="74"/>
        <v>2178</v>
      </c>
      <c r="L1597">
        <v>5148</v>
      </c>
      <c r="M1597">
        <v>5490</v>
      </c>
      <c r="P1597" s="36">
        <v>41458</v>
      </c>
    </row>
    <row r="1598" spans="1:16">
      <c r="A1598" s="57">
        <v>41458</v>
      </c>
      <c r="B1598" t="s">
        <v>24</v>
      </c>
      <c r="C1598" t="s">
        <v>25</v>
      </c>
      <c r="D1598" t="s">
        <v>37</v>
      </c>
      <c r="E1598" t="s">
        <v>13</v>
      </c>
      <c r="F1598">
        <v>5</v>
      </c>
      <c r="G1598" t="str">
        <f t="shared" si="72"/>
        <v>2013</v>
      </c>
      <c r="H1598" t="str">
        <f t="shared" si="73"/>
        <v>July</v>
      </c>
      <c r="I1598">
        <v>44820</v>
      </c>
      <c r="J1598">
        <v>47700</v>
      </c>
      <c r="K1598">
        <f t="shared" si="74"/>
        <v>2880</v>
      </c>
      <c r="L1598">
        <v>2196</v>
      </c>
      <c r="M1598">
        <v>2340</v>
      </c>
      <c r="P1598" s="36">
        <v>41458</v>
      </c>
    </row>
    <row r="1599" spans="1:16">
      <c r="A1599" s="57">
        <v>41458</v>
      </c>
      <c r="B1599" t="s">
        <v>31</v>
      </c>
      <c r="C1599" t="s">
        <v>30</v>
      </c>
      <c r="D1599" t="s">
        <v>26</v>
      </c>
      <c r="E1599" t="s">
        <v>13</v>
      </c>
      <c r="F1599">
        <v>2</v>
      </c>
      <c r="G1599" t="str">
        <f t="shared" si="72"/>
        <v>2013</v>
      </c>
      <c r="H1599" t="str">
        <f t="shared" si="73"/>
        <v>July</v>
      </c>
      <c r="I1599">
        <v>48672</v>
      </c>
      <c r="J1599">
        <v>51840</v>
      </c>
      <c r="K1599">
        <f t="shared" si="74"/>
        <v>3168</v>
      </c>
      <c r="L1599">
        <v>3924</v>
      </c>
      <c r="M1599">
        <v>4230</v>
      </c>
      <c r="P1599" s="36">
        <v>41458</v>
      </c>
    </row>
    <row r="1600" spans="1:16">
      <c r="A1600" s="57">
        <v>41458</v>
      </c>
      <c r="B1600" t="s">
        <v>31</v>
      </c>
      <c r="C1600" t="s">
        <v>30</v>
      </c>
      <c r="D1600" t="s">
        <v>19</v>
      </c>
      <c r="E1600" t="s">
        <v>13</v>
      </c>
      <c r="F1600">
        <v>15</v>
      </c>
      <c r="G1600" t="str">
        <f t="shared" si="72"/>
        <v>2013</v>
      </c>
      <c r="H1600" t="str">
        <f t="shared" si="73"/>
        <v>July</v>
      </c>
      <c r="I1600">
        <v>99450</v>
      </c>
      <c r="J1600">
        <v>105750</v>
      </c>
      <c r="K1600">
        <f t="shared" si="74"/>
        <v>6300</v>
      </c>
      <c r="L1600">
        <v>3978</v>
      </c>
      <c r="M1600">
        <v>4230</v>
      </c>
      <c r="P1600" s="36">
        <v>41458</v>
      </c>
    </row>
    <row r="1601" spans="1:16">
      <c r="A1601" s="57">
        <v>41459</v>
      </c>
      <c r="B1601" t="s">
        <v>27</v>
      </c>
      <c r="C1601" t="s">
        <v>23</v>
      </c>
      <c r="D1601" t="s">
        <v>37</v>
      </c>
      <c r="E1601" t="s">
        <v>13</v>
      </c>
      <c r="F1601">
        <v>24</v>
      </c>
      <c r="G1601" t="str">
        <f t="shared" si="72"/>
        <v>2013</v>
      </c>
      <c r="H1601" t="str">
        <f t="shared" si="73"/>
        <v>July</v>
      </c>
      <c r="I1601">
        <v>53784</v>
      </c>
      <c r="J1601">
        <v>57240</v>
      </c>
      <c r="K1601">
        <f t="shared" si="74"/>
        <v>3456</v>
      </c>
      <c r="L1601">
        <v>2106</v>
      </c>
      <c r="M1601">
        <v>2250</v>
      </c>
      <c r="P1601" s="36">
        <v>41459</v>
      </c>
    </row>
    <row r="1602" spans="1:16">
      <c r="A1602" s="57">
        <v>41459</v>
      </c>
      <c r="B1602" t="s">
        <v>27</v>
      </c>
      <c r="C1602" t="s">
        <v>23</v>
      </c>
      <c r="D1602" t="s">
        <v>40</v>
      </c>
      <c r="E1602" t="s">
        <v>16</v>
      </c>
      <c r="F1602">
        <v>23</v>
      </c>
      <c r="G1602" t="str">
        <f t="shared" si="72"/>
        <v>2013</v>
      </c>
      <c r="H1602" t="str">
        <f t="shared" si="73"/>
        <v>July</v>
      </c>
      <c r="I1602">
        <v>82404</v>
      </c>
      <c r="J1602">
        <v>88830</v>
      </c>
      <c r="K1602">
        <f t="shared" si="74"/>
        <v>6426</v>
      </c>
      <c r="L1602">
        <v>5148</v>
      </c>
      <c r="M1602">
        <v>5490</v>
      </c>
      <c r="P1602" s="36">
        <v>41459</v>
      </c>
    </row>
    <row r="1603" spans="1:16">
      <c r="A1603" s="57">
        <v>41459</v>
      </c>
      <c r="B1603" t="s">
        <v>22</v>
      </c>
      <c r="C1603" t="s">
        <v>23</v>
      </c>
      <c r="D1603" t="s">
        <v>19</v>
      </c>
      <c r="E1603" t="s">
        <v>13</v>
      </c>
      <c r="F1603">
        <v>20</v>
      </c>
      <c r="G1603" t="str">
        <f t="shared" ref="G1603:G1666" si="75">TEXT(A1603,"yyyy")</f>
        <v>2013</v>
      </c>
      <c r="H1603" t="str">
        <f t="shared" ref="H1603:H1666" si="76">TEXT(A1603,"mmmm")</f>
        <v>July</v>
      </c>
      <c r="I1603">
        <v>35802</v>
      </c>
      <c r="J1603">
        <v>38070</v>
      </c>
      <c r="K1603">
        <f t="shared" ref="K1603:K1666" si="77">J1603-I1603</f>
        <v>2268</v>
      </c>
      <c r="L1603">
        <v>3546</v>
      </c>
      <c r="M1603">
        <v>3780</v>
      </c>
      <c r="P1603" s="36">
        <v>41459</v>
      </c>
    </row>
    <row r="1604" spans="1:16">
      <c r="A1604" s="57">
        <v>41459</v>
      </c>
      <c r="B1604" t="s">
        <v>22</v>
      </c>
      <c r="C1604" t="s">
        <v>23</v>
      </c>
      <c r="D1604" t="s">
        <v>43</v>
      </c>
      <c r="E1604" t="s">
        <v>13</v>
      </c>
      <c r="F1604">
        <v>23</v>
      </c>
      <c r="G1604" t="str">
        <f t="shared" si="75"/>
        <v>2013</v>
      </c>
      <c r="H1604" t="str">
        <f t="shared" si="76"/>
        <v>July</v>
      </c>
      <c r="I1604">
        <v>13536</v>
      </c>
      <c r="J1604">
        <v>14400</v>
      </c>
      <c r="K1604">
        <f t="shared" si="77"/>
        <v>864</v>
      </c>
      <c r="L1604">
        <v>3546</v>
      </c>
      <c r="M1604">
        <v>3780</v>
      </c>
      <c r="P1604" s="36">
        <v>41459</v>
      </c>
    </row>
    <row r="1605" spans="1:16">
      <c r="A1605" s="57">
        <v>41459</v>
      </c>
      <c r="B1605" t="s">
        <v>31</v>
      </c>
      <c r="C1605" t="s">
        <v>30</v>
      </c>
      <c r="D1605" t="s">
        <v>36</v>
      </c>
      <c r="E1605" t="s">
        <v>13</v>
      </c>
      <c r="F1605">
        <v>22</v>
      </c>
      <c r="G1605" t="str">
        <f t="shared" si="75"/>
        <v>2013</v>
      </c>
      <c r="H1605" t="str">
        <f t="shared" si="76"/>
        <v>July</v>
      </c>
      <c r="I1605">
        <v>31590</v>
      </c>
      <c r="J1605">
        <v>33750</v>
      </c>
      <c r="K1605">
        <f t="shared" si="77"/>
        <v>2160</v>
      </c>
      <c r="L1605">
        <v>5148</v>
      </c>
      <c r="M1605">
        <v>5490</v>
      </c>
      <c r="P1605" s="36">
        <v>41459</v>
      </c>
    </row>
    <row r="1606" spans="1:16">
      <c r="A1606" s="57">
        <v>41459</v>
      </c>
      <c r="B1606" t="s">
        <v>10</v>
      </c>
      <c r="C1606" t="s">
        <v>11</v>
      </c>
      <c r="D1606" t="s">
        <v>36</v>
      </c>
      <c r="E1606" t="s">
        <v>13</v>
      </c>
      <c r="F1606">
        <v>10</v>
      </c>
      <c r="G1606" t="str">
        <f t="shared" si="75"/>
        <v>2013</v>
      </c>
      <c r="H1606" t="str">
        <f t="shared" si="76"/>
        <v>July</v>
      </c>
      <c r="I1606">
        <v>37908</v>
      </c>
      <c r="J1606">
        <v>40500</v>
      </c>
      <c r="K1606">
        <f t="shared" si="77"/>
        <v>2592</v>
      </c>
      <c r="L1606">
        <v>3384</v>
      </c>
      <c r="M1606">
        <v>3600</v>
      </c>
      <c r="P1606" s="36">
        <v>41459</v>
      </c>
    </row>
    <row r="1607" spans="1:16">
      <c r="A1607" s="57">
        <v>41459</v>
      </c>
      <c r="B1607" t="s">
        <v>34</v>
      </c>
      <c r="C1607" t="s">
        <v>25</v>
      </c>
      <c r="D1607" t="s">
        <v>33</v>
      </c>
      <c r="E1607" t="s">
        <v>13</v>
      </c>
      <c r="F1607">
        <v>5</v>
      </c>
      <c r="G1607" t="str">
        <f t="shared" si="75"/>
        <v>2013</v>
      </c>
      <c r="H1607" t="str">
        <f t="shared" si="76"/>
        <v>July</v>
      </c>
      <c r="I1607">
        <v>83538</v>
      </c>
      <c r="J1607">
        <v>88830</v>
      </c>
      <c r="K1607">
        <f t="shared" si="77"/>
        <v>5292</v>
      </c>
      <c r="L1607">
        <v>3042</v>
      </c>
      <c r="M1607">
        <v>3240</v>
      </c>
      <c r="P1607" s="36">
        <v>41459</v>
      </c>
    </row>
    <row r="1608" spans="1:16">
      <c r="A1608" s="57">
        <v>41460</v>
      </c>
      <c r="B1608" t="s">
        <v>14</v>
      </c>
      <c r="C1608" t="s">
        <v>11</v>
      </c>
      <c r="D1608" t="s">
        <v>21</v>
      </c>
      <c r="E1608" t="s">
        <v>13</v>
      </c>
      <c r="F1608">
        <v>12</v>
      </c>
      <c r="G1608" t="str">
        <f t="shared" si="75"/>
        <v>2013</v>
      </c>
      <c r="H1608" t="str">
        <f t="shared" si="76"/>
        <v>July</v>
      </c>
      <c r="I1608">
        <v>17568</v>
      </c>
      <c r="J1608">
        <v>18720</v>
      </c>
      <c r="K1608">
        <f t="shared" si="77"/>
        <v>1152</v>
      </c>
      <c r="L1608">
        <v>3978</v>
      </c>
      <c r="M1608">
        <v>4230</v>
      </c>
      <c r="P1608" s="36">
        <v>41460</v>
      </c>
    </row>
    <row r="1609" spans="1:16">
      <c r="A1609" s="57">
        <v>41460</v>
      </c>
      <c r="B1609" t="s">
        <v>17</v>
      </c>
      <c r="C1609" t="s">
        <v>18</v>
      </c>
      <c r="D1609" t="s">
        <v>33</v>
      </c>
      <c r="E1609" t="s">
        <v>13</v>
      </c>
      <c r="F1609">
        <v>19</v>
      </c>
      <c r="G1609" t="str">
        <f t="shared" si="75"/>
        <v>2013</v>
      </c>
      <c r="H1609" t="str">
        <f t="shared" si="76"/>
        <v>July</v>
      </c>
      <c r="I1609">
        <v>51714</v>
      </c>
      <c r="J1609">
        <v>54990</v>
      </c>
      <c r="K1609">
        <f t="shared" si="77"/>
        <v>3276</v>
      </c>
      <c r="L1609">
        <v>3978</v>
      </c>
      <c r="M1609">
        <v>4230</v>
      </c>
      <c r="P1609" s="36">
        <v>41460</v>
      </c>
    </row>
    <row r="1610" spans="1:16">
      <c r="A1610" s="57">
        <v>41460</v>
      </c>
      <c r="B1610" t="s">
        <v>24</v>
      </c>
      <c r="C1610" t="s">
        <v>25</v>
      </c>
      <c r="D1610" t="s">
        <v>40</v>
      </c>
      <c r="E1610" t="s">
        <v>16</v>
      </c>
      <c r="F1610">
        <v>18</v>
      </c>
      <c r="G1610" t="str">
        <f t="shared" si="75"/>
        <v>2013</v>
      </c>
      <c r="H1610" t="str">
        <f t="shared" si="76"/>
        <v>July</v>
      </c>
      <c r="I1610">
        <v>58860</v>
      </c>
      <c r="J1610">
        <v>63450</v>
      </c>
      <c r="K1610">
        <f t="shared" si="77"/>
        <v>4590</v>
      </c>
      <c r="L1610">
        <v>3924</v>
      </c>
      <c r="M1610">
        <v>4230</v>
      </c>
      <c r="P1610" s="36">
        <v>41460</v>
      </c>
    </row>
    <row r="1611" spans="1:16">
      <c r="A1611" s="57">
        <v>41460</v>
      </c>
      <c r="B1611" t="s">
        <v>27</v>
      </c>
      <c r="C1611" t="s">
        <v>23</v>
      </c>
      <c r="D1611" t="s">
        <v>15</v>
      </c>
      <c r="E1611" t="s">
        <v>16</v>
      </c>
      <c r="F1611">
        <v>1</v>
      </c>
      <c r="G1611" t="str">
        <f t="shared" si="75"/>
        <v>2013</v>
      </c>
      <c r="H1611" t="str">
        <f t="shared" si="76"/>
        <v>July</v>
      </c>
      <c r="I1611">
        <v>78804</v>
      </c>
      <c r="J1611">
        <v>85140</v>
      </c>
      <c r="K1611">
        <f t="shared" si="77"/>
        <v>6336</v>
      </c>
      <c r="L1611">
        <v>2952</v>
      </c>
      <c r="M1611">
        <v>3150</v>
      </c>
      <c r="P1611" s="36">
        <v>41460</v>
      </c>
    </row>
    <row r="1612" spans="1:16">
      <c r="A1612" s="57">
        <v>41460</v>
      </c>
      <c r="B1612" t="s">
        <v>10</v>
      </c>
      <c r="C1612" t="s">
        <v>11</v>
      </c>
      <c r="D1612" t="s">
        <v>40</v>
      </c>
      <c r="E1612" t="s">
        <v>16</v>
      </c>
      <c r="F1612">
        <v>15</v>
      </c>
      <c r="G1612" t="str">
        <f t="shared" si="75"/>
        <v>2013</v>
      </c>
      <c r="H1612" t="str">
        <f t="shared" si="76"/>
        <v>July</v>
      </c>
      <c r="I1612">
        <v>94176</v>
      </c>
      <c r="J1612">
        <v>101520</v>
      </c>
      <c r="K1612">
        <f t="shared" si="77"/>
        <v>7344</v>
      </c>
      <c r="L1612">
        <v>3042</v>
      </c>
      <c r="M1612">
        <v>3240</v>
      </c>
      <c r="P1612" s="36">
        <v>41460</v>
      </c>
    </row>
    <row r="1613" spans="1:16">
      <c r="A1613" s="57">
        <v>41461</v>
      </c>
      <c r="B1613" t="s">
        <v>29</v>
      </c>
      <c r="C1613" t="s">
        <v>30</v>
      </c>
      <c r="D1613" t="s">
        <v>43</v>
      </c>
      <c r="E1613" t="s">
        <v>13</v>
      </c>
      <c r="F1613">
        <v>4</v>
      </c>
      <c r="G1613" t="str">
        <f t="shared" si="75"/>
        <v>2013</v>
      </c>
      <c r="H1613" t="str">
        <f t="shared" si="76"/>
        <v>July</v>
      </c>
      <c r="I1613">
        <v>40608</v>
      </c>
      <c r="J1613">
        <v>43200</v>
      </c>
      <c r="K1613">
        <f t="shared" si="77"/>
        <v>2592</v>
      </c>
      <c r="L1613">
        <v>3978</v>
      </c>
      <c r="M1613">
        <v>4230</v>
      </c>
      <c r="P1613" s="36">
        <v>41461</v>
      </c>
    </row>
    <row r="1614" spans="1:16">
      <c r="A1614" s="57">
        <v>41461</v>
      </c>
      <c r="B1614" t="s">
        <v>27</v>
      </c>
      <c r="C1614" t="s">
        <v>23</v>
      </c>
      <c r="D1614" t="s">
        <v>26</v>
      </c>
      <c r="E1614" t="s">
        <v>13</v>
      </c>
      <c r="F1614">
        <v>16</v>
      </c>
      <c r="G1614" t="str">
        <f t="shared" si="75"/>
        <v>2013</v>
      </c>
      <c r="H1614" t="str">
        <f t="shared" si="76"/>
        <v>July</v>
      </c>
      <c r="I1614">
        <v>48672</v>
      </c>
      <c r="J1614">
        <v>51840</v>
      </c>
      <c r="K1614">
        <f t="shared" si="77"/>
        <v>3168</v>
      </c>
      <c r="L1614">
        <v>2106</v>
      </c>
      <c r="M1614">
        <v>2250</v>
      </c>
      <c r="P1614" s="36">
        <v>41461</v>
      </c>
    </row>
    <row r="1615" spans="1:16">
      <c r="A1615" s="57">
        <v>41461</v>
      </c>
      <c r="B1615" t="s">
        <v>34</v>
      </c>
      <c r="C1615" t="s">
        <v>25</v>
      </c>
      <c r="D1615" t="s">
        <v>21</v>
      </c>
      <c r="E1615" t="s">
        <v>13</v>
      </c>
      <c r="F1615">
        <v>10</v>
      </c>
      <c r="G1615" t="str">
        <f t="shared" si="75"/>
        <v>2013</v>
      </c>
      <c r="H1615" t="str">
        <f t="shared" si="76"/>
        <v>July</v>
      </c>
      <c r="I1615">
        <v>30744</v>
      </c>
      <c r="J1615">
        <v>32760</v>
      </c>
      <c r="K1615">
        <f t="shared" si="77"/>
        <v>2016</v>
      </c>
      <c r="L1615">
        <v>2034</v>
      </c>
      <c r="M1615">
        <v>2160</v>
      </c>
      <c r="P1615" s="36">
        <v>41461</v>
      </c>
    </row>
    <row r="1616" spans="1:16">
      <c r="A1616" s="57">
        <v>41461</v>
      </c>
      <c r="B1616" t="s">
        <v>29</v>
      </c>
      <c r="C1616" t="s">
        <v>30</v>
      </c>
      <c r="D1616" t="s">
        <v>32</v>
      </c>
      <c r="E1616" t="s">
        <v>13</v>
      </c>
      <c r="F1616">
        <v>21</v>
      </c>
      <c r="G1616" t="str">
        <f t="shared" si="75"/>
        <v>2013</v>
      </c>
      <c r="H1616" t="str">
        <f t="shared" si="76"/>
        <v>July</v>
      </c>
      <c r="I1616">
        <v>46098</v>
      </c>
      <c r="J1616">
        <v>49140</v>
      </c>
      <c r="K1616">
        <f t="shared" si="77"/>
        <v>3042</v>
      </c>
      <c r="L1616">
        <v>4482</v>
      </c>
      <c r="M1616">
        <v>4770</v>
      </c>
      <c r="P1616" s="36">
        <v>41461</v>
      </c>
    </row>
    <row r="1617" spans="1:16">
      <c r="A1617" s="57">
        <v>41461</v>
      </c>
      <c r="B1617" t="s">
        <v>24</v>
      </c>
      <c r="C1617" t="s">
        <v>25</v>
      </c>
      <c r="D1617" t="s">
        <v>39</v>
      </c>
      <c r="E1617" t="s">
        <v>13</v>
      </c>
      <c r="F1617">
        <v>7</v>
      </c>
      <c r="G1617" t="str">
        <f t="shared" si="75"/>
        <v>2013</v>
      </c>
      <c r="H1617" t="str">
        <f t="shared" si="76"/>
        <v>July</v>
      </c>
      <c r="I1617">
        <v>3726</v>
      </c>
      <c r="J1617">
        <v>3960</v>
      </c>
      <c r="K1617">
        <f t="shared" si="77"/>
        <v>234</v>
      </c>
      <c r="L1617">
        <v>3726</v>
      </c>
      <c r="M1617">
        <v>3960</v>
      </c>
      <c r="P1617" s="36">
        <v>41461</v>
      </c>
    </row>
    <row r="1618" spans="1:16">
      <c r="A1618" s="57">
        <v>41461</v>
      </c>
      <c r="B1618" t="s">
        <v>31</v>
      </c>
      <c r="C1618" t="s">
        <v>30</v>
      </c>
      <c r="D1618" t="s">
        <v>12</v>
      </c>
      <c r="E1618" t="s">
        <v>13</v>
      </c>
      <c r="F1618">
        <v>22</v>
      </c>
      <c r="G1618" t="str">
        <f t="shared" si="75"/>
        <v>2013</v>
      </c>
      <c r="H1618" t="str">
        <f t="shared" si="76"/>
        <v>July</v>
      </c>
      <c r="I1618">
        <v>12204</v>
      </c>
      <c r="J1618">
        <v>12960</v>
      </c>
      <c r="K1618">
        <f t="shared" si="77"/>
        <v>756</v>
      </c>
      <c r="L1618">
        <v>2952</v>
      </c>
      <c r="M1618">
        <v>3150</v>
      </c>
      <c r="P1618" s="36">
        <v>41461</v>
      </c>
    </row>
    <row r="1619" spans="1:16">
      <c r="A1619" s="57">
        <v>41461</v>
      </c>
      <c r="B1619" t="s">
        <v>27</v>
      </c>
      <c r="C1619" t="s">
        <v>23</v>
      </c>
      <c r="D1619" t="s">
        <v>41</v>
      </c>
      <c r="E1619" t="s">
        <v>13</v>
      </c>
      <c r="F1619">
        <v>15</v>
      </c>
      <c r="G1619" t="str">
        <f t="shared" si="75"/>
        <v>2013</v>
      </c>
      <c r="H1619" t="str">
        <f t="shared" si="76"/>
        <v>July</v>
      </c>
      <c r="I1619">
        <v>73800</v>
      </c>
      <c r="J1619">
        <v>78750</v>
      </c>
      <c r="K1619">
        <f t="shared" si="77"/>
        <v>4950</v>
      </c>
      <c r="L1619">
        <v>3384</v>
      </c>
      <c r="M1619">
        <v>3600</v>
      </c>
      <c r="P1619" s="36">
        <v>41461</v>
      </c>
    </row>
    <row r="1620" spans="1:16">
      <c r="A1620" s="57">
        <v>41461</v>
      </c>
      <c r="B1620" t="s">
        <v>10</v>
      </c>
      <c r="C1620" t="s">
        <v>11</v>
      </c>
      <c r="D1620" t="s">
        <v>36</v>
      </c>
      <c r="E1620" t="s">
        <v>13</v>
      </c>
      <c r="F1620">
        <v>7</v>
      </c>
      <c r="G1620" t="str">
        <f t="shared" si="75"/>
        <v>2013</v>
      </c>
      <c r="H1620" t="str">
        <f t="shared" si="76"/>
        <v>July</v>
      </c>
      <c r="I1620">
        <v>14742</v>
      </c>
      <c r="J1620">
        <v>15750</v>
      </c>
      <c r="K1620">
        <f t="shared" si="77"/>
        <v>1008</v>
      </c>
      <c r="L1620">
        <v>3546</v>
      </c>
      <c r="M1620">
        <v>3780</v>
      </c>
      <c r="P1620" s="36">
        <v>41461</v>
      </c>
    </row>
    <row r="1621" spans="1:16">
      <c r="A1621" s="57">
        <v>41462</v>
      </c>
      <c r="B1621" t="s">
        <v>17</v>
      </c>
      <c r="C1621" t="s">
        <v>18</v>
      </c>
      <c r="D1621" t="s">
        <v>28</v>
      </c>
      <c r="E1621" t="s">
        <v>13</v>
      </c>
      <c r="F1621">
        <v>17</v>
      </c>
      <c r="G1621" t="str">
        <f t="shared" si="75"/>
        <v>2013</v>
      </c>
      <c r="H1621" t="str">
        <f t="shared" si="76"/>
        <v>July</v>
      </c>
      <c r="I1621">
        <v>104976</v>
      </c>
      <c r="J1621">
        <v>111780</v>
      </c>
      <c r="K1621">
        <f t="shared" si="77"/>
        <v>6804</v>
      </c>
      <c r="L1621">
        <v>5148</v>
      </c>
      <c r="M1621">
        <v>5490</v>
      </c>
      <c r="P1621" s="36">
        <v>41462</v>
      </c>
    </row>
    <row r="1622" spans="1:16">
      <c r="A1622" s="57">
        <v>41463</v>
      </c>
      <c r="B1622" t="s">
        <v>20</v>
      </c>
      <c r="C1622" t="s">
        <v>18</v>
      </c>
      <c r="D1622" t="s">
        <v>19</v>
      </c>
      <c r="E1622" t="s">
        <v>13</v>
      </c>
      <c r="F1622">
        <v>20</v>
      </c>
      <c r="G1622" t="str">
        <f t="shared" si="75"/>
        <v>2013</v>
      </c>
      <c r="H1622" t="str">
        <f t="shared" si="76"/>
        <v>July</v>
      </c>
      <c r="I1622">
        <v>31824</v>
      </c>
      <c r="J1622">
        <v>33840</v>
      </c>
      <c r="K1622">
        <f t="shared" si="77"/>
        <v>2016</v>
      </c>
      <c r="L1622">
        <v>2034</v>
      </c>
      <c r="M1622">
        <v>2160</v>
      </c>
      <c r="P1622" s="36">
        <v>41463</v>
      </c>
    </row>
    <row r="1623" spans="1:16">
      <c r="A1623" s="57">
        <v>41463</v>
      </c>
      <c r="B1623" t="s">
        <v>27</v>
      </c>
      <c r="C1623" t="s">
        <v>23</v>
      </c>
      <c r="D1623" t="s">
        <v>35</v>
      </c>
      <c r="E1623" t="s">
        <v>13</v>
      </c>
      <c r="F1623">
        <v>5</v>
      </c>
      <c r="G1623" t="str">
        <f t="shared" si="75"/>
        <v>2013</v>
      </c>
      <c r="H1623" t="str">
        <f t="shared" si="76"/>
        <v>July</v>
      </c>
      <c r="I1623">
        <v>118404</v>
      </c>
      <c r="J1623">
        <v>126270</v>
      </c>
      <c r="K1623">
        <f t="shared" si="77"/>
        <v>7866</v>
      </c>
      <c r="L1623">
        <v>2196</v>
      </c>
      <c r="M1623">
        <v>2340</v>
      </c>
      <c r="P1623" s="36">
        <v>41463</v>
      </c>
    </row>
    <row r="1624" spans="1:16">
      <c r="A1624" s="57">
        <v>41463</v>
      </c>
      <c r="B1624" t="s">
        <v>14</v>
      </c>
      <c r="C1624" t="s">
        <v>11</v>
      </c>
      <c r="D1624" t="s">
        <v>19</v>
      </c>
      <c r="E1624" t="s">
        <v>13</v>
      </c>
      <c r="F1624">
        <v>14</v>
      </c>
      <c r="G1624" t="str">
        <f t="shared" si="75"/>
        <v>2013</v>
      </c>
      <c r="H1624" t="str">
        <f t="shared" si="76"/>
        <v>July</v>
      </c>
      <c r="I1624">
        <v>91494</v>
      </c>
      <c r="J1624">
        <v>97290</v>
      </c>
      <c r="K1624">
        <f t="shared" si="77"/>
        <v>5796</v>
      </c>
      <c r="L1624">
        <v>3546</v>
      </c>
      <c r="M1624">
        <v>3780</v>
      </c>
      <c r="P1624" s="36">
        <v>41463</v>
      </c>
    </row>
    <row r="1625" spans="1:16">
      <c r="A1625" s="57">
        <v>41464</v>
      </c>
      <c r="B1625" t="s">
        <v>17</v>
      </c>
      <c r="C1625" t="s">
        <v>18</v>
      </c>
      <c r="D1625" t="s">
        <v>43</v>
      </c>
      <c r="E1625" t="s">
        <v>13</v>
      </c>
      <c r="F1625">
        <v>6</v>
      </c>
      <c r="G1625" t="str">
        <f t="shared" si="75"/>
        <v>2013</v>
      </c>
      <c r="H1625" t="str">
        <f t="shared" si="76"/>
        <v>July</v>
      </c>
      <c r="I1625">
        <v>54144</v>
      </c>
      <c r="J1625">
        <v>57600</v>
      </c>
      <c r="K1625">
        <f t="shared" si="77"/>
        <v>3456</v>
      </c>
      <c r="L1625">
        <v>3546</v>
      </c>
      <c r="M1625">
        <v>3780</v>
      </c>
      <c r="P1625" s="36">
        <v>41464</v>
      </c>
    </row>
    <row r="1626" spans="1:16">
      <c r="A1626" s="57">
        <v>41464</v>
      </c>
      <c r="B1626" t="s">
        <v>31</v>
      </c>
      <c r="C1626" t="s">
        <v>30</v>
      </c>
      <c r="D1626" t="s">
        <v>41</v>
      </c>
      <c r="E1626" t="s">
        <v>13</v>
      </c>
      <c r="F1626">
        <v>22</v>
      </c>
      <c r="G1626" t="str">
        <f t="shared" si="75"/>
        <v>2013</v>
      </c>
      <c r="H1626" t="str">
        <f t="shared" si="76"/>
        <v>July</v>
      </c>
      <c r="I1626">
        <v>44280</v>
      </c>
      <c r="J1626">
        <v>47250</v>
      </c>
      <c r="K1626">
        <f t="shared" si="77"/>
        <v>2970</v>
      </c>
      <c r="L1626">
        <v>7506</v>
      </c>
      <c r="M1626">
        <v>8100</v>
      </c>
      <c r="P1626" s="36">
        <v>41464</v>
      </c>
    </row>
    <row r="1627" spans="1:16">
      <c r="A1627" s="57">
        <v>41464</v>
      </c>
      <c r="B1627" t="s">
        <v>34</v>
      </c>
      <c r="C1627" t="s">
        <v>25</v>
      </c>
      <c r="D1627" t="s">
        <v>12</v>
      </c>
      <c r="E1627" t="s">
        <v>13</v>
      </c>
      <c r="F1627">
        <v>6</v>
      </c>
      <c r="G1627" t="str">
        <f t="shared" si="75"/>
        <v>2013</v>
      </c>
      <c r="H1627" t="str">
        <f t="shared" si="76"/>
        <v>July</v>
      </c>
      <c r="I1627">
        <v>4068</v>
      </c>
      <c r="J1627">
        <v>4320</v>
      </c>
      <c r="K1627">
        <f t="shared" si="77"/>
        <v>252</v>
      </c>
      <c r="L1627">
        <v>3924</v>
      </c>
      <c r="M1627">
        <v>4230</v>
      </c>
      <c r="P1627" s="36">
        <v>41464</v>
      </c>
    </row>
    <row r="1628" spans="1:16">
      <c r="A1628" s="57">
        <v>41464</v>
      </c>
      <c r="B1628" t="s">
        <v>14</v>
      </c>
      <c r="C1628" t="s">
        <v>11</v>
      </c>
      <c r="D1628" t="s">
        <v>19</v>
      </c>
      <c r="E1628" t="s">
        <v>13</v>
      </c>
      <c r="F1628">
        <v>6</v>
      </c>
      <c r="G1628" t="str">
        <f t="shared" si="75"/>
        <v>2013</v>
      </c>
      <c r="H1628" t="str">
        <f t="shared" si="76"/>
        <v>July</v>
      </c>
      <c r="I1628">
        <v>7956</v>
      </c>
      <c r="J1628">
        <v>8460</v>
      </c>
      <c r="K1628">
        <f t="shared" si="77"/>
        <v>504</v>
      </c>
      <c r="L1628">
        <v>4482</v>
      </c>
      <c r="M1628">
        <v>4770</v>
      </c>
      <c r="P1628" s="36">
        <v>41464</v>
      </c>
    </row>
    <row r="1629" spans="1:16">
      <c r="A1629" s="57">
        <v>41465</v>
      </c>
      <c r="B1629" t="s">
        <v>31</v>
      </c>
      <c r="C1629" t="s">
        <v>30</v>
      </c>
      <c r="D1629" t="s">
        <v>35</v>
      </c>
      <c r="E1629" t="s">
        <v>13</v>
      </c>
      <c r="F1629">
        <v>2</v>
      </c>
      <c r="G1629" t="str">
        <f t="shared" si="75"/>
        <v>2013</v>
      </c>
      <c r="H1629" t="str">
        <f t="shared" si="76"/>
        <v>July</v>
      </c>
      <c r="I1629">
        <v>5148</v>
      </c>
      <c r="J1629">
        <v>5490</v>
      </c>
      <c r="K1629">
        <f t="shared" si="77"/>
        <v>342</v>
      </c>
      <c r="L1629">
        <v>3546</v>
      </c>
      <c r="M1629">
        <v>3780</v>
      </c>
      <c r="P1629" s="36">
        <v>41465</v>
      </c>
    </row>
    <row r="1630" spans="1:16">
      <c r="A1630" s="57">
        <v>41465</v>
      </c>
      <c r="B1630" t="s">
        <v>20</v>
      </c>
      <c r="C1630" t="s">
        <v>18</v>
      </c>
      <c r="D1630" t="s">
        <v>32</v>
      </c>
      <c r="E1630" t="s">
        <v>13</v>
      </c>
      <c r="F1630">
        <v>24</v>
      </c>
      <c r="G1630" t="str">
        <f t="shared" si="75"/>
        <v>2013</v>
      </c>
      <c r="H1630" t="str">
        <f t="shared" si="76"/>
        <v>July</v>
      </c>
      <c r="I1630">
        <v>49644</v>
      </c>
      <c r="J1630">
        <v>52920</v>
      </c>
      <c r="K1630">
        <f t="shared" si="77"/>
        <v>3276</v>
      </c>
      <c r="L1630">
        <v>3726</v>
      </c>
      <c r="M1630">
        <v>3960</v>
      </c>
      <c r="P1630" s="36">
        <v>41465</v>
      </c>
    </row>
    <row r="1631" spans="1:16">
      <c r="A1631" s="57">
        <v>41465</v>
      </c>
      <c r="B1631" t="s">
        <v>17</v>
      </c>
      <c r="C1631" t="s">
        <v>18</v>
      </c>
      <c r="D1631" t="s">
        <v>21</v>
      </c>
      <c r="E1631" t="s">
        <v>13</v>
      </c>
      <c r="F1631">
        <v>11</v>
      </c>
      <c r="G1631" t="str">
        <f t="shared" si="75"/>
        <v>2013</v>
      </c>
      <c r="H1631" t="str">
        <f t="shared" si="76"/>
        <v>July</v>
      </c>
      <c r="I1631">
        <v>32940</v>
      </c>
      <c r="J1631">
        <v>35100</v>
      </c>
      <c r="K1631">
        <f t="shared" si="77"/>
        <v>2160</v>
      </c>
      <c r="L1631">
        <v>2106</v>
      </c>
      <c r="M1631">
        <v>2250</v>
      </c>
      <c r="P1631" s="36">
        <v>41465</v>
      </c>
    </row>
    <row r="1632" spans="1:16">
      <c r="A1632" s="57">
        <v>41465</v>
      </c>
      <c r="B1632" t="s">
        <v>29</v>
      </c>
      <c r="C1632" t="s">
        <v>30</v>
      </c>
      <c r="D1632" t="s">
        <v>28</v>
      </c>
      <c r="E1632" t="s">
        <v>13</v>
      </c>
      <c r="F1632">
        <v>10</v>
      </c>
      <c r="G1632" t="str">
        <f t="shared" si="75"/>
        <v>2013</v>
      </c>
      <c r="H1632" t="str">
        <f t="shared" si="76"/>
        <v>July</v>
      </c>
      <c r="I1632">
        <v>5832</v>
      </c>
      <c r="J1632">
        <v>6210</v>
      </c>
      <c r="K1632">
        <f t="shared" si="77"/>
        <v>378</v>
      </c>
      <c r="L1632">
        <v>3546</v>
      </c>
      <c r="M1632">
        <v>3780</v>
      </c>
      <c r="P1632" s="36">
        <v>41465</v>
      </c>
    </row>
    <row r="1633" spans="1:16">
      <c r="A1633" s="57">
        <v>41466</v>
      </c>
      <c r="B1633" t="s">
        <v>10</v>
      </c>
      <c r="C1633" t="s">
        <v>11</v>
      </c>
      <c r="D1633" t="s">
        <v>21</v>
      </c>
      <c r="E1633" t="s">
        <v>13</v>
      </c>
      <c r="F1633">
        <v>7</v>
      </c>
      <c r="G1633" t="str">
        <f t="shared" si="75"/>
        <v>2013</v>
      </c>
      <c r="H1633" t="str">
        <f t="shared" si="76"/>
        <v>July</v>
      </c>
      <c r="I1633">
        <v>28548</v>
      </c>
      <c r="J1633">
        <v>30420</v>
      </c>
      <c r="K1633">
        <f t="shared" si="77"/>
        <v>1872</v>
      </c>
      <c r="L1633">
        <v>3384</v>
      </c>
      <c r="M1633">
        <v>3600</v>
      </c>
      <c r="P1633" s="36">
        <v>41466</v>
      </c>
    </row>
    <row r="1634" spans="1:16">
      <c r="A1634" s="57">
        <v>41466</v>
      </c>
      <c r="B1634" t="s">
        <v>22</v>
      </c>
      <c r="C1634" t="s">
        <v>23</v>
      </c>
      <c r="D1634" t="s">
        <v>26</v>
      </c>
      <c r="E1634" t="s">
        <v>13</v>
      </c>
      <c r="F1634">
        <v>22</v>
      </c>
      <c r="G1634" t="str">
        <f t="shared" si="75"/>
        <v>2013</v>
      </c>
      <c r="H1634" t="str">
        <f t="shared" si="76"/>
        <v>July</v>
      </c>
      <c r="I1634">
        <v>30420</v>
      </c>
      <c r="J1634">
        <v>32400</v>
      </c>
      <c r="K1634">
        <f t="shared" si="77"/>
        <v>1980</v>
      </c>
      <c r="L1634">
        <v>2106</v>
      </c>
      <c r="M1634">
        <v>2250</v>
      </c>
      <c r="P1634" s="36">
        <v>41466</v>
      </c>
    </row>
    <row r="1635" spans="1:16">
      <c r="A1635" s="57">
        <v>41467</v>
      </c>
      <c r="B1635" t="s">
        <v>29</v>
      </c>
      <c r="C1635" t="s">
        <v>30</v>
      </c>
      <c r="D1635" t="s">
        <v>43</v>
      </c>
      <c r="E1635" t="s">
        <v>13</v>
      </c>
      <c r="F1635">
        <v>7</v>
      </c>
      <c r="G1635" t="str">
        <f t="shared" si="75"/>
        <v>2013</v>
      </c>
      <c r="H1635" t="str">
        <f t="shared" si="76"/>
        <v>July</v>
      </c>
      <c r="I1635">
        <v>27072</v>
      </c>
      <c r="J1635">
        <v>28800</v>
      </c>
      <c r="K1635">
        <f t="shared" si="77"/>
        <v>1728</v>
      </c>
      <c r="L1635">
        <v>3924</v>
      </c>
      <c r="M1635">
        <v>4230</v>
      </c>
      <c r="P1635" s="36">
        <v>41467</v>
      </c>
    </row>
    <row r="1636" spans="1:16">
      <c r="A1636" s="57">
        <v>41467</v>
      </c>
      <c r="B1636" t="s">
        <v>14</v>
      </c>
      <c r="C1636" t="s">
        <v>11</v>
      </c>
      <c r="D1636" t="s">
        <v>12</v>
      </c>
      <c r="E1636" t="s">
        <v>13</v>
      </c>
      <c r="F1636">
        <v>18</v>
      </c>
      <c r="G1636" t="str">
        <f t="shared" si="75"/>
        <v>2013</v>
      </c>
      <c r="H1636" t="str">
        <f t="shared" si="76"/>
        <v>July</v>
      </c>
      <c r="I1636">
        <v>50850</v>
      </c>
      <c r="J1636">
        <v>54000</v>
      </c>
      <c r="K1636">
        <f t="shared" si="77"/>
        <v>3150</v>
      </c>
      <c r="L1636">
        <v>3582</v>
      </c>
      <c r="M1636">
        <v>3870</v>
      </c>
      <c r="P1636" s="36">
        <v>41467</v>
      </c>
    </row>
    <row r="1637" spans="1:16">
      <c r="A1637" s="57">
        <v>41467</v>
      </c>
      <c r="B1637" t="s">
        <v>22</v>
      </c>
      <c r="C1637" t="s">
        <v>23</v>
      </c>
      <c r="D1637" t="s">
        <v>26</v>
      </c>
      <c r="E1637" t="s">
        <v>13</v>
      </c>
      <c r="F1637">
        <v>12</v>
      </c>
      <c r="G1637" t="str">
        <f t="shared" si="75"/>
        <v>2013</v>
      </c>
      <c r="H1637" t="str">
        <f t="shared" si="76"/>
        <v>July</v>
      </c>
      <c r="I1637">
        <v>69966</v>
      </c>
      <c r="J1637">
        <v>74520</v>
      </c>
      <c r="K1637">
        <f t="shared" si="77"/>
        <v>4554</v>
      </c>
      <c r="L1637">
        <v>3582</v>
      </c>
      <c r="M1637">
        <v>3870</v>
      </c>
      <c r="P1637" s="36">
        <v>41467</v>
      </c>
    </row>
    <row r="1638" spans="1:16">
      <c r="A1638" s="57">
        <v>41467</v>
      </c>
      <c r="B1638" t="s">
        <v>29</v>
      </c>
      <c r="C1638" t="s">
        <v>30</v>
      </c>
      <c r="D1638" t="s">
        <v>32</v>
      </c>
      <c r="E1638" t="s">
        <v>13</v>
      </c>
      <c r="F1638">
        <v>19</v>
      </c>
      <c r="G1638" t="str">
        <f t="shared" si="75"/>
        <v>2013</v>
      </c>
      <c r="H1638" t="str">
        <f t="shared" si="76"/>
        <v>July</v>
      </c>
      <c r="I1638">
        <v>7092</v>
      </c>
      <c r="J1638">
        <v>7560</v>
      </c>
      <c r="K1638">
        <f t="shared" si="77"/>
        <v>468</v>
      </c>
      <c r="L1638">
        <v>3726</v>
      </c>
      <c r="M1638">
        <v>3960</v>
      </c>
      <c r="P1638" s="36">
        <v>41467</v>
      </c>
    </row>
    <row r="1639" spans="1:16">
      <c r="A1639" s="57">
        <v>41467</v>
      </c>
      <c r="B1639" t="s">
        <v>24</v>
      </c>
      <c r="C1639" t="s">
        <v>25</v>
      </c>
      <c r="D1639" t="s">
        <v>43</v>
      </c>
      <c r="E1639" t="s">
        <v>13</v>
      </c>
      <c r="F1639">
        <v>23</v>
      </c>
      <c r="G1639" t="str">
        <f t="shared" si="75"/>
        <v>2013</v>
      </c>
      <c r="H1639" t="str">
        <f t="shared" si="76"/>
        <v>July</v>
      </c>
      <c r="I1639">
        <v>6768</v>
      </c>
      <c r="J1639">
        <v>7200</v>
      </c>
      <c r="K1639">
        <f t="shared" si="77"/>
        <v>432</v>
      </c>
      <c r="L1639">
        <v>3582</v>
      </c>
      <c r="M1639">
        <v>3870</v>
      </c>
      <c r="P1639" s="36">
        <v>41467</v>
      </c>
    </row>
    <row r="1640" spans="1:16">
      <c r="A1640" s="57">
        <v>41468</v>
      </c>
      <c r="B1640" t="s">
        <v>14</v>
      </c>
      <c r="C1640" t="s">
        <v>11</v>
      </c>
      <c r="D1640" t="s">
        <v>15</v>
      </c>
      <c r="E1640" t="s">
        <v>16</v>
      </c>
      <c r="F1640">
        <v>3</v>
      </c>
      <c r="G1640" t="str">
        <f t="shared" si="75"/>
        <v>2013</v>
      </c>
      <c r="H1640" t="str">
        <f t="shared" si="76"/>
        <v>July</v>
      </c>
      <c r="I1640">
        <v>21492</v>
      </c>
      <c r="J1640">
        <v>23220</v>
      </c>
      <c r="K1640">
        <f t="shared" si="77"/>
        <v>1728</v>
      </c>
      <c r="L1640">
        <v>2952</v>
      </c>
      <c r="M1640">
        <v>3150</v>
      </c>
      <c r="P1640" s="36">
        <v>41468</v>
      </c>
    </row>
    <row r="1641" spans="1:16">
      <c r="A1641" s="57">
        <v>41468</v>
      </c>
      <c r="B1641" t="s">
        <v>10</v>
      </c>
      <c r="C1641" t="s">
        <v>11</v>
      </c>
      <c r="D1641" t="s">
        <v>43</v>
      </c>
      <c r="E1641" t="s">
        <v>13</v>
      </c>
      <c r="F1641">
        <v>24</v>
      </c>
      <c r="G1641" t="str">
        <f t="shared" si="75"/>
        <v>2013</v>
      </c>
      <c r="H1641" t="str">
        <f t="shared" si="76"/>
        <v>July</v>
      </c>
      <c r="I1641">
        <v>54144</v>
      </c>
      <c r="J1641">
        <v>57600</v>
      </c>
      <c r="K1641">
        <f t="shared" si="77"/>
        <v>3456</v>
      </c>
      <c r="L1641">
        <v>3978</v>
      </c>
      <c r="M1641">
        <v>4230</v>
      </c>
      <c r="P1641" s="36">
        <v>41468</v>
      </c>
    </row>
    <row r="1642" spans="1:16">
      <c r="A1642" s="57">
        <v>41468</v>
      </c>
      <c r="B1642" t="s">
        <v>34</v>
      </c>
      <c r="C1642" t="s">
        <v>25</v>
      </c>
      <c r="D1642" t="s">
        <v>33</v>
      </c>
      <c r="E1642" t="s">
        <v>13</v>
      </c>
      <c r="F1642">
        <v>25</v>
      </c>
      <c r="G1642" t="str">
        <f t="shared" si="75"/>
        <v>2013</v>
      </c>
      <c r="H1642" t="str">
        <f t="shared" si="76"/>
        <v>July</v>
      </c>
      <c r="I1642">
        <v>91494</v>
      </c>
      <c r="J1642">
        <v>97290</v>
      </c>
      <c r="K1642">
        <f t="shared" si="77"/>
        <v>5796</v>
      </c>
      <c r="L1642">
        <v>2034</v>
      </c>
      <c r="M1642">
        <v>2160</v>
      </c>
      <c r="P1642" s="36">
        <v>41468</v>
      </c>
    </row>
    <row r="1643" spans="1:16">
      <c r="A1643" s="57">
        <v>41469</v>
      </c>
      <c r="B1643" t="s">
        <v>22</v>
      </c>
      <c r="C1643" t="s">
        <v>23</v>
      </c>
      <c r="D1643" t="s">
        <v>32</v>
      </c>
      <c r="E1643" t="s">
        <v>13</v>
      </c>
      <c r="F1643">
        <v>5</v>
      </c>
      <c r="G1643" t="str">
        <f t="shared" si="75"/>
        <v>2013</v>
      </c>
      <c r="H1643" t="str">
        <f t="shared" si="76"/>
        <v>July</v>
      </c>
      <c r="I1643">
        <v>60282</v>
      </c>
      <c r="J1643">
        <v>64260</v>
      </c>
      <c r="K1643">
        <f t="shared" si="77"/>
        <v>3978</v>
      </c>
      <c r="L1643">
        <v>3924</v>
      </c>
      <c r="M1643">
        <v>4230</v>
      </c>
      <c r="P1643" s="36">
        <v>41469</v>
      </c>
    </row>
    <row r="1644" spans="1:16">
      <c r="A1644" s="57">
        <v>41469</v>
      </c>
      <c r="B1644" t="s">
        <v>27</v>
      </c>
      <c r="C1644" t="s">
        <v>23</v>
      </c>
      <c r="D1644" t="s">
        <v>43</v>
      </c>
      <c r="E1644" t="s">
        <v>13</v>
      </c>
      <c r="F1644">
        <v>2</v>
      </c>
      <c r="G1644" t="str">
        <f t="shared" si="75"/>
        <v>2013</v>
      </c>
      <c r="H1644" t="str">
        <f t="shared" si="76"/>
        <v>July</v>
      </c>
      <c r="I1644">
        <v>60912</v>
      </c>
      <c r="J1644">
        <v>64800</v>
      </c>
      <c r="K1644">
        <f t="shared" si="77"/>
        <v>3888</v>
      </c>
      <c r="L1644">
        <v>5832</v>
      </c>
      <c r="M1644">
        <v>6210</v>
      </c>
      <c r="P1644" s="36">
        <v>41469</v>
      </c>
    </row>
    <row r="1645" spans="1:16">
      <c r="A1645" s="57">
        <v>41469</v>
      </c>
      <c r="B1645" t="s">
        <v>31</v>
      </c>
      <c r="C1645" t="s">
        <v>30</v>
      </c>
      <c r="D1645" t="s">
        <v>36</v>
      </c>
      <c r="E1645" t="s">
        <v>13</v>
      </c>
      <c r="F1645">
        <v>14</v>
      </c>
      <c r="G1645" t="str">
        <f t="shared" si="75"/>
        <v>2013</v>
      </c>
      <c r="H1645" t="str">
        <f t="shared" si="76"/>
        <v>July</v>
      </c>
      <c r="I1645">
        <v>52650</v>
      </c>
      <c r="J1645">
        <v>56250</v>
      </c>
      <c r="K1645">
        <f t="shared" si="77"/>
        <v>3600</v>
      </c>
      <c r="L1645">
        <v>3546</v>
      </c>
      <c r="M1645">
        <v>3780</v>
      </c>
      <c r="P1645" s="36">
        <v>41469</v>
      </c>
    </row>
    <row r="1646" spans="1:16">
      <c r="A1646" s="57">
        <v>41469</v>
      </c>
      <c r="B1646" t="s">
        <v>27</v>
      </c>
      <c r="C1646" t="s">
        <v>23</v>
      </c>
      <c r="D1646" t="s">
        <v>32</v>
      </c>
      <c r="E1646" t="s">
        <v>13</v>
      </c>
      <c r="F1646">
        <v>6</v>
      </c>
      <c r="G1646" t="str">
        <f t="shared" si="75"/>
        <v>2013</v>
      </c>
      <c r="H1646" t="str">
        <f t="shared" si="76"/>
        <v>July</v>
      </c>
      <c r="I1646">
        <v>74466</v>
      </c>
      <c r="J1646">
        <v>79380</v>
      </c>
      <c r="K1646">
        <f t="shared" si="77"/>
        <v>4914</v>
      </c>
      <c r="L1646">
        <v>2034</v>
      </c>
      <c r="M1646">
        <v>2160</v>
      </c>
      <c r="P1646" s="36">
        <v>41469</v>
      </c>
    </row>
    <row r="1647" spans="1:16">
      <c r="A1647" s="57">
        <v>41470</v>
      </c>
      <c r="B1647" t="s">
        <v>24</v>
      </c>
      <c r="C1647" t="s">
        <v>25</v>
      </c>
      <c r="D1647" t="s">
        <v>28</v>
      </c>
      <c r="E1647" t="s">
        <v>13</v>
      </c>
      <c r="F1647">
        <v>13</v>
      </c>
      <c r="G1647" t="str">
        <f t="shared" si="75"/>
        <v>2013</v>
      </c>
      <c r="H1647" t="str">
        <f t="shared" si="76"/>
        <v>July</v>
      </c>
      <c r="I1647">
        <v>46656</v>
      </c>
      <c r="J1647">
        <v>49680</v>
      </c>
      <c r="K1647">
        <f t="shared" si="77"/>
        <v>3024</v>
      </c>
      <c r="L1647">
        <v>2034</v>
      </c>
      <c r="M1647">
        <v>2160</v>
      </c>
      <c r="P1647" s="36">
        <v>41470</v>
      </c>
    </row>
    <row r="1648" spans="1:16">
      <c r="A1648" s="57">
        <v>41470</v>
      </c>
      <c r="B1648" t="s">
        <v>17</v>
      </c>
      <c r="C1648" t="s">
        <v>18</v>
      </c>
      <c r="D1648" t="s">
        <v>21</v>
      </c>
      <c r="E1648" t="s">
        <v>13</v>
      </c>
      <c r="F1648">
        <v>4</v>
      </c>
      <c r="G1648" t="str">
        <f t="shared" si="75"/>
        <v>2013</v>
      </c>
      <c r="H1648" t="str">
        <f t="shared" si="76"/>
        <v>July</v>
      </c>
      <c r="I1648">
        <v>15372</v>
      </c>
      <c r="J1648">
        <v>16380</v>
      </c>
      <c r="K1648">
        <f t="shared" si="77"/>
        <v>1008</v>
      </c>
      <c r="L1648">
        <v>3042</v>
      </c>
      <c r="M1648">
        <v>3240</v>
      </c>
      <c r="P1648" s="36">
        <v>41470</v>
      </c>
    </row>
    <row r="1649" spans="1:16">
      <c r="A1649" s="57">
        <v>41471</v>
      </c>
      <c r="B1649" t="s">
        <v>29</v>
      </c>
      <c r="C1649" t="s">
        <v>30</v>
      </c>
      <c r="D1649" t="s">
        <v>42</v>
      </c>
      <c r="E1649" t="s">
        <v>16</v>
      </c>
      <c r="F1649">
        <v>21</v>
      </c>
      <c r="G1649" t="str">
        <f t="shared" si="75"/>
        <v>2013</v>
      </c>
      <c r="H1649" t="str">
        <f t="shared" si="76"/>
        <v>July</v>
      </c>
      <c r="I1649">
        <v>120096</v>
      </c>
      <c r="J1649">
        <v>129600</v>
      </c>
      <c r="K1649">
        <f t="shared" si="77"/>
        <v>9504</v>
      </c>
      <c r="L1649">
        <v>3042</v>
      </c>
      <c r="M1649">
        <v>3240</v>
      </c>
      <c r="P1649" s="36">
        <v>41471</v>
      </c>
    </row>
    <row r="1650" spans="1:16">
      <c r="A1650" s="57">
        <v>41471</v>
      </c>
      <c r="B1650" t="s">
        <v>10</v>
      </c>
      <c r="C1650" t="s">
        <v>11</v>
      </c>
      <c r="D1650" t="s">
        <v>36</v>
      </c>
      <c r="E1650" t="s">
        <v>13</v>
      </c>
      <c r="F1650">
        <v>16</v>
      </c>
      <c r="G1650" t="str">
        <f t="shared" si="75"/>
        <v>2013</v>
      </c>
      <c r="H1650" t="str">
        <f t="shared" si="76"/>
        <v>July</v>
      </c>
      <c r="I1650">
        <v>40014</v>
      </c>
      <c r="J1650">
        <v>42750</v>
      </c>
      <c r="K1650">
        <f t="shared" si="77"/>
        <v>2736</v>
      </c>
      <c r="L1650">
        <v>3726</v>
      </c>
      <c r="M1650">
        <v>3960</v>
      </c>
      <c r="P1650" s="36">
        <v>41471</v>
      </c>
    </row>
    <row r="1651" spans="1:16">
      <c r="A1651" s="57">
        <v>41471</v>
      </c>
      <c r="B1651" t="s">
        <v>29</v>
      </c>
      <c r="C1651" t="s">
        <v>30</v>
      </c>
      <c r="D1651" t="s">
        <v>37</v>
      </c>
      <c r="E1651" t="s">
        <v>13</v>
      </c>
      <c r="F1651">
        <v>10</v>
      </c>
      <c r="G1651" t="str">
        <f t="shared" si="75"/>
        <v>2013</v>
      </c>
      <c r="H1651" t="str">
        <f t="shared" si="76"/>
        <v>July</v>
      </c>
      <c r="I1651">
        <v>98604</v>
      </c>
      <c r="J1651">
        <v>104940</v>
      </c>
      <c r="K1651">
        <f t="shared" si="77"/>
        <v>6336</v>
      </c>
      <c r="L1651">
        <v>2196</v>
      </c>
      <c r="M1651">
        <v>2340</v>
      </c>
      <c r="P1651" s="36">
        <v>41471</v>
      </c>
    </row>
    <row r="1652" spans="1:16">
      <c r="A1652" s="57">
        <v>41471</v>
      </c>
      <c r="B1652" t="s">
        <v>31</v>
      </c>
      <c r="C1652" t="s">
        <v>30</v>
      </c>
      <c r="D1652" t="s">
        <v>40</v>
      </c>
      <c r="E1652" t="s">
        <v>16</v>
      </c>
      <c r="F1652">
        <v>3</v>
      </c>
      <c r="G1652" t="str">
        <f t="shared" si="75"/>
        <v>2013</v>
      </c>
      <c r="H1652" t="str">
        <f t="shared" si="76"/>
        <v>July</v>
      </c>
      <c r="I1652">
        <v>3924</v>
      </c>
      <c r="J1652">
        <v>4230</v>
      </c>
      <c r="K1652">
        <f t="shared" si="77"/>
        <v>306</v>
      </c>
      <c r="L1652">
        <v>4482</v>
      </c>
      <c r="M1652">
        <v>4770</v>
      </c>
      <c r="P1652" s="36">
        <v>41471</v>
      </c>
    </row>
    <row r="1653" spans="1:16">
      <c r="A1653" s="57">
        <v>41471</v>
      </c>
      <c r="B1653" t="s">
        <v>17</v>
      </c>
      <c r="C1653" t="s">
        <v>18</v>
      </c>
      <c r="D1653" t="s">
        <v>41</v>
      </c>
      <c r="E1653" t="s">
        <v>13</v>
      </c>
      <c r="F1653">
        <v>1</v>
      </c>
      <c r="G1653" t="str">
        <f t="shared" si="75"/>
        <v>2013</v>
      </c>
      <c r="H1653" t="str">
        <f t="shared" si="76"/>
        <v>July</v>
      </c>
      <c r="I1653">
        <v>29520</v>
      </c>
      <c r="J1653">
        <v>31500</v>
      </c>
      <c r="K1653">
        <f t="shared" si="77"/>
        <v>1980</v>
      </c>
      <c r="L1653">
        <v>5148</v>
      </c>
      <c r="M1653">
        <v>5490</v>
      </c>
      <c r="P1653" s="36">
        <v>41471</v>
      </c>
    </row>
    <row r="1654" spans="1:16">
      <c r="A1654" s="57">
        <v>41472</v>
      </c>
      <c r="B1654" t="s">
        <v>14</v>
      </c>
      <c r="C1654" t="s">
        <v>11</v>
      </c>
      <c r="D1654" t="s">
        <v>37</v>
      </c>
      <c r="E1654" t="s">
        <v>13</v>
      </c>
      <c r="F1654">
        <v>13</v>
      </c>
      <c r="G1654" t="str">
        <f t="shared" si="75"/>
        <v>2013</v>
      </c>
      <c r="H1654" t="str">
        <f t="shared" si="76"/>
        <v>July</v>
      </c>
      <c r="I1654">
        <v>94122</v>
      </c>
      <c r="J1654">
        <v>100170</v>
      </c>
      <c r="K1654">
        <f t="shared" si="77"/>
        <v>6048</v>
      </c>
      <c r="L1654">
        <v>3978</v>
      </c>
      <c r="M1654">
        <v>4230</v>
      </c>
      <c r="P1654" s="36">
        <v>41472</v>
      </c>
    </row>
    <row r="1655" spans="1:16">
      <c r="A1655" s="57">
        <v>41472</v>
      </c>
      <c r="B1655" t="s">
        <v>17</v>
      </c>
      <c r="C1655" t="s">
        <v>18</v>
      </c>
      <c r="D1655" t="s">
        <v>40</v>
      </c>
      <c r="E1655" t="s">
        <v>16</v>
      </c>
      <c r="F1655">
        <v>15</v>
      </c>
      <c r="G1655" t="str">
        <f t="shared" si="75"/>
        <v>2013</v>
      </c>
      <c r="H1655" t="str">
        <f t="shared" si="76"/>
        <v>July</v>
      </c>
      <c r="I1655">
        <v>23544</v>
      </c>
      <c r="J1655">
        <v>25380</v>
      </c>
      <c r="K1655">
        <f t="shared" si="77"/>
        <v>1836</v>
      </c>
      <c r="L1655">
        <v>2106</v>
      </c>
      <c r="M1655">
        <v>2250</v>
      </c>
      <c r="P1655" s="36">
        <v>41472</v>
      </c>
    </row>
    <row r="1656" spans="1:16">
      <c r="A1656" s="57">
        <v>41472</v>
      </c>
      <c r="B1656" t="s">
        <v>34</v>
      </c>
      <c r="C1656" t="s">
        <v>25</v>
      </c>
      <c r="D1656" t="s">
        <v>43</v>
      </c>
      <c r="E1656" t="s">
        <v>13</v>
      </c>
      <c r="F1656">
        <v>5</v>
      </c>
      <c r="G1656" t="str">
        <f t="shared" si="75"/>
        <v>2013</v>
      </c>
      <c r="H1656" t="str">
        <f t="shared" si="76"/>
        <v>July</v>
      </c>
      <c r="I1656">
        <v>57528</v>
      </c>
      <c r="J1656">
        <v>61200</v>
      </c>
      <c r="K1656">
        <f t="shared" si="77"/>
        <v>3672</v>
      </c>
      <c r="L1656">
        <v>3978</v>
      </c>
      <c r="M1656">
        <v>4230</v>
      </c>
      <c r="P1656" s="36">
        <v>41472</v>
      </c>
    </row>
    <row r="1657" spans="1:16">
      <c r="A1657" s="57">
        <v>41472</v>
      </c>
      <c r="B1657" t="s">
        <v>20</v>
      </c>
      <c r="C1657" t="s">
        <v>18</v>
      </c>
      <c r="D1657" t="s">
        <v>26</v>
      </c>
      <c r="E1657" t="s">
        <v>13</v>
      </c>
      <c r="F1657">
        <v>25</v>
      </c>
      <c r="G1657" t="str">
        <f t="shared" si="75"/>
        <v>2013</v>
      </c>
      <c r="H1657" t="str">
        <f t="shared" si="76"/>
        <v>July</v>
      </c>
      <c r="I1657">
        <v>12168</v>
      </c>
      <c r="J1657">
        <v>12960</v>
      </c>
      <c r="K1657">
        <f t="shared" si="77"/>
        <v>792</v>
      </c>
      <c r="L1657">
        <v>2034</v>
      </c>
      <c r="M1657">
        <v>2160</v>
      </c>
      <c r="P1657" s="36">
        <v>41472</v>
      </c>
    </row>
    <row r="1658" spans="1:16">
      <c r="A1658" s="57">
        <v>41472</v>
      </c>
      <c r="B1658" t="s">
        <v>20</v>
      </c>
      <c r="C1658" t="s">
        <v>18</v>
      </c>
      <c r="D1658" t="s">
        <v>40</v>
      </c>
      <c r="E1658" t="s">
        <v>16</v>
      </c>
      <c r="F1658">
        <v>8</v>
      </c>
      <c r="G1658" t="str">
        <f t="shared" si="75"/>
        <v>2013</v>
      </c>
      <c r="H1658" t="str">
        <f t="shared" si="76"/>
        <v>July</v>
      </c>
      <c r="I1658">
        <v>58860</v>
      </c>
      <c r="J1658">
        <v>63450</v>
      </c>
      <c r="K1658">
        <f t="shared" si="77"/>
        <v>4590</v>
      </c>
      <c r="L1658">
        <v>2034</v>
      </c>
      <c r="M1658">
        <v>2160</v>
      </c>
      <c r="P1658" s="36">
        <v>41472</v>
      </c>
    </row>
    <row r="1659" spans="1:16">
      <c r="A1659" s="57">
        <v>41473</v>
      </c>
      <c r="B1659" t="s">
        <v>27</v>
      </c>
      <c r="C1659" t="s">
        <v>23</v>
      </c>
      <c r="D1659" t="s">
        <v>26</v>
      </c>
      <c r="E1659" t="s">
        <v>13</v>
      </c>
      <c r="F1659">
        <v>21</v>
      </c>
      <c r="G1659" t="str">
        <f t="shared" si="75"/>
        <v>2013</v>
      </c>
      <c r="H1659" t="str">
        <f t="shared" si="76"/>
        <v>July</v>
      </c>
      <c r="I1659">
        <v>69966</v>
      </c>
      <c r="J1659">
        <v>74520</v>
      </c>
      <c r="K1659">
        <f t="shared" si="77"/>
        <v>4554</v>
      </c>
      <c r="L1659">
        <v>3582</v>
      </c>
      <c r="M1659">
        <v>3870</v>
      </c>
      <c r="P1659" s="36">
        <v>41473</v>
      </c>
    </row>
    <row r="1660" spans="1:16">
      <c r="A1660" s="57">
        <v>41474</v>
      </c>
      <c r="B1660" t="s">
        <v>24</v>
      </c>
      <c r="C1660" t="s">
        <v>25</v>
      </c>
      <c r="D1660" t="s">
        <v>15</v>
      </c>
      <c r="E1660" t="s">
        <v>16</v>
      </c>
      <c r="F1660">
        <v>16</v>
      </c>
      <c r="G1660" t="str">
        <f t="shared" si="75"/>
        <v>2013</v>
      </c>
      <c r="H1660" t="str">
        <f t="shared" si="76"/>
        <v>July</v>
      </c>
      <c r="I1660">
        <v>68058</v>
      </c>
      <c r="J1660">
        <v>73530</v>
      </c>
      <c r="K1660">
        <f t="shared" si="77"/>
        <v>5472</v>
      </c>
      <c r="L1660">
        <v>3978</v>
      </c>
      <c r="M1660">
        <v>4230</v>
      </c>
      <c r="P1660" s="36">
        <v>41474</v>
      </c>
    </row>
    <row r="1661" spans="1:16">
      <c r="A1661" s="57">
        <v>41474</v>
      </c>
      <c r="B1661" t="s">
        <v>20</v>
      </c>
      <c r="C1661" t="s">
        <v>18</v>
      </c>
      <c r="D1661" t="s">
        <v>41</v>
      </c>
      <c r="E1661" t="s">
        <v>13</v>
      </c>
      <c r="F1661">
        <v>23</v>
      </c>
      <c r="G1661" t="str">
        <f t="shared" si="75"/>
        <v>2013</v>
      </c>
      <c r="H1661" t="str">
        <f t="shared" si="76"/>
        <v>July</v>
      </c>
      <c r="I1661">
        <v>44280</v>
      </c>
      <c r="J1661">
        <v>47250</v>
      </c>
      <c r="K1661">
        <f t="shared" si="77"/>
        <v>2970</v>
      </c>
      <c r="L1661">
        <v>2196</v>
      </c>
      <c r="M1661">
        <v>2340</v>
      </c>
      <c r="P1661" s="36">
        <v>41474</v>
      </c>
    </row>
    <row r="1662" spans="1:16">
      <c r="A1662" s="57">
        <v>41475</v>
      </c>
      <c r="B1662" t="s">
        <v>31</v>
      </c>
      <c r="C1662" t="s">
        <v>30</v>
      </c>
      <c r="D1662" t="s">
        <v>33</v>
      </c>
      <c r="E1662" t="s">
        <v>13</v>
      </c>
      <c r="F1662">
        <v>22</v>
      </c>
      <c r="G1662" t="str">
        <f t="shared" si="75"/>
        <v>2013</v>
      </c>
      <c r="H1662" t="str">
        <f t="shared" si="76"/>
        <v>July</v>
      </c>
      <c r="I1662">
        <v>51714</v>
      </c>
      <c r="J1662">
        <v>54990</v>
      </c>
      <c r="K1662">
        <f t="shared" si="77"/>
        <v>3276</v>
      </c>
      <c r="L1662">
        <v>3978</v>
      </c>
      <c r="M1662">
        <v>4230</v>
      </c>
      <c r="P1662" s="36">
        <v>41475</v>
      </c>
    </row>
    <row r="1663" spans="1:16">
      <c r="A1663" s="57">
        <v>41475</v>
      </c>
      <c r="B1663" t="s">
        <v>17</v>
      </c>
      <c r="C1663" t="s">
        <v>18</v>
      </c>
      <c r="D1663" t="s">
        <v>35</v>
      </c>
      <c r="E1663" t="s">
        <v>13</v>
      </c>
      <c r="F1663">
        <v>13</v>
      </c>
      <c r="G1663" t="str">
        <f t="shared" si="75"/>
        <v>2013</v>
      </c>
      <c r="H1663" t="str">
        <f t="shared" si="76"/>
        <v>July</v>
      </c>
      <c r="I1663">
        <v>108108</v>
      </c>
      <c r="J1663">
        <v>115290</v>
      </c>
      <c r="K1663">
        <f t="shared" si="77"/>
        <v>7182</v>
      </c>
      <c r="L1663">
        <v>3978</v>
      </c>
      <c r="M1663">
        <v>4230</v>
      </c>
      <c r="P1663" s="36">
        <v>41475</v>
      </c>
    </row>
    <row r="1664" spans="1:16">
      <c r="A1664" s="57">
        <v>41475</v>
      </c>
      <c r="B1664" t="s">
        <v>22</v>
      </c>
      <c r="C1664" t="s">
        <v>23</v>
      </c>
      <c r="D1664" t="s">
        <v>43</v>
      </c>
      <c r="E1664" t="s">
        <v>13</v>
      </c>
      <c r="F1664">
        <v>27</v>
      </c>
      <c r="G1664" t="str">
        <f t="shared" si="75"/>
        <v>2013</v>
      </c>
      <c r="H1664" t="str">
        <f t="shared" si="76"/>
        <v>July</v>
      </c>
      <c r="I1664">
        <v>60912</v>
      </c>
      <c r="J1664">
        <v>64800</v>
      </c>
      <c r="K1664">
        <f t="shared" si="77"/>
        <v>3888</v>
      </c>
      <c r="L1664">
        <v>3042</v>
      </c>
      <c r="M1664">
        <v>3240</v>
      </c>
      <c r="P1664" s="36">
        <v>41475</v>
      </c>
    </row>
    <row r="1665" spans="1:16">
      <c r="A1665" s="57">
        <v>41475</v>
      </c>
      <c r="B1665" t="s">
        <v>27</v>
      </c>
      <c r="C1665" t="s">
        <v>23</v>
      </c>
      <c r="D1665" t="s">
        <v>39</v>
      </c>
      <c r="E1665" t="s">
        <v>13</v>
      </c>
      <c r="F1665">
        <v>27</v>
      </c>
      <c r="G1665" t="str">
        <f t="shared" si="75"/>
        <v>2013</v>
      </c>
      <c r="H1665" t="str">
        <f t="shared" si="76"/>
        <v>July</v>
      </c>
      <c r="I1665">
        <v>11178</v>
      </c>
      <c r="J1665">
        <v>11880</v>
      </c>
      <c r="K1665">
        <f t="shared" si="77"/>
        <v>702</v>
      </c>
      <c r="L1665">
        <v>3978</v>
      </c>
      <c r="M1665">
        <v>4230</v>
      </c>
      <c r="P1665" s="36">
        <v>41475</v>
      </c>
    </row>
    <row r="1666" spans="1:16">
      <c r="A1666" s="57">
        <v>41476</v>
      </c>
      <c r="B1666" t="s">
        <v>10</v>
      </c>
      <c r="C1666" t="s">
        <v>11</v>
      </c>
      <c r="D1666" t="s">
        <v>35</v>
      </c>
      <c r="E1666" t="s">
        <v>13</v>
      </c>
      <c r="F1666">
        <v>27</v>
      </c>
      <c r="G1666" t="str">
        <f t="shared" si="75"/>
        <v>2013</v>
      </c>
      <c r="H1666" t="str">
        <f t="shared" si="76"/>
        <v>July</v>
      </c>
      <c r="I1666">
        <v>87516</v>
      </c>
      <c r="J1666">
        <v>93330</v>
      </c>
      <c r="K1666">
        <f t="shared" si="77"/>
        <v>5814</v>
      </c>
      <c r="L1666">
        <v>3978</v>
      </c>
      <c r="M1666">
        <v>4230</v>
      </c>
      <c r="P1666" s="36">
        <v>41476</v>
      </c>
    </row>
    <row r="1667" spans="1:16">
      <c r="A1667" s="57">
        <v>41476</v>
      </c>
      <c r="B1667" t="s">
        <v>14</v>
      </c>
      <c r="C1667" t="s">
        <v>11</v>
      </c>
      <c r="D1667" t="s">
        <v>43</v>
      </c>
      <c r="E1667" t="s">
        <v>13</v>
      </c>
      <c r="F1667">
        <v>27</v>
      </c>
      <c r="G1667" t="str">
        <f t="shared" ref="G1667:G1730" si="78">TEXT(A1667,"yyyy")</f>
        <v>2013</v>
      </c>
      <c r="H1667" t="str">
        <f t="shared" ref="H1667:H1730" si="79">TEXT(A1667,"mmmm")</f>
        <v>July</v>
      </c>
      <c r="I1667">
        <v>57528</v>
      </c>
      <c r="J1667">
        <v>61200</v>
      </c>
      <c r="K1667">
        <f t="shared" ref="K1667:K1730" si="80">J1667-I1667</f>
        <v>3672</v>
      </c>
      <c r="L1667">
        <v>5832</v>
      </c>
      <c r="M1667">
        <v>6210</v>
      </c>
      <c r="P1667" s="36">
        <v>41476</v>
      </c>
    </row>
    <row r="1668" spans="1:16">
      <c r="A1668" s="57">
        <v>41476</v>
      </c>
      <c r="B1668" t="s">
        <v>10</v>
      </c>
      <c r="C1668" t="s">
        <v>11</v>
      </c>
      <c r="D1668" t="s">
        <v>41</v>
      </c>
      <c r="E1668" t="s">
        <v>13</v>
      </c>
      <c r="F1668">
        <v>27</v>
      </c>
      <c r="G1668" t="str">
        <f t="shared" si="78"/>
        <v>2013</v>
      </c>
      <c r="H1668" t="str">
        <f t="shared" si="79"/>
        <v>July</v>
      </c>
      <c r="I1668">
        <v>64944</v>
      </c>
      <c r="J1668">
        <v>69300</v>
      </c>
      <c r="K1668">
        <f t="shared" si="80"/>
        <v>4356</v>
      </c>
      <c r="L1668">
        <v>2196</v>
      </c>
      <c r="M1668">
        <v>2340</v>
      </c>
      <c r="P1668" s="36">
        <v>41476</v>
      </c>
    </row>
    <row r="1669" spans="1:16">
      <c r="A1669" s="57">
        <v>41477</v>
      </c>
      <c r="B1669" t="s">
        <v>31</v>
      </c>
      <c r="C1669" t="s">
        <v>30</v>
      </c>
      <c r="D1669" t="s">
        <v>40</v>
      </c>
      <c r="E1669" t="s">
        <v>16</v>
      </c>
      <c r="F1669">
        <v>27</v>
      </c>
      <c r="G1669" t="str">
        <f t="shared" si="78"/>
        <v>2013</v>
      </c>
      <c r="H1669" t="str">
        <f t="shared" si="79"/>
        <v>July</v>
      </c>
      <c r="I1669">
        <v>15696</v>
      </c>
      <c r="J1669">
        <v>16920</v>
      </c>
      <c r="K1669">
        <f t="shared" si="80"/>
        <v>1224</v>
      </c>
      <c r="L1669">
        <v>3546</v>
      </c>
      <c r="M1669">
        <v>3780</v>
      </c>
      <c r="P1669" s="36">
        <v>41477</v>
      </c>
    </row>
    <row r="1670" spans="1:16">
      <c r="A1670" s="57">
        <v>41477</v>
      </c>
      <c r="B1670" t="s">
        <v>10</v>
      </c>
      <c r="C1670" t="s">
        <v>11</v>
      </c>
      <c r="D1670" t="s">
        <v>36</v>
      </c>
      <c r="E1670" t="s">
        <v>13</v>
      </c>
      <c r="F1670">
        <v>12</v>
      </c>
      <c r="G1670" t="str">
        <f t="shared" si="78"/>
        <v>2013</v>
      </c>
      <c r="H1670" t="str">
        <f t="shared" si="79"/>
        <v>July</v>
      </c>
      <c r="I1670">
        <v>31590</v>
      </c>
      <c r="J1670">
        <v>33750</v>
      </c>
      <c r="K1670">
        <f t="shared" si="80"/>
        <v>2160</v>
      </c>
      <c r="L1670">
        <v>3582</v>
      </c>
      <c r="M1670">
        <v>3870</v>
      </c>
      <c r="P1670" s="36">
        <v>41477</v>
      </c>
    </row>
    <row r="1671" spans="1:16">
      <c r="A1671" s="57">
        <v>41478</v>
      </c>
      <c r="B1671" t="s">
        <v>10</v>
      </c>
      <c r="C1671" t="s">
        <v>11</v>
      </c>
      <c r="D1671" t="s">
        <v>32</v>
      </c>
      <c r="E1671" t="s">
        <v>13</v>
      </c>
      <c r="F1671">
        <v>18</v>
      </c>
      <c r="G1671" t="str">
        <f t="shared" si="78"/>
        <v>2013</v>
      </c>
      <c r="H1671" t="str">
        <f t="shared" si="79"/>
        <v>July</v>
      </c>
      <c r="I1671">
        <v>49644</v>
      </c>
      <c r="J1671">
        <v>52920</v>
      </c>
      <c r="K1671">
        <f t="shared" si="80"/>
        <v>3276</v>
      </c>
      <c r="L1671">
        <v>3978</v>
      </c>
      <c r="M1671">
        <v>4230</v>
      </c>
      <c r="P1671" s="36">
        <v>41478</v>
      </c>
    </row>
    <row r="1672" spans="1:16">
      <c r="A1672" s="57">
        <v>41478</v>
      </c>
      <c r="B1672" t="s">
        <v>29</v>
      </c>
      <c r="C1672" t="s">
        <v>30</v>
      </c>
      <c r="D1672" t="s">
        <v>40</v>
      </c>
      <c r="E1672" t="s">
        <v>16</v>
      </c>
      <c r="F1672">
        <v>8</v>
      </c>
      <c r="G1672" t="str">
        <f t="shared" si="78"/>
        <v>2013</v>
      </c>
      <c r="H1672" t="str">
        <f t="shared" si="79"/>
        <v>July</v>
      </c>
      <c r="I1672">
        <v>31392</v>
      </c>
      <c r="J1672">
        <v>33840</v>
      </c>
      <c r="K1672">
        <f t="shared" si="80"/>
        <v>2448</v>
      </c>
      <c r="L1672">
        <v>3978</v>
      </c>
      <c r="M1672">
        <v>4230</v>
      </c>
      <c r="P1672" s="36">
        <v>41478</v>
      </c>
    </row>
    <row r="1673" spans="1:16">
      <c r="A1673" s="57">
        <v>41478</v>
      </c>
      <c r="B1673" t="s">
        <v>20</v>
      </c>
      <c r="C1673" t="s">
        <v>18</v>
      </c>
      <c r="D1673" t="s">
        <v>43</v>
      </c>
      <c r="E1673" t="s">
        <v>13</v>
      </c>
      <c r="F1673">
        <v>21</v>
      </c>
      <c r="G1673" t="str">
        <f t="shared" si="78"/>
        <v>2013</v>
      </c>
      <c r="H1673" t="str">
        <f t="shared" si="79"/>
        <v>July</v>
      </c>
      <c r="I1673">
        <v>37224</v>
      </c>
      <c r="J1673">
        <v>39600</v>
      </c>
      <c r="K1673">
        <f t="shared" si="80"/>
        <v>2376</v>
      </c>
      <c r="L1673">
        <v>2034</v>
      </c>
      <c r="M1673">
        <v>2160</v>
      </c>
      <c r="P1673" s="36">
        <v>41478</v>
      </c>
    </row>
    <row r="1674" spans="1:16">
      <c r="A1674" s="57">
        <v>41478</v>
      </c>
      <c r="B1674" t="s">
        <v>14</v>
      </c>
      <c r="C1674" t="s">
        <v>11</v>
      </c>
      <c r="D1674" t="s">
        <v>12</v>
      </c>
      <c r="E1674" t="s">
        <v>13</v>
      </c>
      <c r="F1674">
        <v>25</v>
      </c>
      <c r="G1674" t="str">
        <f t="shared" si="78"/>
        <v>2013</v>
      </c>
      <c r="H1674" t="str">
        <f t="shared" si="79"/>
        <v>July</v>
      </c>
      <c r="I1674">
        <v>16272</v>
      </c>
      <c r="J1674">
        <v>17280</v>
      </c>
      <c r="K1674">
        <f t="shared" si="80"/>
        <v>1008</v>
      </c>
      <c r="L1674">
        <v>3042</v>
      </c>
      <c r="M1674">
        <v>3240</v>
      </c>
      <c r="P1674" s="36">
        <v>41478</v>
      </c>
    </row>
    <row r="1675" spans="1:16">
      <c r="A1675" s="57">
        <v>41479</v>
      </c>
      <c r="B1675" t="s">
        <v>24</v>
      </c>
      <c r="C1675" t="s">
        <v>25</v>
      </c>
      <c r="D1675" t="s">
        <v>21</v>
      </c>
      <c r="E1675" t="s">
        <v>13</v>
      </c>
      <c r="F1675">
        <v>12</v>
      </c>
      <c r="G1675" t="str">
        <f t="shared" si="78"/>
        <v>2013</v>
      </c>
      <c r="H1675" t="str">
        <f t="shared" si="79"/>
        <v>July</v>
      </c>
      <c r="I1675">
        <v>32940</v>
      </c>
      <c r="J1675">
        <v>35100</v>
      </c>
      <c r="K1675">
        <f t="shared" si="80"/>
        <v>2160</v>
      </c>
      <c r="L1675">
        <v>5148</v>
      </c>
      <c r="M1675">
        <v>5490</v>
      </c>
      <c r="P1675" s="36">
        <v>41479</v>
      </c>
    </row>
    <row r="1676" spans="1:16">
      <c r="A1676" s="57">
        <v>41479</v>
      </c>
      <c r="B1676" t="s">
        <v>29</v>
      </c>
      <c r="C1676" t="s">
        <v>30</v>
      </c>
      <c r="D1676" t="s">
        <v>37</v>
      </c>
      <c r="E1676" t="s">
        <v>13</v>
      </c>
      <c r="F1676">
        <v>9</v>
      </c>
      <c r="G1676" t="str">
        <f t="shared" si="78"/>
        <v>2013</v>
      </c>
      <c r="H1676" t="str">
        <f t="shared" si="79"/>
        <v>July</v>
      </c>
      <c r="I1676">
        <v>49302</v>
      </c>
      <c r="J1676">
        <v>52470</v>
      </c>
      <c r="K1676">
        <f t="shared" si="80"/>
        <v>3168</v>
      </c>
      <c r="L1676">
        <v>2106</v>
      </c>
      <c r="M1676">
        <v>2250</v>
      </c>
      <c r="P1676" s="36">
        <v>41479</v>
      </c>
    </row>
    <row r="1677" spans="1:16">
      <c r="A1677" s="57">
        <v>41481</v>
      </c>
      <c r="B1677" t="s">
        <v>14</v>
      </c>
      <c r="C1677" t="s">
        <v>11</v>
      </c>
      <c r="D1677" t="s">
        <v>21</v>
      </c>
      <c r="E1677" t="s">
        <v>13</v>
      </c>
      <c r="F1677">
        <v>23</v>
      </c>
      <c r="G1677" t="str">
        <f t="shared" si="78"/>
        <v>2013</v>
      </c>
      <c r="H1677" t="str">
        <f t="shared" si="79"/>
        <v>July</v>
      </c>
      <c r="I1677">
        <v>30744</v>
      </c>
      <c r="J1677">
        <v>32760</v>
      </c>
      <c r="K1677">
        <f t="shared" si="80"/>
        <v>2016</v>
      </c>
      <c r="L1677">
        <v>4482</v>
      </c>
      <c r="M1677">
        <v>4770</v>
      </c>
      <c r="P1677" s="36">
        <v>41481</v>
      </c>
    </row>
    <row r="1678" spans="1:16">
      <c r="A1678" s="57">
        <v>41481</v>
      </c>
      <c r="B1678" t="s">
        <v>24</v>
      </c>
      <c r="C1678" t="s">
        <v>25</v>
      </c>
      <c r="D1678" t="s">
        <v>39</v>
      </c>
      <c r="E1678" t="s">
        <v>13</v>
      </c>
      <c r="F1678">
        <v>23</v>
      </c>
      <c r="G1678" t="str">
        <f t="shared" si="78"/>
        <v>2013</v>
      </c>
      <c r="H1678" t="str">
        <f t="shared" si="79"/>
        <v>July</v>
      </c>
      <c r="I1678">
        <v>63342</v>
      </c>
      <c r="J1678">
        <v>67320</v>
      </c>
      <c r="K1678">
        <f t="shared" si="80"/>
        <v>3978</v>
      </c>
      <c r="L1678">
        <v>3546</v>
      </c>
      <c r="M1678">
        <v>3780</v>
      </c>
      <c r="P1678" s="36">
        <v>41481</v>
      </c>
    </row>
    <row r="1679" spans="1:16">
      <c r="A1679" s="57">
        <v>41481</v>
      </c>
      <c r="B1679" t="s">
        <v>14</v>
      </c>
      <c r="C1679" t="s">
        <v>11</v>
      </c>
      <c r="D1679" t="s">
        <v>37</v>
      </c>
      <c r="E1679" t="s">
        <v>13</v>
      </c>
      <c r="F1679">
        <v>20</v>
      </c>
      <c r="G1679" t="str">
        <f t="shared" si="78"/>
        <v>2013</v>
      </c>
      <c r="H1679" t="str">
        <f t="shared" si="79"/>
        <v>July</v>
      </c>
      <c r="I1679">
        <v>26892</v>
      </c>
      <c r="J1679">
        <v>28620</v>
      </c>
      <c r="K1679">
        <f t="shared" si="80"/>
        <v>1728</v>
      </c>
      <c r="L1679">
        <v>4482</v>
      </c>
      <c r="M1679">
        <v>4770</v>
      </c>
      <c r="P1679" s="36">
        <v>41481</v>
      </c>
    </row>
    <row r="1680" spans="1:16">
      <c r="A1680" s="57">
        <v>41481</v>
      </c>
      <c r="B1680" t="s">
        <v>10</v>
      </c>
      <c r="C1680" t="s">
        <v>11</v>
      </c>
      <c r="D1680" t="s">
        <v>15</v>
      </c>
      <c r="E1680" t="s">
        <v>16</v>
      </c>
      <c r="F1680">
        <v>25</v>
      </c>
      <c r="G1680" t="str">
        <f t="shared" si="78"/>
        <v>2013</v>
      </c>
      <c r="H1680" t="str">
        <f t="shared" si="79"/>
        <v>July</v>
      </c>
      <c r="I1680">
        <v>35820</v>
      </c>
      <c r="J1680">
        <v>38700</v>
      </c>
      <c r="K1680">
        <f t="shared" si="80"/>
        <v>2880</v>
      </c>
      <c r="L1680">
        <v>4482</v>
      </c>
      <c r="M1680">
        <v>4770</v>
      </c>
      <c r="P1680" s="36">
        <v>41481</v>
      </c>
    </row>
    <row r="1681" spans="1:16">
      <c r="A1681" s="57">
        <v>41481</v>
      </c>
      <c r="B1681" t="s">
        <v>22</v>
      </c>
      <c r="C1681" t="s">
        <v>23</v>
      </c>
      <c r="D1681" t="s">
        <v>33</v>
      </c>
      <c r="E1681" t="s">
        <v>13</v>
      </c>
      <c r="F1681">
        <v>4</v>
      </c>
      <c r="G1681" t="str">
        <f t="shared" si="78"/>
        <v>2013</v>
      </c>
      <c r="H1681" t="str">
        <f t="shared" si="79"/>
        <v>July</v>
      </c>
      <c r="I1681">
        <v>79560</v>
      </c>
      <c r="J1681">
        <v>84600</v>
      </c>
      <c r="K1681">
        <f t="shared" si="80"/>
        <v>5040</v>
      </c>
      <c r="L1681">
        <v>2034</v>
      </c>
      <c r="M1681">
        <v>2160</v>
      </c>
      <c r="P1681" s="36">
        <v>41481</v>
      </c>
    </row>
    <row r="1682" spans="1:16">
      <c r="A1682" s="57">
        <v>41481</v>
      </c>
      <c r="B1682" t="s">
        <v>24</v>
      </c>
      <c r="C1682" t="s">
        <v>25</v>
      </c>
      <c r="D1682" t="s">
        <v>12</v>
      </c>
      <c r="E1682" t="s">
        <v>13</v>
      </c>
      <c r="F1682">
        <v>24</v>
      </c>
      <c r="G1682" t="str">
        <f t="shared" si="78"/>
        <v>2013</v>
      </c>
      <c r="H1682" t="str">
        <f t="shared" si="79"/>
        <v>July</v>
      </c>
      <c r="I1682">
        <v>8136</v>
      </c>
      <c r="J1682">
        <v>8640</v>
      </c>
      <c r="K1682">
        <f t="shared" si="80"/>
        <v>504</v>
      </c>
      <c r="L1682">
        <v>3978</v>
      </c>
      <c r="M1682">
        <v>4230</v>
      </c>
      <c r="P1682" s="36">
        <v>41481</v>
      </c>
    </row>
    <row r="1683" spans="1:16">
      <c r="A1683" s="57">
        <v>41482</v>
      </c>
      <c r="B1683" t="s">
        <v>20</v>
      </c>
      <c r="C1683" t="s">
        <v>18</v>
      </c>
      <c r="D1683" t="s">
        <v>38</v>
      </c>
      <c r="E1683" t="s">
        <v>13</v>
      </c>
      <c r="F1683">
        <v>24</v>
      </c>
      <c r="G1683" t="str">
        <f t="shared" si="78"/>
        <v>2013</v>
      </c>
      <c r="H1683" t="str">
        <f t="shared" si="79"/>
        <v>July</v>
      </c>
      <c r="I1683">
        <v>31914</v>
      </c>
      <c r="J1683">
        <v>34020</v>
      </c>
      <c r="K1683">
        <f t="shared" si="80"/>
        <v>2106</v>
      </c>
      <c r="L1683">
        <v>5832</v>
      </c>
      <c r="M1683">
        <v>6210</v>
      </c>
      <c r="P1683" s="36">
        <v>41482</v>
      </c>
    </row>
    <row r="1684" spans="1:16">
      <c r="A1684" s="57">
        <v>41482</v>
      </c>
      <c r="B1684" t="s">
        <v>17</v>
      </c>
      <c r="C1684" t="s">
        <v>18</v>
      </c>
      <c r="D1684" t="s">
        <v>28</v>
      </c>
      <c r="E1684" t="s">
        <v>13</v>
      </c>
      <c r="F1684">
        <v>16</v>
      </c>
      <c r="G1684" t="str">
        <f t="shared" si="78"/>
        <v>2013</v>
      </c>
      <c r="H1684" t="str">
        <f t="shared" si="79"/>
        <v>July</v>
      </c>
      <c r="I1684">
        <v>52488</v>
      </c>
      <c r="J1684">
        <v>55890</v>
      </c>
      <c r="K1684">
        <f t="shared" si="80"/>
        <v>3402</v>
      </c>
      <c r="L1684">
        <v>3978</v>
      </c>
      <c r="M1684">
        <v>4230</v>
      </c>
      <c r="P1684" s="36">
        <v>41482</v>
      </c>
    </row>
    <row r="1685" spans="1:16">
      <c r="A1685" s="57">
        <v>41483</v>
      </c>
      <c r="B1685" t="s">
        <v>14</v>
      </c>
      <c r="C1685" t="s">
        <v>11</v>
      </c>
      <c r="D1685" t="s">
        <v>32</v>
      </c>
      <c r="E1685" t="s">
        <v>13</v>
      </c>
      <c r="F1685">
        <v>6</v>
      </c>
      <c r="G1685" t="str">
        <f t="shared" si="78"/>
        <v>2013</v>
      </c>
      <c r="H1685" t="str">
        <f t="shared" si="79"/>
        <v>July</v>
      </c>
      <c r="I1685">
        <v>60282</v>
      </c>
      <c r="J1685">
        <v>64260</v>
      </c>
      <c r="K1685">
        <f t="shared" si="80"/>
        <v>3978</v>
      </c>
      <c r="L1685">
        <v>3978</v>
      </c>
      <c r="M1685">
        <v>4230</v>
      </c>
      <c r="P1685" s="36">
        <v>41483</v>
      </c>
    </row>
    <row r="1686" spans="1:16">
      <c r="A1686" s="57">
        <v>41483</v>
      </c>
      <c r="B1686" t="s">
        <v>20</v>
      </c>
      <c r="C1686" t="s">
        <v>18</v>
      </c>
      <c r="D1686" t="s">
        <v>21</v>
      </c>
      <c r="E1686" t="s">
        <v>13</v>
      </c>
      <c r="F1686">
        <v>4</v>
      </c>
      <c r="G1686" t="str">
        <f t="shared" si="78"/>
        <v>2013</v>
      </c>
      <c r="H1686" t="str">
        <f t="shared" si="79"/>
        <v>July</v>
      </c>
      <c r="I1686">
        <v>37332</v>
      </c>
      <c r="J1686">
        <v>39780</v>
      </c>
      <c r="K1686">
        <f t="shared" si="80"/>
        <v>2448</v>
      </c>
      <c r="L1686">
        <v>5148</v>
      </c>
      <c r="M1686">
        <v>5490</v>
      </c>
      <c r="P1686" s="36">
        <v>41483</v>
      </c>
    </row>
    <row r="1687" spans="1:16">
      <c r="A1687" s="57">
        <v>41484</v>
      </c>
      <c r="B1687" t="s">
        <v>17</v>
      </c>
      <c r="C1687" t="s">
        <v>18</v>
      </c>
      <c r="D1687" t="s">
        <v>33</v>
      </c>
      <c r="E1687" t="s">
        <v>13</v>
      </c>
      <c r="F1687">
        <v>24</v>
      </c>
      <c r="G1687" t="str">
        <f t="shared" si="78"/>
        <v>2013</v>
      </c>
      <c r="H1687" t="str">
        <f t="shared" si="79"/>
        <v>July</v>
      </c>
      <c r="I1687">
        <v>87516</v>
      </c>
      <c r="J1687">
        <v>93060</v>
      </c>
      <c r="K1687">
        <f t="shared" si="80"/>
        <v>5544</v>
      </c>
      <c r="L1687">
        <v>5832</v>
      </c>
      <c r="M1687">
        <v>6210</v>
      </c>
      <c r="P1687" s="36">
        <v>41484</v>
      </c>
    </row>
    <row r="1688" spans="1:16">
      <c r="A1688" s="57">
        <v>41484</v>
      </c>
      <c r="B1688" t="s">
        <v>17</v>
      </c>
      <c r="C1688" t="s">
        <v>18</v>
      </c>
      <c r="D1688" t="s">
        <v>12</v>
      </c>
      <c r="E1688" t="s">
        <v>13</v>
      </c>
      <c r="F1688">
        <v>21</v>
      </c>
      <c r="G1688" t="str">
        <f t="shared" si="78"/>
        <v>2013</v>
      </c>
      <c r="H1688" t="str">
        <f t="shared" si="79"/>
        <v>July</v>
      </c>
      <c r="I1688">
        <v>10170</v>
      </c>
      <c r="J1688">
        <v>10800</v>
      </c>
      <c r="K1688">
        <f t="shared" si="80"/>
        <v>630</v>
      </c>
      <c r="L1688">
        <v>2034</v>
      </c>
      <c r="M1688">
        <v>2160</v>
      </c>
      <c r="P1688" s="36">
        <v>41484</v>
      </c>
    </row>
    <row r="1689" spans="1:16">
      <c r="A1689" s="57">
        <v>41484</v>
      </c>
      <c r="B1689" t="s">
        <v>24</v>
      </c>
      <c r="C1689" t="s">
        <v>25</v>
      </c>
      <c r="D1689" t="s">
        <v>38</v>
      </c>
      <c r="E1689" t="s">
        <v>13</v>
      </c>
      <c r="F1689">
        <v>13</v>
      </c>
      <c r="G1689" t="str">
        <f t="shared" si="78"/>
        <v>2013</v>
      </c>
      <c r="H1689" t="str">
        <f t="shared" si="79"/>
        <v>July</v>
      </c>
      <c r="I1689">
        <v>85104</v>
      </c>
      <c r="J1689">
        <v>90720</v>
      </c>
      <c r="K1689">
        <f t="shared" si="80"/>
        <v>5616</v>
      </c>
      <c r="L1689">
        <v>5832</v>
      </c>
      <c r="M1689">
        <v>6210</v>
      </c>
      <c r="P1689" s="36">
        <v>41484</v>
      </c>
    </row>
    <row r="1690" spans="1:16">
      <c r="A1690" s="57">
        <v>41485</v>
      </c>
      <c r="B1690" t="s">
        <v>29</v>
      </c>
      <c r="C1690" t="s">
        <v>30</v>
      </c>
      <c r="D1690" t="s">
        <v>38</v>
      </c>
      <c r="E1690" t="s">
        <v>13</v>
      </c>
      <c r="F1690">
        <v>2</v>
      </c>
      <c r="G1690" t="str">
        <f t="shared" si="78"/>
        <v>2013</v>
      </c>
      <c r="H1690" t="str">
        <f t="shared" si="79"/>
        <v>July</v>
      </c>
      <c r="I1690">
        <v>81558</v>
      </c>
      <c r="J1690">
        <v>86940</v>
      </c>
      <c r="K1690">
        <f t="shared" si="80"/>
        <v>5382</v>
      </c>
      <c r="L1690">
        <v>3546</v>
      </c>
      <c r="M1690">
        <v>3780</v>
      </c>
      <c r="P1690" s="36">
        <v>41485</v>
      </c>
    </row>
    <row r="1691" spans="1:16">
      <c r="A1691" s="57">
        <v>41485</v>
      </c>
      <c r="B1691" t="s">
        <v>31</v>
      </c>
      <c r="C1691" t="s">
        <v>30</v>
      </c>
      <c r="D1691" t="s">
        <v>33</v>
      </c>
      <c r="E1691" t="s">
        <v>13</v>
      </c>
      <c r="F1691">
        <v>20</v>
      </c>
      <c r="G1691" t="str">
        <f t="shared" si="78"/>
        <v>2013</v>
      </c>
      <c r="H1691" t="str">
        <f t="shared" si="79"/>
        <v>July</v>
      </c>
      <c r="I1691">
        <v>63648</v>
      </c>
      <c r="J1691">
        <v>67680</v>
      </c>
      <c r="K1691">
        <f t="shared" si="80"/>
        <v>4032</v>
      </c>
      <c r="L1691">
        <v>3726</v>
      </c>
      <c r="M1691">
        <v>3960</v>
      </c>
      <c r="P1691" s="36">
        <v>41485</v>
      </c>
    </row>
    <row r="1692" spans="1:16">
      <c r="A1692" s="57">
        <v>41486</v>
      </c>
      <c r="B1692" t="s">
        <v>20</v>
      </c>
      <c r="C1692" t="s">
        <v>18</v>
      </c>
      <c r="D1692" t="s">
        <v>19</v>
      </c>
      <c r="E1692" t="s">
        <v>13</v>
      </c>
      <c r="F1692">
        <v>21</v>
      </c>
      <c r="G1692" t="str">
        <f t="shared" si="78"/>
        <v>2013</v>
      </c>
      <c r="H1692" t="str">
        <f t="shared" si="79"/>
        <v>July</v>
      </c>
      <c r="I1692">
        <v>39780</v>
      </c>
      <c r="J1692">
        <v>42300</v>
      </c>
      <c r="K1692">
        <f t="shared" si="80"/>
        <v>2520</v>
      </c>
      <c r="L1692">
        <v>3978</v>
      </c>
      <c r="M1692">
        <v>4230</v>
      </c>
      <c r="P1692" s="36">
        <v>41486</v>
      </c>
    </row>
    <row r="1693" spans="1:16">
      <c r="A1693" s="57">
        <v>41486</v>
      </c>
      <c r="B1693" t="s">
        <v>31</v>
      </c>
      <c r="C1693" t="s">
        <v>30</v>
      </c>
      <c r="D1693" t="s">
        <v>15</v>
      </c>
      <c r="E1693" t="s">
        <v>16</v>
      </c>
      <c r="F1693">
        <v>12</v>
      </c>
      <c r="G1693" t="str">
        <f t="shared" si="78"/>
        <v>2013</v>
      </c>
      <c r="H1693" t="str">
        <f t="shared" si="79"/>
        <v>July</v>
      </c>
      <c r="I1693">
        <v>50148</v>
      </c>
      <c r="J1693">
        <v>54180</v>
      </c>
      <c r="K1693">
        <f t="shared" si="80"/>
        <v>4032</v>
      </c>
      <c r="L1693">
        <v>3042</v>
      </c>
      <c r="M1693">
        <v>3240</v>
      </c>
      <c r="P1693" s="36">
        <v>41486</v>
      </c>
    </row>
    <row r="1694" spans="1:16">
      <c r="A1694" s="57">
        <v>41486</v>
      </c>
      <c r="B1694" t="s">
        <v>14</v>
      </c>
      <c r="C1694" t="s">
        <v>11</v>
      </c>
      <c r="D1694" t="s">
        <v>28</v>
      </c>
      <c r="E1694" t="s">
        <v>13</v>
      </c>
      <c r="F1694">
        <v>23</v>
      </c>
      <c r="G1694" t="str">
        <f t="shared" si="78"/>
        <v>2013</v>
      </c>
      <c r="H1694" t="str">
        <f t="shared" si="79"/>
        <v>July</v>
      </c>
      <c r="I1694">
        <v>139968</v>
      </c>
      <c r="J1694">
        <v>149040</v>
      </c>
      <c r="K1694">
        <f t="shared" si="80"/>
        <v>9072</v>
      </c>
      <c r="L1694">
        <v>3546</v>
      </c>
      <c r="M1694">
        <v>3780</v>
      </c>
      <c r="P1694" s="36">
        <v>41486</v>
      </c>
    </row>
    <row r="1695" spans="1:16">
      <c r="A1695" s="57">
        <v>41487</v>
      </c>
      <c r="B1695" t="s">
        <v>29</v>
      </c>
      <c r="C1695" t="s">
        <v>30</v>
      </c>
      <c r="D1695" t="s">
        <v>28</v>
      </c>
      <c r="E1695" t="s">
        <v>13</v>
      </c>
      <c r="F1695">
        <v>23</v>
      </c>
      <c r="G1695" t="str">
        <f t="shared" si="78"/>
        <v>2013</v>
      </c>
      <c r="H1695" t="str">
        <f t="shared" si="79"/>
        <v>August</v>
      </c>
      <c r="I1695">
        <v>23328</v>
      </c>
      <c r="J1695">
        <v>24840</v>
      </c>
      <c r="K1695">
        <f t="shared" si="80"/>
        <v>1512</v>
      </c>
      <c r="L1695">
        <v>4482</v>
      </c>
      <c r="M1695">
        <v>4770</v>
      </c>
      <c r="P1695" s="36">
        <v>41487</v>
      </c>
    </row>
    <row r="1696" spans="1:16">
      <c r="A1696" s="57">
        <v>41487</v>
      </c>
      <c r="B1696" t="s">
        <v>22</v>
      </c>
      <c r="C1696" t="s">
        <v>23</v>
      </c>
      <c r="D1696" t="s">
        <v>12</v>
      </c>
      <c r="E1696" t="s">
        <v>13</v>
      </c>
      <c r="F1696">
        <v>24</v>
      </c>
      <c r="G1696" t="str">
        <f t="shared" si="78"/>
        <v>2013</v>
      </c>
      <c r="H1696" t="str">
        <f t="shared" si="79"/>
        <v>August</v>
      </c>
      <c r="I1696">
        <v>32544</v>
      </c>
      <c r="J1696">
        <v>34560</v>
      </c>
      <c r="K1696">
        <f t="shared" si="80"/>
        <v>2016</v>
      </c>
      <c r="L1696">
        <v>3924</v>
      </c>
      <c r="M1696">
        <v>4230</v>
      </c>
      <c r="P1696" s="36">
        <v>41487</v>
      </c>
    </row>
    <row r="1697" spans="1:16">
      <c r="A1697" s="57">
        <v>41487</v>
      </c>
      <c r="B1697" t="s">
        <v>10</v>
      </c>
      <c r="C1697" t="s">
        <v>11</v>
      </c>
      <c r="D1697" t="s">
        <v>33</v>
      </c>
      <c r="E1697" t="s">
        <v>13</v>
      </c>
      <c r="F1697">
        <v>25</v>
      </c>
      <c r="G1697" t="str">
        <f t="shared" si="78"/>
        <v>2013</v>
      </c>
      <c r="H1697" t="str">
        <f t="shared" si="79"/>
        <v>August</v>
      </c>
      <c r="I1697">
        <v>63648</v>
      </c>
      <c r="J1697">
        <v>67680</v>
      </c>
      <c r="K1697">
        <f t="shared" si="80"/>
        <v>4032</v>
      </c>
      <c r="L1697">
        <v>2952</v>
      </c>
      <c r="M1697">
        <v>3150</v>
      </c>
      <c r="P1697" s="36">
        <v>41487</v>
      </c>
    </row>
    <row r="1698" spans="1:16">
      <c r="A1698" s="57">
        <v>41487</v>
      </c>
      <c r="B1698" t="s">
        <v>24</v>
      </c>
      <c r="C1698" t="s">
        <v>25</v>
      </c>
      <c r="D1698" t="s">
        <v>21</v>
      </c>
      <c r="E1698" t="s">
        <v>13</v>
      </c>
      <c r="F1698">
        <v>17</v>
      </c>
      <c r="G1698" t="str">
        <f t="shared" si="78"/>
        <v>2013</v>
      </c>
      <c r="H1698" t="str">
        <f t="shared" si="79"/>
        <v>August</v>
      </c>
      <c r="I1698">
        <v>19764</v>
      </c>
      <c r="J1698">
        <v>21060</v>
      </c>
      <c r="K1698">
        <f t="shared" si="80"/>
        <v>1296</v>
      </c>
      <c r="L1698">
        <v>3726</v>
      </c>
      <c r="M1698">
        <v>3960</v>
      </c>
      <c r="P1698" s="36">
        <v>41487</v>
      </c>
    </row>
    <row r="1699" spans="1:16">
      <c r="A1699" s="57">
        <v>41487</v>
      </c>
      <c r="B1699" t="s">
        <v>24</v>
      </c>
      <c r="C1699" t="s">
        <v>25</v>
      </c>
      <c r="D1699" t="s">
        <v>42</v>
      </c>
      <c r="E1699" t="s">
        <v>16</v>
      </c>
      <c r="F1699">
        <v>21</v>
      </c>
      <c r="G1699" t="str">
        <f t="shared" si="78"/>
        <v>2013</v>
      </c>
      <c r="H1699" t="str">
        <f t="shared" si="79"/>
        <v>August</v>
      </c>
      <c r="I1699">
        <v>60048</v>
      </c>
      <c r="J1699">
        <v>64800</v>
      </c>
      <c r="K1699">
        <f t="shared" si="80"/>
        <v>4752</v>
      </c>
      <c r="L1699">
        <v>3978</v>
      </c>
      <c r="M1699">
        <v>4230</v>
      </c>
      <c r="P1699" s="36">
        <v>41487</v>
      </c>
    </row>
    <row r="1700" spans="1:16">
      <c r="A1700" s="57">
        <v>41488</v>
      </c>
      <c r="B1700" t="s">
        <v>10</v>
      </c>
      <c r="C1700" t="s">
        <v>11</v>
      </c>
      <c r="D1700" t="s">
        <v>41</v>
      </c>
      <c r="E1700" t="s">
        <v>13</v>
      </c>
      <c r="F1700">
        <v>9</v>
      </c>
      <c r="G1700" t="str">
        <f t="shared" si="78"/>
        <v>2013</v>
      </c>
      <c r="H1700" t="str">
        <f t="shared" si="79"/>
        <v>August</v>
      </c>
      <c r="I1700">
        <v>14760</v>
      </c>
      <c r="J1700">
        <v>15750</v>
      </c>
      <c r="K1700">
        <f t="shared" si="80"/>
        <v>990</v>
      </c>
      <c r="L1700">
        <v>3726</v>
      </c>
      <c r="M1700">
        <v>3960</v>
      </c>
      <c r="P1700" s="36">
        <v>41488</v>
      </c>
    </row>
    <row r="1701" spans="1:16">
      <c r="A1701" s="57">
        <v>41488</v>
      </c>
      <c r="B1701" t="s">
        <v>27</v>
      </c>
      <c r="C1701" t="s">
        <v>23</v>
      </c>
      <c r="D1701" t="s">
        <v>19</v>
      </c>
      <c r="E1701" t="s">
        <v>13</v>
      </c>
      <c r="F1701">
        <v>11</v>
      </c>
      <c r="G1701" t="str">
        <f t="shared" si="78"/>
        <v>2013</v>
      </c>
      <c r="H1701" t="str">
        <f t="shared" si="79"/>
        <v>August</v>
      </c>
      <c r="I1701">
        <v>95472</v>
      </c>
      <c r="J1701">
        <v>101520</v>
      </c>
      <c r="K1701">
        <f t="shared" si="80"/>
        <v>6048</v>
      </c>
      <c r="L1701">
        <v>4482</v>
      </c>
      <c r="M1701">
        <v>4770</v>
      </c>
      <c r="P1701" s="36">
        <v>41488</v>
      </c>
    </row>
    <row r="1702" spans="1:16">
      <c r="A1702" s="57">
        <v>41489</v>
      </c>
      <c r="B1702" t="s">
        <v>10</v>
      </c>
      <c r="C1702" t="s">
        <v>11</v>
      </c>
      <c r="D1702" t="s">
        <v>42</v>
      </c>
      <c r="E1702" t="s">
        <v>16</v>
      </c>
      <c r="F1702">
        <v>4</v>
      </c>
      <c r="G1702" t="str">
        <f t="shared" si="78"/>
        <v>2013</v>
      </c>
      <c r="H1702" t="str">
        <f t="shared" si="79"/>
        <v>August</v>
      </c>
      <c r="I1702">
        <v>187650</v>
      </c>
      <c r="J1702">
        <v>202500</v>
      </c>
      <c r="K1702">
        <f t="shared" si="80"/>
        <v>14850</v>
      </c>
      <c r="L1702">
        <v>3582</v>
      </c>
      <c r="M1702">
        <v>3870</v>
      </c>
      <c r="P1702" s="36">
        <v>41489</v>
      </c>
    </row>
    <row r="1703" spans="1:16">
      <c r="A1703" s="57">
        <v>41489</v>
      </c>
      <c r="B1703" t="s">
        <v>17</v>
      </c>
      <c r="C1703" t="s">
        <v>18</v>
      </c>
      <c r="D1703" t="s">
        <v>33</v>
      </c>
      <c r="E1703" t="s">
        <v>13</v>
      </c>
      <c r="F1703">
        <v>22</v>
      </c>
      <c r="G1703" t="str">
        <f t="shared" si="78"/>
        <v>2013</v>
      </c>
      <c r="H1703" t="str">
        <f t="shared" si="79"/>
        <v>August</v>
      </c>
      <c r="I1703">
        <v>55692</v>
      </c>
      <c r="J1703">
        <v>59220</v>
      </c>
      <c r="K1703">
        <f t="shared" si="80"/>
        <v>3528</v>
      </c>
      <c r="L1703">
        <v>4482</v>
      </c>
      <c r="M1703">
        <v>4770</v>
      </c>
      <c r="P1703" s="36">
        <v>41489</v>
      </c>
    </row>
    <row r="1704" spans="1:16">
      <c r="A1704" s="57">
        <v>41489</v>
      </c>
      <c r="B1704" t="s">
        <v>24</v>
      </c>
      <c r="C1704" t="s">
        <v>25</v>
      </c>
      <c r="D1704" t="s">
        <v>26</v>
      </c>
      <c r="E1704" t="s">
        <v>13</v>
      </c>
      <c r="F1704">
        <v>15</v>
      </c>
      <c r="G1704" t="str">
        <f t="shared" si="78"/>
        <v>2013</v>
      </c>
      <c r="H1704" t="str">
        <f t="shared" si="79"/>
        <v>August</v>
      </c>
      <c r="I1704">
        <v>30420</v>
      </c>
      <c r="J1704">
        <v>32400</v>
      </c>
      <c r="K1704">
        <f t="shared" si="80"/>
        <v>1980</v>
      </c>
      <c r="L1704">
        <v>3924</v>
      </c>
      <c r="M1704">
        <v>4230</v>
      </c>
      <c r="P1704" s="36">
        <v>41489</v>
      </c>
    </row>
    <row r="1705" spans="1:16">
      <c r="A1705" s="57">
        <v>41489</v>
      </c>
      <c r="B1705" t="s">
        <v>34</v>
      </c>
      <c r="C1705" t="s">
        <v>25</v>
      </c>
      <c r="D1705" t="s">
        <v>33</v>
      </c>
      <c r="E1705" t="s">
        <v>13</v>
      </c>
      <c r="F1705">
        <v>23</v>
      </c>
      <c r="G1705" t="str">
        <f t="shared" si="78"/>
        <v>2013</v>
      </c>
      <c r="H1705" t="str">
        <f t="shared" si="79"/>
        <v>August</v>
      </c>
      <c r="I1705">
        <v>15912</v>
      </c>
      <c r="J1705">
        <v>16920</v>
      </c>
      <c r="K1705">
        <f t="shared" si="80"/>
        <v>1008</v>
      </c>
      <c r="L1705">
        <v>7506</v>
      </c>
      <c r="M1705">
        <v>8100</v>
      </c>
      <c r="P1705" s="36">
        <v>41489</v>
      </c>
    </row>
    <row r="1706" spans="1:16">
      <c r="A1706" s="57">
        <v>41489</v>
      </c>
      <c r="B1706" t="s">
        <v>22</v>
      </c>
      <c r="C1706" t="s">
        <v>23</v>
      </c>
      <c r="D1706" t="s">
        <v>21</v>
      </c>
      <c r="E1706" t="s">
        <v>13</v>
      </c>
      <c r="F1706">
        <v>9</v>
      </c>
      <c r="G1706" t="str">
        <f t="shared" si="78"/>
        <v>2013</v>
      </c>
      <c r="H1706" t="str">
        <f t="shared" si="79"/>
        <v>August</v>
      </c>
      <c r="I1706">
        <v>30744</v>
      </c>
      <c r="J1706">
        <v>32760</v>
      </c>
      <c r="K1706">
        <f t="shared" si="80"/>
        <v>2016</v>
      </c>
      <c r="L1706">
        <v>3546</v>
      </c>
      <c r="M1706">
        <v>3780</v>
      </c>
      <c r="P1706" s="36">
        <v>41489</v>
      </c>
    </row>
    <row r="1707" spans="1:16">
      <c r="A1707" s="57">
        <v>41490</v>
      </c>
      <c r="B1707" t="s">
        <v>34</v>
      </c>
      <c r="C1707" t="s">
        <v>25</v>
      </c>
      <c r="D1707" t="s">
        <v>36</v>
      </c>
      <c r="E1707" t="s">
        <v>13</v>
      </c>
      <c r="F1707">
        <v>7</v>
      </c>
      <c r="G1707" t="str">
        <f t="shared" si="78"/>
        <v>2013</v>
      </c>
      <c r="H1707" t="str">
        <f t="shared" si="79"/>
        <v>August</v>
      </c>
      <c r="I1707">
        <v>14742</v>
      </c>
      <c r="J1707">
        <v>15750</v>
      </c>
      <c r="K1707">
        <f t="shared" si="80"/>
        <v>1008</v>
      </c>
      <c r="L1707">
        <v>3042</v>
      </c>
      <c r="M1707">
        <v>3240</v>
      </c>
      <c r="P1707" s="36">
        <v>41490</v>
      </c>
    </row>
    <row r="1708" spans="1:16">
      <c r="A1708" s="57">
        <v>41490</v>
      </c>
      <c r="B1708" t="s">
        <v>10</v>
      </c>
      <c r="C1708" t="s">
        <v>11</v>
      </c>
      <c r="D1708" t="s">
        <v>37</v>
      </c>
      <c r="E1708" t="s">
        <v>13</v>
      </c>
      <c r="F1708">
        <v>25</v>
      </c>
      <c r="G1708" t="str">
        <f t="shared" si="78"/>
        <v>2013</v>
      </c>
      <c r="H1708" t="str">
        <f t="shared" si="79"/>
        <v>August</v>
      </c>
      <c r="I1708">
        <v>17928</v>
      </c>
      <c r="J1708">
        <v>19080</v>
      </c>
      <c r="K1708">
        <f t="shared" si="80"/>
        <v>1152</v>
      </c>
      <c r="L1708">
        <v>3042</v>
      </c>
      <c r="M1708">
        <v>3240</v>
      </c>
      <c r="P1708" s="36">
        <v>41490</v>
      </c>
    </row>
    <row r="1709" spans="1:16">
      <c r="A1709" s="57">
        <v>41491</v>
      </c>
      <c r="B1709" t="s">
        <v>34</v>
      </c>
      <c r="C1709" t="s">
        <v>25</v>
      </c>
      <c r="D1709" t="s">
        <v>28</v>
      </c>
      <c r="E1709" t="s">
        <v>13</v>
      </c>
      <c r="F1709">
        <v>10</v>
      </c>
      <c r="G1709" t="str">
        <f t="shared" si="78"/>
        <v>2013</v>
      </c>
      <c r="H1709" t="str">
        <f t="shared" si="79"/>
        <v>August</v>
      </c>
      <c r="I1709">
        <v>75816</v>
      </c>
      <c r="J1709">
        <v>80730</v>
      </c>
      <c r="K1709">
        <f t="shared" si="80"/>
        <v>4914</v>
      </c>
      <c r="L1709">
        <v>3978</v>
      </c>
      <c r="M1709">
        <v>4230</v>
      </c>
      <c r="P1709" s="36">
        <v>41491</v>
      </c>
    </row>
    <row r="1710" spans="1:16">
      <c r="A1710" s="57">
        <v>41491</v>
      </c>
      <c r="B1710" t="s">
        <v>29</v>
      </c>
      <c r="C1710" t="s">
        <v>30</v>
      </c>
      <c r="D1710" t="s">
        <v>15</v>
      </c>
      <c r="E1710" t="s">
        <v>16</v>
      </c>
      <c r="F1710">
        <v>8</v>
      </c>
      <c r="G1710" t="str">
        <f t="shared" si="78"/>
        <v>2013</v>
      </c>
      <c r="H1710" t="str">
        <f t="shared" si="79"/>
        <v>August</v>
      </c>
      <c r="I1710">
        <v>89550</v>
      </c>
      <c r="J1710">
        <v>96750</v>
      </c>
      <c r="K1710">
        <f t="shared" si="80"/>
        <v>7200</v>
      </c>
      <c r="L1710">
        <v>5148</v>
      </c>
      <c r="M1710">
        <v>5490</v>
      </c>
      <c r="P1710" s="36">
        <v>41491</v>
      </c>
    </row>
    <row r="1711" spans="1:16">
      <c r="A1711" s="57">
        <v>41491</v>
      </c>
      <c r="B1711" t="s">
        <v>27</v>
      </c>
      <c r="C1711" t="s">
        <v>23</v>
      </c>
      <c r="D1711" t="s">
        <v>21</v>
      </c>
      <c r="E1711" t="s">
        <v>13</v>
      </c>
      <c r="F1711">
        <v>18</v>
      </c>
      <c r="G1711" t="str">
        <f t="shared" si="78"/>
        <v>2013</v>
      </c>
      <c r="H1711" t="str">
        <f t="shared" si="79"/>
        <v>August</v>
      </c>
      <c r="I1711">
        <v>15372</v>
      </c>
      <c r="J1711">
        <v>16380</v>
      </c>
      <c r="K1711">
        <f t="shared" si="80"/>
        <v>1008</v>
      </c>
      <c r="L1711">
        <v>3042</v>
      </c>
      <c r="M1711">
        <v>3240</v>
      </c>
      <c r="P1711" s="36">
        <v>41491</v>
      </c>
    </row>
    <row r="1712" spans="1:16">
      <c r="A1712" s="57">
        <v>41491</v>
      </c>
      <c r="B1712" t="s">
        <v>29</v>
      </c>
      <c r="C1712" t="s">
        <v>30</v>
      </c>
      <c r="D1712" t="s">
        <v>33</v>
      </c>
      <c r="E1712" t="s">
        <v>13</v>
      </c>
      <c r="F1712">
        <v>8</v>
      </c>
      <c r="G1712" t="str">
        <f t="shared" si="78"/>
        <v>2013</v>
      </c>
      <c r="H1712" t="str">
        <f t="shared" si="79"/>
        <v>August</v>
      </c>
      <c r="I1712">
        <v>39780</v>
      </c>
      <c r="J1712">
        <v>42300</v>
      </c>
      <c r="K1712">
        <f t="shared" si="80"/>
        <v>2520</v>
      </c>
      <c r="L1712">
        <v>5148</v>
      </c>
      <c r="M1712">
        <v>5490</v>
      </c>
      <c r="P1712" s="36">
        <v>41491</v>
      </c>
    </row>
    <row r="1713" spans="1:16">
      <c r="A1713" s="57">
        <v>41491</v>
      </c>
      <c r="B1713" t="s">
        <v>24</v>
      </c>
      <c r="C1713" t="s">
        <v>25</v>
      </c>
      <c r="D1713" t="s">
        <v>35</v>
      </c>
      <c r="E1713" t="s">
        <v>13</v>
      </c>
      <c r="F1713">
        <v>25</v>
      </c>
      <c r="G1713" t="str">
        <f t="shared" si="78"/>
        <v>2013</v>
      </c>
      <c r="H1713" t="str">
        <f t="shared" si="79"/>
        <v>August</v>
      </c>
      <c r="I1713">
        <v>102960</v>
      </c>
      <c r="J1713">
        <v>109800</v>
      </c>
      <c r="K1713">
        <f t="shared" si="80"/>
        <v>6840</v>
      </c>
      <c r="L1713">
        <v>7506</v>
      </c>
      <c r="M1713">
        <v>8100</v>
      </c>
      <c r="P1713" s="36">
        <v>41491</v>
      </c>
    </row>
    <row r="1714" spans="1:16">
      <c r="A1714" s="57">
        <v>41491</v>
      </c>
      <c r="B1714" t="s">
        <v>24</v>
      </c>
      <c r="C1714" t="s">
        <v>25</v>
      </c>
      <c r="D1714" t="s">
        <v>15</v>
      </c>
      <c r="E1714" t="s">
        <v>16</v>
      </c>
      <c r="F1714">
        <v>7</v>
      </c>
      <c r="G1714" t="str">
        <f t="shared" si="78"/>
        <v>2013</v>
      </c>
      <c r="H1714" t="str">
        <f t="shared" si="79"/>
        <v>August</v>
      </c>
      <c r="I1714">
        <v>3582</v>
      </c>
      <c r="J1714">
        <v>3870</v>
      </c>
      <c r="K1714">
        <f t="shared" si="80"/>
        <v>288</v>
      </c>
      <c r="L1714">
        <v>3042</v>
      </c>
      <c r="M1714">
        <v>3240</v>
      </c>
      <c r="P1714" s="36">
        <v>41491</v>
      </c>
    </row>
    <row r="1715" spans="1:16">
      <c r="A1715" s="57">
        <v>41493</v>
      </c>
      <c r="B1715" t="s">
        <v>29</v>
      </c>
      <c r="C1715" t="s">
        <v>30</v>
      </c>
      <c r="D1715" t="s">
        <v>21</v>
      </c>
      <c r="E1715" t="s">
        <v>13</v>
      </c>
      <c r="F1715">
        <v>17</v>
      </c>
      <c r="G1715" t="str">
        <f t="shared" si="78"/>
        <v>2013</v>
      </c>
      <c r="H1715" t="str">
        <f t="shared" si="79"/>
        <v>August</v>
      </c>
      <c r="I1715">
        <v>24156</v>
      </c>
      <c r="J1715">
        <v>25740</v>
      </c>
      <c r="K1715">
        <f t="shared" si="80"/>
        <v>1584</v>
      </c>
      <c r="L1715">
        <v>3978</v>
      </c>
      <c r="M1715">
        <v>4230</v>
      </c>
      <c r="P1715" s="36">
        <v>41493</v>
      </c>
    </row>
    <row r="1716" spans="1:16">
      <c r="A1716" s="57">
        <v>41493</v>
      </c>
      <c r="B1716" t="s">
        <v>34</v>
      </c>
      <c r="C1716" t="s">
        <v>25</v>
      </c>
      <c r="D1716" t="s">
        <v>39</v>
      </c>
      <c r="E1716" t="s">
        <v>13</v>
      </c>
      <c r="F1716">
        <v>3</v>
      </c>
      <c r="G1716" t="str">
        <f t="shared" si="78"/>
        <v>2013</v>
      </c>
      <c r="H1716" t="str">
        <f t="shared" si="79"/>
        <v>August</v>
      </c>
      <c r="I1716">
        <v>37260</v>
      </c>
      <c r="J1716">
        <v>39600</v>
      </c>
      <c r="K1716">
        <f t="shared" si="80"/>
        <v>2340</v>
      </c>
      <c r="L1716">
        <v>2952</v>
      </c>
      <c r="M1716">
        <v>3150</v>
      </c>
      <c r="P1716" s="36">
        <v>41493</v>
      </c>
    </row>
    <row r="1717" spans="1:16">
      <c r="A1717" s="57">
        <v>41493</v>
      </c>
      <c r="B1717" t="s">
        <v>29</v>
      </c>
      <c r="C1717" t="s">
        <v>30</v>
      </c>
      <c r="D1717" t="s">
        <v>21</v>
      </c>
      <c r="E1717" t="s">
        <v>13</v>
      </c>
      <c r="F1717">
        <v>13</v>
      </c>
      <c r="G1717" t="str">
        <f t="shared" si="78"/>
        <v>2013</v>
      </c>
      <c r="H1717" t="str">
        <f t="shared" si="79"/>
        <v>August</v>
      </c>
      <c r="I1717">
        <v>41724</v>
      </c>
      <c r="J1717">
        <v>44460</v>
      </c>
      <c r="K1717">
        <f t="shared" si="80"/>
        <v>2736</v>
      </c>
      <c r="L1717">
        <v>2034</v>
      </c>
      <c r="M1717">
        <v>2160</v>
      </c>
      <c r="P1717" s="36">
        <v>41493</v>
      </c>
    </row>
    <row r="1718" spans="1:16">
      <c r="A1718" s="57">
        <v>41495</v>
      </c>
      <c r="B1718" t="s">
        <v>22</v>
      </c>
      <c r="C1718" t="s">
        <v>23</v>
      </c>
      <c r="D1718" t="s">
        <v>33</v>
      </c>
      <c r="E1718" t="s">
        <v>13</v>
      </c>
      <c r="F1718">
        <v>17</v>
      </c>
      <c r="G1718" t="str">
        <f t="shared" si="78"/>
        <v>2013</v>
      </c>
      <c r="H1718" t="str">
        <f t="shared" si="79"/>
        <v>August</v>
      </c>
      <c r="I1718">
        <v>75582</v>
      </c>
      <c r="J1718">
        <v>80370</v>
      </c>
      <c r="K1718">
        <f t="shared" si="80"/>
        <v>4788</v>
      </c>
      <c r="L1718">
        <v>3582</v>
      </c>
      <c r="M1718">
        <v>3870</v>
      </c>
      <c r="P1718" s="36">
        <v>41495</v>
      </c>
    </row>
    <row r="1719" spans="1:16">
      <c r="A1719" s="57">
        <v>41495</v>
      </c>
      <c r="B1719" t="s">
        <v>24</v>
      </c>
      <c r="C1719" t="s">
        <v>25</v>
      </c>
      <c r="D1719" t="s">
        <v>37</v>
      </c>
      <c r="E1719" t="s">
        <v>13</v>
      </c>
      <c r="F1719">
        <v>22</v>
      </c>
      <c r="G1719" t="str">
        <f t="shared" si="78"/>
        <v>2013</v>
      </c>
      <c r="H1719" t="str">
        <f t="shared" si="79"/>
        <v>August</v>
      </c>
      <c r="I1719">
        <v>76194</v>
      </c>
      <c r="J1719">
        <v>81090</v>
      </c>
      <c r="K1719">
        <f t="shared" si="80"/>
        <v>4896</v>
      </c>
      <c r="L1719">
        <v>3978</v>
      </c>
      <c r="M1719">
        <v>4230</v>
      </c>
      <c r="P1719" s="36">
        <v>41495</v>
      </c>
    </row>
    <row r="1720" spans="1:16">
      <c r="A1720" s="57">
        <v>41495</v>
      </c>
      <c r="B1720" t="s">
        <v>14</v>
      </c>
      <c r="C1720" t="s">
        <v>11</v>
      </c>
      <c r="D1720" t="s">
        <v>39</v>
      </c>
      <c r="E1720" t="s">
        <v>13</v>
      </c>
      <c r="F1720">
        <v>23</v>
      </c>
      <c r="G1720" t="str">
        <f t="shared" si="78"/>
        <v>2013</v>
      </c>
      <c r="H1720" t="str">
        <f t="shared" si="79"/>
        <v>August</v>
      </c>
      <c r="I1720">
        <v>89424</v>
      </c>
      <c r="J1720">
        <v>95040</v>
      </c>
      <c r="K1720">
        <f t="shared" si="80"/>
        <v>5616</v>
      </c>
      <c r="L1720">
        <v>2196</v>
      </c>
      <c r="M1720">
        <v>2340</v>
      </c>
      <c r="P1720" s="36">
        <v>41495</v>
      </c>
    </row>
    <row r="1721" spans="1:16">
      <c r="A1721" s="57">
        <v>41495</v>
      </c>
      <c r="B1721" t="s">
        <v>31</v>
      </c>
      <c r="C1721" t="s">
        <v>30</v>
      </c>
      <c r="D1721" t="s">
        <v>26</v>
      </c>
      <c r="E1721" t="s">
        <v>13</v>
      </c>
      <c r="F1721">
        <v>1</v>
      </c>
      <c r="G1721" t="str">
        <f t="shared" si="78"/>
        <v>2013</v>
      </c>
      <c r="H1721" t="str">
        <f t="shared" si="79"/>
        <v>August</v>
      </c>
      <c r="I1721">
        <v>57798</v>
      </c>
      <c r="J1721">
        <v>61560</v>
      </c>
      <c r="K1721">
        <f t="shared" si="80"/>
        <v>3762</v>
      </c>
      <c r="L1721">
        <v>2034</v>
      </c>
      <c r="M1721">
        <v>2160</v>
      </c>
      <c r="P1721" s="36">
        <v>41495</v>
      </c>
    </row>
    <row r="1722" spans="1:16">
      <c r="A1722" s="57">
        <v>41496</v>
      </c>
      <c r="B1722" t="s">
        <v>34</v>
      </c>
      <c r="C1722" t="s">
        <v>25</v>
      </c>
      <c r="D1722" t="s">
        <v>33</v>
      </c>
      <c r="E1722" t="s">
        <v>13</v>
      </c>
      <c r="F1722">
        <v>25</v>
      </c>
      <c r="G1722" t="str">
        <f t="shared" si="78"/>
        <v>2013</v>
      </c>
      <c r="H1722" t="str">
        <f t="shared" si="79"/>
        <v>August</v>
      </c>
      <c r="I1722">
        <v>71604</v>
      </c>
      <c r="J1722">
        <v>76140</v>
      </c>
      <c r="K1722">
        <f t="shared" si="80"/>
        <v>4536</v>
      </c>
      <c r="L1722">
        <v>5148</v>
      </c>
      <c r="M1722">
        <v>5490</v>
      </c>
      <c r="P1722" s="36">
        <v>41496</v>
      </c>
    </row>
    <row r="1723" spans="1:16">
      <c r="A1723" s="57">
        <v>41496</v>
      </c>
      <c r="B1723" t="s">
        <v>20</v>
      </c>
      <c r="C1723" t="s">
        <v>18</v>
      </c>
      <c r="D1723" t="s">
        <v>33</v>
      </c>
      <c r="E1723" t="s">
        <v>13</v>
      </c>
      <c r="F1723">
        <v>22</v>
      </c>
      <c r="G1723" t="str">
        <f t="shared" si="78"/>
        <v>2013</v>
      </c>
      <c r="H1723" t="str">
        <f t="shared" si="79"/>
        <v>August</v>
      </c>
      <c r="I1723">
        <v>27846</v>
      </c>
      <c r="J1723">
        <v>29610</v>
      </c>
      <c r="K1723">
        <f t="shared" si="80"/>
        <v>1764</v>
      </c>
      <c r="L1723">
        <v>3384</v>
      </c>
      <c r="M1723">
        <v>3600</v>
      </c>
      <c r="P1723" s="36">
        <v>41496</v>
      </c>
    </row>
    <row r="1724" spans="1:16">
      <c r="A1724" s="57">
        <v>41496</v>
      </c>
      <c r="B1724" t="s">
        <v>24</v>
      </c>
      <c r="C1724" t="s">
        <v>25</v>
      </c>
      <c r="D1724" t="s">
        <v>36</v>
      </c>
      <c r="E1724" t="s">
        <v>13</v>
      </c>
      <c r="F1724">
        <v>2</v>
      </c>
      <c r="G1724" t="str">
        <f t="shared" si="78"/>
        <v>2013</v>
      </c>
      <c r="H1724" t="str">
        <f t="shared" si="79"/>
        <v>August</v>
      </c>
      <c r="I1724">
        <v>48438</v>
      </c>
      <c r="J1724">
        <v>51750</v>
      </c>
      <c r="K1724">
        <f t="shared" si="80"/>
        <v>3312</v>
      </c>
      <c r="L1724">
        <v>3978</v>
      </c>
      <c r="M1724">
        <v>4230</v>
      </c>
      <c r="P1724" s="36">
        <v>41496</v>
      </c>
    </row>
    <row r="1725" spans="1:16">
      <c r="A1725" s="57">
        <v>41496</v>
      </c>
      <c r="B1725" t="s">
        <v>34</v>
      </c>
      <c r="C1725" t="s">
        <v>25</v>
      </c>
      <c r="D1725" t="s">
        <v>15</v>
      </c>
      <c r="E1725" t="s">
        <v>16</v>
      </c>
      <c r="F1725">
        <v>11</v>
      </c>
      <c r="G1725" t="str">
        <f t="shared" si="78"/>
        <v>2013</v>
      </c>
      <c r="H1725" t="str">
        <f t="shared" si="79"/>
        <v>August</v>
      </c>
      <c r="I1725">
        <v>75222</v>
      </c>
      <c r="J1725">
        <v>81270</v>
      </c>
      <c r="K1725">
        <f t="shared" si="80"/>
        <v>6048</v>
      </c>
      <c r="L1725">
        <v>3582</v>
      </c>
      <c r="M1725">
        <v>3870</v>
      </c>
      <c r="P1725" s="36">
        <v>41496</v>
      </c>
    </row>
    <row r="1726" spans="1:16">
      <c r="A1726" s="57">
        <v>41497</v>
      </c>
      <c r="B1726" t="s">
        <v>29</v>
      </c>
      <c r="C1726" t="s">
        <v>30</v>
      </c>
      <c r="D1726" t="s">
        <v>37</v>
      </c>
      <c r="E1726" t="s">
        <v>13</v>
      </c>
      <c r="F1726">
        <v>11</v>
      </c>
      <c r="G1726" t="str">
        <f t="shared" si="78"/>
        <v>2013</v>
      </c>
      <c r="H1726" t="str">
        <f t="shared" si="79"/>
        <v>August</v>
      </c>
      <c r="I1726">
        <v>62748</v>
      </c>
      <c r="J1726">
        <v>66780</v>
      </c>
      <c r="K1726">
        <f t="shared" si="80"/>
        <v>4032</v>
      </c>
      <c r="L1726">
        <v>3546</v>
      </c>
      <c r="M1726">
        <v>3780</v>
      </c>
      <c r="P1726" s="36">
        <v>41497</v>
      </c>
    </row>
    <row r="1727" spans="1:16">
      <c r="A1727" s="57">
        <v>41498</v>
      </c>
      <c r="B1727" t="s">
        <v>14</v>
      </c>
      <c r="C1727" t="s">
        <v>11</v>
      </c>
      <c r="D1727" t="s">
        <v>12</v>
      </c>
      <c r="E1727" t="s">
        <v>13</v>
      </c>
      <c r="F1727">
        <v>1</v>
      </c>
      <c r="G1727" t="str">
        <f t="shared" si="78"/>
        <v>2013</v>
      </c>
      <c r="H1727" t="str">
        <f t="shared" si="79"/>
        <v>August</v>
      </c>
      <c r="I1727">
        <v>28476</v>
      </c>
      <c r="J1727">
        <v>30240</v>
      </c>
      <c r="K1727">
        <f t="shared" si="80"/>
        <v>1764</v>
      </c>
      <c r="L1727">
        <v>7506</v>
      </c>
      <c r="M1727">
        <v>8100</v>
      </c>
      <c r="P1727" s="36">
        <v>41498</v>
      </c>
    </row>
    <row r="1728" spans="1:16">
      <c r="A1728" s="57">
        <v>41498</v>
      </c>
      <c r="B1728" t="s">
        <v>20</v>
      </c>
      <c r="C1728" t="s">
        <v>18</v>
      </c>
      <c r="D1728" t="s">
        <v>41</v>
      </c>
      <c r="E1728" t="s">
        <v>13</v>
      </c>
      <c r="F1728">
        <v>14</v>
      </c>
      <c r="G1728" t="str">
        <f t="shared" si="78"/>
        <v>2013</v>
      </c>
      <c r="H1728" t="str">
        <f t="shared" si="79"/>
        <v>August</v>
      </c>
      <c r="I1728">
        <v>53136</v>
      </c>
      <c r="J1728">
        <v>56700</v>
      </c>
      <c r="K1728">
        <f t="shared" si="80"/>
        <v>3564</v>
      </c>
      <c r="L1728">
        <v>3978</v>
      </c>
      <c r="M1728">
        <v>4230</v>
      </c>
      <c r="P1728" s="36">
        <v>41498</v>
      </c>
    </row>
    <row r="1729" spans="1:16">
      <c r="A1729" s="57">
        <v>41498</v>
      </c>
      <c r="B1729" t="s">
        <v>29</v>
      </c>
      <c r="C1729" t="s">
        <v>30</v>
      </c>
      <c r="D1729" t="s">
        <v>42</v>
      </c>
      <c r="E1729" t="s">
        <v>16</v>
      </c>
      <c r="F1729">
        <v>11</v>
      </c>
      <c r="G1729" t="str">
        <f t="shared" si="78"/>
        <v>2013</v>
      </c>
      <c r="H1729" t="str">
        <f t="shared" si="79"/>
        <v>August</v>
      </c>
      <c r="I1729">
        <v>30024</v>
      </c>
      <c r="J1729">
        <v>32400</v>
      </c>
      <c r="K1729">
        <f t="shared" si="80"/>
        <v>2376</v>
      </c>
      <c r="L1729">
        <v>2034</v>
      </c>
      <c r="M1729">
        <v>2160</v>
      </c>
      <c r="P1729" s="36">
        <v>41498</v>
      </c>
    </row>
    <row r="1730" spans="1:16">
      <c r="A1730" s="57">
        <v>41499</v>
      </c>
      <c r="B1730" t="s">
        <v>29</v>
      </c>
      <c r="C1730" t="s">
        <v>30</v>
      </c>
      <c r="D1730" t="s">
        <v>35</v>
      </c>
      <c r="E1730" t="s">
        <v>13</v>
      </c>
      <c r="F1730">
        <v>8</v>
      </c>
      <c r="G1730" t="str">
        <f t="shared" si="78"/>
        <v>2013</v>
      </c>
      <c r="H1730" t="str">
        <f t="shared" si="79"/>
        <v>August</v>
      </c>
      <c r="I1730">
        <v>5148</v>
      </c>
      <c r="J1730">
        <v>5490</v>
      </c>
      <c r="K1730">
        <f t="shared" si="80"/>
        <v>342</v>
      </c>
      <c r="L1730">
        <v>2952</v>
      </c>
      <c r="M1730">
        <v>3150</v>
      </c>
      <c r="P1730" s="36">
        <v>41499</v>
      </c>
    </row>
    <row r="1731" spans="1:16">
      <c r="A1731" s="57">
        <v>41499</v>
      </c>
      <c r="B1731" t="s">
        <v>14</v>
      </c>
      <c r="C1731" t="s">
        <v>11</v>
      </c>
      <c r="D1731" t="s">
        <v>38</v>
      </c>
      <c r="E1731" t="s">
        <v>13</v>
      </c>
      <c r="F1731">
        <v>1</v>
      </c>
      <c r="G1731" t="str">
        <f t="shared" ref="G1731:G1794" si="81">TEXT(A1731,"yyyy")</f>
        <v>2013</v>
      </c>
      <c r="H1731" t="str">
        <f t="shared" ref="H1731:H1794" si="82">TEXT(A1731,"mmmm")</f>
        <v>August</v>
      </c>
      <c r="I1731">
        <v>46098</v>
      </c>
      <c r="J1731">
        <v>49140</v>
      </c>
      <c r="K1731">
        <f t="shared" ref="K1731:K1794" si="83">J1731-I1731</f>
        <v>3042</v>
      </c>
      <c r="L1731">
        <v>3546</v>
      </c>
      <c r="M1731">
        <v>3780</v>
      </c>
      <c r="P1731" s="36">
        <v>41499</v>
      </c>
    </row>
    <row r="1732" spans="1:16">
      <c r="A1732" s="57">
        <v>41499</v>
      </c>
      <c r="B1732" t="s">
        <v>24</v>
      </c>
      <c r="C1732" t="s">
        <v>25</v>
      </c>
      <c r="D1732" t="s">
        <v>26</v>
      </c>
      <c r="E1732" t="s">
        <v>13</v>
      </c>
      <c r="F1732">
        <v>24</v>
      </c>
      <c r="G1732" t="str">
        <f t="shared" si="81"/>
        <v>2013</v>
      </c>
      <c r="H1732" t="str">
        <f t="shared" si="82"/>
        <v>August</v>
      </c>
      <c r="I1732">
        <v>27378</v>
      </c>
      <c r="J1732">
        <v>29160</v>
      </c>
      <c r="K1732">
        <f t="shared" si="83"/>
        <v>1782</v>
      </c>
      <c r="L1732">
        <v>3546</v>
      </c>
      <c r="M1732">
        <v>3780</v>
      </c>
      <c r="P1732" s="36">
        <v>41499</v>
      </c>
    </row>
    <row r="1733" spans="1:16">
      <c r="A1733" s="57">
        <v>41499</v>
      </c>
      <c r="B1733" t="s">
        <v>14</v>
      </c>
      <c r="C1733" t="s">
        <v>11</v>
      </c>
      <c r="D1733" t="s">
        <v>21</v>
      </c>
      <c r="E1733" t="s">
        <v>13</v>
      </c>
      <c r="F1733">
        <v>15</v>
      </c>
      <c r="G1733" t="str">
        <f t="shared" si="81"/>
        <v>2013</v>
      </c>
      <c r="H1733" t="str">
        <f t="shared" si="82"/>
        <v>August</v>
      </c>
      <c r="I1733">
        <v>46116</v>
      </c>
      <c r="J1733">
        <v>49140</v>
      </c>
      <c r="K1733">
        <f t="shared" si="83"/>
        <v>3024</v>
      </c>
      <c r="L1733">
        <v>3978</v>
      </c>
      <c r="M1733">
        <v>4230</v>
      </c>
      <c r="P1733" s="36">
        <v>41499</v>
      </c>
    </row>
    <row r="1734" spans="1:16">
      <c r="A1734" s="57">
        <v>41500</v>
      </c>
      <c r="B1734" t="s">
        <v>22</v>
      </c>
      <c r="C1734" t="s">
        <v>23</v>
      </c>
      <c r="D1734" t="s">
        <v>39</v>
      </c>
      <c r="E1734" t="s">
        <v>13</v>
      </c>
      <c r="F1734">
        <v>20</v>
      </c>
      <c r="G1734" t="str">
        <f t="shared" si="81"/>
        <v>2013</v>
      </c>
      <c r="H1734" t="str">
        <f t="shared" si="82"/>
        <v>August</v>
      </c>
      <c r="I1734">
        <v>26082</v>
      </c>
      <c r="J1734">
        <v>27720</v>
      </c>
      <c r="K1734">
        <f t="shared" si="83"/>
        <v>1638</v>
      </c>
      <c r="L1734">
        <v>3546</v>
      </c>
      <c r="M1734">
        <v>3780</v>
      </c>
      <c r="P1734" s="36">
        <v>41500</v>
      </c>
    </row>
    <row r="1735" spans="1:16">
      <c r="A1735" s="57">
        <v>41500</v>
      </c>
      <c r="B1735" t="s">
        <v>27</v>
      </c>
      <c r="C1735" t="s">
        <v>23</v>
      </c>
      <c r="D1735" t="s">
        <v>21</v>
      </c>
      <c r="E1735" t="s">
        <v>13</v>
      </c>
      <c r="F1735">
        <v>1</v>
      </c>
      <c r="G1735" t="str">
        <f t="shared" si="81"/>
        <v>2013</v>
      </c>
      <c r="H1735" t="str">
        <f t="shared" si="82"/>
        <v>August</v>
      </c>
      <c r="I1735">
        <v>24156</v>
      </c>
      <c r="J1735">
        <v>25740</v>
      </c>
      <c r="K1735">
        <f t="shared" si="83"/>
        <v>1584</v>
      </c>
      <c r="L1735">
        <v>5148</v>
      </c>
      <c r="M1735">
        <v>5490</v>
      </c>
      <c r="P1735" s="36">
        <v>41500</v>
      </c>
    </row>
    <row r="1736" spans="1:16">
      <c r="A1736" s="57">
        <v>41500</v>
      </c>
      <c r="B1736" t="s">
        <v>14</v>
      </c>
      <c r="C1736" t="s">
        <v>11</v>
      </c>
      <c r="D1736" t="s">
        <v>19</v>
      </c>
      <c r="E1736" t="s">
        <v>13</v>
      </c>
      <c r="F1736">
        <v>5</v>
      </c>
      <c r="G1736" t="str">
        <f t="shared" si="81"/>
        <v>2013</v>
      </c>
      <c r="H1736" t="str">
        <f t="shared" si="82"/>
        <v>August</v>
      </c>
      <c r="I1736">
        <v>75582</v>
      </c>
      <c r="J1736">
        <v>80370</v>
      </c>
      <c r="K1736">
        <f t="shared" si="83"/>
        <v>4788</v>
      </c>
      <c r="L1736">
        <v>2196</v>
      </c>
      <c r="M1736">
        <v>2340</v>
      </c>
      <c r="P1736" s="36">
        <v>41500</v>
      </c>
    </row>
    <row r="1737" spans="1:16">
      <c r="A1737" s="57">
        <v>41500</v>
      </c>
      <c r="B1737" t="s">
        <v>10</v>
      </c>
      <c r="C1737" t="s">
        <v>11</v>
      </c>
      <c r="D1737" t="s">
        <v>26</v>
      </c>
      <c r="E1737" t="s">
        <v>13</v>
      </c>
      <c r="F1737">
        <v>2</v>
      </c>
      <c r="G1737" t="str">
        <f t="shared" si="81"/>
        <v>2013</v>
      </c>
      <c r="H1737" t="str">
        <f t="shared" si="82"/>
        <v>August</v>
      </c>
      <c r="I1737">
        <v>63882</v>
      </c>
      <c r="J1737">
        <v>68040</v>
      </c>
      <c r="K1737">
        <f t="shared" si="83"/>
        <v>4158</v>
      </c>
      <c r="L1737">
        <v>3924</v>
      </c>
      <c r="M1737">
        <v>4230</v>
      </c>
      <c r="P1737" s="36">
        <v>41500</v>
      </c>
    </row>
    <row r="1738" spans="1:16">
      <c r="A1738" s="57">
        <v>41501</v>
      </c>
      <c r="B1738" t="s">
        <v>34</v>
      </c>
      <c r="C1738" t="s">
        <v>25</v>
      </c>
      <c r="D1738" t="s">
        <v>26</v>
      </c>
      <c r="E1738" t="s">
        <v>13</v>
      </c>
      <c r="F1738">
        <v>15</v>
      </c>
      <c r="G1738" t="str">
        <f t="shared" si="81"/>
        <v>2013</v>
      </c>
      <c r="H1738" t="str">
        <f t="shared" si="82"/>
        <v>August</v>
      </c>
      <c r="I1738">
        <v>3042</v>
      </c>
      <c r="J1738">
        <v>3240</v>
      </c>
      <c r="K1738">
        <f t="shared" si="83"/>
        <v>198</v>
      </c>
      <c r="L1738">
        <v>3978</v>
      </c>
      <c r="M1738">
        <v>4230</v>
      </c>
      <c r="P1738" s="36">
        <v>41501</v>
      </c>
    </row>
    <row r="1739" spans="1:16">
      <c r="A1739" s="57">
        <v>41501</v>
      </c>
      <c r="B1739" t="s">
        <v>14</v>
      </c>
      <c r="C1739" t="s">
        <v>11</v>
      </c>
      <c r="D1739" t="s">
        <v>28</v>
      </c>
      <c r="E1739" t="s">
        <v>13</v>
      </c>
      <c r="F1739">
        <v>24</v>
      </c>
      <c r="G1739" t="str">
        <f t="shared" si="81"/>
        <v>2013</v>
      </c>
      <c r="H1739" t="str">
        <f t="shared" si="82"/>
        <v>August</v>
      </c>
      <c r="I1739">
        <v>69984</v>
      </c>
      <c r="J1739">
        <v>74520</v>
      </c>
      <c r="K1739">
        <f t="shared" si="83"/>
        <v>4536</v>
      </c>
      <c r="L1739">
        <v>2106</v>
      </c>
      <c r="M1739">
        <v>2250</v>
      </c>
      <c r="P1739" s="36">
        <v>41501</v>
      </c>
    </row>
    <row r="1740" spans="1:16">
      <c r="A1740" s="57">
        <v>41501</v>
      </c>
      <c r="B1740" t="s">
        <v>27</v>
      </c>
      <c r="C1740" t="s">
        <v>23</v>
      </c>
      <c r="D1740" t="s">
        <v>26</v>
      </c>
      <c r="E1740" t="s">
        <v>13</v>
      </c>
      <c r="F1740">
        <v>23</v>
      </c>
      <c r="G1740" t="str">
        <f t="shared" si="81"/>
        <v>2013</v>
      </c>
      <c r="H1740" t="str">
        <f t="shared" si="82"/>
        <v>August</v>
      </c>
      <c r="I1740">
        <v>18252</v>
      </c>
      <c r="J1740">
        <v>19440</v>
      </c>
      <c r="K1740">
        <f t="shared" si="83"/>
        <v>1188</v>
      </c>
      <c r="L1740">
        <v>5148</v>
      </c>
      <c r="M1740">
        <v>5490</v>
      </c>
      <c r="P1740" s="36">
        <v>41501</v>
      </c>
    </row>
    <row r="1741" spans="1:16">
      <c r="A1741" s="57">
        <v>41501</v>
      </c>
      <c r="B1741" t="s">
        <v>31</v>
      </c>
      <c r="C1741" t="s">
        <v>30</v>
      </c>
      <c r="D1741" t="s">
        <v>19</v>
      </c>
      <c r="E1741" t="s">
        <v>13</v>
      </c>
      <c r="F1741">
        <v>20</v>
      </c>
      <c r="G1741" t="str">
        <f t="shared" si="81"/>
        <v>2013</v>
      </c>
      <c r="H1741" t="str">
        <f t="shared" si="82"/>
        <v>August</v>
      </c>
      <c r="I1741">
        <v>19890</v>
      </c>
      <c r="J1741">
        <v>21150</v>
      </c>
      <c r="K1741">
        <f t="shared" si="83"/>
        <v>1260</v>
      </c>
      <c r="L1741">
        <v>3546</v>
      </c>
      <c r="M1741">
        <v>3780</v>
      </c>
      <c r="P1741" s="36">
        <v>41501</v>
      </c>
    </row>
    <row r="1742" spans="1:16">
      <c r="A1742" s="57">
        <v>41502</v>
      </c>
      <c r="B1742" t="s">
        <v>27</v>
      </c>
      <c r="C1742" t="s">
        <v>23</v>
      </c>
      <c r="D1742" t="s">
        <v>19</v>
      </c>
      <c r="E1742" t="s">
        <v>13</v>
      </c>
      <c r="F1742">
        <v>23</v>
      </c>
      <c r="G1742" t="str">
        <f t="shared" si="81"/>
        <v>2013</v>
      </c>
      <c r="H1742" t="str">
        <f t="shared" si="82"/>
        <v>August</v>
      </c>
      <c r="I1742">
        <v>71604</v>
      </c>
      <c r="J1742">
        <v>76140</v>
      </c>
      <c r="K1742">
        <f t="shared" si="83"/>
        <v>4536</v>
      </c>
      <c r="L1742">
        <v>3546</v>
      </c>
      <c r="M1742">
        <v>3780</v>
      </c>
      <c r="P1742" s="36">
        <v>41502</v>
      </c>
    </row>
    <row r="1743" spans="1:16">
      <c r="A1743" s="57">
        <v>41502</v>
      </c>
      <c r="B1743" t="s">
        <v>24</v>
      </c>
      <c r="C1743" t="s">
        <v>25</v>
      </c>
      <c r="D1743" t="s">
        <v>39</v>
      </c>
      <c r="E1743" t="s">
        <v>13</v>
      </c>
      <c r="F1743">
        <v>22</v>
      </c>
      <c r="G1743" t="str">
        <f t="shared" si="81"/>
        <v>2013</v>
      </c>
      <c r="H1743" t="str">
        <f t="shared" si="82"/>
        <v>August</v>
      </c>
      <c r="I1743">
        <v>67068</v>
      </c>
      <c r="J1743">
        <v>71280</v>
      </c>
      <c r="K1743">
        <f t="shared" si="83"/>
        <v>4212</v>
      </c>
      <c r="L1743">
        <v>5148</v>
      </c>
      <c r="M1743">
        <v>5490</v>
      </c>
      <c r="P1743" s="36">
        <v>41502</v>
      </c>
    </row>
    <row r="1744" spans="1:16">
      <c r="A1744" s="57">
        <v>41502</v>
      </c>
      <c r="B1744" t="s">
        <v>29</v>
      </c>
      <c r="C1744" t="s">
        <v>30</v>
      </c>
      <c r="D1744" t="s">
        <v>28</v>
      </c>
      <c r="E1744" t="s">
        <v>13</v>
      </c>
      <c r="F1744">
        <v>10</v>
      </c>
      <c r="G1744" t="str">
        <f t="shared" si="81"/>
        <v>2013</v>
      </c>
      <c r="H1744" t="str">
        <f t="shared" si="82"/>
        <v>August</v>
      </c>
      <c r="I1744">
        <v>64152</v>
      </c>
      <c r="J1744">
        <v>68310</v>
      </c>
      <c r="K1744">
        <f t="shared" si="83"/>
        <v>4158</v>
      </c>
      <c r="L1744">
        <v>3384</v>
      </c>
      <c r="M1744">
        <v>3600</v>
      </c>
      <c r="P1744" s="36">
        <v>41502</v>
      </c>
    </row>
    <row r="1745" spans="1:16">
      <c r="A1745" s="57">
        <v>41503</v>
      </c>
      <c r="B1745" t="s">
        <v>31</v>
      </c>
      <c r="C1745" t="s">
        <v>30</v>
      </c>
      <c r="D1745" t="s">
        <v>15</v>
      </c>
      <c r="E1745" t="s">
        <v>16</v>
      </c>
      <c r="F1745">
        <v>5</v>
      </c>
      <c r="G1745" t="str">
        <f t="shared" si="81"/>
        <v>2013</v>
      </c>
      <c r="H1745" t="str">
        <f t="shared" si="82"/>
        <v>August</v>
      </c>
      <c r="I1745">
        <v>10746</v>
      </c>
      <c r="J1745">
        <v>11610</v>
      </c>
      <c r="K1745">
        <f t="shared" si="83"/>
        <v>864</v>
      </c>
      <c r="L1745">
        <v>3042</v>
      </c>
      <c r="M1745">
        <v>3240</v>
      </c>
      <c r="P1745" s="36">
        <v>41503</v>
      </c>
    </row>
    <row r="1746" spans="1:16">
      <c r="A1746" s="57">
        <v>41503</v>
      </c>
      <c r="B1746" t="s">
        <v>27</v>
      </c>
      <c r="C1746" t="s">
        <v>23</v>
      </c>
      <c r="D1746" t="s">
        <v>40</v>
      </c>
      <c r="E1746" t="s">
        <v>16</v>
      </c>
      <c r="F1746">
        <v>12</v>
      </c>
      <c r="G1746" t="str">
        <f t="shared" si="81"/>
        <v>2013</v>
      </c>
      <c r="H1746" t="str">
        <f t="shared" si="82"/>
        <v>August</v>
      </c>
      <c r="I1746">
        <v>47088</v>
      </c>
      <c r="J1746">
        <v>50760</v>
      </c>
      <c r="K1746">
        <f t="shared" si="83"/>
        <v>3672</v>
      </c>
      <c r="L1746">
        <v>3978</v>
      </c>
      <c r="M1746">
        <v>4230</v>
      </c>
      <c r="P1746" s="36">
        <v>41503</v>
      </c>
    </row>
    <row r="1747" spans="1:16">
      <c r="A1747" s="57">
        <v>41503</v>
      </c>
      <c r="B1747" t="s">
        <v>14</v>
      </c>
      <c r="C1747" t="s">
        <v>11</v>
      </c>
      <c r="D1747" t="s">
        <v>35</v>
      </c>
      <c r="E1747" t="s">
        <v>13</v>
      </c>
      <c r="F1747">
        <v>19</v>
      </c>
      <c r="G1747" t="str">
        <f t="shared" si="81"/>
        <v>2013</v>
      </c>
      <c r="H1747" t="str">
        <f t="shared" si="82"/>
        <v>August</v>
      </c>
      <c r="I1747">
        <v>66924</v>
      </c>
      <c r="J1747">
        <v>71370</v>
      </c>
      <c r="K1747">
        <f t="shared" si="83"/>
        <v>4446</v>
      </c>
      <c r="L1747">
        <v>3978</v>
      </c>
      <c r="M1747">
        <v>4230</v>
      </c>
      <c r="P1747" s="36">
        <v>41503</v>
      </c>
    </row>
    <row r="1748" spans="1:16">
      <c r="A1748" s="57">
        <v>41503</v>
      </c>
      <c r="B1748" t="s">
        <v>10</v>
      </c>
      <c r="C1748" t="s">
        <v>11</v>
      </c>
      <c r="D1748" t="s">
        <v>39</v>
      </c>
      <c r="E1748" t="s">
        <v>13</v>
      </c>
      <c r="F1748">
        <v>18</v>
      </c>
      <c r="G1748" t="str">
        <f t="shared" si="81"/>
        <v>2013</v>
      </c>
      <c r="H1748" t="str">
        <f t="shared" si="82"/>
        <v>August</v>
      </c>
      <c r="I1748">
        <v>67068</v>
      </c>
      <c r="J1748">
        <v>71280</v>
      </c>
      <c r="K1748">
        <f t="shared" si="83"/>
        <v>4212</v>
      </c>
      <c r="L1748">
        <v>3924</v>
      </c>
      <c r="M1748">
        <v>4230</v>
      </c>
      <c r="P1748" s="36">
        <v>41503</v>
      </c>
    </row>
    <row r="1749" spans="1:16">
      <c r="A1749" s="57">
        <v>41504</v>
      </c>
      <c r="B1749" t="s">
        <v>27</v>
      </c>
      <c r="C1749" t="s">
        <v>23</v>
      </c>
      <c r="D1749" t="s">
        <v>37</v>
      </c>
      <c r="E1749" t="s">
        <v>13</v>
      </c>
      <c r="F1749">
        <v>1</v>
      </c>
      <c r="G1749" t="str">
        <f t="shared" si="81"/>
        <v>2013</v>
      </c>
      <c r="H1749" t="str">
        <f t="shared" si="82"/>
        <v>August</v>
      </c>
      <c r="I1749">
        <v>94122</v>
      </c>
      <c r="J1749">
        <v>100170</v>
      </c>
      <c r="K1749">
        <f t="shared" si="83"/>
        <v>6048</v>
      </c>
      <c r="L1749">
        <v>2952</v>
      </c>
      <c r="M1749">
        <v>3150</v>
      </c>
      <c r="P1749" s="36">
        <v>41504</v>
      </c>
    </row>
    <row r="1750" spans="1:16">
      <c r="A1750" s="57">
        <v>41505</v>
      </c>
      <c r="B1750" t="s">
        <v>10</v>
      </c>
      <c r="C1750" t="s">
        <v>11</v>
      </c>
      <c r="D1750" t="s">
        <v>43</v>
      </c>
      <c r="E1750" t="s">
        <v>13</v>
      </c>
      <c r="F1750">
        <v>15</v>
      </c>
      <c r="G1750" t="str">
        <f t="shared" si="81"/>
        <v>2013</v>
      </c>
      <c r="H1750" t="str">
        <f t="shared" si="82"/>
        <v>August</v>
      </c>
      <c r="I1750">
        <v>33840</v>
      </c>
      <c r="J1750">
        <v>36000</v>
      </c>
      <c r="K1750">
        <f t="shared" si="83"/>
        <v>2160</v>
      </c>
      <c r="L1750">
        <v>3042</v>
      </c>
      <c r="M1750">
        <v>3240</v>
      </c>
      <c r="P1750" s="36">
        <v>41505</v>
      </c>
    </row>
    <row r="1751" spans="1:16">
      <c r="A1751" s="57">
        <v>41506</v>
      </c>
      <c r="B1751" t="s">
        <v>22</v>
      </c>
      <c r="C1751" t="s">
        <v>23</v>
      </c>
      <c r="D1751" t="s">
        <v>19</v>
      </c>
      <c r="E1751" t="s">
        <v>13</v>
      </c>
      <c r="F1751">
        <v>4</v>
      </c>
      <c r="G1751" t="str">
        <f t="shared" si="81"/>
        <v>2013</v>
      </c>
      <c r="H1751" t="str">
        <f t="shared" si="82"/>
        <v>August</v>
      </c>
      <c r="I1751">
        <v>71604</v>
      </c>
      <c r="J1751">
        <v>76140</v>
      </c>
      <c r="K1751">
        <f t="shared" si="83"/>
        <v>4536</v>
      </c>
      <c r="L1751">
        <v>3978</v>
      </c>
      <c r="M1751">
        <v>4230</v>
      </c>
      <c r="P1751" s="36">
        <v>41506</v>
      </c>
    </row>
    <row r="1752" spans="1:16">
      <c r="A1752" s="57">
        <v>41506</v>
      </c>
      <c r="B1752" t="s">
        <v>22</v>
      </c>
      <c r="C1752" t="s">
        <v>23</v>
      </c>
      <c r="D1752" t="s">
        <v>19</v>
      </c>
      <c r="E1752" t="s">
        <v>13</v>
      </c>
      <c r="F1752">
        <v>16</v>
      </c>
      <c r="G1752" t="str">
        <f t="shared" si="81"/>
        <v>2013</v>
      </c>
      <c r="H1752" t="str">
        <f t="shared" si="82"/>
        <v>August</v>
      </c>
      <c r="I1752">
        <v>23868</v>
      </c>
      <c r="J1752">
        <v>25380</v>
      </c>
      <c r="K1752">
        <f t="shared" si="83"/>
        <v>1512</v>
      </c>
      <c r="L1752">
        <v>2106</v>
      </c>
      <c r="M1752">
        <v>2250</v>
      </c>
      <c r="P1752" s="36">
        <v>41506</v>
      </c>
    </row>
    <row r="1753" spans="1:16">
      <c r="A1753" s="57">
        <v>41506</v>
      </c>
      <c r="B1753" t="s">
        <v>10</v>
      </c>
      <c r="C1753" t="s">
        <v>11</v>
      </c>
      <c r="D1753" t="s">
        <v>33</v>
      </c>
      <c r="E1753" t="s">
        <v>13</v>
      </c>
      <c r="F1753">
        <v>10</v>
      </c>
      <c r="G1753" t="str">
        <f t="shared" si="81"/>
        <v>2013</v>
      </c>
      <c r="H1753" t="str">
        <f t="shared" si="82"/>
        <v>August</v>
      </c>
      <c r="I1753">
        <v>51714</v>
      </c>
      <c r="J1753">
        <v>54990</v>
      </c>
      <c r="K1753">
        <f t="shared" si="83"/>
        <v>3276</v>
      </c>
      <c r="L1753">
        <v>2034</v>
      </c>
      <c r="M1753">
        <v>2160</v>
      </c>
      <c r="P1753" s="36">
        <v>41506</v>
      </c>
    </row>
    <row r="1754" spans="1:16">
      <c r="A1754" s="57">
        <v>41506</v>
      </c>
      <c r="B1754" t="s">
        <v>22</v>
      </c>
      <c r="C1754" t="s">
        <v>23</v>
      </c>
      <c r="D1754" t="s">
        <v>32</v>
      </c>
      <c r="E1754" t="s">
        <v>13</v>
      </c>
      <c r="F1754">
        <v>21</v>
      </c>
      <c r="G1754" t="str">
        <f t="shared" si="81"/>
        <v>2013</v>
      </c>
      <c r="H1754" t="str">
        <f t="shared" si="82"/>
        <v>August</v>
      </c>
      <c r="I1754">
        <v>67374</v>
      </c>
      <c r="J1754">
        <v>71820</v>
      </c>
      <c r="K1754">
        <f t="shared" si="83"/>
        <v>4446</v>
      </c>
      <c r="L1754">
        <v>4482</v>
      </c>
      <c r="M1754">
        <v>4770</v>
      </c>
      <c r="P1754" s="36">
        <v>41506</v>
      </c>
    </row>
    <row r="1755" spans="1:16">
      <c r="A1755" s="57">
        <v>41507</v>
      </c>
      <c r="B1755" t="s">
        <v>22</v>
      </c>
      <c r="C1755" t="s">
        <v>23</v>
      </c>
      <c r="D1755" t="s">
        <v>43</v>
      </c>
      <c r="E1755" t="s">
        <v>13</v>
      </c>
      <c r="F1755">
        <v>7</v>
      </c>
      <c r="G1755" t="str">
        <f t="shared" si="81"/>
        <v>2013</v>
      </c>
      <c r="H1755" t="str">
        <f t="shared" si="82"/>
        <v>August</v>
      </c>
      <c r="I1755">
        <v>23688</v>
      </c>
      <c r="J1755">
        <v>25200</v>
      </c>
      <c r="K1755">
        <f t="shared" si="83"/>
        <v>1512</v>
      </c>
      <c r="L1755">
        <v>3726</v>
      </c>
      <c r="M1755">
        <v>3960</v>
      </c>
      <c r="P1755" s="36">
        <v>41507</v>
      </c>
    </row>
    <row r="1756" spans="1:16">
      <c r="A1756" s="57">
        <v>41507</v>
      </c>
      <c r="B1756" t="s">
        <v>34</v>
      </c>
      <c r="C1756" t="s">
        <v>25</v>
      </c>
      <c r="D1756" t="s">
        <v>21</v>
      </c>
      <c r="E1756" t="s">
        <v>13</v>
      </c>
      <c r="F1756">
        <v>22</v>
      </c>
      <c r="G1756" t="str">
        <f t="shared" si="81"/>
        <v>2013</v>
      </c>
      <c r="H1756" t="str">
        <f t="shared" si="82"/>
        <v>August</v>
      </c>
      <c r="I1756">
        <v>43920</v>
      </c>
      <c r="J1756">
        <v>46800</v>
      </c>
      <c r="K1756">
        <f t="shared" si="83"/>
        <v>2880</v>
      </c>
      <c r="L1756">
        <v>2952</v>
      </c>
      <c r="M1756">
        <v>3150</v>
      </c>
      <c r="P1756" s="36">
        <v>41507</v>
      </c>
    </row>
    <row r="1757" spans="1:16">
      <c r="A1757" s="57">
        <v>41507</v>
      </c>
      <c r="B1757" t="s">
        <v>10</v>
      </c>
      <c r="C1757" t="s">
        <v>11</v>
      </c>
      <c r="D1757" t="s">
        <v>12</v>
      </c>
      <c r="E1757" t="s">
        <v>13</v>
      </c>
      <c r="F1757">
        <v>15</v>
      </c>
      <c r="G1757" t="str">
        <f t="shared" si="81"/>
        <v>2013</v>
      </c>
      <c r="H1757" t="str">
        <f t="shared" si="82"/>
        <v>August</v>
      </c>
      <c r="I1757">
        <v>38646</v>
      </c>
      <c r="J1757">
        <v>41040</v>
      </c>
      <c r="K1757">
        <f t="shared" si="83"/>
        <v>2394</v>
      </c>
      <c r="L1757">
        <v>3384</v>
      </c>
      <c r="M1757">
        <v>3600</v>
      </c>
      <c r="P1757" s="36">
        <v>41507</v>
      </c>
    </row>
    <row r="1758" spans="1:16">
      <c r="A1758" s="57">
        <v>41507</v>
      </c>
      <c r="B1758" t="s">
        <v>20</v>
      </c>
      <c r="C1758" t="s">
        <v>18</v>
      </c>
      <c r="D1758" t="s">
        <v>21</v>
      </c>
      <c r="E1758" t="s">
        <v>13</v>
      </c>
      <c r="F1758">
        <v>7</v>
      </c>
      <c r="G1758" t="str">
        <f t="shared" si="81"/>
        <v>2013</v>
      </c>
      <c r="H1758" t="str">
        <f t="shared" si="82"/>
        <v>August</v>
      </c>
      <c r="I1758">
        <v>13176</v>
      </c>
      <c r="J1758">
        <v>14040</v>
      </c>
      <c r="K1758">
        <f t="shared" si="83"/>
        <v>864</v>
      </c>
      <c r="L1758">
        <v>3546</v>
      </c>
      <c r="M1758">
        <v>3780</v>
      </c>
      <c r="P1758" s="36">
        <v>41507</v>
      </c>
    </row>
    <row r="1759" spans="1:16">
      <c r="A1759" s="57">
        <v>41507</v>
      </c>
      <c r="B1759" t="s">
        <v>27</v>
      </c>
      <c r="C1759" t="s">
        <v>23</v>
      </c>
      <c r="D1759" t="s">
        <v>33</v>
      </c>
      <c r="E1759" t="s">
        <v>13</v>
      </c>
      <c r="F1759">
        <v>17</v>
      </c>
      <c r="G1759" t="str">
        <f t="shared" si="81"/>
        <v>2013</v>
      </c>
      <c r="H1759" t="str">
        <f t="shared" si="82"/>
        <v>August</v>
      </c>
      <c r="I1759">
        <v>35802</v>
      </c>
      <c r="J1759">
        <v>38070</v>
      </c>
      <c r="K1759">
        <f t="shared" si="83"/>
        <v>2268</v>
      </c>
      <c r="L1759">
        <v>5148</v>
      </c>
      <c r="M1759">
        <v>5490</v>
      </c>
      <c r="P1759" s="36">
        <v>41507</v>
      </c>
    </row>
    <row r="1760" spans="1:16">
      <c r="A1760" s="57">
        <v>41507</v>
      </c>
      <c r="B1760" t="s">
        <v>20</v>
      </c>
      <c r="C1760" t="s">
        <v>18</v>
      </c>
      <c r="D1760" t="s">
        <v>12</v>
      </c>
      <c r="E1760" t="s">
        <v>13</v>
      </c>
      <c r="F1760">
        <v>20</v>
      </c>
      <c r="G1760" t="str">
        <f t="shared" si="81"/>
        <v>2013</v>
      </c>
      <c r="H1760" t="str">
        <f t="shared" si="82"/>
        <v>August</v>
      </c>
      <c r="I1760">
        <v>38646</v>
      </c>
      <c r="J1760">
        <v>41040</v>
      </c>
      <c r="K1760">
        <f t="shared" si="83"/>
        <v>2394</v>
      </c>
      <c r="L1760">
        <v>2034</v>
      </c>
      <c r="M1760">
        <v>2160</v>
      </c>
      <c r="P1760" s="36">
        <v>41507</v>
      </c>
    </row>
    <row r="1761" spans="1:16">
      <c r="A1761" s="57">
        <v>41508</v>
      </c>
      <c r="B1761" t="s">
        <v>20</v>
      </c>
      <c r="C1761" t="s">
        <v>18</v>
      </c>
      <c r="D1761" t="s">
        <v>40</v>
      </c>
      <c r="E1761" t="s">
        <v>16</v>
      </c>
      <c r="F1761">
        <v>5</v>
      </c>
      <c r="G1761" t="str">
        <f t="shared" si="81"/>
        <v>2013</v>
      </c>
      <c r="H1761" t="str">
        <f t="shared" si="82"/>
        <v>August</v>
      </c>
      <c r="I1761">
        <v>3924</v>
      </c>
      <c r="J1761">
        <v>4230</v>
      </c>
      <c r="K1761">
        <f t="shared" si="83"/>
        <v>306</v>
      </c>
      <c r="L1761">
        <v>2196</v>
      </c>
      <c r="M1761">
        <v>2340</v>
      </c>
      <c r="P1761" s="36">
        <v>41508</v>
      </c>
    </row>
    <row r="1762" spans="1:16">
      <c r="A1762" s="57">
        <v>41508</v>
      </c>
      <c r="B1762" t="s">
        <v>10</v>
      </c>
      <c r="C1762" t="s">
        <v>11</v>
      </c>
      <c r="D1762" t="s">
        <v>37</v>
      </c>
      <c r="E1762" t="s">
        <v>13</v>
      </c>
      <c r="F1762">
        <v>14</v>
      </c>
      <c r="G1762" t="str">
        <f t="shared" si="81"/>
        <v>2013</v>
      </c>
      <c r="H1762" t="str">
        <f t="shared" si="82"/>
        <v>August</v>
      </c>
      <c r="I1762">
        <v>67230</v>
      </c>
      <c r="J1762">
        <v>71550</v>
      </c>
      <c r="K1762">
        <f t="shared" si="83"/>
        <v>4320</v>
      </c>
      <c r="L1762">
        <v>3546</v>
      </c>
      <c r="M1762">
        <v>3780</v>
      </c>
      <c r="P1762" s="36">
        <v>41508</v>
      </c>
    </row>
    <row r="1763" spans="1:16">
      <c r="A1763" s="57">
        <v>41508</v>
      </c>
      <c r="B1763" t="s">
        <v>29</v>
      </c>
      <c r="C1763" t="s">
        <v>30</v>
      </c>
      <c r="D1763" t="s">
        <v>33</v>
      </c>
      <c r="E1763" t="s">
        <v>13</v>
      </c>
      <c r="F1763">
        <v>6</v>
      </c>
      <c r="G1763" t="str">
        <f t="shared" si="81"/>
        <v>2013</v>
      </c>
      <c r="H1763" t="str">
        <f t="shared" si="82"/>
        <v>August</v>
      </c>
      <c r="I1763">
        <v>35802</v>
      </c>
      <c r="J1763">
        <v>38070</v>
      </c>
      <c r="K1763">
        <f t="shared" si="83"/>
        <v>2268</v>
      </c>
      <c r="L1763">
        <v>3546</v>
      </c>
      <c r="M1763">
        <v>3780</v>
      </c>
      <c r="P1763" s="36">
        <v>41508</v>
      </c>
    </row>
    <row r="1764" spans="1:16">
      <c r="A1764" s="57">
        <v>41508</v>
      </c>
      <c r="B1764" t="s">
        <v>17</v>
      </c>
      <c r="C1764" t="s">
        <v>18</v>
      </c>
      <c r="D1764" t="s">
        <v>39</v>
      </c>
      <c r="E1764" t="s">
        <v>13</v>
      </c>
      <c r="F1764">
        <v>22</v>
      </c>
      <c r="G1764" t="str">
        <f t="shared" si="81"/>
        <v>2013</v>
      </c>
      <c r="H1764" t="str">
        <f t="shared" si="82"/>
        <v>August</v>
      </c>
      <c r="I1764">
        <v>85698</v>
      </c>
      <c r="J1764">
        <v>91080</v>
      </c>
      <c r="K1764">
        <f t="shared" si="83"/>
        <v>5382</v>
      </c>
      <c r="L1764">
        <v>7506</v>
      </c>
      <c r="M1764">
        <v>8100</v>
      </c>
      <c r="P1764" s="36">
        <v>41508</v>
      </c>
    </row>
    <row r="1765" spans="1:16">
      <c r="A1765" s="57">
        <v>41508</v>
      </c>
      <c r="B1765" t="s">
        <v>20</v>
      </c>
      <c r="C1765" t="s">
        <v>18</v>
      </c>
      <c r="D1765" t="s">
        <v>28</v>
      </c>
      <c r="E1765" t="s">
        <v>13</v>
      </c>
      <c r="F1765">
        <v>6</v>
      </c>
      <c r="G1765" t="str">
        <f t="shared" si="81"/>
        <v>2013</v>
      </c>
      <c r="H1765" t="str">
        <f t="shared" si="82"/>
        <v>August</v>
      </c>
      <c r="I1765">
        <v>29160</v>
      </c>
      <c r="J1765">
        <v>31050</v>
      </c>
      <c r="K1765">
        <f t="shared" si="83"/>
        <v>1890</v>
      </c>
      <c r="L1765">
        <v>3924</v>
      </c>
      <c r="M1765">
        <v>4230</v>
      </c>
      <c r="P1765" s="36">
        <v>41508</v>
      </c>
    </row>
    <row r="1766" spans="1:16">
      <c r="A1766" s="57">
        <v>41509</v>
      </c>
      <c r="B1766" t="s">
        <v>22</v>
      </c>
      <c r="C1766" t="s">
        <v>23</v>
      </c>
      <c r="D1766" t="s">
        <v>12</v>
      </c>
      <c r="E1766" t="s">
        <v>13</v>
      </c>
      <c r="F1766">
        <v>6</v>
      </c>
      <c r="G1766" t="str">
        <f t="shared" si="81"/>
        <v>2013</v>
      </c>
      <c r="H1766" t="str">
        <f t="shared" si="82"/>
        <v>August</v>
      </c>
      <c r="I1766">
        <v>48816</v>
      </c>
      <c r="J1766">
        <v>51840</v>
      </c>
      <c r="K1766">
        <f t="shared" si="83"/>
        <v>3024</v>
      </c>
      <c r="L1766">
        <v>4482</v>
      </c>
      <c r="M1766">
        <v>4770</v>
      </c>
      <c r="P1766" s="36">
        <v>41509</v>
      </c>
    </row>
    <row r="1767" spans="1:16">
      <c r="A1767" s="57">
        <v>41509</v>
      </c>
      <c r="B1767" t="s">
        <v>14</v>
      </c>
      <c r="C1767" t="s">
        <v>11</v>
      </c>
      <c r="D1767" t="s">
        <v>26</v>
      </c>
      <c r="E1767" t="s">
        <v>13</v>
      </c>
      <c r="F1767">
        <v>2</v>
      </c>
      <c r="G1767" t="str">
        <f t="shared" si="81"/>
        <v>2013</v>
      </c>
      <c r="H1767" t="str">
        <f t="shared" si="82"/>
        <v>August</v>
      </c>
      <c r="I1767">
        <v>76050</v>
      </c>
      <c r="J1767">
        <v>81000</v>
      </c>
      <c r="K1767">
        <f t="shared" si="83"/>
        <v>4950</v>
      </c>
      <c r="L1767">
        <v>3546</v>
      </c>
      <c r="M1767">
        <v>3780</v>
      </c>
      <c r="P1767" s="36">
        <v>41509</v>
      </c>
    </row>
    <row r="1768" spans="1:16">
      <c r="A1768" s="57">
        <v>41510</v>
      </c>
      <c r="B1768" t="s">
        <v>29</v>
      </c>
      <c r="C1768" t="s">
        <v>30</v>
      </c>
      <c r="D1768" t="s">
        <v>42</v>
      </c>
      <c r="E1768" t="s">
        <v>16</v>
      </c>
      <c r="F1768">
        <v>24</v>
      </c>
      <c r="G1768" t="str">
        <f t="shared" si="81"/>
        <v>2013</v>
      </c>
      <c r="H1768" t="str">
        <f t="shared" si="82"/>
        <v>August</v>
      </c>
      <c r="I1768">
        <v>105084</v>
      </c>
      <c r="J1768">
        <v>113400</v>
      </c>
      <c r="K1768">
        <f t="shared" si="83"/>
        <v>8316</v>
      </c>
      <c r="L1768">
        <v>3726</v>
      </c>
      <c r="M1768">
        <v>3960</v>
      </c>
      <c r="P1768" s="36">
        <v>41510</v>
      </c>
    </row>
    <row r="1769" spans="1:16">
      <c r="A1769" s="57">
        <v>41510</v>
      </c>
      <c r="B1769" t="s">
        <v>29</v>
      </c>
      <c r="C1769" t="s">
        <v>30</v>
      </c>
      <c r="D1769" t="s">
        <v>36</v>
      </c>
      <c r="E1769" t="s">
        <v>13</v>
      </c>
      <c r="F1769">
        <v>11</v>
      </c>
      <c r="G1769" t="str">
        <f t="shared" si="81"/>
        <v>2013</v>
      </c>
      <c r="H1769" t="str">
        <f t="shared" si="82"/>
        <v>August</v>
      </c>
      <c r="I1769">
        <v>48438</v>
      </c>
      <c r="J1769">
        <v>51750</v>
      </c>
      <c r="K1769">
        <f t="shared" si="83"/>
        <v>3312</v>
      </c>
      <c r="L1769">
        <v>2106</v>
      </c>
      <c r="M1769">
        <v>2250</v>
      </c>
      <c r="P1769" s="36">
        <v>41510</v>
      </c>
    </row>
    <row r="1770" spans="1:16">
      <c r="A1770" s="57">
        <v>41510</v>
      </c>
      <c r="B1770" t="s">
        <v>24</v>
      </c>
      <c r="C1770" t="s">
        <v>25</v>
      </c>
      <c r="D1770" t="s">
        <v>28</v>
      </c>
      <c r="E1770" t="s">
        <v>13</v>
      </c>
      <c r="F1770">
        <v>10</v>
      </c>
      <c r="G1770" t="str">
        <f t="shared" si="81"/>
        <v>2013</v>
      </c>
      <c r="H1770" t="str">
        <f t="shared" si="82"/>
        <v>August</v>
      </c>
      <c r="I1770">
        <v>52488</v>
      </c>
      <c r="J1770">
        <v>55890</v>
      </c>
      <c r="K1770">
        <f t="shared" si="83"/>
        <v>3402</v>
      </c>
      <c r="L1770">
        <v>3546</v>
      </c>
      <c r="M1770">
        <v>3780</v>
      </c>
      <c r="P1770" s="36">
        <v>41510</v>
      </c>
    </row>
    <row r="1771" spans="1:16">
      <c r="A1771" s="57">
        <v>41511</v>
      </c>
      <c r="B1771" t="s">
        <v>34</v>
      </c>
      <c r="C1771" t="s">
        <v>25</v>
      </c>
      <c r="D1771" t="s">
        <v>41</v>
      </c>
      <c r="E1771" t="s">
        <v>13</v>
      </c>
      <c r="F1771">
        <v>7</v>
      </c>
      <c r="G1771" t="str">
        <f t="shared" si="81"/>
        <v>2013</v>
      </c>
      <c r="H1771" t="str">
        <f t="shared" si="82"/>
        <v>August</v>
      </c>
      <c r="I1771">
        <v>26568</v>
      </c>
      <c r="J1771">
        <v>28350</v>
      </c>
      <c r="K1771">
        <f t="shared" si="83"/>
        <v>1782</v>
      </c>
      <c r="L1771">
        <v>3384</v>
      </c>
      <c r="M1771">
        <v>3600</v>
      </c>
      <c r="P1771" s="36">
        <v>41511</v>
      </c>
    </row>
    <row r="1772" spans="1:16">
      <c r="A1772" s="57">
        <v>41511</v>
      </c>
      <c r="B1772" t="s">
        <v>20</v>
      </c>
      <c r="C1772" t="s">
        <v>18</v>
      </c>
      <c r="D1772" t="s">
        <v>33</v>
      </c>
      <c r="E1772" t="s">
        <v>13</v>
      </c>
      <c r="F1772">
        <v>22</v>
      </c>
      <c r="G1772" t="str">
        <f t="shared" si="81"/>
        <v>2013</v>
      </c>
      <c r="H1772" t="str">
        <f t="shared" si="82"/>
        <v>August</v>
      </c>
      <c r="I1772">
        <v>67626</v>
      </c>
      <c r="J1772">
        <v>71910</v>
      </c>
      <c r="K1772">
        <f t="shared" si="83"/>
        <v>4284</v>
      </c>
      <c r="L1772">
        <v>2106</v>
      </c>
      <c r="M1772">
        <v>2250</v>
      </c>
      <c r="P1772" s="36">
        <v>41511</v>
      </c>
    </row>
    <row r="1773" spans="1:16">
      <c r="A1773" s="57">
        <v>41512</v>
      </c>
      <c r="B1773" t="s">
        <v>31</v>
      </c>
      <c r="C1773" t="s">
        <v>30</v>
      </c>
      <c r="D1773" t="s">
        <v>12</v>
      </c>
      <c r="E1773" t="s">
        <v>13</v>
      </c>
      <c r="F1773">
        <v>7</v>
      </c>
      <c r="G1773" t="str">
        <f t="shared" si="81"/>
        <v>2013</v>
      </c>
      <c r="H1773" t="str">
        <f t="shared" si="82"/>
        <v>August</v>
      </c>
      <c r="I1773">
        <v>18306</v>
      </c>
      <c r="J1773">
        <v>19440</v>
      </c>
      <c r="K1773">
        <f t="shared" si="83"/>
        <v>1134</v>
      </c>
      <c r="L1773">
        <v>3924</v>
      </c>
      <c r="M1773">
        <v>4230</v>
      </c>
      <c r="P1773" s="36">
        <v>41512</v>
      </c>
    </row>
    <row r="1774" spans="1:16">
      <c r="A1774" s="57">
        <v>41512</v>
      </c>
      <c r="B1774" t="s">
        <v>31</v>
      </c>
      <c r="C1774" t="s">
        <v>30</v>
      </c>
      <c r="D1774" t="s">
        <v>26</v>
      </c>
      <c r="E1774" t="s">
        <v>13</v>
      </c>
      <c r="F1774">
        <v>18</v>
      </c>
      <c r="G1774" t="str">
        <f t="shared" si="81"/>
        <v>2013</v>
      </c>
      <c r="H1774" t="str">
        <f t="shared" si="82"/>
        <v>August</v>
      </c>
      <c r="I1774">
        <v>73008</v>
      </c>
      <c r="J1774">
        <v>77760</v>
      </c>
      <c r="K1774">
        <f t="shared" si="83"/>
        <v>4752</v>
      </c>
      <c r="L1774">
        <v>3582</v>
      </c>
      <c r="M1774">
        <v>3870</v>
      </c>
      <c r="P1774" s="36">
        <v>41512</v>
      </c>
    </row>
    <row r="1775" spans="1:16">
      <c r="A1775" s="57">
        <v>41512</v>
      </c>
      <c r="B1775" t="s">
        <v>22</v>
      </c>
      <c r="C1775" t="s">
        <v>23</v>
      </c>
      <c r="D1775" t="s">
        <v>32</v>
      </c>
      <c r="E1775" t="s">
        <v>13</v>
      </c>
      <c r="F1775">
        <v>12</v>
      </c>
      <c r="G1775" t="str">
        <f t="shared" si="81"/>
        <v>2013</v>
      </c>
      <c r="H1775" t="str">
        <f t="shared" si="82"/>
        <v>August</v>
      </c>
      <c r="I1775">
        <v>67374</v>
      </c>
      <c r="J1775">
        <v>71820</v>
      </c>
      <c r="K1775">
        <f t="shared" si="83"/>
        <v>4446</v>
      </c>
      <c r="L1775">
        <v>3582</v>
      </c>
      <c r="M1775">
        <v>3870</v>
      </c>
      <c r="P1775" s="36">
        <v>41512</v>
      </c>
    </row>
    <row r="1776" spans="1:16">
      <c r="A1776" s="57">
        <v>41513</v>
      </c>
      <c r="B1776" t="s">
        <v>24</v>
      </c>
      <c r="C1776" t="s">
        <v>25</v>
      </c>
      <c r="D1776" t="s">
        <v>37</v>
      </c>
      <c r="E1776" t="s">
        <v>13</v>
      </c>
      <c r="F1776">
        <v>19</v>
      </c>
      <c r="G1776" t="str">
        <f t="shared" si="81"/>
        <v>2013</v>
      </c>
      <c r="H1776" t="str">
        <f t="shared" si="82"/>
        <v>August</v>
      </c>
      <c r="I1776">
        <v>40338</v>
      </c>
      <c r="J1776">
        <v>42930</v>
      </c>
      <c r="K1776">
        <f t="shared" si="83"/>
        <v>2592</v>
      </c>
      <c r="L1776">
        <v>3726</v>
      </c>
      <c r="M1776">
        <v>3960</v>
      </c>
      <c r="P1776" s="36">
        <v>41513</v>
      </c>
    </row>
    <row r="1777" spans="1:16">
      <c r="A1777" s="57">
        <v>41514</v>
      </c>
      <c r="B1777" t="s">
        <v>31</v>
      </c>
      <c r="C1777" t="s">
        <v>30</v>
      </c>
      <c r="D1777" t="s">
        <v>21</v>
      </c>
      <c r="E1777" t="s">
        <v>13</v>
      </c>
      <c r="F1777">
        <v>23</v>
      </c>
      <c r="G1777" t="str">
        <f t="shared" si="81"/>
        <v>2013</v>
      </c>
      <c r="H1777" t="str">
        <f t="shared" si="82"/>
        <v>August</v>
      </c>
      <c r="I1777">
        <v>21960</v>
      </c>
      <c r="J1777">
        <v>23400</v>
      </c>
      <c r="K1777">
        <f t="shared" si="83"/>
        <v>1440</v>
      </c>
      <c r="L1777">
        <v>3582</v>
      </c>
      <c r="M1777">
        <v>3870</v>
      </c>
      <c r="P1777" s="36">
        <v>41514</v>
      </c>
    </row>
    <row r="1778" spans="1:16">
      <c r="A1778" s="57">
        <v>41514</v>
      </c>
      <c r="B1778" t="s">
        <v>27</v>
      </c>
      <c r="C1778" t="s">
        <v>23</v>
      </c>
      <c r="D1778" t="s">
        <v>19</v>
      </c>
      <c r="E1778" t="s">
        <v>13</v>
      </c>
      <c r="F1778">
        <v>3</v>
      </c>
      <c r="G1778" t="str">
        <f t="shared" si="81"/>
        <v>2013</v>
      </c>
      <c r="H1778" t="str">
        <f t="shared" si="82"/>
        <v>August</v>
      </c>
      <c r="I1778">
        <v>35802</v>
      </c>
      <c r="J1778">
        <v>38070</v>
      </c>
      <c r="K1778">
        <f t="shared" si="83"/>
        <v>2268</v>
      </c>
      <c r="L1778">
        <v>2952</v>
      </c>
      <c r="M1778">
        <v>3150</v>
      </c>
      <c r="P1778" s="36">
        <v>41514</v>
      </c>
    </row>
    <row r="1779" spans="1:16">
      <c r="A1779" s="57">
        <v>41514</v>
      </c>
      <c r="B1779" t="s">
        <v>29</v>
      </c>
      <c r="C1779" t="s">
        <v>30</v>
      </c>
      <c r="D1779" t="s">
        <v>32</v>
      </c>
      <c r="E1779" t="s">
        <v>13</v>
      </c>
      <c r="F1779">
        <v>24</v>
      </c>
      <c r="G1779" t="str">
        <f t="shared" si="81"/>
        <v>2013</v>
      </c>
      <c r="H1779" t="str">
        <f t="shared" si="82"/>
        <v>August</v>
      </c>
      <c r="I1779">
        <v>24822</v>
      </c>
      <c r="J1779">
        <v>26460</v>
      </c>
      <c r="K1779">
        <f t="shared" si="83"/>
        <v>1638</v>
      </c>
      <c r="L1779">
        <v>3978</v>
      </c>
      <c r="M1779">
        <v>4230</v>
      </c>
      <c r="P1779" s="36">
        <v>41514</v>
      </c>
    </row>
    <row r="1780" spans="1:16">
      <c r="A1780" s="57">
        <v>41515</v>
      </c>
      <c r="B1780" t="s">
        <v>24</v>
      </c>
      <c r="C1780" t="s">
        <v>25</v>
      </c>
      <c r="D1780" t="s">
        <v>33</v>
      </c>
      <c r="E1780" t="s">
        <v>13</v>
      </c>
      <c r="F1780">
        <v>25</v>
      </c>
      <c r="G1780" t="str">
        <f t="shared" si="81"/>
        <v>2013</v>
      </c>
      <c r="H1780" t="str">
        <f t="shared" si="82"/>
        <v>August</v>
      </c>
      <c r="I1780">
        <v>27846</v>
      </c>
      <c r="J1780">
        <v>29610</v>
      </c>
      <c r="K1780">
        <f t="shared" si="83"/>
        <v>1764</v>
      </c>
      <c r="L1780">
        <v>2034</v>
      </c>
      <c r="M1780">
        <v>2160</v>
      </c>
      <c r="P1780" s="36">
        <v>41515</v>
      </c>
    </row>
    <row r="1781" spans="1:16">
      <c r="A1781" s="57">
        <v>41515</v>
      </c>
      <c r="B1781" t="s">
        <v>24</v>
      </c>
      <c r="C1781" t="s">
        <v>25</v>
      </c>
      <c r="D1781" t="s">
        <v>40</v>
      </c>
      <c r="E1781" t="s">
        <v>16</v>
      </c>
      <c r="F1781">
        <v>5</v>
      </c>
      <c r="G1781" t="str">
        <f t="shared" si="81"/>
        <v>2013</v>
      </c>
      <c r="H1781" t="str">
        <f t="shared" si="82"/>
        <v>August</v>
      </c>
      <c r="I1781">
        <v>23544</v>
      </c>
      <c r="J1781">
        <v>25380</v>
      </c>
      <c r="K1781">
        <f t="shared" si="83"/>
        <v>1836</v>
      </c>
      <c r="L1781">
        <v>3924</v>
      </c>
      <c r="M1781">
        <v>4230</v>
      </c>
      <c r="P1781" s="36">
        <v>41515</v>
      </c>
    </row>
    <row r="1782" spans="1:16">
      <c r="A1782" s="57">
        <v>41515</v>
      </c>
      <c r="B1782" t="s">
        <v>22</v>
      </c>
      <c r="C1782" t="s">
        <v>23</v>
      </c>
      <c r="D1782" t="s">
        <v>40</v>
      </c>
      <c r="E1782" t="s">
        <v>16</v>
      </c>
      <c r="F1782">
        <v>2</v>
      </c>
      <c r="G1782" t="str">
        <f t="shared" si="81"/>
        <v>2013</v>
      </c>
      <c r="H1782" t="str">
        <f t="shared" si="82"/>
        <v>August</v>
      </c>
      <c r="I1782">
        <v>3924</v>
      </c>
      <c r="J1782">
        <v>4230</v>
      </c>
      <c r="K1782">
        <f t="shared" si="83"/>
        <v>306</v>
      </c>
      <c r="L1782">
        <v>5832</v>
      </c>
      <c r="M1782">
        <v>6210</v>
      </c>
      <c r="P1782" s="36">
        <v>41515</v>
      </c>
    </row>
    <row r="1783" spans="1:16">
      <c r="A1783" s="57">
        <v>41516</v>
      </c>
      <c r="B1783" t="s">
        <v>14</v>
      </c>
      <c r="C1783" t="s">
        <v>11</v>
      </c>
      <c r="D1783" t="s">
        <v>35</v>
      </c>
      <c r="E1783" t="s">
        <v>13</v>
      </c>
      <c r="F1783">
        <v>14</v>
      </c>
      <c r="G1783" t="str">
        <f t="shared" si="81"/>
        <v>2013</v>
      </c>
      <c r="H1783" t="str">
        <f t="shared" si="82"/>
        <v>August</v>
      </c>
      <c r="I1783">
        <v>61776</v>
      </c>
      <c r="J1783">
        <v>65880</v>
      </c>
      <c r="K1783">
        <f t="shared" si="83"/>
        <v>4104</v>
      </c>
      <c r="L1783">
        <v>3546</v>
      </c>
      <c r="M1783">
        <v>3780</v>
      </c>
      <c r="P1783" s="36">
        <v>41516</v>
      </c>
    </row>
    <row r="1784" spans="1:16">
      <c r="A1784" s="57">
        <v>41516</v>
      </c>
      <c r="B1784" t="s">
        <v>34</v>
      </c>
      <c r="C1784" t="s">
        <v>25</v>
      </c>
      <c r="D1784" t="s">
        <v>37</v>
      </c>
      <c r="E1784" t="s">
        <v>13</v>
      </c>
      <c r="F1784">
        <v>6</v>
      </c>
      <c r="G1784" t="str">
        <f t="shared" si="81"/>
        <v>2013</v>
      </c>
      <c r="H1784" t="str">
        <f t="shared" si="82"/>
        <v>August</v>
      </c>
      <c r="I1784">
        <v>8964</v>
      </c>
      <c r="J1784">
        <v>9540</v>
      </c>
      <c r="K1784">
        <f t="shared" si="83"/>
        <v>576</v>
      </c>
      <c r="L1784">
        <v>2034</v>
      </c>
      <c r="M1784">
        <v>2160</v>
      </c>
      <c r="P1784" s="36">
        <v>41516</v>
      </c>
    </row>
    <row r="1785" spans="1:16">
      <c r="A1785" s="57">
        <v>41517</v>
      </c>
      <c r="B1785" t="s">
        <v>27</v>
      </c>
      <c r="C1785" t="s">
        <v>23</v>
      </c>
      <c r="D1785" t="s">
        <v>12</v>
      </c>
      <c r="E1785" t="s">
        <v>13</v>
      </c>
      <c r="F1785">
        <v>13</v>
      </c>
      <c r="G1785" t="str">
        <f t="shared" si="81"/>
        <v>2013</v>
      </c>
      <c r="H1785" t="str">
        <f t="shared" si="82"/>
        <v>August</v>
      </c>
      <c r="I1785">
        <v>38646</v>
      </c>
      <c r="J1785">
        <v>41040</v>
      </c>
      <c r="K1785">
        <f t="shared" si="83"/>
        <v>2394</v>
      </c>
      <c r="L1785">
        <v>2034</v>
      </c>
      <c r="M1785">
        <v>2160</v>
      </c>
      <c r="P1785" s="36">
        <v>41517</v>
      </c>
    </row>
    <row r="1786" spans="1:16">
      <c r="A1786" s="57">
        <v>41517</v>
      </c>
      <c r="B1786" t="s">
        <v>24</v>
      </c>
      <c r="C1786" t="s">
        <v>25</v>
      </c>
      <c r="D1786" t="s">
        <v>26</v>
      </c>
      <c r="E1786" t="s">
        <v>13</v>
      </c>
      <c r="F1786">
        <v>4</v>
      </c>
      <c r="G1786" t="str">
        <f t="shared" si="81"/>
        <v>2013</v>
      </c>
      <c r="H1786" t="str">
        <f t="shared" si="82"/>
        <v>August</v>
      </c>
      <c r="I1786">
        <v>48672</v>
      </c>
      <c r="J1786">
        <v>51840</v>
      </c>
      <c r="K1786">
        <f t="shared" si="83"/>
        <v>3168</v>
      </c>
      <c r="L1786">
        <v>3042</v>
      </c>
      <c r="M1786">
        <v>3240</v>
      </c>
      <c r="P1786" s="36">
        <v>41517</v>
      </c>
    </row>
    <row r="1787" spans="1:16">
      <c r="A1787" s="57">
        <v>41517</v>
      </c>
      <c r="B1787" t="s">
        <v>22</v>
      </c>
      <c r="C1787" t="s">
        <v>23</v>
      </c>
      <c r="D1787" t="s">
        <v>43</v>
      </c>
      <c r="E1787" t="s">
        <v>13</v>
      </c>
      <c r="F1787">
        <v>21</v>
      </c>
      <c r="G1787" t="str">
        <f t="shared" si="81"/>
        <v>2013</v>
      </c>
      <c r="H1787" t="str">
        <f t="shared" si="82"/>
        <v>August</v>
      </c>
      <c r="I1787">
        <v>57528</v>
      </c>
      <c r="J1787">
        <v>61200</v>
      </c>
      <c r="K1787">
        <f t="shared" si="83"/>
        <v>3672</v>
      </c>
      <c r="L1787">
        <v>3042</v>
      </c>
      <c r="M1787">
        <v>3240</v>
      </c>
      <c r="P1787" s="36">
        <v>41517</v>
      </c>
    </row>
    <row r="1788" spans="1:16">
      <c r="A1788" s="57">
        <v>41517</v>
      </c>
      <c r="B1788" t="s">
        <v>31</v>
      </c>
      <c r="C1788" t="s">
        <v>30</v>
      </c>
      <c r="D1788" t="s">
        <v>19</v>
      </c>
      <c r="E1788" t="s">
        <v>13</v>
      </c>
      <c r="F1788">
        <v>16</v>
      </c>
      <c r="G1788" t="str">
        <f t="shared" si="81"/>
        <v>2013</v>
      </c>
      <c r="H1788" t="str">
        <f t="shared" si="82"/>
        <v>August</v>
      </c>
      <c r="I1788">
        <v>11934</v>
      </c>
      <c r="J1788">
        <v>12690</v>
      </c>
      <c r="K1788">
        <f t="shared" si="83"/>
        <v>756</v>
      </c>
      <c r="L1788">
        <v>3726</v>
      </c>
      <c r="M1788">
        <v>3960</v>
      </c>
      <c r="P1788" s="36">
        <v>41517</v>
      </c>
    </row>
    <row r="1789" spans="1:16">
      <c r="A1789" s="57">
        <v>41517</v>
      </c>
      <c r="B1789" t="s">
        <v>10</v>
      </c>
      <c r="C1789" t="s">
        <v>11</v>
      </c>
      <c r="D1789" t="s">
        <v>43</v>
      </c>
      <c r="E1789" t="s">
        <v>13</v>
      </c>
      <c r="F1789">
        <v>10</v>
      </c>
      <c r="G1789" t="str">
        <f t="shared" si="81"/>
        <v>2013</v>
      </c>
      <c r="H1789" t="str">
        <f t="shared" si="82"/>
        <v>August</v>
      </c>
      <c r="I1789">
        <v>20304</v>
      </c>
      <c r="J1789">
        <v>21600</v>
      </c>
      <c r="K1789">
        <f t="shared" si="83"/>
        <v>1296</v>
      </c>
      <c r="L1789">
        <v>2196</v>
      </c>
      <c r="M1789">
        <v>2340</v>
      </c>
      <c r="P1789" s="36">
        <v>41517</v>
      </c>
    </row>
    <row r="1790" spans="1:16">
      <c r="A1790" s="57">
        <v>41518</v>
      </c>
      <c r="B1790" t="s">
        <v>34</v>
      </c>
      <c r="C1790" t="s">
        <v>25</v>
      </c>
      <c r="D1790" t="s">
        <v>42</v>
      </c>
      <c r="E1790" t="s">
        <v>16</v>
      </c>
      <c r="F1790">
        <v>3</v>
      </c>
      <c r="G1790" t="str">
        <f t="shared" si="81"/>
        <v>2013</v>
      </c>
      <c r="H1790" t="str">
        <f t="shared" si="82"/>
        <v>September</v>
      </c>
      <c r="I1790">
        <v>22518</v>
      </c>
      <c r="J1790">
        <v>24300</v>
      </c>
      <c r="K1790">
        <f t="shared" si="83"/>
        <v>1782</v>
      </c>
      <c r="L1790">
        <v>4482</v>
      </c>
      <c r="M1790">
        <v>4770</v>
      </c>
      <c r="P1790" s="36">
        <v>41518</v>
      </c>
    </row>
    <row r="1791" spans="1:16">
      <c r="A1791" s="57">
        <v>41518</v>
      </c>
      <c r="B1791" t="s">
        <v>20</v>
      </c>
      <c r="C1791" t="s">
        <v>18</v>
      </c>
      <c r="D1791" t="s">
        <v>35</v>
      </c>
      <c r="E1791" t="s">
        <v>13</v>
      </c>
      <c r="F1791">
        <v>1</v>
      </c>
      <c r="G1791" t="str">
        <f t="shared" si="81"/>
        <v>2013</v>
      </c>
      <c r="H1791" t="str">
        <f t="shared" si="82"/>
        <v>September</v>
      </c>
      <c r="I1791">
        <v>77220</v>
      </c>
      <c r="J1791">
        <v>82350</v>
      </c>
      <c r="K1791">
        <f t="shared" si="83"/>
        <v>5130</v>
      </c>
      <c r="L1791">
        <v>5148</v>
      </c>
      <c r="M1791">
        <v>5490</v>
      </c>
      <c r="P1791" s="36">
        <v>41518</v>
      </c>
    </row>
    <row r="1792" spans="1:16">
      <c r="A1792" s="57">
        <v>41518</v>
      </c>
      <c r="B1792" t="s">
        <v>24</v>
      </c>
      <c r="C1792" t="s">
        <v>25</v>
      </c>
      <c r="D1792" t="s">
        <v>37</v>
      </c>
      <c r="E1792" t="s">
        <v>13</v>
      </c>
      <c r="F1792">
        <v>13</v>
      </c>
      <c r="G1792" t="str">
        <f t="shared" si="81"/>
        <v>2013</v>
      </c>
      <c r="H1792" t="str">
        <f t="shared" si="82"/>
        <v>September</v>
      </c>
      <c r="I1792">
        <v>89640</v>
      </c>
      <c r="J1792">
        <v>95400</v>
      </c>
      <c r="K1792">
        <f t="shared" si="83"/>
        <v>5760</v>
      </c>
      <c r="L1792">
        <v>3978</v>
      </c>
      <c r="M1792">
        <v>4230</v>
      </c>
      <c r="P1792" s="36">
        <v>41518</v>
      </c>
    </row>
    <row r="1793" spans="1:16">
      <c r="A1793" s="57">
        <v>41518</v>
      </c>
      <c r="B1793" t="s">
        <v>14</v>
      </c>
      <c r="C1793" t="s">
        <v>11</v>
      </c>
      <c r="D1793" t="s">
        <v>32</v>
      </c>
      <c r="E1793" t="s">
        <v>13</v>
      </c>
      <c r="F1793">
        <v>15</v>
      </c>
      <c r="G1793" t="str">
        <f t="shared" si="81"/>
        <v>2013</v>
      </c>
      <c r="H1793" t="str">
        <f t="shared" si="82"/>
        <v>September</v>
      </c>
      <c r="I1793">
        <v>3546</v>
      </c>
      <c r="J1793">
        <v>3780</v>
      </c>
      <c r="K1793">
        <f t="shared" si="83"/>
        <v>234</v>
      </c>
      <c r="L1793">
        <v>2106</v>
      </c>
      <c r="M1793">
        <v>2250</v>
      </c>
      <c r="P1793" s="36">
        <v>41518</v>
      </c>
    </row>
    <row r="1794" spans="1:16">
      <c r="A1794" s="57">
        <v>41518</v>
      </c>
      <c r="B1794" t="s">
        <v>10</v>
      </c>
      <c r="C1794" t="s">
        <v>11</v>
      </c>
      <c r="D1794" t="s">
        <v>33</v>
      </c>
      <c r="E1794" t="s">
        <v>13</v>
      </c>
      <c r="F1794">
        <v>5</v>
      </c>
      <c r="G1794" t="str">
        <f t="shared" si="81"/>
        <v>2013</v>
      </c>
      <c r="H1794" t="str">
        <f t="shared" si="82"/>
        <v>September</v>
      </c>
      <c r="I1794">
        <v>23868</v>
      </c>
      <c r="J1794">
        <v>25380</v>
      </c>
      <c r="K1794">
        <f t="shared" si="83"/>
        <v>1512</v>
      </c>
      <c r="L1794">
        <v>3978</v>
      </c>
      <c r="M1794">
        <v>4230</v>
      </c>
      <c r="P1794" s="36">
        <v>41518</v>
      </c>
    </row>
    <row r="1795" spans="1:16">
      <c r="A1795" s="57">
        <v>41519</v>
      </c>
      <c r="B1795" t="s">
        <v>31</v>
      </c>
      <c r="C1795" t="s">
        <v>30</v>
      </c>
      <c r="D1795" t="s">
        <v>19</v>
      </c>
      <c r="E1795" t="s">
        <v>13</v>
      </c>
      <c r="F1795">
        <v>25</v>
      </c>
      <c r="G1795" t="str">
        <f t="shared" ref="G1795:G1858" si="84">TEXT(A1795,"yyyy")</f>
        <v>2013</v>
      </c>
      <c r="H1795" t="str">
        <f t="shared" ref="H1795:H1858" si="85">TEXT(A1795,"mmmm")</f>
        <v>September</v>
      </c>
      <c r="I1795">
        <v>99450</v>
      </c>
      <c r="J1795">
        <v>105750</v>
      </c>
      <c r="K1795">
        <f t="shared" ref="K1795:K1858" si="86">J1795-I1795</f>
        <v>6300</v>
      </c>
      <c r="L1795">
        <v>2034</v>
      </c>
      <c r="M1795">
        <v>2160</v>
      </c>
      <c r="P1795" s="36">
        <v>41519</v>
      </c>
    </row>
    <row r="1796" spans="1:16">
      <c r="A1796" s="57">
        <v>41519</v>
      </c>
      <c r="B1796" t="s">
        <v>17</v>
      </c>
      <c r="C1796" t="s">
        <v>18</v>
      </c>
      <c r="D1796" t="s">
        <v>39</v>
      </c>
      <c r="E1796" t="s">
        <v>13</v>
      </c>
      <c r="F1796">
        <v>8</v>
      </c>
      <c r="G1796" t="str">
        <f t="shared" si="84"/>
        <v>2013</v>
      </c>
      <c r="H1796" t="str">
        <f t="shared" si="85"/>
        <v>September</v>
      </c>
      <c r="I1796">
        <v>33534</v>
      </c>
      <c r="J1796">
        <v>35640</v>
      </c>
      <c r="K1796">
        <f t="shared" si="86"/>
        <v>2106</v>
      </c>
      <c r="L1796">
        <v>2034</v>
      </c>
      <c r="M1796">
        <v>2160</v>
      </c>
      <c r="P1796" s="36">
        <v>41519</v>
      </c>
    </row>
    <row r="1797" spans="1:16">
      <c r="A1797" s="57">
        <v>41519</v>
      </c>
      <c r="B1797" t="s">
        <v>31</v>
      </c>
      <c r="C1797" t="s">
        <v>30</v>
      </c>
      <c r="D1797" t="s">
        <v>28</v>
      </c>
      <c r="E1797" t="s">
        <v>13</v>
      </c>
      <c r="F1797">
        <v>21</v>
      </c>
      <c r="G1797" t="str">
        <f t="shared" si="84"/>
        <v>2013</v>
      </c>
      <c r="H1797" t="str">
        <f t="shared" si="85"/>
        <v>September</v>
      </c>
      <c r="I1797">
        <v>110808</v>
      </c>
      <c r="J1797">
        <v>117990</v>
      </c>
      <c r="K1797">
        <f t="shared" si="86"/>
        <v>7182</v>
      </c>
      <c r="L1797">
        <v>3582</v>
      </c>
      <c r="M1797">
        <v>3870</v>
      </c>
      <c r="P1797" s="36">
        <v>41519</v>
      </c>
    </row>
    <row r="1798" spans="1:16">
      <c r="A1798" s="57">
        <v>41519</v>
      </c>
      <c r="B1798" t="s">
        <v>20</v>
      </c>
      <c r="C1798" t="s">
        <v>18</v>
      </c>
      <c r="D1798" t="s">
        <v>42</v>
      </c>
      <c r="E1798" t="s">
        <v>16</v>
      </c>
      <c r="F1798">
        <v>16</v>
      </c>
      <c r="G1798" t="str">
        <f t="shared" si="84"/>
        <v>2013</v>
      </c>
      <c r="H1798" t="str">
        <f t="shared" si="85"/>
        <v>September</v>
      </c>
      <c r="I1798">
        <v>180144</v>
      </c>
      <c r="J1798">
        <v>194400</v>
      </c>
      <c r="K1798">
        <f t="shared" si="86"/>
        <v>14256</v>
      </c>
      <c r="L1798">
        <v>3978</v>
      </c>
      <c r="M1798">
        <v>4230</v>
      </c>
      <c r="P1798" s="36">
        <v>41519</v>
      </c>
    </row>
    <row r="1799" spans="1:16">
      <c r="A1799" s="57">
        <v>41519</v>
      </c>
      <c r="B1799" t="s">
        <v>29</v>
      </c>
      <c r="C1799" t="s">
        <v>30</v>
      </c>
      <c r="D1799" t="s">
        <v>39</v>
      </c>
      <c r="E1799" t="s">
        <v>13</v>
      </c>
      <c r="F1799">
        <v>23</v>
      </c>
      <c r="G1799" t="str">
        <f t="shared" si="84"/>
        <v>2013</v>
      </c>
      <c r="H1799" t="str">
        <f t="shared" si="85"/>
        <v>September</v>
      </c>
      <c r="I1799">
        <v>85698</v>
      </c>
      <c r="J1799">
        <v>91080</v>
      </c>
      <c r="K1799">
        <f t="shared" si="86"/>
        <v>5382</v>
      </c>
      <c r="L1799">
        <v>2196</v>
      </c>
      <c r="M1799">
        <v>2340</v>
      </c>
      <c r="P1799" s="36">
        <v>41519</v>
      </c>
    </row>
    <row r="1800" spans="1:16">
      <c r="A1800" s="57">
        <v>41520</v>
      </c>
      <c r="B1800" t="s">
        <v>24</v>
      </c>
      <c r="C1800" t="s">
        <v>25</v>
      </c>
      <c r="D1800" t="s">
        <v>28</v>
      </c>
      <c r="E1800" t="s">
        <v>13</v>
      </c>
      <c r="F1800">
        <v>22</v>
      </c>
      <c r="G1800" t="str">
        <f t="shared" si="84"/>
        <v>2013</v>
      </c>
      <c r="H1800" t="str">
        <f t="shared" si="85"/>
        <v>September</v>
      </c>
      <c r="I1800">
        <v>34992</v>
      </c>
      <c r="J1800">
        <v>37260</v>
      </c>
      <c r="K1800">
        <f t="shared" si="86"/>
        <v>2268</v>
      </c>
      <c r="L1800">
        <v>3978</v>
      </c>
      <c r="M1800">
        <v>4230</v>
      </c>
      <c r="P1800" s="36">
        <v>41520</v>
      </c>
    </row>
    <row r="1801" spans="1:16">
      <c r="A1801" s="57">
        <v>41520</v>
      </c>
      <c r="B1801" t="s">
        <v>17</v>
      </c>
      <c r="C1801" t="s">
        <v>18</v>
      </c>
      <c r="D1801" t="s">
        <v>19</v>
      </c>
      <c r="E1801" t="s">
        <v>13</v>
      </c>
      <c r="F1801">
        <v>13</v>
      </c>
      <c r="G1801" t="str">
        <f t="shared" si="84"/>
        <v>2013</v>
      </c>
      <c r="H1801" t="str">
        <f t="shared" si="85"/>
        <v>September</v>
      </c>
      <c r="I1801">
        <v>27846</v>
      </c>
      <c r="J1801">
        <v>29610</v>
      </c>
      <c r="K1801">
        <f t="shared" si="86"/>
        <v>1764</v>
      </c>
      <c r="L1801">
        <v>3978</v>
      </c>
      <c r="M1801">
        <v>4230</v>
      </c>
      <c r="P1801" s="36">
        <v>41520</v>
      </c>
    </row>
    <row r="1802" spans="1:16">
      <c r="A1802" s="57">
        <v>41520</v>
      </c>
      <c r="B1802" t="s">
        <v>14</v>
      </c>
      <c r="C1802" t="s">
        <v>11</v>
      </c>
      <c r="D1802" t="s">
        <v>43</v>
      </c>
      <c r="E1802" t="s">
        <v>13</v>
      </c>
      <c r="F1802">
        <v>27</v>
      </c>
      <c r="G1802" t="str">
        <f t="shared" si="84"/>
        <v>2013</v>
      </c>
      <c r="H1802" t="str">
        <f t="shared" si="85"/>
        <v>September</v>
      </c>
      <c r="I1802">
        <v>23688</v>
      </c>
      <c r="J1802">
        <v>25200</v>
      </c>
      <c r="K1802">
        <f t="shared" si="86"/>
        <v>1512</v>
      </c>
      <c r="L1802">
        <v>3042</v>
      </c>
      <c r="M1802">
        <v>3240</v>
      </c>
      <c r="P1802" s="36">
        <v>41520</v>
      </c>
    </row>
    <row r="1803" spans="1:16">
      <c r="A1803" s="57">
        <v>41521</v>
      </c>
      <c r="B1803" t="s">
        <v>20</v>
      </c>
      <c r="C1803" t="s">
        <v>18</v>
      </c>
      <c r="D1803" t="s">
        <v>35</v>
      </c>
      <c r="E1803" t="s">
        <v>13</v>
      </c>
      <c r="F1803">
        <v>27</v>
      </c>
      <c r="G1803" t="str">
        <f t="shared" si="84"/>
        <v>2013</v>
      </c>
      <c r="H1803" t="str">
        <f t="shared" si="85"/>
        <v>September</v>
      </c>
      <c r="I1803">
        <v>25740</v>
      </c>
      <c r="J1803">
        <v>27450</v>
      </c>
      <c r="K1803">
        <f t="shared" si="86"/>
        <v>1710</v>
      </c>
      <c r="L1803">
        <v>3978</v>
      </c>
      <c r="M1803">
        <v>4230</v>
      </c>
      <c r="P1803" s="36">
        <v>41521</v>
      </c>
    </row>
    <row r="1804" spans="1:16">
      <c r="A1804" s="57">
        <v>41521</v>
      </c>
      <c r="B1804" t="s">
        <v>20</v>
      </c>
      <c r="C1804" t="s">
        <v>18</v>
      </c>
      <c r="D1804" t="s">
        <v>32</v>
      </c>
      <c r="E1804" t="s">
        <v>13</v>
      </c>
      <c r="F1804">
        <v>27</v>
      </c>
      <c r="G1804" t="str">
        <f t="shared" si="84"/>
        <v>2013</v>
      </c>
      <c r="H1804" t="str">
        <f t="shared" si="85"/>
        <v>September</v>
      </c>
      <c r="I1804">
        <v>39006</v>
      </c>
      <c r="J1804">
        <v>41580</v>
      </c>
      <c r="K1804">
        <f t="shared" si="86"/>
        <v>2574</v>
      </c>
      <c r="L1804">
        <v>3978</v>
      </c>
      <c r="M1804">
        <v>4230</v>
      </c>
      <c r="P1804" s="36">
        <v>41521</v>
      </c>
    </row>
    <row r="1805" spans="1:16">
      <c r="A1805" s="57">
        <v>41522</v>
      </c>
      <c r="B1805" t="s">
        <v>24</v>
      </c>
      <c r="C1805" t="s">
        <v>25</v>
      </c>
      <c r="D1805" t="s">
        <v>26</v>
      </c>
      <c r="E1805" t="s">
        <v>13</v>
      </c>
      <c r="F1805">
        <v>27</v>
      </c>
      <c r="G1805" t="str">
        <f t="shared" si="84"/>
        <v>2013</v>
      </c>
      <c r="H1805" t="str">
        <f t="shared" si="85"/>
        <v>September</v>
      </c>
      <c r="I1805">
        <v>6084</v>
      </c>
      <c r="J1805">
        <v>6480</v>
      </c>
      <c r="K1805">
        <f t="shared" si="86"/>
        <v>396</v>
      </c>
      <c r="L1805">
        <v>5832</v>
      </c>
      <c r="M1805">
        <v>6210</v>
      </c>
      <c r="P1805" s="36">
        <v>41522</v>
      </c>
    </row>
    <row r="1806" spans="1:16">
      <c r="A1806" s="57">
        <v>41522</v>
      </c>
      <c r="B1806" t="s">
        <v>17</v>
      </c>
      <c r="C1806" t="s">
        <v>18</v>
      </c>
      <c r="D1806" t="s">
        <v>12</v>
      </c>
      <c r="E1806" t="s">
        <v>13</v>
      </c>
      <c r="F1806">
        <v>27</v>
      </c>
      <c r="G1806" t="str">
        <f t="shared" si="84"/>
        <v>2013</v>
      </c>
      <c r="H1806" t="str">
        <f t="shared" si="85"/>
        <v>September</v>
      </c>
      <c r="I1806">
        <v>26442</v>
      </c>
      <c r="J1806">
        <v>28080</v>
      </c>
      <c r="K1806">
        <f t="shared" si="86"/>
        <v>1638</v>
      </c>
      <c r="L1806">
        <v>2196</v>
      </c>
      <c r="M1806">
        <v>2340</v>
      </c>
      <c r="P1806" s="36">
        <v>41522</v>
      </c>
    </row>
    <row r="1807" spans="1:16">
      <c r="A1807" s="57">
        <v>41522</v>
      </c>
      <c r="B1807" t="s">
        <v>29</v>
      </c>
      <c r="C1807" t="s">
        <v>30</v>
      </c>
      <c r="D1807" t="s">
        <v>21</v>
      </c>
      <c r="E1807" t="s">
        <v>13</v>
      </c>
      <c r="F1807">
        <v>27</v>
      </c>
      <c r="G1807" t="str">
        <f t="shared" si="84"/>
        <v>2013</v>
      </c>
      <c r="H1807" t="str">
        <f t="shared" si="85"/>
        <v>September</v>
      </c>
      <c r="I1807">
        <v>54900</v>
      </c>
      <c r="J1807">
        <v>58500</v>
      </c>
      <c r="K1807">
        <f t="shared" si="86"/>
        <v>3600</v>
      </c>
      <c r="L1807">
        <v>3546</v>
      </c>
      <c r="M1807">
        <v>3780</v>
      </c>
      <c r="P1807" s="36">
        <v>41522</v>
      </c>
    </row>
    <row r="1808" spans="1:16">
      <c r="A1808" s="57">
        <v>41522</v>
      </c>
      <c r="B1808" t="s">
        <v>27</v>
      </c>
      <c r="C1808" t="s">
        <v>23</v>
      </c>
      <c r="D1808" t="s">
        <v>41</v>
      </c>
      <c r="E1808" t="s">
        <v>13</v>
      </c>
      <c r="F1808">
        <v>12</v>
      </c>
      <c r="G1808" t="str">
        <f t="shared" si="84"/>
        <v>2013</v>
      </c>
      <c r="H1808" t="str">
        <f t="shared" si="85"/>
        <v>September</v>
      </c>
      <c r="I1808">
        <v>59040</v>
      </c>
      <c r="J1808">
        <v>63000</v>
      </c>
      <c r="K1808">
        <f t="shared" si="86"/>
        <v>3960</v>
      </c>
      <c r="L1808">
        <v>3582</v>
      </c>
      <c r="M1808">
        <v>3870</v>
      </c>
      <c r="P1808" s="36">
        <v>41522</v>
      </c>
    </row>
    <row r="1809" spans="1:16">
      <c r="A1809" s="57">
        <v>41522</v>
      </c>
      <c r="B1809" t="s">
        <v>34</v>
      </c>
      <c r="C1809" t="s">
        <v>25</v>
      </c>
      <c r="D1809" t="s">
        <v>26</v>
      </c>
      <c r="E1809" t="s">
        <v>13</v>
      </c>
      <c r="F1809">
        <v>18</v>
      </c>
      <c r="G1809" t="str">
        <f t="shared" si="84"/>
        <v>2013</v>
      </c>
      <c r="H1809" t="str">
        <f t="shared" si="85"/>
        <v>September</v>
      </c>
      <c r="I1809">
        <v>45630</v>
      </c>
      <c r="J1809">
        <v>48600</v>
      </c>
      <c r="K1809">
        <f t="shared" si="86"/>
        <v>2970</v>
      </c>
      <c r="L1809">
        <v>3978</v>
      </c>
      <c r="M1809">
        <v>4230</v>
      </c>
      <c r="P1809" s="36">
        <v>41522</v>
      </c>
    </row>
    <row r="1810" spans="1:16">
      <c r="A1810" s="57">
        <v>41523</v>
      </c>
      <c r="B1810" t="s">
        <v>10</v>
      </c>
      <c r="C1810" t="s">
        <v>11</v>
      </c>
      <c r="D1810" t="s">
        <v>15</v>
      </c>
      <c r="E1810" t="s">
        <v>16</v>
      </c>
      <c r="F1810">
        <v>8</v>
      </c>
      <c r="G1810" t="str">
        <f t="shared" si="84"/>
        <v>2013</v>
      </c>
      <c r="H1810" t="str">
        <f t="shared" si="85"/>
        <v>September</v>
      </c>
      <c r="I1810">
        <v>75222</v>
      </c>
      <c r="J1810">
        <v>81270</v>
      </c>
      <c r="K1810">
        <f t="shared" si="86"/>
        <v>6048</v>
      </c>
      <c r="L1810">
        <v>3978</v>
      </c>
      <c r="M1810">
        <v>4230</v>
      </c>
      <c r="P1810" s="36">
        <v>41523</v>
      </c>
    </row>
    <row r="1811" spans="1:16">
      <c r="A1811" s="57">
        <v>41523</v>
      </c>
      <c r="B1811" t="s">
        <v>31</v>
      </c>
      <c r="C1811" t="s">
        <v>30</v>
      </c>
      <c r="D1811" t="s">
        <v>36</v>
      </c>
      <c r="E1811" t="s">
        <v>13</v>
      </c>
      <c r="F1811">
        <v>21</v>
      </c>
      <c r="G1811" t="str">
        <f t="shared" si="84"/>
        <v>2013</v>
      </c>
      <c r="H1811" t="str">
        <f t="shared" si="85"/>
        <v>September</v>
      </c>
      <c r="I1811">
        <v>4212</v>
      </c>
      <c r="J1811">
        <v>4500</v>
      </c>
      <c r="K1811">
        <f t="shared" si="86"/>
        <v>288</v>
      </c>
      <c r="L1811">
        <v>2034</v>
      </c>
      <c r="M1811">
        <v>2160</v>
      </c>
      <c r="P1811" s="36">
        <v>41523</v>
      </c>
    </row>
    <row r="1812" spans="1:16">
      <c r="A1812" s="57">
        <v>41524</v>
      </c>
      <c r="B1812" t="s">
        <v>22</v>
      </c>
      <c r="C1812" t="s">
        <v>23</v>
      </c>
      <c r="D1812" t="s">
        <v>43</v>
      </c>
      <c r="E1812" t="s">
        <v>13</v>
      </c>
      <c r="F1812">
        <v>25</v>
      </c>
      <c r="G1812" t="str">
        <f t="shared" si="84"/>
        <v>2013</v>
      </c>
      <c r="H1812" t="str">
        <f t="shared" si="85"/>
        <v>September</v>
      </c>
      <c r="I1812">
        <v>6768</v>
      </c>
      <c r="J1812">
        <v>7200</v>
      </c>
      <c r="K1812">
        <f t="shared" si="86"/>
        <v>432</v>
      </c>
      <c r="L1812">
        <v>3042</v>
      </c>
      <c r="M1812">
        <v>3240</v>
      </c>
      <c r="P1812" s="36">
        <v>41524</v>
      </c>
    </row>
    <row r="1813" spans="1:16">
      <c r="A1813" s="57">
        <v>41525</v>
      </c>
      <c r="B1813" t="s">
        <v>34</v>
      </c>
      <c r="C1813" t="s">
        <v>25</v>
      </c>
      <c r="D1813" t="s">
        <v>38</v>
      </c>
      <c r="E1813" t="s">
        <v>13</v>
      </c>
      <c r="F1813">
        <v>12</v>
      </c>
      <c r="G1813" t="str">
        <f t="shared" si="84"/>
        <v>2013</v>
      </c>
      <c r="H1813" t="str">
        <f t="shared" si="85"/>
        <v>September</v>
      </c>
      <c r="I1813">
        <v>49644</v>
      </c>
      <c r="J1813">
        <v>52920</v>
      </c>
      <c r="K1813">
        <f t="shared" si="86"/>
        <v>3276</v>
      </c>
      <c r="L1813">
        <v>5148</v>
      </c>
      <c r="M1813">
        <v>5490</v>
      </c>
      <c r="P1813" s="36">
        <v>41525</v>
      </c>
    </row>
    <row r="1814" spans="1:16">
      <c r="A1814" s="57">
        <v>41525</v>
      </c>
      <c r="B1814" t="s">
        <v>17</v>
      </c>
      <c r="C1814" t="s">
        <v>18</v>
      </c>
      <c r="D1814" t="s">
        <v>21</v>
      </c>
      <c r="E1814" t="s">
        <v>13</v>
      </c>
      <c r="F1814">
        <v>9</v>
      </c>
      <c r="G1814" t="str">
        <f t="shared" si="84"/>
        <v>2013</v>
      </c>
      <c r="H1814" t="str">
        <f t="shared" si="85"/>
        <v>September</v>
      </c>
      <c r="I1814">
        <v>17568</v>
      </c>
      <c r="J1814">
        <v>18720</v>
      </c>
      <c r="K1814">
        <f t="shared" si="86"/>
        <v>1152</v>
      </c>
      <c r="L1814">
        <v>2106</v>
      </c>
      <c r="M1814">
        <v>2250</v>
      </c>
      <c r="P1814" s="36">
        <v>41525</v>
      </c>
    </row>
    <row r="1815" spans="1:16">
      <c r="A1815" s="57">
        <v>41526</v>
      </c>
      <c r="B1815" t="s">
        <v>24</v>
      </c>
      <c r="C1815" t="s">
        <v>25</v>
      </c>
      <c r="D1815" t="s">
        <v>36</v>
      </c>
      <c r="E1815" t="s">
        <v>13</v>
      </c>
      <c r="F1815">
        <v>23</v>
      </c>
      <c r="G1815" t="str">
        <f t="shared" si="84"/>
        <v>2013</v>
      </c>
      <c r="H1815" t="str">
        <f t="shared" si="85"/>
        <v>September</v>
      </c>
      <c r="I1815">
        <v>21060</v>
      </c>
      <c r="J1815">
        <v>22500</v>
      </c>
      <c r="K1815">
        <f t="shared" si="86"/>
        <v>1440</v>
      </c>
      <c r="L1815">
        <v>4482</v>
      </c>
      <c r="M1815">
        <v>4770</v>
      </c>
      <c r="P1815" s="36">
        <v>41526</v>
      </c>
    </row>
    <row r="1816" spans="1:16">
      <c r="A1816" s="57">
        <v>41526</v>
      </c>
      <c r="B1816" t="s">
        <v>20</v>
      </c>
      <c r="C1816" t="s">
        <v>18</v>
      </c>
      <c r="D1816" t="s">
        <v>38</v>
      </c>
      <c r="E1816" t="s">
        <v>13</v>
      </c>
      <c r="F1816">
        <v>23</v>
      </c>
      <c r="G1816" t="str">
        <f t="shared" si="84"/>
        <v>2013</v>
      </c>
      <c r="H1816" t="str">
        <f t="shared" si="85"/>
        <v>September</v>
      </c>
      <c r="I1816">
        <v>31914</v>
      </c>
      <c r="J1816">
        <v>34020</v>
      </c>
      <c r="K1816">
        <f t="shared" si="86"/>
        <v>2106</v>
      </c>
      <c r="L1816">
        <v>3546</v>
      </c>
      <c r="M1816">
        <v>3780</v>
      </c>
      <c r="P1816" s="36">
        <v>41526</v>
      </c>
    </row>
    <row r="1817" spans="1:16">
      <c r="A1817" s="57">
        <v>41526</v>
      </c>
      <c r="B1817" t="s">
        <v>22</v>
      </c>
      <c r="C1817" t="s">
        <v>23</v>
      </c>
      <c r="D1817" t="s">
        <v>37</v>
      </c>
      <c r="E1817" t="s">
        <v>13</v>
      </c>
      <c r="F1817">
        <v>20</v>
      </c>
      <c r="G1817" t="str">
        <f t="shared" si="84"/>
        <v>2013</v>
      </c>
      <c r="H1817" t="str">
        <f t="shared" si="85"/>
        <v>September</v>
      </c>
      <c r="I1817">
        <v>85158</v>
      </c>
      <c r="J1817">
        <v>90630</v>
      </c>
      <c r="K1817">
        <f t="shared" si="86"/>
        <v>5472</v>
      </c>
      <c r="L1817">
        <v>4482</v>
      </c>
      <c r="M1817">
        <v>4770</v>
      </c>
      <c r="P1817" s="36">
        <v>41526</v>
      </c>
    </row>
    <row r="1818" spans="1:16">
      <c r="A1818" s="57">
        <v>41527</v>
      </c>
      <c r="B1818" t="s">
        <v>29</v>
      </c>
      <c r="C1818" t="s">
        <v>30</v>
      </c>
      <c r="D1818" t="s">
        <v>39</v>
      </c>
      <c r="E1818" t="s">
        <v>13</v>
      </c>
      <c r="F1818">
        <v>25</v>
      </c>
      <c r="G1818" t="str">
        <f t="shared" si="84"/>
        <v>2013</v>
      </c>
      <c r="H1818" t="str">
        <f t="shared" si="85"/>
        <v>September</v>
      </c>
      <c r="I1818">
        <v>89424</v>
      </c>
      <c r="J1818">
        <v>95040</v>
      </c>
      <c r="K1818">
        <f t="shared" si="86"/>
        <v>5616</v>
      </c>
      <c r="L1818">
        <v>4482</v>
      </c>
      <c r="M1818">
        <v>4770</v>
      </c>
      <c r="P1818" s="36">
        <v>41527</v>
      </c>
    </row>
    <row r="1819" spans="1:16">
      <c r="A1819" s="57">
        <v>41527</v>
      </c>
      <c r="B1819" t="s">
        <v>20</v>
      </c>
      <c r="C1819" t="s">
        <v>18</v>
      </c>
      <c r="D1819" t="s">
        <v>36</v>
      </c>
      <c r="E1819" t="s">
        <v>13</v>
      </c>
      <c r="F1819">
        <v>4</v>
      </c>
      <c r="G1819" t="str">
        <f t="shared" si="84"/>
        <v>2013</v>
      </c>
      <c r="H1819" t="str">
        <f t="shared" si="85"/>
        <v>September</v>
      </c>
      <c r="I1819">
        <v>40014</v>
      </c>
      <c r="J1819">
        <v>42750</v>
      </c>
      <c r="K1819">
        <f t="shared" si="86"/>
        <v>2736</v>
      </c>
      <c r="L1819">
        <v>2034</v>
      </c>
      <c r="M1819">
        <v>2160</v>
      </c>
      <c r="P1819" s="36">
        <v>41527</v>
      </c>
    </row>
    <row r="1820" spans="1:16">
      <c r="A1820" s="57">
        <v>41527</v>
      </c>
      <c r="B1820" t="s">
        <v>14</v>
      </c>
      <c r="C1820" t="s">
        <v>11</v>
      </c>
      <c r="D1820" t="s">
        <v>32</v>
      </c>
      <c r="E1820" t="s">
        <v>13</v>
      </c>
      <c r="F1820">
        <v>24</v>
      </c>
      <c r="G1820" t="str">
        <f t="shared" si="84"/>
        <v>2013</v>
      </c>
      <c r="H1820" t="str">
        <f t="shared" si="85"/>
        <v>September</v>
      </c>
      <c r="I1820">
        <v>31914</v>
      </c>
      <c r="J1820">
        <v>34020</v>
      </c>
      <c r="K1820">
        <f t="shared" si="86"/>
        <v>2106</v>
      </c>
      <c r="L1820">
        <v>3978</v>
      </c>
      <c r="M1820">
        <v>4230</v>
      </c>
      <c r="P1820" s="36">
        <v>41527</v>
      </c>
    </row>
    <row r="1821" spans="1:16">
      <c r="A1821" s="57">
        <v>41527</v>
      </c>
      <c r="B1821" t="s">
        <v>27</v>
      </c>
      <c r="C1821" t="s">
        <v>23</v>
      </c>
      <c r="D1821" t="s">
        <v>41</v>
      </c>
      <c r="E1821" t="s">
        <v>13</v>
      </c>
      <c r="F1821">
        <v>24</v>
      </c>
      <c r="G1821" t="str">
        <f t="shared" si="84"/>
        <v>2013</v>
      </c>
      <c r="H1821" t="str">
        <f t="shared" si="85"/>
        <v>September</v>
      </c>
      <c r="I1821">
        <v>8856</v>
      </c>
      <c r="J1821">
        <v>9450</v>
      </c>
      <c r="K1821">
        <f t="shared" si="86"/>
        <v>594</v>
      </c>
      <c r="L1821">
        <v>5832</v>
      </c>
      <c r="M1821">
        <v>6210</v>
      </c>
      <c r="P1821" s="36">
        <v>41527</v>
      </c>
    </row>
    <row r="1822" spans="1:16">
      <c r="A1822" s="57">
        <v>41527</v>
      </c>
      <c r="B1822" t="s">
        <v>20</v>
      </c>
      <c r="C1822" t="s">
        <v>18</v>
      </c>
      <c r="D1822" t="s">
        <v>41</v>
      </c>
      <c r="E1822" t="s">
        <v>13</v>
      </c>
      <c r="F1822">
        <v>16</v>
      </c>
      <c r="G1822" t="str">
        <f t="shared" si="84"/>
        <v>2013</v>
      </c>
      <c r="H1822" t="str">
        <f t="shared" si="85"/>
        <v>September</v>
      </c>
      <c r="I1822">
        <v>53136</v>
      </c>
      <c r="J1822">
        <v>56700</v>
      </c>
      <c r="K1822">
        <f t="shared" si="86"/>
        <v>3564</v>
      </c>
      <c r="L1822">
        <v>3978</v>
      </c>
      <c r="M1822">
        <v>4230</v>
      </c>
      <c r="P1822" s="36">
        <v>41527</v>
      </c>
    </row>
    <row r="1823" spans="1:16">
      <c r="A1823" s="57">
        <v>41527</v>
      </c>
      <c r="B1823" t="s">
        <v>10</v>
      </c>
      <c r="C1823" t="s">
        <v>11</v>
      </c>
      <c r="D1823" t="s">
        <v>41</v>
      </c>
      <c r="E1823" t="s">
        <v>13</v>
      </c>
      <c r="F1823">
        <v>6</v>
      </c>
      <c r="G1823" t="str">
        <f t="shared" si="84"/>
        <v>2013</v>
      </c>
      <c r="H1823" t="str">
        <f t="shared" si="85"/>
        <v>September</v>
      </c>
      <c r="I1823">
        <v>64944</v>
      </c>
      <c r="J1823">
        <v>69300</v>
      </c>
      <c r="K1823">
        <f t="shared" si="86"/>
        <v>4356</v>
      </c>
      <c r="L1823">
        <v>3978</v>
      </c>
      <c r="M1823">
        <v>4230</v>
      </c>
      <c r="P1823" s="36">
        <v>41527</v>
      </c>
    </row>
    <row r="1824" spans="1:16">
      <c r="A1824" s="57">
        <v>41528</v>
      </c>
      <c r="B1824" t="s">
        <v>29</v>
      </c>
      <c r="C1824" t="s">
        <v>30</v>
      </c>
      <c r="D1824" t="s">
        <v>40</v>
      </c>
      <c r="E1824" t="s">
        <v>16</v>
      </c>
      <c r="F1824">
        <v>4</v>
      </c>
      <c r="G1824" t="str">
        <f t="shared" si="84"/>
        <v>2013</v>
      </c>
      <c r="H1824" t="str">
        <f t="shared" si="85"/>
        <v>September</v>
      </c>
      <c r="I1824">
        <v>98100</v>
      </c>
      <c r="J1824">
        <v>105750</v>
      </c>
      <c r="K1824">
        <f t="shared" si="86"/>
        <v>7650</v>
      </c>
      <c r="L1824">
        <v>5148</v>
      </c>
      <c r="M1824">
        <v>5490</v>
      </c>
      <c r="P1824" s="36">
        <v>41528</v>
      </c>
    </row>
    <row r="1825" spans="1:16">
      <c r="A1825" s="57">
        <v>41529</v>
      </c>
      <c r="B1825" t="s">
        <v>31</v>
      </c>
      <c r="C1825" t="s">
        <v>30</v>
      </c>
      <c r="D1825" t="s">
        <v>43</v>
      </c>
      <c r="E1825" t="s">
        <v>13</v>
      </c>
      <c r="F1825">
        <v>24</v>
      </c>
      <c r="G1825" t="str">
        <f t="shared" si="84"/>
        <v>2013</v>
      </c>
      <c r="H1825" t="str">
        <f t="shared" si="85"/>
        <v>September</v>
      </c>
      <c r="I1825">
        <v>81216</v>
      </c>
      <c r="J1825">
        <v>86400</v>
      </c>
      <c r="K1825">
        <f t="shared" si="86"/>
        <v>5184</v>
      </c>
      <c r="L1825">
        <v>5832</v>
      </c>
      <c r="M1825">
        <v>6210</v>
      </c>
      <c r="P1825" s="36">
        <v>41529</v>
      </c>
    </row>
    <row r="1826" spans="1:16">
      <c r="A1826" s="57">
        <v>41529</v>
      </c>
      <c r="B1826" t="s">
        <v>14</v>
      </c>
      <c r="C1826" t="s">
        <v>11</v>
      </c>
      <c r="D1826" t="s">
        <v>36</v>
      </c>
      <c r="E1826" t="s">
        <v>13</v>
      </c>
      <c r="F1826">
        <v>21</v>
      </c>
      <c r="G1826" t="str">
        <f t="shared" si="84"/>
        <v>2013</v>
      </c>
      <c r="H1826" t="str">
        <f t="shared" si="85"/>
        <v>September</v>
      </c>
      <c r="I1826">
        <v>6318</v>
      </c>
      <c r="J1826">
        <v>6750</v>
      </c>
      <c r="K1826">
        <f t="shared" si="86"/>
        <v>432</v>
      </c>
      <c r="L1826">
        <v>2034</v>
      </c>
      <c r="M1826">
        <v>2160</v>
      </c>
      <c r="P1826" s="36">
        <v>41529</v>
      </c>
    </row>
    <row r="1827" spans="1:16">
      <c r="A1827" s="57">
        <v>41530</v>
      </c>
      <c r="B1827" t="s">
        <v>10</v>
      </c>
      <c r="C1827" t="s">
        <v>11</v>
      </c>
      <c r="D1827" t="s">
        <v>42</v>
      </c>
      <c r="E1827" t="s">
        <v>16</v>
      </c>
      <c r="F1827">
        <v>13</v>
      </c>
      <c r="G1827" t="str">
        <f t="shared" si="84"/>
        <v>2013</v>
      </c>
      <c r="H1827" t="str">
        <f t="shared" si="85"/>
        <v>September</v>
      </c>
      <c r="I1827">
        <v>75060</v>
      </c>
      <c r="J1827">
        <v>81000</v>
      </c>
      <c r="K1827">
        <f t="shared" si="86"/>
        <v>5940</v>
      </c>
      <c r="L1827">
        <v>5832</v>
      </c>
      <c r="M1827">
        <v>6210</v>
      </c>
      <c r="P1827" s="36">
        <v>41530</v>
      </c>
    </row>
    <row r="1828" spans="1:16">
      <c r="A1828" s="57">
        <v>41530</v>
      </c>
      <c r="B1828" t="s">
        <v>34</v>
      </c>
      <c r="C1828" t="s">
        <v>25</v>
      </c>
      <c r="D1828" t="s">
        <v>21</v>
      </c>
      <c r="E1828" t="s">
        <v>13</v>
      </c>
      <c r="F1828">
        <v>2</v>
      </c>
      <c r="G1828" t="str">
        <f t="shared" si="84"/>
        <v>2013</v>
      </c>
      <c r="H1828" t="str">
        <f t="shared" si="85"/>
        <v>September</v>
      </c>
      <c r="I1828">
        <v>2196</v>
      </c>
      <c r="J1828">
        <v>2340</v>
      </c>
      <c r="K1828">
        <f t="shared" si="86"/>
        <v>144</v>
      </c>
      <c r="L1828">
        <v>3546</v>
      </c>
      <c r="M1828">
        <v>3780</v>
      </c>
      <c r="P1828" s="36">
        <v>41530</v>
      </c>
    </row>
    <row r="1829" spans="1:16">
      <c r="A1829" s="57">
        <v>41531</v>
      </c>
      <c r="B1829" t="s">
        <v>10</v>
      </c>
      <c r="C1829" t="s">
        <v>11</v>
      </c>
      <c r="D1829" t="s">
        <v>33</v>
      </c>
      <c r="E1829" t="s">
        <v>13</v>
      </c>
      <c r="F1829">
        <v>20</v>
      </c>
      <c r="G1829" t="str">
        <f t="shared" si="84"/>
        <v>2013</v>
      </c>
      <c r="H1829" t="str">
        <f t="shared" si="85"/>
        <v>September</v>
      </c>
      <c r="I1829">
        <v>55692</v>
      </c>
      <c r="J1829">
        <v>59220</v>
      </c>
      <c r="K1829">
        <f t="shared" si="86"/>
        <v>3528</v>
      </c>
      <c r="L1829">
        <v>3726</v>
      </c>
      <c r="M1829">
        <v>3960</v>
      </c>
      <c r="P1829" s="36">
        <v>41531</v>
      </c>
    </row>
    <row r="1830" spans="1:16">
      <c r="A1830" s="57">
        <v>41531</v>
      </c>
      <c r="B1830" t="s">
        <v>27</v>
      </c>
      <c r="C1830" t="s">
        <v>23</v>
      </c>
      <c r="D1830" t="s">
        <v>37</v>
      </c>
      <c r="E1830" t="s">
        <v>13</v>
      </c>
      <c r="F1830">
        <v>21</v>
      </c>
      <c r="G1830" t="str">
        <f t="shared" si="84"/>
        <v>2013</v>
      </c>
      <c r="H1830" t="str">
        <f t="shared" si="85"/>
        <v>September</v>
      </c>
      <c r="I1830">
        <v>31374</v>
      </c>
      <c r="J1830">
        <v>33390</v>
      </c>
      <c r="K1830">
        <f t="shared" si="86"/>
        <v>2016</v>
      </c>
      <c r="L1830">
        <v>3978</v>
      </c>
      <c r="M1830">
        <v>4230</v>
      </c>
      <c r="P1830" s="36">
        <v>41531</v>
      </c>
    </row>
    <row r="1831" spans="1:16">
      <c r="A1831" s="57">
        <v>41531</v>
      </c>
      <c r="B1831" t="s">
        <v>24</v>
      </c>
      <c r="C1831" t="s">
        <v>25</v>
      </c>
      <c r="D1831" t="s">
        <v>21</v>
      </c>
      <c r="E1831" t="s">
        <v>13</v>
      </c>
      <c r="F1831">
        <v>12</v>
      </c>
      <c r="G1831" t="str">
        <f t="shared" si="84"/>
        <v>2013</v>
      </c>
      <c r="H1831" t="str">
        <f t="shared" si="85"/>
        <v>September</v>
      </c>
      <c r="I1831">
        <v>4392</v>
      </c>
      <c r="J1831">
        <v>4680</v>
      </c>
      <c r="K1831">
        <f t="shared" si="86"/>
        <v>288</v>
      </c>
      <c r="L1831">
        <v>3042</v>
      </c>
      <c r="M1831">
        <v>3240</v>
      </c>
      <c r="P1831" s="36">
        <v>41531</v>
      </c>
    </row>
    <row r="1832" spans="1:16">
      <c r="A1832" s="57">
        <v>41531</v>
      </c>
      <c r="B1832" t="s">
        <v>22</v>
      </c>
      <c r="C1832" t="s">
        <v>23</v>
      </c>
      <c r="D1832" t="s">
        <v>15</v>
      </c>
      <c r="E1832" t="s">
        <v>16</v>
      </c>
      <c r="F1832">
        <v>23</v>
      </c>
      <c r="G1832" t="str">
        <f t="shared" si="84"/>
        <v>2013</v>
      </c>
      <c r="H1832" t="str">
        <f t="shared" si="85"/>
        <v>September</v>
      </c>
      <c r="I1832">
        <v>89550</v>
      </c>
      <c r="J1832">
        <v>96750</v>
      </c>
      <c r="K1832">
        <f t="shared" si="86"/>
        <v>7200</v>
      </c>
      <c r="L1832">
        <v>3546</v>
      </c>
      <c r="M1832">
        <v>3780</v>
      </c>
      <c r="P1832" s="36">
        <v>41531</v>
      </c>
    </row>
    <row r="1833" spans="1:16">
      <c r="A1833" s="57">
        <v>41531</v>
      </c>
      <c r="B1833" t="s">
        <v>22</v>
      </c>
      <c r="C1833" t="s">
        <v>23</v>
      </c>
      <c r="D1833" t="s">
        <v>42</v>
      </c>
      <c r="E1833" t="s">
        <v>16</v>
      </c>
      <c r="F1833">
        <v>23</v>
      </c>
      <c r="G1833" t="str">
        <f t="shared" si="84"/>
        <v>2013</v>
      </c>
      <c r="H1833" t="str">
        <f t="shared" si="85"/>
        <v>September</v>
      </c>
      <c r="I1833">
        <v>67554</v>
      </c>
      <c r="J1833">
        <v>72900</v>
      </c>
      <c r="K1833">
        <f t="shared" si="86"/>
        <v>5346</v>
      </c>
      <c r="L1833">
        <v>4482</v>
      </c>
      <c r="M1833">
        <v>4770</v>
      </c>
      <c r="P1833" s="36">
        <v>41531</v>
      </c>
    </row>
    <row r="1834" spans="1:16">
      <c r="A1834" s="57">
        <v>41531</v>
      </c>
      <c r="B1834" t="s">
        <v>10</v>
      </c>
      <c r="C1834" t="s">
        <v>11</v>
      </c>
      <c r="D1834" t="s">
        <v>43</v>
      </c>
      <c r="E1834" t="s">
        <v>13</v>
      </c>
      <c r="F1834">
        <v>24</v>
      </c>
      <c r="G1834" t="str">
        <f t="shared" si="84"/>
        <v>2013</v>
      </c>
      <c r="H1834" t="str">
        <f t="shared" si="85"/>
        <v>September</v>
      </c>
      <c r="I1834">
        <v>3384</v>
      </c>
      <c r="J1834">
        <v>3600</v>
      </c>
      <c r="K1834">
        <f t="shared" si="86"/>
        <v>216</v>
      </c>
      <c r="L1834">
        <v>3924</v>
      </c>
      <c r="M1834">
        <v>4230</v>
      </c>
      <c r="P1834" s="36">
        <v>41531</v>
      </c>
    </row>
    <row r="1835" spans="1:16">
      <c r="A1835" s="57">
        <v>41532</v>
      </c>
      <c r="B1835" t="s">
        <v>17</v>
      </c>
      <c r="C1835" t="s">
        <v>18</v>
      </c>
      <c r="D1835" t="s">
        <v>40</v>
      </c>
      <c r="E1835" t="s">
        <v>16</v>
      </c>
      <c r="F1835">
        <v>25</v>
      </c>
      <c r="G1835" t="str">
        <f t="shared" si="84"/>
        <v>2013</v>
      </c>
      <c r="H1835" t="str">
        <f t="shared" si="85"/>
        <v>September</v>
      </c>
      <c r="I1835">
        <v>39240</v>
      </c>
      <c r="J1835">
        <v>42300</v>
      </c>
      <c r="K1835">
        <f t="shared" si="86"/>
        <v>3060</v>
      </c>
      <c r="L1835">
        <v>2952</v>
      </c>
      <c r="M1835">
        <v>3150</v>
      </c>
      <c r="P1835" s="36">
        <v>41532</v>
      </c>
    </row>
    <row r="1836" spans="1:16">
      <c r="A1836" s="57">
        <v>41532</v>
      </c>
      <c r="B1836" t="s">
        <v>22</v>
      </c>
      <c r="C1836" t="s">
        <v>23</v>
      </c>
      <c r="D1836" t="s">
        <v>39</v>
      </c>
      <c r="E1836" t="s">
        <v>13</v>
      </c>
      <c r="F1836">
        <v>17</v>
      </c>
      <c r="G1836" t="str">
        <f t="shared" si="84"/>
        <v>2013</v>
      </c>
      <c r="H1836" t="str">
        <f t="shared" si="85"/>
        <v>September</v>
      </c>
      <c r="I1836">
        <v>85698</v>
      </c>
      <c r="J1836">
        <v>91080</v>
      </c>
      <c r="K1836">
        <f t="shared" si="86"/>
        <v>5382</v>
      </c>
      <c r="L1836">
        <v>3726</v>
      </c>
      <c r="M1836">
        <v>3960</v>
      </c>
      <c r="P1836" s="36">
        <v>41532</v>
      </c>
    </row>
    <row r="1837" spans="1:16">
      <c r="A1837" s="57">
        <v>41532</v>
      </c>
      <c r="B1837" t="s">
        <v>29</v>
      </c>
      <c r="C1837" t="s">
        <v>30</v>
      </c>
      <c r="D1837" t="s">
        <v>42</v>
      </c>
      <c r="E1837" t="s">
        <v>16</v>
      </c>
      <c r="F1837">
        <v>21</v>
      </c>
      <c r="G1837" t="str">
        <f t="shared" si="84"/>
        <v>2013</v>
      </c>
      <c r="H1837" t="str">
        <f t="shared" si="85"/>
        <v>September</v>
      </c>
      <c r="I1837">
        <v>142614</v>
      </c>
      <c r="J1837">
        <v>153900</v>
      </c>
      <c r="K1837">
        <f t="shared" si="86"/>
        <v>11286</v>
      </c>
      <c r="L1837">
        <v>3978</v>
      </c>
      <c r="M1837">
        <v>4230</v>
      </c>
      <c r="P1837" s="36">
        <v>41532</v>
      </c>
    </row>
    <row r="1838" spans="1:16">
      <c r="A1838" s="57">
        <v>41532</v>
      </c>
      <c r="B1838" t="s">
        <v>22</v>
      </c>
      <c r="C1838" t="s">
        <v>23</v>
      </c>
      <c r="D1838" t="s">
        <v>37</v>
      </c>
      <c r="E1838" t="s">
        <v>13</v>
      </c>
      <c r="F1838">
        <v>9</v>
      </c>
      <c r="G1838" t="str">
        <f t="shared" si="84"/>
        <v>2013</v>
      </c>
      <c r="H1838" t="str">
        <f t="shared" si="85"/>
        <v>September</v>
      </c>
      <c r="I1838">
        <v>13446</v>
      </c>
      <c r="J1838">
        <v>14310</v>
      </c>
      <c r="K1838">
        <f t="shared" si="86"/>
        <v>864</v>
      </c>
      <c r="L1838">
        <v>3726</v>
      </c>
      <c r="M1838">
        <v>3960</v>
      </c>
      <c r="P1838" s="36">
        <v>41532</v>
      </c>
    </row>
    <row r="1839" spans="1:16">
      <c r="A1839" s="57">
        <v>41532</v>
      </c>
      <c r="B1839" t="s">
        <v>27</v>
      </c>
      <c r="C1839" t="s">
        <v>23</v>
      </c>
      <c r="D1839" t="s">
        <v>19</v>
      </c>
      <c r="E1839" t="s">
        <v>13</v>
      </c>
      <c r="F1839">
        <v>11</v>
      </c>
      <c r="G1839" t="str">
        <f t="shared" si="84"/>
        <v>2013</v>
      </c>
      <c r="H1839" t="str">
        <f t="shared" si="85"/>
        <v>September</v>
      </c>
      <c r="I1839">
        <v>59670</v>
      </c>
      <c r="J1839">
        <v>63450</v>
      </c>
      <c r="K1839">
        <f t="shared" si="86"/>
        <v>3780</v>
      </c>
      <c r="L1839">
        <v>4482</v>
      </c>
      <c r="M1839">
        <v>4770</v>
      </c>
      <c r="P1839" s="36">
        <v>41532</v>
      </c>
    </row>
    <row r="1840" spans="1:16">
      <c r="A1840" s="57">
        <v>41533</v>
      </c>
      <c r="B1840" t="s">
        <v>10</v>
      </c>
      <c r="C1840" t="s">
        <v>11</v>
      </c>
      <c r="D1840" t="s">
        <v>28</v>
      </c>
      <c r="E1840" t="s">
        <v>13</v>
      </c>
      <c r="F1840">
        <v>4</v>
      </c>
      <c r="G1840" t="str">
        <f t="shared" si="84"/>
        <v>2013</v>
      </c>
      <c r="H1840" t="str">
        <f t="shared" si="85"/>
        <v>September</v>
      </c>
      <c r="I1840">
        <v>75816</v>
      </c>
      <c r="J1840">
        <v>80730</v>
      </c>
      <c r="K1840">
        <f t="shared" si="86"/>
        <v>4914</v>
      </c>
      <c r="L1840">
        <v>3582</v>
      </c>
      <c r="M1840">
        <v>3870</v>
      </c>
      <c r="P1840" s="36">
        <v>41533</v>
      </c>
    </row>
    <row r="1841" spans="1:16">
      <c r="A1841" s="57">
        <v>41533</v>
      </c>
      <c r="B1841" t="s">
        <v>20</v>
      </c>
      <c r="C1841" t="s">
        <v>18</v>
      </c>
      <c r="D1841" t="s">
        <v>32</v>
      </c>
      <c r="E1841" t="s">
        <v>13</v>
      </c>
      <c r="F1841">
        <v>22</v>
      </c>
      <c r="G1841" t="str">
        <f t="shared" si="84"/>
        <v>2013</v>
      </c>
      <c r="H1841" t="str">
        <f t="shared" si="85"/>
        <v>September</v>
      </c>
      <c r="I1841">
        <v>46098</v>
      </c>
      <c r="J1841">
        <v>49140</v>
      </c>
      <c r="K1841">
        <f t="shared" si="86"/>
        <v>3042</v>
      </c>
      <c r="L1841">
        <v>4482</v>
      </c>
      <c r="M1841">
        <v>4770</v>
      </c>
      <c r="P1841" s="36">
        <v>41533</v>
      </c>
    </row>
    <row r="1842" spans="1:16">
      <c r="A1842" s="57">
        <v>41533</v>
      </c>
      <c r="B1842" t="s">
        <v>29</v>
      </c>
      <c r="C1842" t="s">
        <v>30</v>
      </c>
      <c r="D1842" t="s">
        <v>21</v>
      </c>
      <c r="E1842" t="s">
        <v>13</v>
      </c>
      <c r="F1842">
        <v>15</v>
      </c>
      <c r="G1842" t="str">
        <f t="shared" si="84"/>
        <v>2013</v>
      </c>
      <c r="H1842" t="str">
        <f t="shared" si="85"/>
        <v>September</v>
      </c>
      <c r="I1842">
        <v>13176</v>
      </c>
      <c r="J1842">
        <v>14040</v>
      </c>
      <c r="K1842">
        <f t="shared" si="86"/>
        <v>864</v>
      </c>
      <c r="L1842">
        <v>3924</v>
      </c>
      <c r="M1842">
        <v>4230</v>
      </c>
      <c r="P1842" s="36">
        <v>41533</v>
      </c>
    </row>
    <row r="1843" spans="1:16">
      <c r="A1843" s="57">
        <v>41534</v>
      </c>
      <c r="B1843" t="s">
        <v>27</v>
      </c>
      <c r="C1843" t="s">
        <v>23</v>
      </c>
      <c r="D1843" t="s">
        <v>41</v>
      </c>
      <c r="E1843" t="s">
        <v>13</v>
      </c>
      <c r="F1843">
        <v>23</v>
      </c>
      <c r="G1843" t="str">
        <f t="shared" si="84"/>
        <v>2013</v>
      </c>
      <c r="H1843" t="str">
        <f t="shared" si="85"/>
        <v>September</v>
      </c>
      <c r="I1843">
        <v>59040</v>
      </c>
      <c r="J1843">
        <v>63000</v>
      </c>
      <c r="K1843">
        <f t="shared" si="86"/>
        <v>3960</v>
      </c>
      <c r="L1843">
        <v>7506</v>
      </c>
      <c r="M1843">
        <v>8100</v>
      </c>
      <c r="P1843" s="36">
        <v>41534</v>
      </c>
    </row>
    <row r="1844" spans="1:16">
      <c r="A1844" s="57">
        <v>41534</v>
      </c>
      <c r="B1844" t="s">
        <v>10</v>
      </c>
      <c r="C1844" t="s">
        <v>11</v>
      </c>
      <c r="D1844" t="s">
        <v>21</v>
      </c>
      <c r="E1844" t="s">
        <v>13</v>
      </c>
      <c r="F1844">
        <v>9</v>
      </c>
      <c r="G1844" t="str">
        <f t="shared" si="84"/>
        <v>2013</v>
      </c>
      <c r="H1844" t="str">
        <f t="shared" si="85"/>
        <v>September</v>
      </c>
      <c r="I1844">
        <v>6588</v>
      </c>
      <c r="J1844">
        <v>7020</v>
      </c>
      <c r="K1844">
        <f t="shared" si="86"/>
        <v>432</v>
      </c>
      <c r="L1844">
        <v>3546</v>
      </c>
      <c r="M1844">
        <v>3780</v>
      </c>
      <c r="P1844" s="36">
        <v>41534</v>
      </c>
    </row>
    <row r="1845" spans="1:16">
      <c r="A1845" s="57">
        <v>41534</v>
      </c>
      <c r="B1845" t="s">
        <v>10</v>
      </c>
      <c r="C1845" t="s">
        <v>11</v>
      </c>
      <c r="D1845" t="s">
        <v>19</v>
      </c>
      <c r="E1845" t="s">
        <v>13</v>
      </c>
      <c r="F1845">
        <v>7</v>
      </c>
      <c r="G1845" t="str">
        <f t="shared" si="84"/>
        <v>2013</v>
      </c>
      <c r="H1845" t="str">
        <f t="shared" si="85"/>
        <v>September</v>
      </c>
      <c r="I1845">
        <v>99450</v>
      </c>
      <c r="J1845">
        <v>105750</v>
      </c>
      <c r="K1845">
        <f t="shared" si="86"/>
        <v>6300</v>
      </c>
      <c r="L1845">
        <v>3042</v>
      </c>
      <c r="M1845">
        <v>3240</v>
      </c>
      <c r="P1845" s="36">
        <v>41534</v>
      </c>
    </row>
    <row r="1846" spans="1:16">
      <c r="A1846" s="57">
        <v>41534</v>
      </c>
      <c r="B1846" t="s">
        <v>31</v>
      </c>
      <c r="C1846" t="s">
        <v>30</v>
      </c>
      <c r="D1846" t="s">
        <v>26</v>
      </c>
      <c r="E1846" t="s">
        <v>13</v>
      </c>
      <c r="F1846">
        <v>25</v>
      </c>
      <c r="G1846" t="str">
        <f t="shared" si="84"/>
        <v>2013</v>
      </c>
      <c r="H1846" t="str">
        <f t="shared" si="85"/>
        <v>September</v>
      </c>
      <c r="I1846">
        <v>3042</v>
      </c>
      <c r="J1846">
        <v>3240</v>
      </c>
      <c r="K1846">
        <f t="shared" si="86"/>
        <v>198</v>
      </c>
      <c r="L1846">
        <v>3042</v>
      </c>
      <c r="M1846">
        <v>3240</v>
      </c>
      <c r="P1846" s="36">
        <v>41534</v>
      </c>
    </row>
    <row r="1847" spans="1:16">
      <c r="A1847" s="57">
        <v>41535</v>
      </c>
      <c r="B1847" t="s">
        <v>31</v>
      </c>
      <c r="C1847" t="s">
        <v>30</v>
      </c>
      <c r="D1847" t="s">
        <v>21</v>
      </c>
      <c r="E1847" t="s">
        <v>13</v>
      </c>
      <c r="F1847">
        <v>10</v>
      </c>
      <c r="G1847" t="str">
        <f t="shared" si="84"/>
        <v>2013</v>
      </c>
      <c r="H1847" t="str">
        <f t="shared" si="85"/>
        <v>September</v>
      </c>
      <c r="I1847">
        <v>15372</v>
      </c>
      <c r="J1847">
        <v>16380</v>
      </c>
      <c r="K1847">
        <f t="shared" si="86"/>
        <v>1008</v>
      </c>
      <c r="L1847">
        <v>3978</v>
      </c>
      <c r="M1847">
        <v>4230</v>
      </c>
      <c r="P1847" s="36">
        <v>41535</v>
      </c>
    </row>
    <row r="1848" spans="1:16">
      <c r="A1848" s="57">
        <v>41535</v>
      </c>
      <c r="B1848" t="s">
        <v>24</v>
      </c>
      <c r="C1848" t="s">
        <v>25</v>
      </c>
      <c r="D1848" t="s">
        <v>38</v>
      </c>
      <c r="E1848" t="s">
        <v>13</v>
      </c>
      <c r="F1848">
        <v>8</v>
      </c>
      <c r="G1848" t="str">
        <f t="shared" si="84"/>
        <v>2013</v>
      </c>
      <c r="H1848" t="str">
        <f t="shared" si="85"/>
        <v>September</v>
      </c>
      <c r="I1848">
        <v>60282</v>
      </c>
      <c r="J1848">
        <v>64260</v>
      </c>
      <c r="K1848">
        <f t="shared" si="86"/>
        <v>3978</v>
      </c>
      <c r="L1848">
        <v>5148</v>
      </c>
      <c r="M1848">
        <v>5490</v>
      </c>
      <c r="P1848" s="36">
        <v>41535</v>
      </c>
    </row>
    <row r="1849" spans="1:16">
      <c r="A1849" s="57">
        <v>41536</v>
      </c>
      <c r="B1849" t="s">
        <v>10</v>
      </c>
      <c r="C1849" t="s">
        <v>11</v>
      </c>
      <c r="D1849" t="s">
        <v>32</v>
      </c>
      <c r="E1849" t="s">
        <v>13</v>
      </c>
      <c r="F1849">
        <v>18</v>
      </c>
      <c r="G1849" t="str">
        <f t="shared" si="84"/>
        <v>2013</v>
      </c>
      <c r="H1849" t="str">
        <f t="shared" si="85"/>
        <v>September</v>
      </c>
      <c r="I1849">
        <v>74466</v>
      </c>
      <c r="J1849">
        <v>79380</v>
      </c>
      <c r="K1849">
        <f t="shared" si="86"/>
        <v>4914</v>
      </c>
      <c r="L1849">
        <v>3042</v>
      </c>
      <c r="M1849">
        <v>3240</v>
      </c>
      <c r="P1849" s="36">
        <v>41536</v>
      </c>
    </row>
    <row r="1850" spans="1:16">
      <c r="A1850" s="57">
        <v>41536</v>
      </c>
      <c r="B1850" t="s">
        <v>34</v>
      </c>
      <c r="C1850" t="s">
        <v>25</v>
      </c>
      <c r="D1850" t="s">
        <v>15</v>
      </c>
      <c r="E1850" t="s">
        <v>16</v>
      </c>
      <c r="F1850">
        <v>8</v>
      </c>
      <c r="G1850" t="str">
        <f t="shared" si="84"/>
        <v>2013</v>
      </c>
      <c r="H1850" t="str">
        <f t="shared" si="85"/>
        <v>September</v>
      </c>
      <c r="I1850">
        <v>35820</v>
      </c>
      <c r="J1850">
        <v>38700</v>
      </c>
      <c r="K1850">
        <f t="shared" si="86"/>
        <v>2880</v>
      </c>
      <c r="L1850">
        <v>5148</v>
      </c>
      <c r="M1850">
        <v>5490</v>
      </c>
      <c r="P1850" s="36">
        <v>41536</v>
      </c>
    </row>
    <row r="1851" spans="1:16">
      <c r="A1851" s="57">
        <v>41536</v>
      </c>
      <c r="B1851" t="s">
        <v>20</v>
      </c>
      <c r="C1851" t="s">
        <v>18</v>
      </c>
      <c r="D1851" t="s">
        <v>37</v>
      </c>
      <c r="E1851" t="s">
        <v>13</v>
      </c>
      <c r="F1851">
        <v>25</v>
      </c>
      <c r="G1851" t="str">
        <f t="shared" si="84"/>
        <v>2013</v>
      </c>
      <c r="H1851" t="str">
        <f t="shared" si="85"/>
        <v>September</v>
      </c>
      <c r="I1851">
        <v>13446</v>
      </c>
      <c r="J1851">
        <v>14310</v>
      </c>
      <c r="K1851">
        <f t="shared" si="86"/>
        <v>864</v>
      </c>
      <c r="L1851">
        <v>7506</v>
      </c>
      <c r="M1851">
        <v>8100</v>
      </c>
      <c r="P1851" s="36">
        <v>41536</v>
      </c>
    </row>
    <row r="1852" spans="1:16">
      <c r="A1852" s="57">
        <v>41536</v>
      </c>
      <c r="B1852" t="s">
        <v>22</v>
      </c>
      <c r="C1852" t="s">
        <v>23</v>
      </c>
      <c r="D1852" t="s">
        <v>36</v>
      </c>
      <c r="E1852" t="s">
        <v>13</v>
      </c>
      <c r="F1852">
        <v>7</v>
      </c>
      <c r="G1852" t="str">
        <f t="shared" si="84"/>
        <v>2013</v>
      </c>
      <c r="H1852" t="str">
        <f t="shared" si="85"/>
        <v>September</v>
      </c>
      <c r="I1852">
        <v>37908</v>
      </c>
      <c r="J1852">
        <v>40500</v>
      </c>
      <c r="K1852">
        <f t="shared" si="86"/>
        <v>2592</v>
      </c>
      <c r="L1852">
        <v>3042</v>
      </c>
      <c r="M1852">
        <v>3240</v>
      </c>
      <c r="P1852" s="36">
        <v>41536</v>
      </c>
    </row>
    <row r="1853" spans="1:16">
      <c r="A1853" s="57">
        <v>41537</v>
      </c>
      <c r="B1853" t="s">
        <v>34</v>
      </c>
      <c r="C1853" t="s">
        <v>25</v>
      </c>
      <c r="D1853" t="s">
        <v>38</v>
      </c>
      <c r="E1853" t="s">
        <v>13</v>
      </c>
      <c r="F1853">
        <v>17</v>
      </c>
      <c r="G1853" t="str">
        <f t="shared" si="84"/>
        <v>2013</v>
      </c>
      <c r="H1853" t="str">
        <f t="shared" si="85"/>
        <v>September</v>
      </c>
      <c r="I1853">
        <v>39006</v>
      </c>
      <c r="J1853">
        <v>41580</v>
      </c>
      <c r="K1853">
        <f t="shared" si="86"/>
        <v>2574</v>
      </c>
      <c r="L1853">
        <v>3978</v>
      </c>
      <c r="M1853">
        <v>4230</v>
      </c>
      <c r="P1853" s="36">
        <v>41537</v>
      </c>
    </row>
    <row r="1854" spans="1:16">
      <c r="A1854" s="57">
        <v>41537</v>
      </c>
      <c r="B1854" t="s">
        <v>34</v>
      </c>
      <c r="C1854" t="s">
        <v>25</v>
      </c>
      <c r="D1854" t="s">
        <v>12</v>
      </c>
      <c r="E1854" t="s">
        <v>13</v>
      </c>
      <c r="F1854">
        <v>3</v>
      </c>
      <c r="G1854" t="str">
        <f t="shared" si="84"/>
        <v>2013</v>
      </c>
      <c r="H1854" t="str">
        <f t="shared" si="85"/>
        <v>September</v>
      </c>
      <c r="I1854">
        <v>44748</v>
      </c>
      <c r="J1854">
        <v>47520</v>
      </c>
      <c r="K1854">
        <f t="shared" si="86"/>
        <v>2772</v>
      </c>
      <c r="L1854">
        <v>2952</v>
      </c>
      <c r="M1854">
        <v>3150</v>
      </c>
      <c r="P1854" s="36">
        <v>41537</v>
      </c>
    </row>
    <row r="1855" spans="1:16">
      <c r="A1855" s="57">
        <v>41537</v>
      </c>
      <c r="B1855" t="s">
        <v>22</v>
      </c>
      <c r="C1855" t="s">
        <v>23</v>
      </c>
      <c r="D1855" t="s">
        <v>12</v>
      </c>
      <c r="E1855" t="s">
        <v>13</v>
      </c>
      <c r="F1855">
        <v>13</v>
      </c>
      <c r="G1855" t="str">
        <f t="shared" si="84"/>
        <v>2013</v>
      </c>
      <c r="H1855" t="str">
        <f t="shared" si="85"/>
        <v>September</v>
      </c>
      <c r="I1855">
        <v>24408</v>
      </c>
      <c r="J1855">
        <v>25920</v>
      </c>
      <c r="K1855">
        <f t="shared" si="86"/>
        <v>1512</v>
      </c>
      <c r="L1855">
        <v>2034</v>
      </c>
      <c r="M1855">
        <v>2160</v>
      </c>
      <c r="P1855" s="36">
        <v>41537</v>
      </c>
    </row>
    <row r="1856" spans="1:16">
      <c r="A1856" s="57">
        <v>41538</v>
      </c>
      <c r="B1856" t="s">
        <v>24</v>
      </c>
      <c r="C1856" t="s">
        <v>25</v>
      </c>
      <c r="D1856" t="s">
        <v>21</v>
      </c>
      <c r="E1856" t="s">
        <v>13</v>
      </c>
      <c r="F1856">
        <v>17</v>
      </c>
      <c r="G1856" t="str">
        <f t="shared" si="84"/>
        <v>2013</v>
      </c>
      <c r="H1856" t="str">
        <f t="shared" si="85"/>
        <v>September</v>
      </c>
      <c r="I1856">
        <v>21960</v>
      </c>
      <c r="J1856">
        <v>23400</v>
      </c>
      <c r="K1856">
        <f t="shared" si="86"/>
        <v>1440</v>
      </c>
      <c r="L1856">
        <v>3582</v>
      </c>
      <c r="M1856">
        <v>3870</v>
      </c>
      <c r="P1856" s="36">
        <v>41538</v>
      </c>
    </row>
    <row r="1857" spans="1:16">
      <c r="A1857" s="57">
        <v>41538</v>
      </c>
      <c r="B1857" t="s">
        <v>20</v>
      </c>
      <c r="C1857" t="s">
        <v>18</v>
      </c>
      <c r="D1857" t="s">
        <v>28</v>
      </c>
      <c r="E1857" t="s">
        <v>13</v>
      </c>
      <c r="F1857">
        <v>22</v>
      </c>
      <c r="G1857" t="str">
        <f t="shared" si="84"/>
        <v>2013</v>
      </c>
      <c r="H1857" t="str">
        <f t="shared" si="85"/>
        <v>September</v>
      </c>
      <c r="I1857">
        <v>11664</v>
      </c>
      <c r="J1857">
        <v>12420</v>
      </c>
      <c r="K1857">
        <f t="shared" si="86"/>
        <v>756</v>
      </c>
      <c r="L1857">
        <v>3978</v>
      </c>
      <c r="M1857">
        <v>4230</v>
      </c>
      <c r="P1857" s="36">
        <v>41538</v>
      </c>
    </row>
    <row r="1858" spans="1:16">
      <c r="A1858" s="57">
        <v>41538</v>
      </c>
      <c r="B1858" t="s">
        <v>14</v>
      </c>
      <c r="C1858" t="s">
        <v>11</v>
      </c>
      <c r="D1858" t="s">
        <v>21</v>
      </c>
      <c r="E1858" t="s">
        <v>13</v>
      </c>
      <c r="F1858">
        <v>23</v>
      </c>
      <c r="G1858" t="str">
        <f t="shared" si="84"/>
        <v>2013</v>
      </c>
      <c r="H1858" t="str">
        <f t="shared" si="85"/>
        <v>September</v>
      </c>
      <c r="I1858">
        <v>13176</v>
      </c>
      <c r="J1858">
        <v>14040</v>
      </c>
      <c r="K1858">
        <f t="shared" si="86"/>
        <v>864</v>
      </c>
      <c r="L1858">
        <v>2196</v>
      </c>
      <c r="M1858">
        <v>2340</v>
      </c>
      <c r="P1858" s="36">
        <v>41538</v>
      </c>
    </row>
    <row r="1859" spans="1:16">
      <c r="A1859" s="57">
        <v>41538</v>
      </c>
      <c r="B1859" t="s">
        <v>14</v>
      </c>
      <c r="C1859" t="s">
        <v>11</v>
      </c>
      <c r="D1859" t="s">
        <v>41</v>
      </c>
      <c r="E1859" t="s">
        <v>13</v>
      </c>
      <c r="F1859">
        <v>1</v>
      </c>
      <c r="G1859" t="str">
        <f t="shared" ref="G1859:G1922" si="87">TEXT(A1859,"yyyy")</f>
        <v>2013</v>
      </c>
      <c r="H1859" t="str">
        <f t="shared" ref="H1859:H1922" si="88">TEXT(A1859,"mmmm")</f>
        <v>September</v>
      </c>
      <c r="I1859">
        <v>5904</v>
      </c>
      <c r="J1859">
        <v>6300</v>
      </c>
      <c r="K1859">
        <f t="shared" ref="K1859:K1922" si="89">J1859-I1859</f>
        <v>396</v>
      </c>
      <c r="L1859">
        <v>2034</v>
      </c>
      <c r="M1859">
        <v>2160</v>
      </c>
      <c r="P1859" s="36">
        <v>41538</v>
      </c>
    </row>
    <row r="1860" spans="1:16">
      <c r="A1860" s="57">
        <v>41538</v>
      </c>
      <c r="B1860" t="s">
        <v>34</v>
      </c>
      <c r="C1860" t="s">
        <v>25</v>
      </c>
      <c r="D1860" t="s">
        <v>19</v>
      </c>
      <c r="E1860" t="s">
        <v>13</v>
      </c>
      <c r="F1860">
        <v>25</v>
      </c>
      <c r="G1860" t="str">
        <f t="shared" si="87"/>
        <v>2013</v>
      </c>
      <c r="H1860" t="str">
        <f t="shared" si="88"/>
        <v>September</v>
      </c>
      <c r="I1860">
        <v>91494</v>
      </c>
      <c r="J1860">
        <v>97290</v>
      </c>
      <c r="K1860">
        <f t="shared" si="89"/>
        <v>5796</v>
      </c>
      <c r="L1860">
        <v>5148</v>
      </c>
      <c r="M1860">
        <v>5490</v>
      </c>
      <c r="P1860" s="36">
        <v>41538</v>
      </c>
    </row>
    <row r="1861" spans="1:16">
      <c r="A1861" s="57">
        <v>41538</v>
      </c>
      <c r="B1861" t="s">
        <v>24</v>
      </c>
      <c r="C1861" t="s">
        <v>25</v>
      </c>
      <c r="D1861" t="s">
        <v>37</v>
      </c>
      <c r="E1861" t="s">
        <v>13</v>
      </c>
      <c r="F1861">
        <v>22</v>
      </c>
      <c r="G1861" t="str">
        <f t="shared" si="87"/>
        <v>2013</v>
      </c>
      <c r="H1861" t="str">
        <f t="shared" si="88"/>
        <v>September</v>
      </c>
      <c r="I1861">
        <v>89640</v>
      </c>
      <c r="J1861">
        <v>95400</v>
      </c>
      <c r="K1861">
        <f t="shared" si="89"/>
        <v>5760</v>
      </c>
      <c r="L1861">
        <v>3384</v>
      </c>
      <c r="M1861">
        <v>3600</v>
      </c>
      <c r="P1861" s="36">
        <v>41538</v>
      </c>
    </row>
    <row r="1862" spans="1:16">
      <c r="A1862" s="57">
        <v>41538</v>
      </c>
      <c r="B1862" t="s">
        <v>17</v>
      </c>
      <c r="C1862" t="s">
        <v>18</v>
      </c>
      <c r="D1862" t="s">
        <v>28</v>
      </c>
      <c r="E1862" t="s">
        <v>13</v>
      </c>
      <c r="F1862">
        <v>2</v>
      </c>
      <c r="G1862" t="str">
        <f t="shared" si="87"/>
        <v>2013</v>
      </c>
      <c r="H1862" t="str">
        <f t="shared" si="88"/>
        <v>September</v>
      </c>
      <c r="I1862">
        <v>29160</v>
      </c>
      <c r="J1862">
        <v>31050</v>
      </c>
      <c r="K1862">
        <f t="shared" si="89"/>
        <v>1890</v>
      </c>
      <c r="L1862">
        <v>3978</v>
      </c>
      <c r="M1862">
        <v>4230</v>
      </c>
      <c r="P1862" s="36">
        <v>41538</v>
      </c>
    </row>
    <row r="1863" spans="1:16">
      <c r="A1863" s="57">
        <v>41539</v>
      </c>
      <c r="B1863" t="s">
        <v>34</v>
      </c>
      <c r="C1863" t="s">
        <v>25</v>
      </c>
      <c r="D1863" t="s">
        <v>41</v>
      </c>
      <c r="E1863" t="s">
        <v>13</v>
      </c>
      <c r="F1863">
        <v>11</v>
      </c>
      <c r="G1863" t="str">
        <f t="shared" si="87"/>
        <v>2013</v>
      </c>
      <c r="H1863" t="str">
        <f t="shared" si="88"/>
        <v>September</v>
      </c>
      <c r="I1863">
        <v>8856</v>
      </c>
      <c r="J1863">
        <v>9450</v>
      </c>
      <c r="K1863">
        <f t="shared" si="89"/>
        <v>594</v>
      </c>
      <c r="L1863">
        <v>3582</v>
      </c>
      <c r="M1863">
        <v>3870</v>
      </c>
      <c r="P1863" s="36">
        <v>41539</v>
      </c>
    </row>
    <row r="1864" spans="1:16">
      <c r="A1864" s="57">
        <v>41539</v>
      </c>
      <c r="B1864" t="s">
        <v>20</v>
      </c>
      <c r="C1864" t="s">
        <v>18</v>
      </c>
      <c r="D1864" t="s">
        <v>28</v>
      </c>
      <c r="E1864" t="s">
        <v>13</v>
      </c>
      <c r="F1864">
        <v>11</v>
      </c>
      <c r="G1864" t="str">
        <f t="shared" si="87"/>
        <v>2013</v>
      </c>
      <c r="H1864" t="str">
        <f t="shared" si="88"/>
        <v>September</v>
      </c>
      <c r="I1864">
        <v>134136</v>
      </c>
      <c r="J1864">
        <v>142830</v>
      </c>
      <c r="K1864">
        <f t="shared" si="89"/>
        <v>8694</v>
      </c>
      <c r="L1864">
        <v>3546</v>
      </c>
      <c r="M1864">
        <v>3780</v>
      </c>
      <c r="P1864" s="36">
        <v>41539</v>
      </c>
    </row>
    <row r="1865" spans="1:16">
      <c r="A1865" s="57">
        <v>41540</v>
      </c>
      <c r="B1865" t="s">
        <v>20</v>
      </c>
      <c r="C1865" t="s">
        <v>18</v>
      </c>
      <c r="D1865" t="s">
        <v>35</v>
      </c>
      <c r="E1865" t="s">
        <v>13</v>
      </c>
      <c r="F1865">
        <v>1</v>
      </c>
      <c r="G1865" t="str">
        <f t="shared" si="87"/>
        <v>2013</v>
      </c>
      <c r="H1865" t="str">
        <f t="shared" si="88"/>
        <v>September</v>
      </c>
      <c r="I1865">
        <v>102960</v>
      </c>
      <c r="J1865">
        <v>109800</v>
      </c>
      <c r="K1865">
        <f t="shared" si="89"/>
        <v>6840</v>
      </c>
      <c r="L1865">
        <v>7506</v>
      </c>
      <c r="M1865">
        <v>8100</v>
      </c>
      <c r="P1865" s="36">
        <v>41540</v>
      </c>
    </row>
    <row r="1866" spans="1:16">
      <c r="A1866" s="57">
        <v>41540</v>
      </c>
      <c r="B1866" t="s">
        <v>10</v>
      </c>
      <c r="C1866" t="s">
        <v>11</v>
      </c>
      <c r="D1866" t="s">
        <v>19</v>
      </c>
      <c r="E1866" t="s">
        <v>13</v>
      </c>
      <c r="F1866">
        <v>14</v>
      </c>
      <c r="G1866" t="str">
        <f t="shared" si="87"/>
        <v>2013</v>
      </c>
      <c r="H1866" t="str">
        <f t="shared" si="88"/>
        <v>September</v>
      </c>
      <c r="I1866">
        <v>35802</v>
      </c>
      <c r="J1866">
        <v>38070</v>
      </c>
      <c r="K1866">
        <f t="shared" si="89"/>
        <v>2268</v>
      </c>
      <c r="L1866">
        <v>3978</v>
      </c>
      <c r="M1866">
        <v>4230</v>
      </c>
      <c r="P1866" s="36">
        <v>41540</v>
      </c>
    </row>
    <row r="1867" spans="1:16">
      <c r="A1867" s="57">
        <v>41540</v>
      </c>
      <c r="B1867" t="s">
        <v>27</v>
      </c>
      <c r="C1867" t="s">
        <v>23</v>
      </c>
      <c r="D1867" t="s">
        <v>38</v>
      </c>
      <c r="E1867" t="s">
        <v>13</v>
      </c>
      <c r="F1867">
        <v>11</v>
      </c>
      <c r="G1867" t="str">
        <f t="shared" si="87"/>
        <v>2013</v>
      </c>
      <c r="H1867" t="str">
        <f t="shared" si="88"/>
        <v>September</v>
      </c>
      <c r="I1867">
        <v>42552</v>
      </c>
      <c r="J1867">
        <v>45360</v>
      </c>
      <c r="K1867">
        <f t="shared" si="89"/>
        <v>2808</v>
      </c>
      <c r="L1867">
        <v>2034</v>
      </c>
      <c r="M1867">
        <v>2160</v>
      </c>
      <c r="P1867" s="36">
        <v>41540</v>
      </c>
    </row>
    <row r="1868" spans="1:16">
      <c r="A1868" s="57">
        <v>41540</v>
      </c>
      <c r="B1868" t="s">
        <v>31</v>
      </c>
      <c r="C1868" t="s">
        <v>30</v>
      </c>
      <c r="D1868" t="s">
        <v>15</v>
      </c>
      <c r="E1868" t="s">
        <v>16</v>
      </c>
      <c r="F1868">
        <v>8</v>
      </c>
      <c r="G1868" t="str">
        <f t="shared" si="87"/>
        <v>2013</v>
      </c>
      <c r="H1868" t="str">
        <f t="shared" si="88"/>
        <v>September</v>
      </c>
      <c r="I1868">
        <v>3582</v>
      </c>
      <c r="J1868">
        <v>3870</v>
      </c>
      <c r="K1868">
        <f t="shared" si="89"/>
        <v>288</v>
      </c>
      <c r="L1868">
        <v>2952</v>
      </c>
      <c r="M1868">
        <v>3150</v>
      </c>
      <c r="P1868" s="36">
        <v>41540</v>
      </c>
    </row>
    <row r="1869" spans="1:16">
      <c r="A1869" s="57">
        <v>41540</v>
      </c>
      <c r="B1869" t="s">
        <v>29</v>
      </c>
      <c r="C1869" t="s">
        <v>30</v>
      </c>
      <c r="D1869" t="s">
        <v>26</v>
      </c>
      <c r="E1869" t="s">
        <v>13</v>
      </c>
      <c r="F1869">
        <v>1</v>
      </c>
      <c r="G1869" t="str">
        <f t="shared" si="87"/>
        <v>2013</v>
      </c>
      <c r="H1869" t="str">
        <f t="shared" si="88"/>
        <v>September</v>
      </c>
      <c r="I1869">
        <v>48672</v>
      </c>
      <c r="J1869">
        <v>51840</v>
      </c>
      <c r="K1869">
        <f t="shared" si="89"/>
        <v>3168</v>
      </c>
      <c r="L1869">
        <v>3546</v>
      </c>
      <c r="M1869">
        <v>3780</v>
      </c>
      <c r="P1869" s="36">
        <v>41540</v>
      </c>
    </row>
    <row r="1870" spans="1:16">
      <c r="A1870" s="57">
        <v>41541</v>
      </c>
      <c r="B1870" t="s">
        <v>17</v>
      </c>
      <c r="C1870" t="s">
        <v>18</v>
      </c>
      <c r="D1870" t="s">
        <v>19</v>
      </c>
      <c r="E1870" t="s">
        <v>13</v>
      </c>
      <c r="F1870">
        <v>24</v>
      </c>
      <c r="G1870" t="str">
        <f t="shared" si="87"/>
        <v>2013</v>
      </c>
      <c r="H1870" t="str">
        <f t="shared" si="88"/>
        <v>September</v>
      </c>
      <c r="I1870">
        <v>91494</v>
      </c>
      <c r="J1870">
        <v>97290</v>
      </c>
      <c r="K1870">
        <f t="shared" si="89"/>
        <v>5796</v>
      </c>
      <c r="L1870">
        <v>3546</v>
      </c>
      <c r="M1870">
        <v>3780</v>
      </c>
      <c r="P1870" s="36">
        <v>41541</v>
      </c>
    </row>
    <row r="1871" spans="1:16">
      <c r="A1871" s="57">
        <v>41541</v>
      </c>
      <c r="B1871" t="s">
        <v>24</v>
      </c>
      <c r="C1871" t="s">
        <v>25</v>
      </c>
      <c r="D1871" t="s">
        <v>12</v>
      </c>
      <c r="E1871" t="s">
        <v>13</v>
      </c>
      <c r="F1871">
        <v>15</v>
      </c>
      <c r="G1871" t="str">
        <f t="shared" si="87"/>
        <v>2013</v>
      </c>
      <c r="H1871" t="str">
        <f t="shared" si="88"/>
        <v>September</v>
      </c>
      <c r="I1871">
        <v>14238</v>
      </c>
      <c r="J1871">
        <v>15120</v>
      </c>
      <c r="K1871">
        <f t="shared" si="89"/>
        <v>882</v>
      </c>
      <c r="L1871">
        <v>3978</v>
      </c>
      <c r="M1871">
        <v>4230</v>
      </c>
      <c r="P1871" s="36">
        <v>41541</v>
      </c>
    </row>
    <row r="1872" spans="1:16">
      <c r="A1872" s="57">
        <v>41541</v>
      </c>
      <c r="B1872" t="s">
        <v>20</v>
      </c>
      <c r="C1872" t="s">
        <v>18</v>
      </c>
      <c r="D1872" t="s">
        <v>19</v>
      </c>
      <c r="E1872" t="s">
        <v>13</v>
      </c>
      <c r="F1872">
        <v>20</v>
      </c>
      <c r="G1872" t="str">
        <f t="shared" si="87"/>
        <v>2013</v>
      </c>
      <c r="H1872" t="str">
        <f t="shared" si="88"/>
        <v>September</v>
      </c>
      <c r="I1872">
        <v>15912</v>
      </c>
      <c r="J1872">
        <v>16920</v>
      </c>
      <c r="K1872">
        <f t="shared" si="89"/>
        <v>1008</v>
      </c>
      <c r="L1872">
        <v>3546</v>
      </c>
      <c r="M1872">
        <v>3780</v>
      </c>
      <c r="P1872" s="36">
        <v>41541</v>
      </c>
    </row>
    <row r="1873" spans="1:16">
      <c r="A1873" s="57">
        <v>41541</v>
      </c>
      <c r="B1873" t="s">
        <v>14</v>
      </c>
      <c r="C1873" t="s">
        <v>11</v>
      </c>
      <c r="D1873" t="s">
        <v>40</v>
      </c>
      <c r="E1873" t="s">
        <v>16</v>
      </c>
      <c r="F1873">
        <v>1</v>
      </c>
      <c r="G1873" t="str">
        <f t="shared" si="87"/>
        <v>2013</v>
      </c>
      <c r="H1873" t="str">
        <f t="shared" si="88"/>
        <v>September</v>
      </c>
      <c r="I1873">
        <v>23544</v>
      </c>
      <c r="J1873">
        <v>25380</v>
      </c>
      <c r="K1873">
        <f t="shared" si="89"/>
        <v>1836</v>
      </c>
      <c r="L1873">
        <v>5148</v>
      </c>
      <c r="M1873">
        <v>5490</v>
      </c>
      <c r="P1873" s="36">
        <v>41541</v>
      </c>
    </row>
    <row r="1874" spans="1:16">
      <c r="A1874" s="57">
        <v>41541</v>
      </c>
      <c r="B1874" t="s">
        <v>17</v>
      </c>
      <c r="C1874" t="s">
        <v>18</v>
      </c>
      <c r="D1874" t="s">
        <v>39</v>
      </c>
      <c r="E1874" t="s">
        <v>13</v>
      </c>
      <c r="F1874">
        <v>5</v>
      </c>
      <c r="G1874" t="str">
        <f t="shared" si="87"/>
        <v>2013</v>
      </c>
      <c r="H1874" t="str">
        <f t="shared" si="88"/>
        <v>September</v>
      </c>
      <c r="I1874">
        <v>70794</v>
      </c>
      <c r="J1874">
        <v>75240</v>
      </c>
      <c r="K1874">
        <f t="shared" si="89"/>
        <v>4446</v>
      </c>
      <c r="L1874">
        <v>2196</v>
      </c>
      <c r="M1874">
        <v>2340</v>
      </c>
      <c r="P1874" s="36">
        <v>41541</v>
      </c>
    </row>
    <row r="1875" spans="1:16">
      <c r="A1875" s="57">
        <v>41541</v>
      </c>
      <c r="B1875" t="s">
        <v>14</v>
      </c>
      <c r="C1875" t="s">
        <v>11</v>
      </c>
      <c r="D1875" t="s">
        <v>19</v>
      </c>
      <c r="E1875" t="s">
        <v>13</v>
      </c>
      <c r="F1875">
        <v>2</v>
      </c>
      <c r="G1875" t="str">
        <f t="shared" si="87"/>
        <v>2013</v>
      </c>
      <c r="H1875" t="str">
        <f t="shared" si="88"/>
        <v>September</v>
      </c>
      <c r="I1875">
        <v>87516</v>
      </c>
      <c r="J1875">
        <v>93060</v>
      </c>
      <c r="K1875">
        <f t="shared" si="89"/>
        <v>5544</v>
      </c>
      <c r="L1875">
        <v>3924</v>
      </c>
      <c r="M1875">
        <v>4230</v>
      </c>
      <c r="P1875" s="36">
        <v>41541</v>
      </c>
    </row>
    <row r="1876" spans="1:16">
      <c r="A1876" s="57">
        <v>41542</v>
      </c>
      <c r="B1876" t="s">
        <v>22</v>
      </c>
      <c r="C1876" t="s">
        <v>23</v>
      </c>
      <c r="D1876" t="s">
        <v>15</v>
      </c>
      <c r="E1876" t="s">
        <v>16</v>
      </c>
      <c r="F1876">
        <v>15</v>
      </c>
      <c r="G1876" t="str">
        <f t="shared" si="87"/>
        <v>2013</v>
      </c>
      <c r="H1876" t="str">
        <f t="shared" si="88"/>
        <v>September</v>
      </c>
      <c r="I1876">
        <v>50148</v>
      </c>
      <c r="J1876">
        <v>54180</v>
      </c>
      <c r="K1876">
        <f t="shared" si="89"/>
        <v>4032</v>
      </c>
      <c r="L1876">
        <v>3978</v>
      </c>
      <c r="M1876">
        <v>4230</v>
      </c>
      <c r="P1876" s="36">
        <v>41542</v>
      </c>
    </row>
    <row r="1877" spans="1:16">
      <c r="A1877" s="57">
        <v>41542</v>
      </c>
      <c r="B1877" t="s">
        <v>31</v>
      </c>
      <c r="C1877" t="s">
        <v>30</v>
      </c>
      <c r="D1877" t="s">
        <v>32</v>
      </c>
      <c r="E1877" t="s">
        <v>13</v>
      </c>
      <c r="F1877">
        <v>24</v>
      </c>
      <c r="G1877" t="str">
        <f t="shared" si="87"/>
        <v>2013</v>
      </c>
      <c r="H1877" t="str">
        <f t="shared" si="88"/>
        <v>September</v>
      </c>
      <c r="I1877">
        <v>81558</v>
      </c>
      <c r="J1877">
        <v>86940</v>
      </c>
      <c r="K1877">
        <f t="shared" si="89"/>
        <v>5382</v>
      </c>
      <c r="L1877">
        <v>2106</v>
      </c>
      <c r="M1877">
        <v>2250</v>
      </c>
      <c r="P1877" s="36">
        <v>41542</v>
      </c>
    </row>
    <row r="1878" spans="1:16">
      <c r="A1878" s="57">
        <v>41543</v>
      </c>
      <c r="B1878" t="s">
        <v>34</v>
      </c>
      <c r="C1878" t="s">
        <v>25</v>
      </c>
      <c r="D1878" t="s">
        <v>19</v>
      </c>
      <c r="E1878" t="s">
        <v>13</v>
      </c>
      <c r="F1878">
        <v>23</v>
      </c>
      <c r="G1878" t="str">
        <f t="shared" si="87"/>
        <v>2013</v>
      </c>
      <c r="H1878" t="str">
        <f t="shared" si="88"/>
        <v>September</v>
      </c>
      <c r="I1878">
        <v>35802</v>
      </c>
      <c r="J1878">
        <v>38070</v>
      </c>
      <c r="K1878">
        <f t="shared" si="89"/>
        <v>2268</v>
      </c>
      <c r="L1878">
        <v>5148</v>
      </c>
      <c r="M1878">
        <v>5490</v>
      </c>
      <c r="P1878" s="36">
        <v>41543</v>
      </c>
    </row>
    <row r="1879" spans="1:16">
      <c r="A1879" s="57">
        <v>41543</v>
      </c>
      <c r="B1879" t="s">
        <v>27</v>
      </c>
      <c r="C1879" t="s">
        <v>23</v>
      </c>
      <c r="D1879" t="s">
        <v>19</v>
      </c>
      <c r="E1879" t="s">
        <v>13</v>
      </c>
      <c r="F1879">
        <v>20</v>
      </c>
      <c r="G1879" t="str">
        <f t="shared" si="87"/>
        <v>2013</v>
      </c>
      <c r="H1879" t="str">
        <f t="shared" si="88"/>
        <v>September</v>
      </c>
      <c r="I1879">
        <v>35802</v>
      </c>
      <c r="J1879">
        <v>38070</v>
      </c>
      <c r="K1879">
        <f t="shared" si="89"/>
        <v>2268</v>
      </c>
      <c r="L1879">
        <v>3546</v>
      </c>
      <c r="M1879">
        <v>3780</v>
      </c>
      <c r="P1879" s="36">
        <v>41543</v>
      </c>
    </row>
    <row r="1880" spans="1:16">
      <c r="A1880" s="57">
        <v>41543</v>
      </c>
      <c r="B1880" t="s">
        <v>27</v>
      </c>
      <c r="C1880" t="s">
        <v>23</v>
      </c>
      <c r="D1880" t="s">
        <v>38</v>
      </c>
      <c r="E1880" t="s">
        <v>13</v>
      </c>
      <c r="F1880">
        <v>23</v>
      </c>
      <c r="G1880" t="str">
        <f t="shared" si="87"/>
        <v>2013</v>
      </c>
      <c r="H1880" t="str">
        <f t="shared" si="88"/>
        <v>September</v>
      </c>
      <c r="I1880">
        <v>56736</v>
      </c>
      <c r="J1880">
        <v>60480</v>
      </c>
      <c r="K1880">
        <f t="shared" si="89"/>
        <v>3744</v>
      </c>
      <c r="L1880">
        <v>3546</v>
      </c>
      <c r="M1880">
        <v>3780</v>
      </c>
      <c r="P1880" s="36">
        <v>41543</v>
      </c>
    </row>
    <row r="1881" spans="1:16">
      <c r="A1881" s="57">
        <v>41543</v>
      </c>
      <c r="B1881" t="s">
        <v>10</v>
      </c>
      <c r="C1881" t="s">
        <v>11</v>
      </c>
      <c r="D1881" t="s">
        <v>19</v>
      </c>
      <c r="E1881" t="s">
        <v>13</v>
      </c>
      <c r="F1881">
        <v>22</v>
      </c>
      <c r="G1881" t="str">
        <f t="shared" si="87"/>
        <v>2013</v>
      </c>
      <c r="H1881" t="str">
        <f t="shared" si="88"/>
        <v>September</v>
      </c>
      <c r="I1881">
        <v>27846</v>
      </c>
      <c r="J1881">
        <v>29610</v>
      </c>
      <c r="K1881">
        <f t="shared" si="89"/>
        <v>1764</v>
      </c>
      <c r="L1881">
        <v>5148</v>
      </c>
      <c r="M1881">
        <v>5490</v>
      </c>
      <c r="P1881" s="36">
        <v>41543</v>
      </c>
    </row>
    <row r="1882" spans="1:16">
      <c r="A1882" s="57">
        <v>41544</v>
      </c>
      <c r="B1882" t="s">
        <v>31</v>
      </c>
      <c r="C1882" t="s">
        <v>30</v>
      </c>
      <c r="D1882" t="s">
        <v>33</v>
      </c>
      <c r="E1882" t="s">
        <v>13</v>
      </c>
      <c r="F1882">
        <v>10</v>
      </c>
      <c r="G1882" t="str">
        <f t="shared" si="87"/>
        <v>2013</v>
      </c>
      <c r="H1882" t="str">
        <f t="shared" si="88"/>
        <v>September</v>
      </c>
      <c r="I1882">
        <v>99450</v>
      </c>
      <c r="J1882">
        <v>105750</v>
      </c>
      <c r="K1882">
        <f t="shared" si="89"/>
        <v>6300</v>
      </c>
      <c r="L1882">
        <v>3384</v>
      </c>
      <c r="M1882">
        <v>3600</v>
      </c>
      <c r="P1882" s="36">
        <v>41544</v>
      </c>
    </row>
    <row r="1883" spans="1:16">
      <c r="A1883" s="57">
        <v>41544</v>
      </c>
      <c r="B1883" t="s">
        <v>29</v>
      </c>
      <c r="C1883" t="s">
        <v>30</v>
      </c>
      <c r="D1883" t="s">
        <v>35</v>
      </c>
      <c r="E1883" t="s">
        <v>13</v>
      </c>
      <c r="F1883">
        <v>5</v>
      </c>
      <c r="G1883" t="str">
        <f t="shared" si="87"/>
        <v>2013</v>
      </c>
      <c r="H1883" t="str">
        <f t="shared" si="88"/>
        <v>September</v>
      </c>
      <c r="I1883">
        <v>72072</v>
      </c>
      <c r="J1883">
        <v>76860</v>
      </c>
      <c r="K1883">
        <f t="shared" si="89"/>
        <v>4788</v>
      </c>
      <c r="L1883">
        <v>3042</v>
      </c>
      <c r="M1883">
        <v>3240</v>
      </c>
      <c r="P1883" s="36">
        <v>41544</v>
      </c>
    </row>
    <row r="1884" spans="1:16">
      <c r="A1884" s="57">
        <v>41545</v>
      </c>
      <c r="B1884" t="s">
        <v>29</v>
      </c>
      <c r="C1884" t="s">
        <v>30</v>
      </c>
      <c r="D1884" t="s">
        <v>32</v>
      </c>
      <c r="E1884" t="s">
        <v>13</v>
      </c>
      <c r="F1884">
        <v>12</v>
      </c>
      <c r="G1884" t="str">
        <f t="shared" si="87"/>
        <v>2013</v>
      </c>
      <c r="H1884" t="str">
        <f t="shared" si="88"/>
        <v>September</v>
      </c>
      <c r="I1884">
        <v>49644</v>
      </c>
      <c r="J1884">
        <v>52920</v>
      </c>
      <c r="K1884">
        <f t="shared" si="89"/>
        <v>3276</v>
      </c>
      <c r="L1884">
        <v>3978</v>
      </c>
      <c r="M1884">
        <v>4230</v>
      </c>
      <c r="P1884" s="36">
        <v>41545</v>
      </c>
    </row>
    <row r="1885" spans="1:16">
      <c r="A1885" s="57">
        <v>41545</v>
      </c>
      <c r="B1885" t="s">
        <v>14</v>
      </c>
      <c r="C1885" t="s">
        <v>11</v>
      </c>
      <c r="D1885" t="s">
        <v>41</v>
      </c>
      <c r="E1885" t="s">
        <v>13</v>
      </c>
      <c r="F1885">
        <v>19</v>
      </c>
      <c r="G1885" t="str">
        <f t="shared" si="87"/>
        <v>2013</v>
      </c>
      <c r="H1885" t="str">
        <f t="shared" si="88"/>
        <v>September</v>
      </c>
      <c r="I1885">
        <v>70848</v>
      </c>
      <c r="J1885">
        <v>75600</v>
      </c>
      <c r="K1885">
        <f t="shared" si="89"/>
        <v>4752</v>
      </c>
      <c r="L1885">
        <v>3978</v>
      </c>
      <c r="M1885">
        <v>4230</v>
      </c>
      <c r="P1885" s="36">
        <v>41545</v>
      </c>
    </row>
    <row r="1886" spans="1:16">
      <c r="A1886" s="57">
        <v>41546</v>
      </c>
      <c r="B1886" t="s">
        <v>17</v>
      </c>
      <c r="C1886" t="s">
        <v>18</v>
      </c>
      <c r="D1886" t="s">
        <v>21</v>
      </c>
      <c r="E1886" t="s">
        <v>13</v>
      </c>
      <c r="F1886">
        <v>18</v>
      </c>
      <c r="G1886" t="str">
        <f t="shared" si="87"/>
        <v>2013</v>
      </c>
      <c r="H1886" t="str">
        <f t="shared" si="88"/>
        <v>September</v>
      </c>
      <c r="I1886">
        <v>21960</v>
      </c>
      <c r="J1886">
        <v>23400</v>
      </c>
      <c r="K1886">
        <f t="shared" si="89"/>
        <v>1440</v>
      </c>
      <c r="L1886">
        <v>3924</v>
      </c>
      <c r="M1886">
        <v>4230</v>
      </c>
      <c r="P1886" s="36">
        <v>41546</v>
      </c>
    </row>
    <row r="1887" spans="1:16">
      <c r="A1887" s="57">
        <v>41546</v>
      </c>
      <c r="B1887" t="s">
        <v>14</v>
      </c>
      <c r="C1887" t="s">
        <v>11</v>
      </c>
      <c r="D1887" t="s">
        <v>35</v>
      </c>
      <c r="E1887" t="s">
        <v>13</v>
      </c>
      <c r="F1887">
        <v>1</v>
      </c>
      <c r="G1887" t="str">
        <f t="shared" si="87"/>
        <v>2013</v>
      </c>
      <c r="H1887" t="str">
        <f t="shared" si="88"/>
        <v>September</v>
      </c>
      <c r="I1887">
        <v>20592</v>
      </c>
      <c r="J1887">
        <v>21960</v>
      </c>
      <c r="K1887">
        <f t="shared" si="89"/>
        <v>1368</v>
      </c>
      <c r="L1887">
        <v>2952</v>
      </c>
      <c r="M1887">
        <v>3150</v>
      </c>
      <c r="P1887" s="36">
        <v>41546</v>
      </c>
    </row>
    <row r="1888" spans="1:16">
      <c r="A1888" s="57">
        <v>41546</v>
      </c>
      <c r="B1888" t="s">
        <v>20</v>
      </c>
      <c r="C1888" t="s">
        <v>18</v>
      </c>
      <c r="D1888" t="s">
        <v>21</v>
      </c>
      <c r="E1888" t="s">
        <v>13</v>
      </c>
      <c r="F1888">
        <v>15</v>
      </c>
      <c r="G1888" t="str">
        <f t="shared" si="87"/>
        <v>2013</v>
      </c>
      <c r="H1888" t="str">
        <f t="shared" si="88"/>
        <v>September</v>
      </c>
      <c r="I1888">
        <v>2196</v>
      </c>
      <c r="J1888">
        <v>2340</v>
      </c>
      <c r="K1888">
        <f t="shared" si="89"/>
        <v>144</v>
      </c>
      <c r="L1888">
        <v>3042</v>
      </c>
      <c r="M1888">
        <v>3240</v>
      </c>
      <c r="P1888" s="36">
        <v>41546</v>
      </c>
    </row>
    <row r="1889" spans="1:16">
      <c r="A1889" s="57">
        <v>41546</v>
      </c>
      <c r="B1889" t="s">
        <v>20</v>
      </c>
      <c r="C1889" t="s">
        <v>18</v>
      </c>
      <c r="D1889" t="s">
        <v>42</v>
      </c>
      <c r="E1889" t="s">
        <v>16</v>
      </c>
      <c r="F1889">
        <v>4</v>
      </c>
      <c r="G1889" t="str">
        <f t="shared" si="87"/>
        <v>2013</v>
      </c>
      <c r="H1889" t="str">
        <f t="shared" si="88"/>
        <v>September</v>
      </c>
      <c r="I1889">
        <v>187650</v>
      </c>
      <c r="J1889">
        <v>202500</v>
      </c>
      <c r="K1889">
        <f t="shared" si="89"/>
        <v>14850</v>
      </c>
      <c r="L1889">
        <v>3978</v>
      </c>
      <c r="M1889">
        <v>4230</v>
      </c>
      <c r="P1889" s="36">
        <v>41546</v>
      </c>
    </row>
    <row r="1890" spans="1:16">
      <c r="A1890" s="57">
        <v>41546</v>
      </c>
      <c r="B1890" t="s">
        <v>17</v>
      </c>
      <c r="C1890" t="s">
        <v>18</v>
      </c>
      <c r="D1890" t="s">
        <v>36</v>
      </c>
      <c r="E1890" t="s">
        <v>13</v>
      </c>
      <c r="F1890">
        <v>16</v>
      </c>
      <c r="G1890" t="str">
        <f t="shared" si="87"/>
        <v>2013</v>
      </c>
      <c r="H1890" t="str">
        <f t="shared" si="88"/>
        <v>September</v>
      </c>
      <c r="I1890">
        <v>16848</v>
      </c>
      <c r="J1890">
        <v>18000</v>
      </c>
      <c r="K1890">
        <f t="shared" si="89"/>
        <v>1152</v>
      </c>
      <c r="L1890">
        <v>2106</v>
      </c>
      <c r="M1890">
        <v>2250</v>
      </c>
      <c r="P1890" s="36">
        <v>41546</v>
      </c>
    </row>
    <row r="1891" spans="1:16">
      <c r="A1891" s="57">
        <v>41546</v>
      </c>
      <c r="B1891" t="s">
        <v>17</v>
      </c>
      <c r="C1891" t="s">
        <v>18</v>
      </c>
      <c r="D1891" t="s">
        <v>41</v>
      </c>
      <c r="E1891" t="s">
        <v>13</v>
      </c>
      <c r="F1891">
        <v>10</v>
      </c>
      <c r="G1891" t="str">
        <f t="shared" si="87"/>
        <v>2013</v>
      </c>
      <c r="H1891" t="str">
        <f t="shared" si="88"/>
        <v>September</v>
      </c>
      <c r="I1891">
        <v>59040</v>
      </c>
      <c r="J1891">
        <v>63000</v>
      </c>
      <c r="K1891">
        <f t="shared" si="89"/>
        <v>3960</v>
      </c>
      <c r="L1891">
        <v>2034</v>
      </c>
      <c r="M1891">
        <v>2160</v>
      </c>
      <c r="P1891" s="36">
        <v>41546</v>
      </c>
    </row>
    <row r="1892" spans="1:16">
      <c r="A1892" s="57">
        <v>41546</v>
      </c>
      <c r="B1892" t="s">
        <v>17</v>
      </c>
      <c r="C1892" t="s">
        <v>18</v>
      </c>
      <c r="D1892" t="s">
        <v>38</v>
      </c>
      <c r="E1892" t="s">
        <v>13</v>
      </c>
      <c r="F1892">
        <v>21</v>
      </c>
      <c r="G1892" t="str">
        <f t="shared" si="87"/>
        <v>2013</v>
      </c>
      <c r="H1892" t="str">
        <f t="shared" si="88"/>
        <v>September</v>
      </c>
      <c r="I1892">
        <v>24822</v>
      </c>
      <c r="J1892">
        <v>26460</v>
      </c>
      <c r="K1892">
        <f t="shared" si="89"/>
        <v>1638</v>
      </c>
      <c r="L1892">
        <v>4482</v>
      </c>
      <c r="M1892">
        <v>4770</v>
      </c>
      <c r="P1892" s="36">
        <v>41546</v>
      </c>
    </row>
    <row r="1893" spans="1:16">
      <c r="A1893" s="57">
        <v>41546</v>
      </c>
      <c r="B1893" t="s">
        <v>10</v>
      </c>
      <c r="C1893" t="s">
        <v>11</v>
      </c>
      <c r="D1893" t="s">
        <v>39</v>
      </c>
      <c r="E1893" t="s">
        <v>13</v>
      </c>
      <c r="F1893">
        <v>7</v>
      </c>
      <c r="G1893" t="str">
        <f t="shared" si="87"/>
        <v>2013</v>
      </c>
      <c r="H1893" t="str">
        <f t="shared" si="88"/>
        <v>September</v>
      </c>
      <c r="I1893">
        <v>78246</v>
      </c>
      <c r="J1893">
        <v>83160</v>
      </c>
      <c r="K1893">
        <f t="shared" si="89"/>
        <v>4914</v>
      </c>
      <c r="L1893">
        <v>3726</v>
      </c>
      <c r="M1893">
        <v>3960</v>
      </c>
      <c r="P1893" s="36">
        <v>41546</v>
      </c>
    </row>
    <row r="1894" spans="1:16">
      <c r="A1894" s="57">
        <v>41546</v>
      </c>
      <c r="B1894" t="s">
        <v>14</v>
      </c>
      <c r="C1894" t="s">
        <v>11</v>
      </c>
      <c r="D1894" t="s">
        <v>40</v>
      </c>
      <c r="E1894" t="s">
        <v>16</v>
      </c>
      <c r="F1894">
        <v>22</v>
      </c>
      <c r="G1894" t="str">
        <f t="shared" si="87"/>
        <v>2013</v>
      </c>
      <c r="H1894" t="str">
        <f t="shared" si="88"/>
        <v>September</v>
      </c>
      <c r="I1894">
        <v>47088</v>
      </c>
      <c r="J1894">
        <v>50760</v>
      </c>
      <c r="K1894">
        <f t="shared" si="89"/>
        <v>3672</v>
      </c>
      <c r="L1894">
        <v>2952</v>
      </c>
      <c r="M1894">
        <v>3150</v>
      </c>
      <c r="P1894" s="36">
        <v>41546</v>
      </c>
    </row>
    <row r="1895" spans="1:16">
      <c r="A1895" s="57">
        <v>41547</v>
      </c>
      <c r="B1895" t="s">
        <v>20</v>
      </c>
      <c r="C1895" t="s">
        <v>18</v>
      </c>
      <c r="D1895" t="s">
        <v>12</v>
      </c>
      <c r="E1895" t="s">
        <v>13</v>
      </c>
      <c r="F1895">
        <v>15</v>
      </c>
      <c r="G1895" t="str">
        <f t="shared" si="87"/>
        <v>2013</v>
      </c>
      <c r="H1895" t="str">
        <f t="shared" si="88"/>
        <v>September</v>
      </c>
      <c r="I1895">
        <v>44748</v>
      </c>
      <c r="J1895">
        <v>47520</v>
      </c>
      <c r="K1895">
        <f t="shared" si="89"/>
        <v>2772</v>
      </c>
      <c r="L1895">
        <v>3384</v>
      </c>
      <c r="M1895">
        <v>3600</v>
      </c>
      <c r="P1895" s="36">
        <v>41547</v>
      </c>
    </row>
    <row r="1896" spans="1:16">
      <c r="A1896" s="57">
        <v>41547</v>
      </c>
      <c r="B1896" t="s">
        <v>31</v>
      </c>
      <c r="C1896" t="s">
        <v>30</v>
      </c>
      <c r="D1896" t="s">
        <v>15</v>
      </c>
      <c r="E1896" t="s">
        <v>16</v>
      </c>
      <c r="F1896">
        <v>7</v>
      </c>
      <c r="G1896" t="str">
        <f t="shared" si="87"/>
        <v>2013</v>
      </c>
      <c r="H1896" t="str">
        <f t="shared" si="88"/>
        <v>September</v>
      </c>
      <c r="I1896">
        <v>28656</v>
      </c>
      <c r="J1896">
        <v>30960</v>
      </c>
      <c r="K1896">
        <f t="shared" si="89"/>
        <v>2304</v>
      </c>
      <c r="L1896">
        <v>3546</v>
      </c>
      <c r="M1896">
        <v>3780</v>
      </c>
      <c r="P1896" s="36">
        <v>41547</v>
      </c>
    </row>
    <row r="1897" spans="1:16">
      <c r="A1897" s="57">
        <v>41547</v>
      </c>
      <c r="B1897" t="s">
        <v>24</v>
      </c>
      <c r="C1897" t="s">
        <v>25</v>
      </c>
      <c r="D1897" t="s">
        <v>26</v>
      </c>
      <c r="E1897" t="s">
        <v>13</v>
      </c>
      <c r="F1897">
        <v>17</v>
      </c>
      <c r="G1897" t="str">
        <f t="shared" si="87"/>
        <v>2013</v>
      </c>
      <c r="H1897" t="str">
        <f t="shared" si="88"/>
        <v>September</v>
      </c>
      <c r="I1897">
        <v>27378</v>
      </c>
      <c r="J1897">
        <v>29160</v>
      </c>
      <c r="K1897">
        <f t="shared" si="89"/>
        <v>1782</v>
      </c>
      <c r="L1897">
        <v>5148</v>
      </c>
      <c r="M1897">
        <v>5490</v>
      </c>
      <c r="P1897" s="36">
        <v>41547</v>
      </c>
    </row>
    <row r="1898" spans="1:16">
      <c r="A1898" s="57">
        <v>41547</v>
      </c>
      <c r="B1898" t="s">
        <v>20</v>
      </c>
      <c r="C1898" t="s">
        <v>18</v>
      </c>
      <c r="D1898" t="s">
        <v>42</v>
      </c>
      <c r="E1898" t="s">
        <v>16</v>
      </c>
      <c r="F1898">
        <v>20</v>
      </c>
      <c r="G1898" t="str">
        <f t="shared" si="87"/>
        <v>2013</v>
      </c>
      <c r="H1898" t="str">
        <f t="shared" si="88"/>
        <v>September</v>
      </c>
      <c r="I1898">
        <v>135108</v>
      </c>
      <c r="J1898">
        <v>145800</v>
      </c>
      <c r="K1898">
        <f t="shared" si="89"/>
        <v>10692</v>
      </c>
      <c r="L1898">
        <v>2034</v>
      </c>
      <c r="M1898">
        <v>2160</v>
      </c>
      <c r="P1898" s="36">
        <v>41547</v>
      </c>
    </row>
    <row r="1899" spans="1:16">
      <c r="A1899" s="57">
        <v>41547</v>
      </c>
      <c r="B1899" t="s">
        <v>14</v>
      </c>
      <c r="C1899" t="s">
        <v>11</v>
      </c>
      <c r="D1899" t="s">
        <v>33</v>
      </c>
      <c r="E1899" t="s">
        <v>13</v>
      </c>
      <c r="F1899">
        <v>5</v>
      </c>
      <c r="G1899" t="str">
        <f t="shared" si="87"/>
        <v>2013</v>
      </c>
      <c r="H1899" t="str">
        <f t="shared" si="88"/>
        <v>September</v>
      </c>
      <c r="I1899">
        <v>55692</v>
      </c>
      <c r="J1899">
        <v>59220</v>
      </c>
      <c r="K1899">
        <f t="shared" si="89"/>
        <v>3528</v>
      </c>
      <c r="L1899">
        <v>2196</v>
      </c>
      <c r="M1899">
        <v>2340</v>
      </c>
      <c r="P1899" s="36">
        <v>41547</v>
      </c>
    </row>
    <row r="1900" spans="1:16">
      <c r="A1900" s="57">
        <v>41548</v>
      </c>
      <c r="B1900" t="s">
        <v>27</v>
      </c>
      <c r="C1900" t="s">
        <v>23</v>
      </c>
      <c r="D1900" t="s">
        <v>26</v>
      </c>
      <c r="E1900" t="s">
        <v>13</v>
      </c>
      <c r="F1900">
        <v>14</v>
      </c>
      <c r="G1900" t="str">
        <f t="shared" si="87"/>
        <v>2013</v>
      </c>
      <c r="H1900" t="str">
        <f t="shared" si="88"/>
        <v>October</v>
      </c>
      <c r="I1900">
        <v>15210</v>
      </c>
      <c r="J1900">
        <v>16200</v>
      </c>
      <c r="K1900">
        <f t="shared" si="89"/>
        <v>990</v>
      </c>
      <c r="L1900">
        <v>3546</v>
      </c>
      <c r="M1900">
        <v>3780</v>
      </c>
      <c r="P1900" s="36">
        <v>41548</v>
      </c>
    </row>
    <row r="1901" spans="1:16">
      <c r="A1901" s="57">
        <v>41548</v>
      </c>
      <c r="B1901" t="s">
        <v>14</v>
      </c>
      <c r="C1901" t="s">
        <v>11</v>
      </c>
      <c r="D1901" t="s">
        <v>41</v>
      </c>
      <c r="E1901" t="s">
        <v>13</v>
      </c>
      <c r="F1901">
        <v>6</v>
      </c>
      <c r="G1901" t="str">
        <f t="shared" si="87"/>
        <v>2013</v>
      </c>
      <c r="H1901" t="str">
        <f t="shared" si="88"/>
        <v>October</v>
      </c>
      <c r="I1901">
        <v>5904</v>
      </c>
      <c r="J1901">
        <v>6300</v>
      </c>
      <c r="K1901">
        <f t="shared" si="89"/>
        <v>396</v>
      </c>
      <c r="L1901">
        <v>3546</v>
      </c>
      <c r="M1901">
        <v>3780</v>
      </c>
      <c r="P1901" s="36">
        <v>41548</v>
      </c>
    </row>
    <row r="1902" spans="1:16">
      <c r="A1902" s="57">
        <v>41548</v>
      </c>
      <c r="B1902" t="s">
        <v>34</v>
      </c>
      <c r="C1902" t="s">
        <v>25</v>
      </c>
      <c r="D1902" t="s">
        <v>21</v>
      </c>
      <c r="E1902" t="s">
        <v>13</v>
      </c>
      <c r="F1902">
        <v>22</v>
      </c>
      <c r="G1902" t="str">
        <f t="shared" si="87"/>
        <v>2013</v>
      </c>
      <c r="H1902" t="str">
        <f t="shared" si="88"/>
        <v>October</v>
      </c>
      <c r="I1902">
        <v>17568</v>
      </c>
      <c r="J1902">
        <v>18720</v>
      </c>
      <c r="K1902">
        <f t="shared" si="89"/>
        <v>1152</v>
      </c>
      <c r="L1902">
        <v>7506</v>
      </c>
      <c r="M1902">
        <v>8100</v>
      </c>
      <c r="P1902" s="36">
        <v>41548</v>
      </c>
    </row>
    <row r="1903" spans="1:16">
      <c r="A1903" s="57">
        <v>41548</v>
      </c>
      <c r="B1903" t="s">
        <v>22</v>
      </c>
      <c r="C1903" t="s">
        <v>23</v>
      </c>
      <c r="D1903" t="s">
        <v>40</v>
      </c>
      <c r="E1903" t="s">
        <v>16</v>
      </c>
      <c r="F1903">
        <v>6</v>
      </c>
      <c r="G1903" t="str">
        <f t="shared" si="87"/>
        <v>2013</v>
      </c>
      <c r="H1903" t="str">
        <f t="shared" si="88"/>
        <v>October</v>
      </c>
      <c r="I1903">
        <v>11772</v>
      </c>
      <c r="J1903">
        <v>12690</v>
      </c>
      <c r="K1903">
        <f t="shared" si="89"/>
        <v>918</v>
      </c>
      <c r="L1903">
        <v>3924</v>
      </c>
      <c r="M1903">
        <v>4230</v>
      </c>
      <c r="P1903" s="36">
        <v>41548</v>
      </c>
    </row>
    <row r="1904" spans="1:16">
      <c r="A1904" s="57">
        <v>41549</v>
      </c>
      <c r="B1904" t="s">
        <v>34</v>
      </c>
      <c r="C1904" t="s">
        <v>25</v>
      </c>
      <c r="D1904" t="s">
        <v>40</v>
      </c>
      <c r="E1904" t="s">
        <v>16</v>
      </c>
      <c r="F1904">
        <v>6</v>
      </c>
      <c r="G1904" t="str">
        <f t="shared" si="87"/>
        <v>2013</v>
      </c>
      <c r="H1904" t="str">
        <f t="shared" si="88"/>
        <v>October</v>
      </c>
      <c r="I1904">
        <v>90252</v>
      </c>
      <c r="J1904">
        <v>97290</v>
      </c>
      <c r="K1904">
        <f t="shared" si="89"/>
        <v>7038</v>
      </c>
      <c r="L1904">
        <v>4482</v>
      </c>
      <c r="M1904">
        <v>4770</v>
      </c>
      <c r="P1904" s="36">
        <v>41549</v>
      </c>
    </row>
    <row r="1905" spans="1:16">
      <c r="A1905" s="57">
        <v>41549</v>
      </c>
      <c r="B1905" t="s">
        <v>20</v>
      </c>
      <c r="C1905" t="s">
        <v>18</v>
      </c>
      <c r="D1905" t="s">
        <v>15</v>
      </c>
      <c r="E1905" t="s">
        <v>16</v>
      </c>
      <c r="F1905">
        <v>2</v>
      </c>
      <c r="G1905" t="str">
        <f t="shared" si="87"/>
        <v>2013</v>
      </c>
      <c r="H1905" t="str">
        <f t="shared" si="88"/>
        <v>October</v>
      </c>
      <c r="I1905">
        <v>46566</v>
      </c>
      <c r="J1905">
        <v>50310</v>
      </c>
      <c r="K1905">
        <f t="shared" si="89"/>
        <v>3744</v>
      </c>
      <c r="L1905">
        <v>3546</v>
      </c>
      <c r="M1905">
        <v>3780</v>
      </c>
      <c r="P1905" s="36">
        <v>41549</v>
      </c>
    </row>
    <row r="1906" spans="1:16">
      <c r="A1906" s="57">
        <v>41549</v>
      </c>
      <c r="B1906" t="s">
        <v>22</v>
      </c>
      <c r="C1906" t="s">
        <v>23</v>
      </c>
      <c r="D1906" t="s">
        <v>33</v>
      </c>
      <c r="E1906" t="s">
        <v>13</v>
      </c>
      <c r="F1906">
        <v>24</v>
      </c>
      <c r="G1906" t="str">
        <f t="shared" si="87"/>
        <v>2013</v>
      </c>
      <c r="H1906" t="str">
        <f t="shared" si="88"/>
        <v>October</v>
      </c>
      <c r="I1906">
        <v>95472</v>
      </c>
      <c r="J1906">
        <v>101520</v>
      </c>
      <c r="K1906">
        <f t="shared" si="89"/>
        <v>6048</v>
      </c>
      <c r="L1906">
        <v>3726</v>
      </c>
      <c r="M1906">
        <v>3960</v>
      </c>
      <c r="P1906" s="36">
        <v>41549</v>
      </c>
    </row>
    <row r="1907" spans="1:16">
      <c r="A1907" s="57">
        <v>41550</v>
      </c>
      <c r="B1907" t="s">
        <v>10</v>
      </c>
      <c r="C1907" t="s">
        <v>11</v>
      </c>
      <c r="D1907" t="s">
        <v>36</v>
      </c>
      <c r="E1907" t="s">
        <v>13</v>
      </c>
      <c r="F1907">
        <v>11</v>
      </c>
      <c r="G1907" t="str">
        <f t="shared" si="87"/>
        <v>2013</v>
      </c>
      <c r="H1907" t="str">
        <f t="shared" si="88"/>
        <v>October</v>
      </c>
      <c r="I1907">
        <v>10530</v>
      </c>
      <c r="J1907">
        <v>11250</v>
      </c>
      <c r="K1907">
        <f t="shared" si="89"/>
        <v>720</v>
      </c>
      <c r="L1907">
        <v>2106</v>
      </c>
      <c r="M1907">
        <v>2250</v>
      </c>
      <c r="P1907" s="36">
        <v>41550</v>
      </c>
    </row>
    <row r="1908" spans="1:16">
      <c r="A1908" s="57">
        <v>41550</v>
      </c>
      <c r="B1908" t="s">
        <v>27</v>
      </c>
      <c r="C1908" t="s">
        <v>23</v>
      </c>
      <c r="D1908" t="s">
        <v>26</v>
      </c>
      <c r="E1908" t="s">
        <v>13</v>
      </c>
      <c r="F1908">
        <v>10</v>
      </c>
      <c r="G1908" t="str">
        <f t="shared" si="87"/>
        <v>2013</v>
      </c>
      <c r="H1908" t="str">
        <f t="shared" si="88"/>
        <v>October</v>
      </c>
      <c r="I1908">
        <v>3042</v>
      </c>
      <c r="J1908">
        <v>3240</v>
      </c>
      <c r="K1908">
        <f t="shared" si="89"/>
        <v>198</v>
      </c>
      <c r="L1908">
        <v>3546</v>
      </c>
      <c r="M1908">
        <v>3780</v>
      </c>
      <c r="P1908" s="36">
        <v>41550</v>
      </c>
    </row>
    <row r="1909" spans="1:16">
      <c r="A1909" s="57">
        <v>41551</v>
      </c>
      <c r="B1909" t="s">
        <v>29</v>
      </c>
      <c r="C1909" t="s">
        <v>30</v>
      </c>
      <c r="D1909" t="s">
        <v>43</v>
      </c>
      <c r="E1909" t="s">
        <v>13</v>
      </c>
      <c r="F1909">
        <v>7</v>
      </c>
      <c r="G1909" t="str">
        <f t="shared" si="87"/>
        <v>2013</v>
      </c>
      <c r="H1909" t="str">
        <f t="shared" si="88"/>
        <v>October</v>
      </c>
      <c r="I1909">
        <v>6768</v>
      </c>
      <c r="J1909">
        <v>7200</v>
      </c>
      <c r="K1909">
        <f t="shared" si="89"/>
        <v>432</v>
      </c>
      <c r="L1909">
        <v>3384</v>
      </c>
      <c r="M1909">
        <v>3600</v>
      </c>
      <c r="P1909" s="36">
        <v>41551</v>
      </c>
    </row>
    <row r="1910" spans="1:16">
      <c r="A1910" s="57">
        <v>41551</v>
      </c>
      <c r="B1910" t="s">
        <v>10</v>
      </c>
      <c r="C1910" t="s">
        <v>11</v>
      </c>
      <c r="D1910" t="s">
        <v>43</v>
      </c>
      <c r="E1910" t="s">
        <v>13</v>
      </c>
      <c r="F1910">
        <v>22</v>
      </c>
      <c r="G1910" t="str">
        <f t="shared" si="87"/>
        <v>2013</v>
      </c>
      <c r="H1910" t="str">
        <f t="shared" si="88"/>
        <v>October</v>
      </c>
      <c r="I1910">
        <v>81216</v>
      </c>
      <c r="J1910">
        <v>86400</v>
      </c>
      <c r="K1910">
        <f t="shared" si="89"/>
        <v>5184</v>
      </c>
      <c r="L1910">
        <v>2106</v>
      </c>
      <c r="M1910">
        <v>2250</v>
      </c>
      <c r="P1910" s="36">
        <v>41551</v>
      </c>
    </row>
    <row r="1911" spans="1:16">
      <c r="A1911" s="57">
        <v>41551</v>
      </c>
      <c r="B1911" t="s">
        <v>24</v>
      </c>
      <c r="C1911" t="s">
        <v>25</v>
      </c>
      <c r="D1911" t="s">
        <v>19</v>
      </c>
      <c r="E1911" t="s">
        <v>13</v>
      </c>
      <c r="F1911">
        <v>7</v>
      </c>
      <c r="G1911" t="str">
        <f t="shared" si="87"/>
        <v>2013</v>
      </c>
      <c r="H1911" t="str">
        <f t="shared" si="88"/>
        <v>October</v>
      </c>
      <c r="I1911">
        <v>11934</v>
      </c>
      <c r="J1911">
        <v>12690</v>
      </c>
      <c r="K1911">
        <f t="shared" si="89"/>
        <v>756</v>
      </c>
      <c r="L1911">
        <v>3924</v>
      </c>
      <c r="M1911">
        <v>4230</v>
      </c>
      <c r="P1911" s="36">
        <v>41551</v>
      </c>
    </row>
    <row r="1912" spans="1:16">
      <c r="A1912" s="57">
        <v>41551</v>
      </c>
      <c r="B1912" t="s">
        <v>14</v>
      </c>
      <c r="C1912" t="s">
        <v>11</v>
      </c>
      <c r="D1912" t="s">
        <v>39</v>
      </c>
      <c r="E1912" t="s">
        <v>13</v>
      </c>
      <c r="F1912">
        <v>18</v>
      </c>
      <c r="G1912" t="str">
        <f t="shared" si="87"/>
        <v>2013</v>
      </c>
      <c r="H1912" t="str">
        <f t="shared" si="88"/>
        <v>October</v>
      </c>
      <c r="I1912">
        <v>26082</v>
      </c>
      <c r="J1912">
        <v>27720</v>
      </c>
      <c r="K1912">
        <f t="shared" si="89"/>
        <v>1638</v>
      </c>
      <c r="L1912">
        <v>3582</v>
      </c>
      <c r="M1912">
        <v>3870</v>
      </c>
      <c r="P1912" s="36">
        <v>41551</v>
      </c>
    </row>
    <row r="1913" spans="1:16">
      <c r="A1913" s="57">
        <v>41551</v>
      </c>
      <c r="B1913" t="s">
        <v>34</v>
      </c>
      <c r="C1913" t="s">
        <v>25</v>
      </c>
      <c r="D1913" t="s">
        <v>33</v>
      </c>
      <c r="E1913" t="s">
        <v>13</v>
      </c>
      <c r="F1913">
        <v>12</v>
      </c>
      <c r="G1913" t="str">
        <f t="shared" si="87"/>
        <v>2013</v>
      </c>
      <c r="H1913" t="str">
        <f t="shared" si="88"/>
        <v>October</v>
      </c>
      <c r="I1913">
        <v>27846</v>
      </c>
      <c r="J1913">
        <v>29610</v>
      </c>
      <c r="K1913">
        <f t="shared" si="89"/>
        <v>1764</v>
      </c>
      <c r="L1913">
        <v>3582</v>
      </c>
      <c r="M1913">
        <v>3870</v>
      </c>
      <c r="P1913" s="36">
        <v>41551</v>
      </c>
    </row>
    <row r="1914" spans="1:16">
      <c r="A1914" s="57">
        <v>41552</v>
      </c>
      <c r="B1914" t="s">
        <v>29</v>
      </c>
      <c r="C1914" t="s">
        <v>30</v>
      </c>
      <c r="D1914" t="s">
        <v>28</v>
      </c>
      <c r="E1914" t="s">
        <v>13</v>
      </c>
      <c r="F1914">
        <v>19</v>
      </c>
      <c r="G1914" t="str">
        <f t="shared" si="87"/>
        <v>2013</v>
      </c>
      <c r="H1914" t="str">
        <f t="shared" si="88"/>
        <v>October</v>
      </c>
      <c r="I1914">
        <v>75816</v>
      </c>
      <c r="J1914">
        <v>80730</v>
      </c>
      <c r="K1914">
        <f t="shared" si="89"/>
        <v>4914</v>
      </c>
      <c r="L1914">
        <v>3726</v>
      </c>
      <c r="M1914">
        <v>3960</v>
      </c>
      <c r="P1914" s="36">
        <v>41552</v>
      </c>
    </row>
    <row r="1915" spans="1:16">
      <c r="A1915" s="57">
        <v>41552</v>
      </c>
      <c r="B1915" t="s">
        <v>24</v>
      </c>
      <c r="C1915" t="s">
        <v>25</v>
      </c>
      <c r="D1915" t="s">
        <v>12</v>
      </c>
      <c r="E1915" t="s">
        <v>13</v>
      </c>
      <c r="F1915">
        <v>23</v>
      </c>
      <c r="G1915" t="str">
        <f t="shared" si="87"/>
        <v>2013</v>
      </c>
      <c r="H1915" t="str">
        <f t="shared" si="88"/>
        <v>October</v>
      </c>
      <c r="I1915">
        <v>14238</v>
      </c>
      <c r="J1915">
        <v>15120</v>
      </c>
      <c r="K1915">
        <f t="shared" si="89"/>
        <v>882</v>
      </c>
      <c r="L1915">
        <v>3582</v>
      </c>
      <c r="M1915">
        <v>3870</v>
      </c>
      <c r="P1915" s="36">
        <v>41552</v>
      </c>
    </row>
    <row r="1916" spans="1:16">
      <c r="A1916" s="57">
        <v>41553</v>
      </c>
      <c r="B1916" t="s">
        <v>27</v>
      </c>
      <c r="C1916" t="s">
        <v>23</v>
      </c>
      <c r="D1916" t="s">
        <v>12</v>
      </c>
      <c r="E1916" t="s">
        <v>13</v>
      </c>
      <c r="F1916">
        <v>3</v>
      </c>
      <c r="G1916" t="str">
        <f t="shared" si="87"/>
        <v>2013</v>
      </c>
      <c r="H1916" t="str">
        <f t="shared" si="88"/>
        <v>October</v>
      </c>
      <c r="I1916">
        <v>38646</v>
      </c>
      <c r="J1916">
        <v>41040</v>
      </c>
      <c r="K1916">
        <f t="shared" si="89"/>
        <v>2394</v>
      </c>
      <c r="L1916">
        <v>2952</v>
      </c>
      <c r="M1916">
        <v>3150</v>
      </c>
      <c r="P1916" s="36">
        <v>41553</v>
      </c>
    </row>
    <row r="1917" spans="1:16">
      <c r="A1917" s="57">
        <v>41553</v>
      </c>
      <c r="B1917" t="s">
        <v>27</v>
      </c>
      <c r="C1917" t="s">
        <v>23</v>
      </c>
      <c r="D1917" t="s">
        <v>36</v>
      </c>
      <c r="E1917" t="s">
        <v>13</v>
      </c>
      <c r="F1917">
        <v>24</v>
      </c>
      <c r="G1917" t="str">
        <f t="shared" si="87"/>
        <v>2013</v>
      </c>
      <c r="H1917" t="str">
        <f t="shared" si="88"/>
        <v>October</v>
      </c>
      <c r="I1917">
        <v>23166</v>
      </c>
      <c r="J1917">
        <v>24750</v>
      </c>
      <c r="K1917">
        <f t="shared" si="89"/>
        <v>1584</v>
      </c>
      <c r="L1917">
        <v>3978</v>
      </c>
      <c r="M1917">
        <v>4230</v>
      </c>
      <c r="P1917" s="36">
        <v>41553</v>
      </c>
    </row>
    <row r="1918" spans="1:16">
      <c r="A1918" s="57">
        <v>41553</v>
      </c>
      <c r="B1918" t="s">
        <v>24</v>
      </c>
      <c r="C1918" t="s">
        <v>25</v>
      </c>
      <c r="D1918" t="s">
        <v>39</v>
      </c>
      <c r="E1918" t="s">
        <v>13</v>
      </c>
      <c r="F1918">
        <v>25</v>
      </c>
      <c r="G1918" t="str">
        <f t="shared" si="87"/>
        <v>2013</v>
      </c>
      <c r="H1918" t="str">
        <f t="shared" si="88"/>
        <v>October</v>
      </c>
      <c r="I1918">
        <v>18630</v>
      </c>
      <c r="J1918">
        <v>19800</v>
      </c>
      <c r="K1918">
        <f t="shared" si="89"/>
        <v>1170</v>
      </c>
      <c r="L1918">
        <v>2034</v>
      </c>
      <c r="M1918">
        <v>2160</v>
      </c>
      <c r="P1918" s="36">
        <v>41553</v>
      </c>
    </row>
    <row r="1919" spans="1:16">
      <c r="A1919" s="57">
        <v>41554</v>
      </c>
      <c r="B1919" t="s">
        <v>22</v>
      </c>
      <c r="C1919" t="s">
        <v>23</v>
      </c>
      <c r="D1919" t="s">
        <v>41</v>
      </c>
      <c r="E1919" t="s">
        <v>13</v>
      </c>
      <c r="F1919">
        <v>5</v>
      </c>
      <c r="G1919" t="str">
        <f t="shared" si="87"/>
        <v>2013</v>
      </c>
      <c r="H1919" t="str">
        <f t="shared" si="88"/>
        <v>October</v>
      </c>
      <c r="I1919">
        <v>64944</v>
      </c>
      <c r="J1919">
        <v>69300</v>
      </c>
      <c r="K1919">
        <f t="shared" si="89"/>
        <v>4356</v>
      </c>
      <c r="L1919">
        <v>3924</v>
      </c>
      <c r="M1919">
        <v>4230</v>
      </c>
      <c r="P1919" s="36">
        <v>41554</v>
      </c>
    </row>
    <row r="1920" spans="1:16">
      <c r="A1920" s="57">
        <v>41554</v>
      </c>
      <c r="B1920" t="s">
        <v>24</v>
      </c>
      <c r="C1920" t="s">
        <v>25</v>
      </c>
      <c r="D1920" t="s">
        <v>39</v>
      </c>
      <c r="E1920" t="s">
        <v>13</v>
      </c>
      <c r="F1920">
        <v>2</v>
      </c>
      <c r="G1920" t="str">
        <f t="shared" si="87"/>
        <v>2013</v>
      </c>
      <c r="H1920" t="str">
        <f t="shared" si="88"/>
        <v>October</v>
      </c>
      <c r="I1920">
        <v>29808</v>
      </c>
      <c r="J1920">
        <v>31680</v>
      </c>
      <c r="K1920">
        <f t="shared" si="89"/>
        <v>1872</v>
      </c>
      <c r="L1920">
        <v>5832</v>
      </c>
      <c r="M1920">
        <v>6210</v>
      </c>
      <c r="P1920" s="36">
        <v>41554</v>
      </c>
    </row>
    <row r="1921" spans="1:16">
      <c r="A1921" s="57">
        <v>41554</v>
      </c>
      <c r="B1921" t="s">
        <v>27</v>
      </c>
      <c r="C1921" t="s">
        <v>23</v>
      </c>
      <c r="D1921" t="s">
        <v>12</v>
      </c>
      <c r="E1921" t="s">
        <v>13</v>
      </c>
      <c r="F1921">
        <v>14</v>
      </c>
      <c r="G1921" t="str">
        <f t="shared" si="87"/>
        <v>2013</v>
      </c>
      <c r="H1921" t="str">
        <f t="shared" si="88"/>
        <v>October</v>
      </c>
      <c r="I1921">
        <v>50850</v>
      </c>
      <c r="J1921">
        <v>54000</v>
      </c>
      <c r="K1921">
        <f t="shared" si="89"/>
        <v>3150</v>
      </c>
      <c r="L1921">
        <v>3546</v>
      </c>
      <c r="M1921">
        <v>3780</v>
      </c>
      <c r="P1921" s="36">
        <v>41554</v>
      </c>
    </row>
    <row r="1922" spans="1:16">
      <c r="A1922" s="57">
        <v>41554</v>
      </c>
      <c r="B1922" t="s">
        <v>34</v>
      </c>
      <c r="C1922" t="s">
        <v>25</v>
      </c>
      <c r="D1922" t="s">
        <v>38</v>
      </c>
      <c r="E1922" t="s">
        <v>13</v>
      </c>
      <c r="F1922">
        <v>6</v>
      </c>
      <c r="G1922" t="str">
        <f t="shared" si="87"/>
        <v>2013</v>
      </c>
      <c r="H1922" t="str">
        <f t="shared" si="88"/>
        <v>October</v>
      </c>
      <c r="I1922">
        <v>14184</v>
      </c>
      <c r="J1922">
        <v>15120</v>
      </c>
      <c r="K1922">
        <f t="shared" si="89"/>
        <v>936</v>
      </c>
      <c r="L1922">
        <v>2034</v>
      </c>
      <c r="M1922">
        <v>2160</v>
      </c>
      <c r="P1922" s="36">
        <v>41554</v>
      </c>
    </row>
    <row r="1923" spans="1:16">
      <c r="A1923" s="57">
        <v>41555</v>
      </c>
      <c r="B1923" t="s">
        <v>22</v>
      </c>
      <c r="C1923" t="s">
        <v>23</v>
      </c>
      <c r="D1923" t="s">
        <v>39</v>
      </c>
      <c r="E1923" t="s">
        <v>13</v>
      </c>
      <c r="F1923">
        <v>13</v>
      </c>
      <c r="G1923" t="str">
        <f t="shared" ref="G1923:G1986" si="90">TEXT(A1923,"yyyy")</f>
        <v>2013</v>
      </c>
      <c r="H1923" t="str">
        <f t="shared" ref="H1923:H1986" si="91">TEXT(A1923,"mmmm")</f>
        <v>October</v>
      </c>
      <c r="I1923">
        <v>81972</v>
      </c>
      <c r="J1923">
        <v>87120</v>
      </c>
      <c r="K1923">
        <f t="shared" ref="K1923:K1986" si="92">J1923-I1923</f>
        <v>5148</v>
      </c>
      <c r="L1923">
        <v>2034</v>
      </c>
      <c r="M1923">
        <v>2160</v>
      </c>
      <c r="P1923" s="36">
        <v>41555</v>
      </c>
    </row>
    <row r="1924" spans="1:16">
      <c r="A1924" s="57">
        <v>41556</v>
      </c>
      <c r="B1924" t="s">
        <v>14</v>
      </c>
      <c r="C1924" t="s">
        <v>11</v>
      </c>
      <c r="D1924" t="s">
        <v>36</v>
      </c>
      <c r="E1924" t="s">
        <v>13</v>
      </c>
      <c r="F1924">
        <v>4</v>
      </c>
      <c r="G1924" t="str">
        <f t="shared" si="90"/>
        <v>2013</v>
      </c>
      <c r="H1924" t="str">
        <f t="shared" si="91"/>
        <v>October</v>
      </c>
      <c r="I1924">
        <v>33696</v>
      </c>
      <c r="J1924">
        <v>36000</v>
      </c>
      <c r="K1924">
        <f t="shared" si="92"/>
        <v>2304</v>
      </c>
      <c r="L1924">
        <v>3042</v>
      </c>
      <c r="M1924">
        <v>3240</v>
      </c>
      <c r="P1924" s="36">
        <v>41556</v>
      </c>
    </row>
    <row r="1925" spans="1:16">
      <c r="A1925" s="57">
        <v>41556</v>
      </c>
      <c r="B1925" t="s">
        <v>29</v>
      </c>
      <c r="C1925" t="s">
        <v>30</v>
      </c>
      <c r="D1925" t="s">
        <v>36</v>
      </c>
      <c r="E1925" t="s">
        <v>13</v>
      </c>
      <c r="F1925">
        <v>21</v>
      </c>
      <c r="G1925" t="str">
        <f t="shared" si="90"/>
        <v>2013</v>
      </c>
      <c r="H1925" t="str">
        <f t="shared" si="91"/>
        <v>October</v>
      </c>
      <c r="I1925">
        <v>4212</v>
      </c>
      <c r="J1925">
        <v>4500</v>
      </c>
      <c r="K1925">
        <f t="shared" si="92"/>
        <v>288</v>
      </c>
      <c r="L1925">
        <v>3042</v>
      </c>
      <c r="M1925">
        <v>3240</v>
      </c>
      <c r="P1925" s="36">
        <v>41556</v>
      </c>
    </row>
    <row r="1926" spans="1:16">
      <c r="A1926" s="57">
        <v>41556</v>
      </c>
      <c r="B1926" t="s">
        <v>29</v>
      </c>
      <c r="C1926" t="s">
        <v>30</v>
      </c>
      <c r="D1926" t="s">
        <v>28</v>
      </c>
      <c r="E1926" t="s">
        <v>13</v>
      </c>
      <c r="F1926">
        <v>16</v>
      </c>
      <c r="G1926" t="str">
        <f t="shared" si="90"/>
        <v>2013</v>
      </c>
      <c r="H1926" t="str">
        <f t="shared" si="91"/>
        <v>October</v>
      </c>
      <c r="I1926">
        <v>128304</v>
      </c>
      <c r="J1926">
        <v>136620</v>
      </c>
      <c r="K1926">
        <f t="shared" si="92"/>
        <v>8316</v>
      </c>
      <c r="L1926">
        <v>3726</v>
      </c>
      <c r="M1926">
        <v>3960</v>
      </c>
      <c r="P1926" s="36">
        <v>41556</v>
      </c>
    </row>
    <row r="1927" spans="1:16">
      <c r="A1927" s="57">
        <v>41557</v>
      </c>
      <c r="B1927" t="s">
        <v>17</v>
      </c>
      <c r="C1927" t="s">
        <v>18</v>
      </c>
      <c r="D1927" t="s">
        <v>36</v>
      </c>
      <c r="E1927" t="s">
        <v>13</v>
      </c>
      <c r="F1927">
        <v>10</v>
      </c>
      <c r="G1927" t="str">
        <f t="shared" si="90"/>
        <v>2013</v>
      </c>
      <c r="H1927" t="str">
        <f t="shared" si="91"/>
        <v>October</v>
      </c>
      <c r="I1927">
        <v>27378</v>
      </c>
      <c r="J1927">
        <v>29250</v>
      </c>
      <c r="K1927">
        <f t="shared" si="92"/>
        <v>1872</v>
      </c>
      <c r="L1927">
        <v>2196</v>
      </c>
      <c r="M1927">
        <v>2340</v>
      </c>
      <c r="P1927" s="36">
        <v>41557</v>
      </c>
    </row>
    <row r="1928" spans="1:16">
      <c r="A1928" s="57">
        <v>41557</v>
      </c>
      <c r="B1928" t="s">
        <v>24</v>
      </c>
      <c r="C1928" t="s">
        <v>25</v>
      </c>
      <c r="D1928" t="s">
        <v>36</v>
      </c>
      <c r="E1928" t="s">
        <v>13</v>
      </c>
      <c r="F1928">
        <v>3</v>
      </c>
      <c r="G1928" t="str">
        <f t="shared" si="90"/>
        <v>2013</v>
      </c>
      <c r="H1928" t="str">
        <f t="shared" si="91"/>
        <v>October</v>
      </c>
      <c r="I1928">
        <v>27378</v>
      </c>
      <c r="J1928">
        <v>29250</v>
      </c>
      <c r="K1928">
        <f t="shared" si="92"/>
        <v>1872</v>
      </c>
      <c r="L1928">
        <v>4482</v>
      </c>
      <c r="M1928">
        <v>4770</v>
      </c>
      <c r="P1928" s="36">
        <v>41557</v>
      </c>
    </row>
    <row r="1929" spans="1:16">
      <c r="A1929" s="57">
        <v>41557</v>
      </c>
      <c r="B1929" t="s">
        <v>29</v>
      </c>
      <c r="C1929" t="s">
        <v>30</v>
      </c>
      <c r="D1929" t="s">
        <v>42</v>
      </c>
      <c r="E1929" t="s">
        <v>16</v>
      </c>
      <c r="F1929">
        <v>1</v>
      </c>
      <c r="G1929" t="str">
        <f t="shared" si="90"/>
        <v>2013</v>
      </c>
      <c r="H1929" t="str">
        <f t="shared" si="91"/>
        <v>October</v>
      </c>
      <c r="I1929">
        <v>120096</v>
      </c>
      <c r="J1929">
        <v>129600</v>
      </c>
      <c r="K1929">
        <f t="shared" si="92"/>
        <v>9504</v>
      </c>
      <c r="L1929">
        <v>5148</v>
      </c>
      <c r="M1929">
        <v>5490</v>
      </c>
      <c r="P1929" s="36">
        <v>41557</v>
      </c>
    </row>
    <row r="1930" spans="1:16">
      <c r="A1930" s="57">
        <v>41558</v>
      </c>
      <c r="B1930" t="s">
        <v>20</v>
      </c>
      <c r="C1930" t="s">
        <v>18</v>
      </c>
      <c r="D1930" t="s">
        <v>15</v>
      </c>
      <c r="E1930" t="s">
        <v>16</v>
      </c>
      <c r="F1930">
        <v>13</v>
      </c>
      <c r="G1930" t="str">
        <f t="shared" si="90"/>
        <v>2013</v>
      </c>
      <c r="H1930" t="str">
        <f t="shared" si="91"/>
        <v>October</v>
      </c>
      <c r="I1930">
        <v>78804</v>
      </c>
      <c r="J1930">
        <v>85140</v>
      </c>
      <c r="K1930">
        <f t="shared" si="92"/>
        <v>6336</v>
      </c>
      <c r="L1930">
        <v>3978</v>
      </c>
      <c r="M1930">
        <v>4230</v>
      </c>
      <c r="P1930" s="36">
        <v>41558</v>
      </c>
    </row>
    <row r="1931" spans="1:16">
      <c r="A1931" s="57">
        <v>41558</v>
      </c>
      <c r="B1931" t="s">
        <v>27</v>
      </c>
      <c r="C1931" t="s">
        <v>23</v>
      </c>
      <c r="D1931" t="s">
        <v>42</v>
      </c>
      <c r="E1931" t="s">
        <v>16</v>
      </c>
      <c r="F1931">
        <v>15</v>
      </c>
      <c r="G1931" t="str">
        <f t="shared" si="90"/>
        <v>2013</v>
      </c>
      <c r="H1931" t="str">
        <f t="shared" si="91"/>
        <v>October</v>
      </c>
      <c r="I1931">
        <v>150120</v>
      </c>
      <c r="J1931">
        <v>162000</v>
      </c>
      <c r="K1931">
        <f t="shared" si="92"/>
        <v>11880</v>
      </c>
      <c r="L1931">
        <v>2106</v>
      </c>
      <c r="M1931">
        <v>2250</v>
      </c>
      <c r="P1931" s="36">
        <v>41558</v>
      </c>
    </row>
    <row r="1932" spans="1:16">
      <c r="A1932" s="57">
        <v>41558</v>
      </c>
      <c r="B1932" t="s">
        <v>14</v>
      </c>
      <c r="C1932" t="s">
        <v>11</v>
      </c>
      <c r="D1932" t="s">
        <v>21</v>
      </c>
      <c r="E1932" t="s">
        <v>13</v>
      </c>
      <c r="F1932">
        <v>5</v>
      </c>
      <c r="G1932" t="str">
        <f t="shared" si="90"/>
        <v>2013</v>
      </c>
      <c r="H1932" t="str">
        <f t="shared" si="91"/>
        <v>October</v>
      </c>
      <c r="I1932">
        <v>15372</v>
      </c>
      <c r="J1932">
        <v>16380</v>
      </c>
      <c r="K1932">
        <f t="shared" si="92"/>
        <v>1008</v>
      </c>
      <c r="L1932">
        <v>3978</v>
      </c>
      <c r="M1932">
        <v>4230</v>
      </c>
      <c r="P1932" s="36">
        <v>41558</v>
      </c>
    </row>
    <row r="1933" spans="1:16">
      <c r="A1933" s="57">
        <v>41559</v>
      </c>
      <c r="B1933" t="s">
        <v>20</v>
      </c>
      <c r="C1933" t="s">
        <v>18</v>
      </c>
      <c r="D1933" t="s">
        <v>38</v>
      </c>
      <c r="E1933" t="s">
        <v>13</v>
      </c>
      <c r="F1933">
        <v>25</v>
      </c>
      <c r="G1933" t="str">
        <f t="shared" si="90"/>
        <v>2013</v>
      </c>
      <c r="H1933" t="str">
        <f t="shared" si="91"/>
        <v>October</v>
      </c>
      <c r="I1933">
        <v>81558</v>
      </c>
      <c r="J1933">
        <v>86940</v>
      </c>
      <c r="K1933">
        <f t="shared" si="92"/>
        <v>5382</v>
      </c>
      <c r="L1933">
        <v>2034</v>
      </c>
      <c r="M1933">
        <v>2160</v>
      </c>
      <c r="P1933" s="36">
        <v>41559</v>
      </c>
    </row>
    <row r="1934" spans="1:16">
      <c r="A1934" s="57">
        <v>41559</v>
      </c>
      <c r="B1934" t="s">
        <v>27</v>
      </c>
      <c r="C1934" t="s">
        <v>23</v>
      </c>
      <c r="D1934" t="s">
        <v>42</v>
      </c>
      <c r="E1934" t="s">
        <v>16</v>
      </c>
      <c r="F1934">
        <v>23</v>
      </c>
      <c r="G1934" t="str">
        <f t="shared" si="90"/>
        <v>2013</v>
      </c>
      <c r="H1934" t="str">
        <f t="shared" si="91"/>
        <v>October</v>
      </c>
      <c r="I1934">
        <v>67554</v>
      </c>
      <c r="J1934">
        <v>72900</v>
      </c>
      <c r="K1934">
        <f t="shared" si="92"/>
        <v>5346</v>
      </c>
      <c r="L1934">
        <v>3546</v>
      </c>
      <c r="M1934">
        <v>3780</v>
      </c>
      <c r="P1934" s="36">
        <v>41559</v>
      </c>
    </row>
    <row r="1935" spans="1:16">
      <c r="A1935" s="57">
        <v>41559</v>
      </c>
      <c r="B1935" t="s">
        <v>14</v>
      </c>
      <c r="C1935" t="s">
        <v>11</v>
      </c>
      <c r="D1935" t="s">
        <v>39</v>
      </c>
      <c r="E1935" t="s">
        <v>13</v>
      </c>
      <c r="F1935">
        <v>23</v>
      </c>
      <c r="G1935" t="str">
        <f t="shared" si="90"/>
        <v>2013</v>
      </c>
      <c r="H1935" t="str">
        <f t="shared" si="91"/>
        <v>October</v>
      </c>
      <c r="I1935">
        <v>67068</v>
      </c>
      <c r="J1935">
        <v>71280</v>
      </c>
      <c r="K1935">
        <f t="shared" si="92"/>
        <v>4212</v>
      </c>
      <c r="L1935">
        <v>4482</v>
      </c>
      <c r="M1935">
        <v>4770</v>
      </c>
      <c r="P1935" s="36">
        <v>41559</v>
      </c>
    </row>
    <row r="1936" spans="1:16">
      <c r="A1936" s="57">
        <v>41559</v>
      </c>
      <c r="B1936" t="s">
        <v>14</v>
      </c>
      <c r="C1936" t="s">
        <v>11</v>
      </c>
      <c r="D1936" t="s">
        <v>43</v>
      </c>
      <c r="E1936" t="s">
        <v>13</v>
      </c>
      <c r="F1936">
        <v>24</v>
      </c>
      <c r="G1936" t="str">
        <f t="shared" si="90"/>
        <v>2013</v>
      </c>
      <c r="H1936" t="str">
        <f t="shared" si="91"/>
        <v>October</v>
      </c>
      <c r="I1936">
        <v>47376</v>
      </c>
      <c r="J1936">
        <v>50400</v>
      </c>
      <c r="K1936">
        <f t="shared" si="92"/>
        <v>3024</v>
      </c>
      <c r="L1936">
        <v>3924</v>
      </c>
      <c r="M1936">
        <v>4230</v>
      </c>
      <c r="P1936" s="36">
        <v>41559</v>
      </c>
    </row>
    <row r="1937" spans="1:16">
      <c r="A1937" s="57">
        <v>41560</v>
      </c>
      <c r="B1937" t="s">
        <v>34</v>
      </c>
      <c r="C1937" t="s">
        <v>25</v>
      </c>
      <c r="D1937" t="s">
        <v>43</v>
      </c>
      <c r="E1937" t="s">
        <v>13</v>
      </c>
      <c r="F1937">
        <v>25</v>
      </c>
      <c r="G1937" t="str">
        <f t="shared" si="90"/>
        <v>2013</v>
      </c>
      <c r="H1937" t="str">
        <f t="shared" si="91"/>
        <v>October</v>
      </c>
      <c r="I1937">
        <v>23688</v>
      </c>
      <c r="J1937">
        <v>25200</v>
      </c>
      <c r="K1937">
        <f t="shared" si="92"/>
        <v>1512</v>
      </c>
      <c r="L1937">
        <v>2952</v>
      </c>
      <c r="M1937">
        <v>3150</v>
      </c>
      <c r="P1937" s="36">
        <v>41560</v>
      </c>
    </row>
    <row r="1938" spans="1:16">
      <c r="A1938" s="57">
        <v>41560</v>
      </c>
      <c r="B1938" t="s">
        <v>24</v>
      </c>
      <c r="C1938" t="s">
        <v>25</v>
      </c>
      <c r="D1938" t="s">
        <v>42</v>
      </c>
      <c r="E1938" t="s">
        <v>16</v>
      </c>
      <c r="F1938">
        <v>17</v>
      </c>
      <c r="G1938" t="str">
        <f t="shared" si="90"/>
        <v>2013</v>
      </c>
      <c r="H1938" t="str">
        <f t="shared" si="91"/>
        <v>October</v>
      </c>
      <c r="I1938">
        <v>135108</v>
      </c>
      <c r="J1938">
        <v>145800</v>
      </c>
      <c r="K1938">
        <f t="shared" si="92"/>
        <v>10692</v>
      </c>
      <c r="L1938">
        <v>3726</v>
      </c>
      <c r="M1938">
        <v>3960</v>
      </c>
      <c r="P1938" s="36">
        <v>41560</v>
      </c>
    </row>
    <row r="1939" spans="1:16">
      <c r="A1939" s="57">
        <v>41561</v>
      </c>
      <c r="B1939" t="s">
        <v>20</v>
      </c>
      <c r="C1939" t="s">
        <v>18</v>
      </c>
      <c r="D1939" t="s">
        <v>28</v>
      </c>
      <c r="E1939" t="s">
        <v>13</v>
      </c>
      <c r="F1939">
        <v>21</v>
      </c>
      <c r="G1939" t="str">
        <f t="shared" si="90"/>
        <v>2013</v>
      </c>
      <c r="H1939" t="str">
        <f t="shared" si="91"/>
        <v>October</v>
      </c>
      <c r="I1939">
        <v>34992</v>
      </c>
      <c r="J1939">
        <v>37260</v>
      </c>
      <c r="K1939">
        <f t="shared" si="92"/>
        <v>2268</v>
      </c>
      <c r="L1939">
        <v>3978</v>
      </c>
      <c r="M1939">
        <v>4230</v>
      </c>
      <c r="P1939" s="36">
        <v>41561</v>
      </c>
    </row>
    <row r="1940" spans="1:16">
      <c r="A1940" s="57">
        <v>41561</v>
      </c>
      <c r="B1940" t="s">
        <v>17</v>
      </c>
      <c r="C1940" t="s">
        <v>18</v>
      </c>
      <c r="D1940" t="s">
        <v>38</v>
      </c>
      <c r="E1940" t="s">
        <v>13</v>
      </c>
      <c r="F1940">
        <v>9</v>
      </c>
      <c r="G1940" t="str">
        <f t="shared" si="90"/>
        <v>2013</v>
      </c>
      <c r="H1940" t="str">
        <f t="shared" si="91"/>
        <v>October</v>
      </c>
      <c r="I1940">
        <v>70920</v>
      </c>
      <c r="J1940">
        <v>75600</v>
      </c>
      <c r="K1940">
        <f t="shared" si="92"/>
        <v>4680</v>
      </c>
      <c r="L1940">
        <v>3726</v>
      </c>
      <c r="M1940">
        <v>3960</v>
      </c>
      <c r="P1940" s="36">
        <v>41561</v>
      </c>
    </row>
    <row r="1941" spans="1:16">
      <c r="A1941" s="57">
        <v>41561</v>
      </c>
      <c r="B1941" t="s">
        <v>34</v>
      </c>
      <c r="C1941" t="s">
        <v>25</v>
      </c>
      <c r="D1941" t="s">
        <v>33</v>
      </c>
      <c r="E1941" t="s">
        <v>13</v>
      </c>
      <c r="F1941">
        <v>11</v>
      </c>
      <c r="G1941" t="str">
        <f t="shared" si="90"/>
        <v>2013</v>
      </c>
      <c r="H1941" t="str">
        <f t="shared" si="91"/>
        <v>October</v>
      </c>
      <c r="I1941">
        <v>63648</v>
      </c>
      <c r="J1941">
        <v>67680</v>
      </c>
      <c r="K1941">
        <f t="shared" si="92"/>
        <v>4032</v>
      </c>
      <c r="L1941">
        <v>4482</v>
      </c>
      <c r="M1941">
        <v>4770</v>
      </c>
      <c r="P1941" s="36">
        <v>41561</v>
      </c>
    </row>
    <row r="1942" spans="1:16">
      <c r="A1942" s="57">
        <v>41564</v>
      </c>
      <c r="B1942" t="s">
        <v>22</v>
      </c>
      <c r="C1942" t="s">
        <v>23</v>
      </c>
      <c r="D1942" t="s">
        <v>36</v>
      </c>
      <c r="E1942" t="s">
        <v>13</v>
      </c>
      <c r="F1942">
        <v>4</v>
      </c>
      <c r="G1942" t="str">
        <f t="shared" si="90"/>
        <v>2013</v>
      </c>
      <c r="H1942" t="str">
        <f t="shared" si="91"/>
        <v>October</v>
      </c>
      <c r="I1942">
        <v>14742</v>
      </c>
      <c r="J1942">
        <v>15750</v>
      </c>
      <c r="K1942">
        <f t="shared" si="92"/>
        <v>1008</v>
      </c>
      <c r="L1942">
        <v>3582</v>
      </c>
      <c r="M1942">
        <v>3870</v>
      </c>
      <c r="P1942" s="36">
        <v>41564</v>
      </c>
    </row>
    <row r="1943" spans="1:16">
      <c r="A1943" s="57">
        <v>41564</v>
      </c>
      <c r="B1943" t="s">
        <v>29</v>
      </c>
      <c r="C1943" t="s">
        <v>30</v>
      </c>
      <c r="D1943" t="s">
        <v>42</v>
      </c>
      <c r="E1943" t="s">
        <v>16</v>
      </c>
      <c r="F1943">
        <v>22</v>
      </c>
      <c r="G1943" t="str">
        <f t="shared" si="90"/>
        <v>2013</v>
      </c>
      <c r="H1943" t="str">
        <f t="shared" si="91"/>
        <v>October</v>
      </c>
      <c r="I1943">
        <v>135108</v>
      </c>
      <c r="J1943">
        <v>145800</v>
      </c>
      <c r="K1943">
        <f t="shared" si="92"/>
        <v>10692</v>
      </c>
      <c r="L1943">
        <v>4482</v>
      </c>
      <c r="M1943">
        <v>4770</v>
      </c>
      <c r="P1943" s="36">
        <v>41564</v>
      </c>
    </row>
    <row r="1944" spans="1:16">
      <c r="A1944" s="57">
        <v>41564</v>
      </c>
      <c r="B1944" t="s">
        <v>27</v>
      </c>
      <c r="C1944" t="s">
        <v>23</v>
      </c>
      <c r="D1944" t="s">
        <v>37</v>
      </c>
      <c r="E1944" t="s">
        <v>13</v>
      </c>
      <c r="F1944">
        <v>15</v>
      </c>
      <c r="G1944" t="str">
        <f t="shared" si="90"/>
        <v>2013</v>
      </c>
      <c r="H1944" t="str">
        <f t="shared" si="91"/>
        <v>October</v>
      </c>
      <c r="I1944">
        <v>22410</v>
      </c>
      <c r="J1944">
        <v>23850</v>
      </c>
      <c r="K1944">
        <f t="shared" si="92"/>
        <v>1440</v>
      </c>
      <c r="L1944">
        <v>3924</v>
      </c>
      <c r="M1944">
        <v>4230</v>
      </c>
      <c r="P1944" s="36">
        <v>41564</v>
      </c>
    </row>
    <row r="1945" spans="1:16">
      <c r="A1945" s="57">
        <v>41565</v>
      </c>
      <c r="B1945" t="s">
        <v>10</v>
      </c>
      <c r="C1945" t="s">
        <v>11</v>
      </c>
      <c r="D1945" t="s">
        <v>43</v>
      </c>
      <c r="E1945" t="s">
        <v>13</v>
      </c>
      <c r="F1945">
        <v>23</v>
      </c>
      <c r="G1945" t="str">
        <f t="shared" si="90"/>
        <v>2013</v>
      </c>
      <c r="H1945" t="str">
        <f t="shared" si="91"/>
        <v>October</v>
      </c>
      <c r="I1945">
        <v>71064</v>
      </c>
      <c r="J1945">
        <v>75600</v>
      </c>
      <c r="K1945">
        <f t="shared" si="92"/>
        <v>4536</v>
      </c>
      <c r="L1945">
        <v>7506</v>
      </c>
      <c r="M1945">
        <v>8100</v>
      </c>
      <c r="P1945" s="36">
        <v>41565</v>
      </c>
    </row>
    <row r="1946" spans="1:16">
      <c r="A1946" s="57">
        <v>41565</v>
      </c>
      <c r="B1946" t="s">
        <v>24</v>
      </c>
      <c r="C1946" t="s">
        <v>25</v>
      </c>
      <c r="D1946" t="s">
        <v>35</v>
      </c>
      <c r="E1946" t="s">
        <v>13</v>
      </c>
      <c r="F1946">
        <v>9</v>
      </c>
      <c r="G1946" t="str">
        <f t="shared" si="90"/>
        <v>2013</v>
      </c>
      <c r="H1946" t="str">
        <f t="shared" si="91"/>
        <v>October</v>
      </c>
      <c r="I1946">
        <v>61776</v>
      </c>
      <c r="J1946">
        <v>65880</v>
      </c>
      <c r="K1946">
        <f t="shared" si="92"/>
        <v>4104</v>
      </c>
      <c r="L1946">
        <v>3546</v>
      </c>
      <c r="M1946">
        <v>3780</v>
      </c>
      <c r="P1946" s="36">
        <v>41565</v>
      </c>
    </row>
    <row r="1947" spans="1:16">
      <c r="A1947" s="57">
        <v>41565</v>
      </c>
      <c r="B1947" t="s">
        <v>24</v>
      </c>
      <c r="C1947" t="s">
        <v>25</v>
      </c>
      <c r="D1947" t="s">
        <v>40</v>
      </c>
      <c r="E1947" t="s">
        <v>16</v>
      </c>
      <c r="F1947">
        <v>7</v>
      </c>
      <c r="G1947" t="str">
        <f t="shared" si="90"/>
        <v>2013</v>
      </c>
      <c r="H1947" t="str">
        <f t="shared" si="91"/>
        <v>October</v>
      </c>
      <c r="I1947">
        <v>74556</v>
      </c>
      <c r="J1947">
        <v>80370</v>
      </c>
      <c r="K1947">
        <f t="shared" si="92"/>
        <v>5814</v>
      </c>
      <c r="L1947">
        <v>3042</v>
      </c>
      <c r="M1947">
        <v>3240</v>
      </c>
      <c r="P1947" s="36">
        <v>41565</v>
      </c>
    </row>
    <row r="1948" spans="1:16">
      <c r="A1948" s="57">
        <v>41565</v>
      </c>
      <c r="B1948" t="s">
        <v>17</v>
      </c>
      <c r="C1948" t="s">
        <v>18</v>
      </c>
      <c r="D1948" t="s">
        <v>38</v>
      </c>
      <c r="E1948" t="s">
        <v>13</v>
      </c>
      <c r="F1948">
        <v>25</v>
      </c>
      <c r="G1948" t="str">
        <f t="shared" si="90"/>
        <v>2013</v>
      </c>
      <c r="H1948" t="str">
        <f t="shared" si="91"/>
        <v>October</v>
      </c>
      <c r="I1948">
        <v>74466</v>
      </c>
      <c r="J1948">
        <v>79380</v>
      </c>
      <c r="K1948">
        <f t="shared" si="92"/>
        <v>4914</v>
      </c>
      <c r="L1948">
        <v>3042</v>
      </c>
      <c r="M1948">
        <v>3240</v>
      </c>
      <c r="P1948" s="36">
        <v>41565</v>
      </c>
    </row>
    <row r="1949" spans="1:16">
      <c r="A1949" s="57">
        <v>41565</v>
      </c>
      <c r="B1949" t="s">
        <v>20</v>
      </c>
      <c r="C1949" t="s">
        <v>18</v>
      </c>
      <c r="D1949" t="s">
        <v>19</v>
      </c>
      <c r="E1949" t="s">
        <v>13</v>
      </c>
      <c r="F1949">
        <v>10</v>
      </c>
      <c r="G1949" t="str">
        <f t="shared" si="90"/>
        <v>2013</v>
      </c>
      <c r="H1949" t="str">
        <f t="shared" si="91"/>
        <v>October</v>
      </c>
      <c r="I1949">
        <v>67626</v>
      </c>
      <c r="J1949">
        <v>71910</v>
      </c>
      <c r="K1949">
        <f t="shared" si="92"/>
        <v>4284</v>
      </c>
      <c r="L1949">
        <v>3978</v>
      </c>
      <c r="M1949">
        <v>4230</v>
      </c>
      <c r="P1949" s="36">
        <v>41565</v>
      </c>
    </row>
    <row r="1950" spans="1:16">
      <c r="A1950" s="57">
        <v>41566</v>
      </c>
      <c r="B1950" t="s">
        <v>29</v>
      </c>
      <c r="C1950" t="s">
        <v>30</v>
      </c>
      <c r="D1950" t="s">
        <v>41</v>
      </c>
      <c r="E1950" t="s">
        <v>13</v>
      </c>
      <c r="F1950">
        <v>8</v>
      </c>
      <c r="G1950" t="str">
        <f t="shared" si="90"/>
        <v>2013</v>
      </c>
      <c r="H1950" t="str">
        <f t="shared" si="91"/>
        <v>October</v>
      </c>
      <c r="I1950">
        <v>17712</v>
      </c>
      <c r="J1950">
        <v>18900</v>
      </c>
      <c r="K1950">
        <f t="shared" si="92"/>
        <v>1188</v>
      </c>
      <c r="L1950">
        <v>5148</v>
      </c>
      <c r="M1950">
        <v>5490</v>
      </c>
      <c r="P1950" s="36">
        <v>41566</v>
      </c>
    </row>
    <row r="1951" spans="1:16">
      <c r="A1951" s="57">
        <v>41567</v>
      </c>
      <c r="B1951" t="s">
        <v>29</v>
      </c>
      <c r="C1951" t="s">
        <v>30</v>
      </c>
      <c r="D1951" t="s">
        <v>42</v>
      </c>
      <c r="E1951" t="s">
        <v>16</v>
      </c>
      <c r="F1951">
        <v>18</v>
      </c>
      <c r="G1951" t="str">
        <f t="shared" si="90"/>
        <v>2013</v>
      </c>
      <c r="H1951" t="str">
        <f t="shared" si="91"/>
        <v>October</v>
      </c>
      <c r="I1951">
        <v>105084</v>
      </c>
      <c r="J1951">
        <v>113400</v>
      </c>
      <c r="K1951">
        <f t="shared" si="92"/>
        <v>8316</v>
      </c>
      <c r="L1951">
        <v>3042</v>
      </c>
      <c r="M1951">
        <v>3240</v>
      </c>
      <c r="P1951" s="36">
        <v>41567</v>
      </c>
    </row>
    <row r="1952" spans="1:16">
      <c r="A1952" s="57">
        <v>41567</v>
      </c>
      <c r="B1952" t="s">
        <v>10</v>
      </c>
      <c r="C1952" t="s">
        <v>11</v>
      </c>
      <c r="D1952" t="s">
        <v>36</v>
      </c>
      <c r="E1952" t="s">
        <v>13</v>
      </c>
      <c r="F1952">
        <v>8</v>
      </c>
      <c r="G1952" t="str">
        <f t="shared" si="90"/>
        <v>2013</v>
      </c>
      <c r="H1952" t="str">
        <f t="shared" si="91"/>
        <v>October</v>
      </c>
      <c r="I1952">
        <v>52650</v>
      </c>
      <c r="J1952">
        <v>56250</v>
      </c>
      <c r="K1952">
        <f t="shared" si="92"/>
        <v>3600</v>
      </c>
      <c r="L1952">
        <v>5148</v>
      </c>
      <c r="M1952">
        <v>5490</v>
      </c>
      <c r="P1952" s="36">
        <v>41567</v>
      </c>
    </row>
    <row r="1953" spans="1:16">
      <c r="A1953" s="57">
        <v>41567</v>
      </c>
      <c r="B1953" t="s">
        <v>31</v>
      </c>
      <c r="C1953" t="s">
        <v>30</v>
      </c>
      <c r="D1953" t="s">
        <v>28</v>
      </c>
      <c r="E1953" t="s">
        <v>13</v>
      </c>
      <c r="F1953">
        <v>25</v>
      </c>
      <c r="G1953" t="str">
        <f t="shared" si="90"/>
        <v>2013</v>
      </c>
      <c r="H1953" t="str">
        <f t="shared" si="91"/>
        <v>October</v>
      </c>
      <c r="I1953">
        <v>93312</v>
      </c>
      <c r="J1953">
        <v>99360</v>
      </c>
      <c r="K1953">
        <f t="shared" si="92"/>
        <v>6048</v>
      </c>
      <c r="L1953">
        <v>7506</v>
      </c>
      <c r="M1953">
        <v>8100</v>
      </c>
      <c r="P1953" s="36">
        <v>41567</v>
      </c>
    </row>
    <row r="1954" spans="1:16">
      <c r="A1954" s="57">
        <v>41567</v>
      </c>
      <c r="B1954" t="s">
        <v>17</v>
      </c>
      <c r="C1954" t="s">
        <v>18</v>
      </c>
      <c r="D1954" t="s">
        <v>21</v>
      </c>
      <c r="E1954" t="s">
        <v>13</v>
      </c>
      <c r="F1954">
        <v>7</v>
      </c>
      <c r="G1954" t="str">
        <f t="shared" si="90"/>
        <v>2013</v>
      </c>
      <c r="H1954" t="str">
        <f t="shared" si="91"/>
        <v>October</v>
      </c>
      <c r="I1954">
        <v>19764</v>
      </c>
      <c r="J1954">
        <v>21060</v>
      </c>
      <c r="K1954">
        <f t="shared" si="92"/>
        <v>1296</v>
      </c>
      <c r="L1954">
        <v>3042</v>
      </c>
      <c r="M1954">
        <v>3240</v>
      </c>
      <c r="P1954" s="36">
        <v>41567</v>
      </c>
    </row>
    <row r="1955" spans="1:16">
      <c r="A1955" s="57">
        <v>41568</v>
      </c>
      <c r="B1955" t="s">
        <v>17</v>
      </c>
      <c r="C1955" t="s">
        <v>18</v>
      </c>
      <c r="D1955" t="s">
        <v>26</v>
      </c>
      <c r="E1955" t="s">
        <v>13</v>
      </c>
      <c r="F1955">
        <v>17</v>
      </c>
      <c r="G1955" t="str">
        <f t="shared" si="90"/>
        <v>2013</v>
      </c>
      <c r="H1955" t="str">
        <f t="shared" si="91"/>
        <v>October</v>
      </c>
      <c r="I1955">
        <v>48672</v>
      </c>
      <c r="J1955">
        <v>51840</v>
      </c>
      <c r="K1955">
        <f t="shared" si="92"/>
        <v>3168</v>
      </c>
      <c r="L1955">
        <v>3978</v>
      </c>
      <c r="M1955">
        <v>4230</v>
      </c>
      <c r="P1955" s="36">
        <v>41568</v>
      </c>
    </row>
    <row r="1956" spans="1:16">
      <c r="A1956" s="57">
        <v>41568</v>
      </c>
      <c r="B1956" t="s">
        <v>29</v>
      </c>
      <c r="C1956" t="s">
        <v>30</v>
      </c>
      <c r="D1956" t="s">
        <v>39</v>
      </c>
      <c r="E1956" t="s">
        <v>13</v>
      </c>
      <c r="F1956">
        <v>3</v>
      </c>
      <c r="G1956" t="str">
        <f t="shared" si="90"/>
        <v>2013</v>
      </c>
      <c r="H1956" t="str">
        <f t="shared" si="91"/>
        <v>October</v>
      </c>
      <c r="I1956">
        <v>85698</v>
      </c>
      <c r="J1956">
        <v>91080</v>
      </c>
      <c r="K1956">
        <f t="shared" si="92"/>
        <v>5382</v>
      </c>
      <c r="L1956">
        <v>2952</v>
      </c>
      <c r="M1956">
        <v>3150</v>
      </c>
      <c r="P1956" s="36">
        <v>41568</v>
      </c>
    </row>
    <row r="1957" spans="1:16">
      <c r="A1957" s="57">
        <v>41569</v>
      </c>
      <c r="B1957" t="s">
        <v>29</v>
      </c>
      <c r="C1957" t="s">
        <v>30</v>
      </c>
      <c r="D1957" t="s">
        <v>12</v>
      </c>
      <c r="E1957" t="s">
        <v>13</v>
      </c>
      <c r="F1957">
        <v>13</v>
      </c>
      <c r="G1957" t="str">
        <f t="shared" si="90"/>
        <v>2013</v>
      </c>
      <c r="H1957" t="str">
        <f t="shared" si="91"/>
        <v>October</v>
      </c>
      <c r="I1957">
        <v>14238</v>
      </c>
      <c r="J1957">
        <v>15120</v>
      </c>
      <c r="K1957">
        <f t="shared" si="92"/>
        <v>882</v>
      </c>
      <c r="L1957">
        <v>2034</v>
      </c>
      <c r="M1957">
        <v>2160</v>
      </c>
      <c r="P1957" s="36">
        <v>41569</v>
      </c>
    </row>
    <row r="1958" spans="1:16">
      <c r="A1958" s="57">
        <v>41569</v>
      </c>
      <c r="B1958" t="s">
        <v>29</v>
      </c>
      <c r="C1958" t="s">
        <v>30</v>
      </c>
      <c r="D1958" t="s">
        <v>36</v>
      </c>
      <c r="E1958" t="s">
        <v>13</v>
      </c>
      <c r="F1958">
        <v>17</v>
      </c>
      <c r="G1958" t="str">
        <f t="shared" si="90"/>
        <v>2013</v>
      </c>
      <c r="H1958" t="str">
        <f t="shared" si="91"/>
        <v>October</v>
      </c>
      <c r="I1958">
        <v>12636</v>
      </c>
      <c r="J1958">
        <v>13500</v>
      </c>
      <c r="K1958">
        <f t="shared" si="92"/>
        <v>864</v>
      </c>
      <c r="L1958">
        <v>3582</v>
      </c>
      <c r="M1958">
        <v>3870</v>
      </c>
      <c r="P1958" s="36">
        <v>41569</v>
      </c>
    </row>
    <row r="1959" spans="1:16">
      <c r="A1959" s="57">
        <v>41569</v>
      </c>
      <c r="B1959" t="s">
        <v>34</v>
      </c>
      <c r="C1959" t="s">
        <v>25</v>
      </c>
      <c r="D1959" t="s">
        <v>41</v>
      </c>
      <c r="E1959" t="s">
        <v>13</v>
      </c>
      <c r="F1959">
        <v>22</v>
      </c>
      <c r="G1959" t="str">
        <f t="shared" si="90"/>
        <v>2013</v>
      </c>
      <c r="H1959" t="str">
        <f t="shared" si="91"/>
        <v>October</v>
      </c>
      <c r="I1959">
        <v>56088</v>
      </c>
      <c r="J1959">
        <v>59850</v>
      </c>
      <c r="K1959">
        <f t="shared" si="92"/>
        <v>3762</v>
      </c>
      <c r="L1959">
        <v>3978</v>
      </c>
      <c r="M1959">
        <v>4230</v>
      </c>
      <c r="P1959" s="36">
        <v>41569</v>
      </c>
    </row>
    <row r="1960" spans="1:16">
      <c r="A1960" s="57">
        <v>41569</v>
      </c>
      <c r="B1960" t="s">
        <v>34</v>
      </c>
      <c r="C1960" t="s">
        <v>25</v>
      </c>
      <c r="D1960" t="s">
        <v>37</v>
      </c>
      <c r="E1960" t="s">
        <v>13</v>
      </c>
      <c r="F1960">
        <v>23</v>
      </c>
      <c r="G1960" t="str">
        <f t="shared" si="90"/>
        <v>2013</v>
      </c>
      <c r="H1960" t="str">
        <f t="shared" si="91"/>
        <v>October</v>
      </c>
      <c r="I1960">
        <v>80676</v>
      </c>
      <c r="J1960">
        <v>85860</v>
      </c>
      <c r="K1960">
        <f t="shared" si="92"/>
        <v>5184</v>
      </c>
      <c r="L1960">
        <v>2196</v>
      </c>
      <c r="M1960">
        <v>2340</v>
      </c>
      <c r="P1960" s="36">
        <v>41569</v>
      </c>
    </row>
    <row r="1961" spans="1:16">
      <c r="A1961" s="57">
        <v>41569</v>
      </c>
      <c r="B1961" t="s">
        <v>20</v>
      </c>
      <c r="C1961" t="s">
        <v>18</v>
      </c>
      <c r="D1961" t="s">
        <v>42</v>
      </c>
      <c r="E1961" t="s">
        <v>16</v>
      </c>
      <c r="F1961">
        <v>1</v>
      </c>
      <c r="G1961" t="str">
        <f t="shared" si="90"/>
        <v>2013</v>
      </c>
      <c r="H1961" t="str">
        <f t="shared" si="91"/>
        <v>October</v>
      </c>
      <c r="I1961">
        <v>97578</v>
      </c>
      <c r="J1961">
        <v>105300</v>
      </c>
      <c r="K1961">
        <f t="shared" si="92"/>
        <v>7722</v>
      </c>
      <c r="L1961">
        <v>2034</v>
      </c>
      <c r="M1961">
        <v>2160</v>
      </c>
      <c r="P1961" s="36">
        <v>41569</v>
      </c>
    </row>
    <row r="1962" spans="1:16">
      <c r="A1962" s="57">
        <v>41569</v>
      </c>
      <c r="B1962" t="s">
        <v>31</v>
      </c>
      <c r="C1962" t="s">
        <v>30</v>
      </c>
      <c r="D1962" t="s">
        <v>36</v>
      </c>
      <c r="E1962" t="s">
        <v>13</v>
      </c>
      <c r="F1962">
        <v>25</v>
      </c>
      <c r="G1962" t="str">
        <f t="shared" si="90"/>
        <v>2013</v>
      </c>
      <c r="H1962" t="str">
        <f t="shared" si="91"/>
        <v>October</v>
      </c>
      <c r="I1962">
        <v>2106</v>
      </c>
      <c r="J1962">
        <v>2250</v>
      </c>
      <c r="K1962">
        <f t="shared" si="92"/>
        <v>144</v>
      </c>
      <c r="L1962">
        <v>5148</v>
      </c>
      <c r="M1962">
        <v>5490</v>
      </c>
      <c r="P1962" s="36">
        <v>41569</v>
      </c>
    </row>
    <row r="1963" spans="1:16">
      <c r="A1963" s="57">
        <v>41569</v>
      </c>
      <c r="B1963" t="s">
        <v>31</v>
      </c>
      <c r="C1963" t="s">
        <v>30</v>
      </c>
      <c r="D1963" t="s">
        <v>39</v>
      </c>
      <c r="E1963" t="s">
        <v>13</v>
      </c>
      <c r="F1963">
        <v>22</v>
      </c>
      <c r="G1963" t="str">
        <f t="shared" si="90"/>
        <v>2013</v>
      </c>
      <c r="H1963" t="str">
        <f t="shared" si="91"/>
        <v>October</v>
      </c>
      <c r="I1963">
        <v>40986</v>
      </c>
      <c r="J1963">
        <v>43560</v>
      </c>
      <c r="K1963">
        <f t="shared" si="92"/>
        <v>2574</v>
      </c>
      <c r="L1963">
        <v>3384</v>
      </c>
      <c r="M1963">
        <v>3600</v>
      </c>
      <c r="P1963" s="36">
        <v>41569</v>
      </c>
    </row>
    <row r="1964" spans="1:16">
      <c r="A1964" s="57">
        <v>41569</v>
      </c>
      <c r="B1964" t="s">
        <v>34</v>
      </c>
      <c r="C1964" t="s">
        <v>25</v>
      </c>
      <c r="D1964" t="s">
        <v>12</v>
      </c>
      <c r="E1964" t="s">
        <v>13</v>
      </c>
      <c r="F1964">
        <v>2</v>
      </c>
      <c r="G1964" t="str">
        <f t="shared" si="90"/>
        <v>2013</v>
      </c>
      <c r="H1964" t="str">
        <f t="shared" si="91"/>
        <v>October</v>
      </c>
      <c r="I1964">
        <v>34578</v>
      </c>
      <c r="J1964">
        <v>36720</v>
      </c>
      <c r="K1964">
        <f t="shared" si="92"/>
        <v>2142</v>
      </c>
      <c r="L1964">
        <v>3978</v>
      </c>
      <c r="M1964">
        <v>4230</v>
      </c>
      <c r="P1964" s="36">
        <v>41569</v>
      </c>
    </row>
    <row r="1965" spans="1:16">
      <c r="A1965" s="57">
        <v>41569</v>
      </c>
      <c r="B1965" t="s">
        <v>31</v>
      </c>
      <c r="C1965" t="s">
        <v>30</v>
      </c>
      <c r="D1965" t="s">
        <v>28</v>
      </c>
      <c r="E1965" t="s">
        <v>13</v>
      </c>
      <c r="F1965">
        <v>11</v>
      </c>
      <c r="G1965" t="str">
        <f t="shared" si="90"/>
        <v>2013</v>
      </c>
      <c r="H1965" t="str">
        <f t="shared" si="91"/>
        <v>October</v>
      </c>
      <c r="I1965">
        <v>40824</v>
      </c>
      <c r="J1965">
        <v>43470</v>
      </c>
      <c r="K1965">
        <f t="shared" si="92"/>
        <v>2646</v>
      </c>
      <c r="L1965">
        <v>3582</v>
      </c>
      <c r="M1965">
        <v>3870</v>
      </c>
      <c r="P1965" s="36">
        <v>41569</v>
      </c>
    </row>
    <row r="1966" spans="1:16">
      <c r="A1966" s="57">
        <v>41570</v>
      </c>
      <c r="B1966" t="s">
        <v>17</v>
      </c>
      <c r="C1966" t="s">
        <v>18</v>
      </c>
      <c r="D1966" t="s">
        <v>21</v>
      </c>
      <c r="E1966" t="s">
        <v>13</v>
      </c>
      <c r="F1966">
        <v>11</v>
      </c>
      <c r="G1966" t="str">
        <f t="shared" si="90"/>
        <v>2013</v>
      </c>
      <c r="H1966" t="str">
        <f t="shared" si="91"/>
        <v>October</v>
      </c>
      <c r="I1966">
        <v>17568</v>
      </c>
      <c r="J1966">
        <v>18720</v>
      </c>
      <c r="K1966">
        <f t="shared" si="92"/>
        <v>1152</v>
      </c>
      <c r="L1966">
        <v>3546</v>
      </c>
      <c r="M1966">
        <v>3780</v>
      </c>
      <c r="P1966" s="36">
        <v>41570</v>
      </c>
    </row>
    <row r="1967" spans="1:16">
      <c r="A1967" s="57">
        <v>41570</v>
      </c>
      <c r="B1967" t="s">
        <v>10</v>
      </c>
      <c r="C1967" t="s">
        <v>11</v>
      </c>
      <c r="D1967" t="s">
        <v>41</v>
      </c>
      <c r="E1967" t="s">
        <v>13</v>
      </c>
      <c r="F1967">
        <v>1</v>
      </c>
      <c r="G1967" t="str">
        <f t="shared" si="90"/>
        <v>2013</v>
      </c>
      <c r="H1967" t="str">
        <f t="shared" si="91"/>
        <v>October</v>
      </c>
      <c r="I1967">
        <v>38376</v>
      </c>
      <c r="J1967">
        <v>40950</v>
      </c>
      <c r="K1967">
        <f t="shared" si="92"/>
        <v>2574</v>
      </c>
      <c r="L1967">
        <v>7506</v>
      </c>
      <c r="M1967">
        <v>8100</v>
      </c>
      <c r="P1967" s="36">
        <v>41570</v>
      </c>
    </row>
    <row r="1968" spans="1:16">
      <c r="A1968" s="57">
        <v>41570</v>
      </c>
      <c r="B1968" t="s">
        <v>27</v>
      </c>
      <c r="C1968" t="s">
        <v>23</v>
      </c>
      <c r="D1968" t="s">
        <v>15</v>
      </c>
      <c r="E1968" t="s">
        <v>16</v>
      </c>
      <c r="F1968">
        <v>14</v>
      </c>
      <c r="G1968" t="str">
        <f t="shared" si="90"/>
        <v>2013</v>
      </c>
      <c r="H1968" t="str">
        <f t="shared" si="91"/>
        <v>October</v>
      </c>
      <c r="I1968">
        <v>46566</v>
      </c>
      <c r="J1968">
        <v>50310</v>
      </c>
      <c r="K1968">
        <f t="shared" si="92"/>
        <v>3744</v>
      </c>
      <c r="L1968">
        <v>3978</v>
      </c>
      <c r="M1968">
        <v>4230</v>
      </c>
      <c r="P1968" s="36">
        <v>41570</v>
      </c>
    </row>
    <row r="1969" spans="1:16">
      <c r="A1969" s="57">
        <v>41570</v>
      </c>
      <c r="B1969" t="s">
        <v>20</v>
      </c>
      <c r="C1969" t="s">
        <v>18</v>
      </c>
      <c r="D1969" t="s">
        <v>38</v>
      </c>
      <c r="E1969" t="s">
        <v>13</v>
      </c>
      <c r="F1969">
        <v>11</v>
      </c>
      <c r="G1969" t="str">
        <f t="shared" si="90"/>
        <v>2013</v>
      </c>
      <c r="H1969" t="str">
        <f t="shared" si="91"/>
        <v>October</v>
      </c>
      <c r="I1969">
        <v>7092</v>
      </c>
      <c r="J1969">
        <v>7560</v>
      </c>
      <c r="K1969">
        <f t="shared" si="92"/>
        <v>468</v>
      </c>
      <c r="L1969">
        <v>2034</v>
      </c>
      <c r="M1969">
        <v>2160</v>
      </c>
      <c r="P1969" s="36">
        <v>41570</v>
      </c>
    </row>
    <row r="1970" spans="1:16">
      <c r="A1970" s="57">
        <v>41570</v>
      </c>
      <c r="B1970" t="s">
        <v>22</v>
      </c>
      <c r="C1970" t="s">
        <v>23</v>
      </c>
      <c r="D1970" t="s">
        <v>26</v>
      </c>
      <c r="E1970" t="s">
        <v>13</v>
      </c>
      <c r="F1970">
        <v>8</v>
      </c>
      <c r="G1970" t="str">
        <f t="shared" si="90"/>
        <v>2013</v>
      </c>
      <c r="H1970" t="str">
        <f t="shared" si="91"/>
        <v>October</v>
      </c>
      <c r="I1970">
        <v>21294</v>
      </c>
      <c r="J1970">
        <v>22680</v>
      </c>
      <c r="K1970">
        <f t="shared" si="92"/>
        <v>1386</v>
      </c>
      <c r="L1970">
        <v>2952</v>
      </c>
      <c r="M1970">
        <v>3150</v>
      </c>
      <c r="P1970" s="36">
        <v>41570</v>
      </c>
    </row>
    <row r="1971" spans="1:16">
      <c r="A1971" s="57">
        <v>41571</v>
      </c>
      <c r="B1971" t="s">
        <v>17</v>
      </c>
      <c r="C1971" t="s">
        <v>18</v>
      </c>
      <c r="D1971" t="s">
        <v>42</v>
      </c>
      <c r="E1971" t="s">
        <v>16</v>
      </c>
      <c r="F1971">
        <v>1</v>
      </c>
      <c r="G1971" t="str">
        <f t="shared" si="90"/>
        <v>2013</v>
      </c>
      <c r="H1971" t="str">
        <f t="shared" si="91"/>
        <v>October</v>
      </c>
      <c r="I1971">
        <v>135108</v>
      </c>
      <c r="J1971">
        <v>145800</v>
      </c>
      <c r="K1971">
        <f t="shared" si="92"/>
        <v>10692</v>
      </c>
      <c r="L1971">
        <v>3546</v>
      </c>
      <c r="M1971">
        <v>3780</v>
      </c>
      <c r="P1971" s="36">
        <v>41571</v>
      </c>
    </row>
    <row r="1972" spans="1:16">
      <c r="A1972" s="57">
        <v>41572</v>
      </c>
      <c r="B1972" t="s">
        <v>31</v>
      </c>
      <c r="C1972" t="s">
        <v>30</v>
      </c>
      <c r="D1972" t="s">
        <v>41</v>
      </c>
      <c r="E1972" t="s">
        <v>13</v>
      </c>
      <c r="F1972">
        <v>24</v>
      </c>
      <c r="G1972" t="str">
        <f t="shared" si="90"/>
        <v>2013</v>
      </c>
      <c r="H1972" t="str">
        <f t="shared" si="91"/>
        <v>October</v>
      </c>
      <c r="I1972">
        <v>20664</v>
      </c>
      <c r="J1972">
        <v>22050</v>
      </c>
      <c r="K1972">
        <f t="shared" si="92"/>
        <v>1386</v>
      </c>
      <c r="L1972">
        <v>3546</v>
      </c>
      <c r="M1972">
        <v>3780</v>
      </c>
      <c r="P1972" s="36">
        <v>41572</v>
      </c>
    </row>
    <row r="1973" spans="1:16">
      <c r="A1973" s="57">
        <v>41572</v>
      </c>
      <c r="B1973" t="s">
        <v>14</v>
      </c>
      <c r="C1973" t="s">
        <v>11</v>
      </c>
      <c r="D1973" t="s">
        <v>12</v>
      </c>
      <c r="E1973" t="s">
        <v>13</v>
      </c>
      <c r="F1973">
        <v>15</v>
      </c>
      <c r="G1973" t="str">
        <f t="shared" si="90"/>
        <v>2013</v>
      </c>
      <c r="H1973" t="str">
        <f t="shared" si="91"/>
        <v>October</v>
      </c>
      <c r="I1973">
        <v>22374</v>
      </c>
      <c r="J1973">
        <v>23760</v>
      </c>
      <c r="K1973">
        <f t="shared" si="92"/>
        <v>1386</v>
      </c>
      <c r="L1973">
        <v>3978</v>
      </c>
      <c r="M1973">
        <v>4230</v>
      </c>
      <c r="P1973" s="36">
        <v>41572</v>
      </c>
    </row>
    <row r="1974" spans="1:16">
      <c r="A1974" s="57">
        <v>41572</v>
      </c>
      <c r="B1974" t="s">
        <v>14</v>
      </c>
      <c r="C1974" t="s">
        <v>11</v>
      </c>
      <c r="D1974" t="s">
        <v>12</v>
      </c>
      <c r="E1974" t="s">
        <v>13</v>
      </c>
      <c r="F1974">
        <v>20</v>
      </c>
      <c r="G1974" t="str">
        <f t="shared" si="90"/>
        <v>2013</v>
      </c>
      <c r="H1974" t="str">
        <f t="shared" si="91"/>
        <v>October</v>
      </c>
      <c r="I1974">
        <v>44748</v>
      </c>
      <c r="J1974">
        <v>47520</v>
      </c>
      <c r="K1974">
        <f t="shared" si="92"/>
        <v>2772</v>
      </c>
      <c r="L1974">
        <v>3546</v>
      </c>
      <c r="M1974">
        <v>3780</v>
      </c>
      <c r="P1974" s="36">
        <v>41572</v>
      </c>
    </row>
    <row r="1975" spans="1:16">
      <c r="A1975" s="57">
        <v>41573</v>
      </c>
      <c r="B1975" t="s">
        <v>22</v>
      </c>
      <c r="C1975" t="s">
        <v>23</v>
      </c>
      <c r="D1975" t="s">
        <v>35</v>
      </c>
      <c r="E1975" t="s">
        <v>13</v>
      </c>
      <c r="F1975">
        <v>1</v>
      </c>
      <c r="G1975" t="str">
        <f t="shared" si="90"/>
        <v>2013</v>
      </c>
      <c r="H1975" t="str">
        <f t="shared" si="91"/>
        <v>October</v>
      </c>
      <c r="I1975">
        <v>15444</v>
      </c>
      <c r="J1975">
        <v>16470</v>
      </c>
      <c r="K1975">
        <f t="shared" si="92"/>
        <v>1026</v>
      </c>
      <c r="L1975">
        <v>5148</v>
      </c>
      <c r="M1975">
        <v>5490</v>
      </c>
      <c r="P1975" s="36">
        <v>41573</v>
      </c>
    </row>
    <row r="1976" spans="1:16">
      <c r="A1976" s="57">
        <v>41573</v>
      </c>
      <c r="B1976" t="s">
        <v>34</v>
      </c>
      <c r="C1976" t="s">
        <v>25</v>
      </c>
      <c r="D1976" t="s">
        <v>40</v>
      </c>
      <c r="E1976" t="s">
        <v>16</v>
      </c>
      <c r="F1976">
        <v>5</v>
      </c>
      <c r="G1976" t="str">
        <f t="shared" si="90"/>
        <v>2013</v>
      </c>
      <c r="H1976" t="str">
        <f t="shared" si="91"/>
        <v>October</v>
      </c>
      <c r="I1976">
        <v>3924</v>
      </c>
      <c r="J1976">
        <v>4230</v>
      </c>
      <c r="K1976">
        <f t="shared" si="92"/>
        <v>306</v>
      </c>
      <c r="L1976">
        <v>2196</v>
      </c>
      <c r="M1976">
        <v>2340</v>
      </c>
      <c r="P1976" s="36">
        <v>41573</v>
      </c>
    </row>
    <row r="1977" spans="1:16">
      <c r="A1977" s="57">
        <v>41573</v>
      </c>
      <c r="B1977" t="s">
        <v>17</v>
      </c>
      <c r="C1977" t="s">
        <v>18</v>
      </c>
      <c r="D1977" t="s">
        <v>15</v>
      </c>
      <c r="E1977" t="s">
        <v>16</v>
      </c>
      <c r="F1977">
        <v>2</v>
      </c>
      <c r="G1977" t="str">
        <f t="shared" si="90"/>
        <v>2013</v>
      </c>
      <c r="H1977" t="str">
        <f t="shared" si="91"/>
        <v>October</v>
      </c>
      <c r="I1977">
        <v>25074</v>
      </c>
      <c r="J1977">
        <v>27090</v>
      </c>
      <c r="K1977">
        <f t="shared" si="92"/>
        <v>2016</v>
      </c>
      <c r="L1977">
        <v>3924</v>
      </c>
      <c r="M1977">
        <v>4230</v>
      </c>
      <c r="P1977" s="36">
        <v>41573</v>
      </c>
    </row>
    <row r="1978" spans="1:16">
      <c r="A1978" s="57">
        <v>41573</v>
      </c>
      <c r="B1978" t="s">
        <v>31</v>
      </c>
      <c r="C1978" t="s">
        <v>30</v>
      </c>
      <c r="D1978" t="s">
        <v>28</v>
      </c>
      <c r="E1978" t="s">
        <v>13</v>
      </c>
      <c r="F1978">
        <v>15</v>
      </c>
      <c r="G1978" t="str">
        <f t="shared" si="90"/>
        <v>2013</v>
      </c>
      <c r="H1978" t="str">
        <f t="shared" si="91"/>
        <v>October</v>
      </c>
      <c r="I1978">
        <v>58320</v>
      </c>
      <c r="J1978">
        <v>62100</v>
      </c>
      <c r="K1978">
        <f t="shared" si="92"/>
        <v>3780</v>
      </c>
      <c r="L1978">
        <v>3978</v>
      </c>
      <c r="M1978">
        <v>4230</v>
      </c>
      <c r="P1978" s="36">
        <v>41573</v>
      </c>
    </row>
    <row r="1979" spans="1:16">
      <c r="A1979" s="57">
        <v>41574</v>
      </c>
      <c r="B1979" t="s">
        <v>17</v>
      </c>
      <c r="C1979" t="s">
        <v>18</v>
      </c>
      <c r="D1979" t="s">
        <v>35</v>
      </c>
      <c r="E1979" t="s">
        <v>13</v>
      </c>
      <c r="F1979">
        <v>24</v>
      </c>
      <c r="G1979" t="str">
        <f t="shared" si="90"/>
        <v>2013</v>
      </c>
      <c r="H1979" t="str">
        <f t="shared" si="91"/>
        <v>October</v>
      </c>
      <c r="I1979">
        <v>77220</v>
      </c>
      <c r="J1979">
        <v>82350</v>
      </c>
      <c r="K1979">
        <f t="shared" si="92"/>
        <v>5130</v>
      </c>
      <c r="L1979">
        <v>2106</v>
      </c>
      <c r="M1979">
        <v>2250</v>
      </c>
      <c r="P1979" s="36">
        <v>41574</v>
      </c>
    </row>
    <row r="1980" spans="1:16">
      <c r="A1980" s="57">
        <v>41574</v>
      </c>
      <c r="B1980" t="s">
        <v>17</v>
      </c>
      <c r="C1980" t="s">
        <v>18</v>
      </c>
      <c r="D1980" t="s">
        <v>33</v>
      </c>
      <c r="E1980" t="s">
        <v>13</v>
      </c>
      <c r="F1980">
        <v>23</v>
      </c>
      <c r="G1980" t="str">
        <f t="shared" si="90"/>
        <v>2013</v>
      </c>
      <c r="H1980" t="str">
        <f t="shared" si="91"/>
        <v>October</v>
      </c>
      <c r="I1980">
        <v>7956</v>
      </c>
      <c r="J1980">
        <v>8460</v>
      </c>
      <c r="K1980">
        <f t="shared" si="92"/>
        <v>504</v>
      </c>
      <c r="L1980">
        <v>5148</v>
      </c>
      <c r="M1980">
        <v>5490</v>
      </c>
      <c r="P1980" s="36">
        <v>41574</v>
      </c>
    </row>
    <row r="1981" spans="1:16">
      <c r="A1981" s="57">
        <v>41574</v>
      </c>
      <c r="B1981" t="s">
        <v>20</v>
      </c>
      <c r="C1981" t="s">
        <v>18</v>
      </c>
      <c r="D1981" t="s">
        <v>38</v>
      </c>
      <c r="E1981" t="s">
        <v>13</v>
      </c>
      <c r="F1981">
        <v>20</v>
      </c>
      <c r="G1981" t="str">
        <f t="shared" si="90"/>
        <v>2013</v>
      </c>
      <c r="H1981" t="str">
        <f t="shared" si="91"/>
        <v>October</v>
      </c>
      <c r="I1981">
        <v>88650</v>
      </c>
      <c r="J1981">
        <v>94500</v>
      </c>
      <c r="K1981">
        <f t="shared" si="92"/>
        <v>5850</v>
      </c>
      <c r="L1981">
        <v>3546</v>
      </c>
      <c r="M1981">
        <v>3780</v>
      </c>
      <c r="P1981" s="36">
        <v>41574</v>
      </c>
    </row>
    <row r="1982" spans="1:16">
      <c r="A1982" s="57">
        <v>41574</v>
      </c>
      <c r="B1982" t="s">
        <v>20</v>
      </c>
      <c r="C1982" t="s">
        <v>18</v>
      </c>
      <c r="D1982" t="s">
        <v>26</v>
      </c>
      <c r="E1982" t="s">
        <v>13</v>
      </c>
      <c r="F1982">
        <v>23</v>
      </c>
      <c r="G1982" t="str">
        <f t="shared" si="90"/>
        <v>2013</v>
      </c>
      <c r="H1982" t="str">
        <f t="shared" si="91"/>
        <v>October</v>
      </c>
      <c r="I1982">
        <v>36504</v>
      </c>
      <c r="J1982">
        <v>38880</v>
      </c>
      <c r="K1982">
        <f t="shared" si="92"/>
        <v>2376</v>
      </c>
      <c r="L1982">
        <v>3546</v>
      </c>
      <c r="M1982">
        <v>3780</v>
      </c>
      <c r="P1982" s="36">
        <v>41574</v>
      </c>
    </row>
    <row r="1983" spans="1:16">
      <c r="A1983" s="57">
        <v>41574</v>
      </c>
      <c r="B1983" t="s">
        <v>34</v>
      </c>
      <c r="C1983" t="s">
        <v>25</v>
      </c>
      <c r="D1983" t="s">
        <v>41</v>
      </c>
      <c r="E1983" t="s">
        <v>13</v>
      </c>
      <c r="F1983">
        <v>22</v>
      </c>
      <c r="G1983" t="str">
        <f t="shared" si="90"/>
        <v>2013</v>
      </c>
      <c r="H1983" t="str">
        <f t="shared" si="91"/>
        <v>October</v>
      </c>
      <c r="I1983">
        <v>23616</v>
      </c>
      <c r="J1983">
        <v>25200</v>
      </c>
      <c r="K1983">
        <f t="shared" si="92"/>
        <v>1584</v>
      </c>
      <c r="L1983">
        <v>5148</v>
      </c>
      <c r="M1983">
        <v>5490</v>
      </c>
      <c r="P1983" s="36">
        <v>41574</v>
      </c>
    </row>
    <row r="1984" spans="1:16">
      <c r="A1984" s="57">
        <v>41575</v>
      </c>
      <c r="B1984" t="s">
        <v>27</v>
      </c>
      <c r="C1984" t="s">
        <v>23</v>
      </c>
      <c r="D1984" t="s">
        <v>36</v>
      </c>
      <c r="E1984" t="s">
        <v>13</v>
      </c>
      <c r="F1984">
        <v>10</v>
      </c>
      <c r="G1984" t="str">
        <f t="shared" si="90"/>
        <v>2013</v>
      </c>
      <c r="H1984" t="str">
        <f t="shared" si="91"/>
        <v>October</v>
      </c>
      <c r="I1984">
        <v>29484</v>
      </c>
      <c r="J1984">
        <v>31500</v>
      </c>
      <c r="K1984">
        <f t="shared" si="92"/>
        <v>2016</v>
      </c>
      <c r="L1984">
        <v>3384</v>
      </c>
      <c r="M1984">
        <v>3600</v>
      </c>
      <c r="P1984" s="36">
        <v>41575</v>
      </c>
    </row>
    <row r="1985" spans="1:16">
      <c r="A1985" s="57">
        <v>41576</v>
      </c>
      <c r="B1985" t="s">
        <v>27</v>
      </c>
      <c r="C1985" t="s">
        <v>23</v>
      </c>
      <c r="D1985" t="s">
        <v>26</v>
      </c>
      <c r="E1985" t="s">
        <v>13</v>
      </c>
      <c r="F1985">
        <v>5</v>
      </c>
      <c r="G1985" t="str">
        <f t="shared" si="90"/>
        <v>2013</v>
      </c>
      <c r="H1985" t="str">
        <f t="shared" si="91"/>
        <v>October</v>
      </c>
      <c r="I1985">
        <v>51714</v>
      </c>
      <c r="J1985">
        <v>55080</v>
      </c>
      <c r="K1985">
        <f t="shared" si="92"/>
        <v>3366</v>
      </c>
      <c r="L1985">
        <v>3042</v>
      </c>
      <c r="M1985">
        <v>3240</v>
      </c>
      <c r="P1985" s="36">
        <v>41576</v>
      </c>
    </row>
    <row r="1986" spans="1:16">
      <c r="A1986" s="57">
        <v>41576</v>
      </c>
      <c r="B1986" t="s">
        <v>34</v>
      </c>
      <c r="C1986" t="s">
        <v>25</v>
      </c>
      <c r="D1986" t="s">
        <v>43</v>
      </c>
      <c r="E1986" t="s">
        <v>13</v>
      </c>
      <c r="F1986">
        <v>12</v>
      </c>
      <c r="G1986" t="str">
        <f t="shared" si="90"/>
        <v>2013</v>
      </c>
      <c r="H1986" t="str">
        <f t="shared" si="91"/>
        <v>October</v>
      </c>
      <c r="I1986">
        <v>27072</v>
      </c>
      <c r="J1986">
        <v>28800</v>
      </c>
      <c r="K1986">
        <f t="shared" si="92"/>
        <v>1728</v>
      </c>
      <c r="L1986">
        <v>3978</v>
      </c>
      <c r="M1986">
        <v>4230</v>
      </c>
      <c r="P1986" s="36">
        <v>41576</v>
      </c>
    </row>
    <row r="1987" spans="1:16">
      <c r="A1987" s="57">
        <v>41576</v>
      </c>
      <c r="B1987" t="s">
        <v>20</v>
      </c>
      <c r="C1987" t="s">
        <v>18</v>
      </c>
      <c r="D1987" t="s">
        <v>19</v>
      </c>
      <c r="E1987" t="s">
        <v>13</v>
      </c>
      <c r="F1987">
        <v>19</v>
      </c>
      <c r="G1987" t="str">
        <f t="shared" ref="G1987:G2050" si="93">TEXT(A1987,"yyyy")</f>
        <v>2013</v>
      </c>
      <c r="H1987" t="str">
        <f t="shared" ref="H1987:H2050" si="94">TEXT(A1987,"mmmm")</f>
        <v>October</v>
      </c>
      <c r="I1987">
        <v>35802</v>
      </c>
      <c r="J1987">
        <v>38070</v>
      </c>
      <c r="K1987">
        <f t="shared" ref="K1987:K2050" si="95">J1987-I1987</f>
        <v>2268</v>
      </c>
      <c r="L1987">
        <v>3978</v>
      </c>
      <c r="M1987">
        <v>4230</v>
      </c>
      <c r="P1987" s="36">
        <v>41576</v>
      </c>
    </row>
    <row r="1988" spans="1:16">
      <c r="A1988" s="57">
        <v>41576</v>
      </c>
      <c r="B1988" t="s">
        <v>31</v>
      </c>
      <c r="C1988" t="s">
        <v>30</v>
      </c>
      <c r="D1988" t="s">
        <v>35</v>
      </c>
      <c r="E1988" t="s">
        <v>13</v>
      </c>
      <c r="F1988">
        <v>18</v>
      </c>
      <c r="G1988" t="str">
        <f t="shared" si="93"/>
        <v>2013</v>
      </c>
      <c r="H1988" t="str">
        <f t="shared" si="94"/>
        <v>October</v>
      </c>
      <c r="I1988">
        <v>41184</v>
      </c>
      <c r="J1988">
        <v>43920</v>
      </c>
      <c r="K1988">
        <f t="shared" si="95"/>
        <v>2736</v>
      </c>
      <c r="L1988">
        <v>3924</v>
      </c>
      <c r="M1988">
        <v>4230</v>
      </c>
      <c r="P1988" s="36">
        <v>41576</v>
      </c>
    </row>
    <row r="1989" spans="1:16">
      <c r="A1989" s="57">
        <v>41576</v>
      </c>
      <c r="B1989" t="s">
        <v>20</v>
      </c>
      <c r="C1989" t="s">
        <v>18</v>
      </c>
      <c r="D1989" t="s">
        <v>38</v>
      </c>
      <c r="E1989" t="s">
        <v>13</v>
      </c>
      <c r="F1989">
        <v>1</v>
      </c>
      <c r="G1989" t="str">
        <f t="shared" si="93"/>
        <v>2013</v>
      </c>
      <c r="H1989" t="str">
        <f t="shared" si="94"/>
        <v>October</v>
      </c>
      <c r="I1989">
        <v>67374</v>
      </c>
      <c r="J1989">
        <v>71820</v>
      </c>
      <c r="K1989">
        <f t="shared" si="95"/>
        <v>4446</v>
      </c>
      <c r="L1989">
        <v>2952</v>
      </c>
      <c r="M1989">
        <v>3150</v>
      </c>
      <c r="P1989" s="36">
        <v>41576</v>
      </c>
    </row>
    <row r="1990" spans="1:16">
      <c r="A1990" s="57">
        <v>41576</v>
      </c>
      <c r="B1990" t="s">
        <v>10</v>
      </c>
      <c r="C1990" t="s">
        <v>11</v>
      </c>
      <c r="D1990" t="s">
        <v>38</v>
      </c>
      <c r="E1990" t="s">
        <v>13</v>
      </c>
      <c r="F1990">
        <v>15</v>
      </c>
      <c r="G1990" t="str">
        <f t="shared" si="93"/>
        <v>2013</v>
      </c>
      <c r="H1990" t="str">
        <f t="shared" si="94"/>
        <v>October</v>
      </c>
      <c r="I1990">
        <v>81558</v>
      </c>
      <c r="J1990">
        <v>86940</v>
      </c>
      <c r="K1990">
        <f t="shared" si="95"/>
        <v>5382</v>
      </c>
      <c r="L1990">
        <v>3042</v>
      </c>
      <c r="M1990">
        <v>3240</v>
      </c>
      <c r="P1990" s="36">
        <v>41576</v>
      </c>
    </row>
    <row r="1991" spans="1:16">
      <c r="A1991" s="57">
        <v>41576</v>
      </c>
      <c r="B1991" t="s">
        <v>29</v>
      </c>
      <c r="C1991" t="s">
        <v>30</v>
      </c>
      <c r="D1991" t="s">
        <v>26</v>
      </c>
      <c r="E1991" t="s">
        <v>13</v>
      </c>
      <c r="F1991">
        <v>4</v>
      </c>
      <c r="G1991" t="str">
        <f t="shared" si="93"/>
        <v>2013</v>
      </c>
      <c r="H1991" t="str">
        <f t="shared" si="94"/>
        <v>October</v>
      </c>
      <c r="I1991">
        <v>3042</v>
      </c>
      <c r="J1991">
        <v>3240</v>
      </c>
      <c r="K1991">
        <f t="shared" si="95"/>
        <v>198</v>
      </c>
      <c r="L1991">
        <v>3978</v>
      </c>
      <c r="M1991">
        <v>4230</v>
      </c>
      <c r="P1991" s="36">
        <v>41576</v>
      </c>
    </row>
    <row r="1992" spans="1:16">
      <c r="A1992" s="57">
        <v>41576</v>
      </c>
      <c r="B1992" t="s">
        <v>27</v>
      </c>
      <c r="C1992" t="s">
        <v>23</v>
      </c>
      <c r="D1992" t="s">
        <v>15</v>
      </c>
      <c r="E1992" t="s">
        <v>16</v>
      </c>
      <c r="F1992">
        <v>16</v>
      </c>
      <c r="G1992" t="str">
        <f t="shared" si="93"/>
        <v>2013</v>
      </c>
      <c r="H1992" t="str">
        <f t="shared" si="94"/>
        <v>October</v>
      </c>
      <c r="I1992">
        <v>28656</v>
      </c>
      <c r="J1992">
        <v>30960</v>
      </c>
      <c r="K1992">
        <f t="shared" si="95"/>
        <v>2304</v>
      </c>
      <c r="L1992">
        <v>2106</v>
      </c>
      <c r="M1992">
        <v>2250</v>
      </c>
      <c r="P1992" s="36">
        <v>41576</v>
      </c>
    </row>
    <row r="1993" spans="1:16">
      <c r="A1993" s="57">
        <v>41577</v>
      </c>
      <c r="B1993" t="s">
        <v>22</v>
      </c>
      <c r="C1993" t="s">
        <v>23</v>
      </c>
      <c r="D1993" t="s">
        <v>37</v>
      </c>
      <c r="E1993" t="s">
        <v>13</v>
      </c>
      <c r="F1993">
        <v>10</v>
      </c>
      <c r="G1993" t="str">
        <f t="shared" si="93"/>
        <v>2013</v>
      </c>
      <c r="H1993" t="str">
        <f t="shared" si="94"/>
        <v>October</v>
      </c>
      <c r="I1993">
        <v>31374</v>
      </c>
      <c r="J1993">
        <v>33390</v>
      </c>
      <c r="K1993">
        <f t="shared" si="95"/>
        <v>2016</v>
      </c>
      <c r="L1993">
        <v>2034</v>
      </c>
      <c r="M1993">
        <v>2160</v>
      </c>
      <c r="P1993" s="36">
        <v>41577</v>
      </c>
    </row>
    <row r="1994" spans="1:16">
      <c r="A1994" s="57">
        <v>41577</v>
      </c>
      <c r="B1994" t="s">
        <v>17</v>
      </c>
      <c r="C1994" t="s">
        <v>18</v>
      </c>
      <c r="D1994" t="s">
        <v>26</v>
      </c>
      <c r="E1994" t="s">
        <v>13</v>
      </c>
      <c r="F1994">
        <v>21</v>
      </c>
      <c r="G1994" t="str">
        <f t="shared" si="93"/>
        <v>2013</v>
      </c>
      <c r="H1994" t="str">
        <f t="shared" si="94"/>
        <v>October</v>
      </c>
      <c r="I1994">
        <v>30420</v>
      </c>
      <c r="J1994">
        <v>32400</v>
      </c>
      <c r="K1994">
        <f t="shared" si="95"/>
        <v>1980</v>
      </c>
      <c r="L1994">
        <v>4482</v>
      </c>
      <c r="M1994">
        <v>4770</v>
      </c>
      <c r="P1994" s="36">
        <v>41577</v>
      </c>
    </row>
    <row r="1995" spans="1:16">
      <c r="A1995" s="57">
        <v>41577</v>
      </c>
      <c r="B1995" t="s">
        <v>24</v>
      </c>
      <c r="C1995" t="s">
        <v>25</v>
      </c>
      <c r="D1995" t="s">
        <v>21</v>
      </c>
      <c r="E1995" t="s">
        <v>13</v>
      </c>
      <c r="F1995">
        <v>7</v>
      </c>
      <c r="G1995" t="str">
        <f t="shared" si="93"/>
        <v>2013</v>
      </c>
      <c r="H1995" t="str">
        <f t="shared" si="94"/>
        <v>October</v>
      </c>
      <c r="I1995">
        <v>2196</v>
      </c>
      <c r="J1995">
        <v>2340</v>
      </c>
      <c r="K1995">
        <f t="shared" si="95"/>
        <v>144</v>
      </c>
      <c r="L1995">
        <v>3726</v>
      </c>
      <c r="M1995">
        <v>3960</v>
      </c>
      <c r="P1995" s="36">
        <v>41577</v>
      </c>
    </row>
    <row r="1996" spans="1:16">
      <c r="A1996" s="57">
        <v>41577</v>
      </c>
      <c r="B1996" t="s">
        <v>24</v>
      </c>
      <c r="C1996" t="s">
        <v>25</v>
      </c>
      <c r="D1996" t="s">
        <v>19</v>
      </c>
      <c r="E1996" t="s">
        <v>13</v>
      </c>
      <c r="F1996">
        <v>22</v>
      </c>
      <c r="G1996" t="str">
        <f t="shared" si="93"/>
        <v>2013</v>
      </c>
      <c r="H1996" t="str">
        <f t="shared" si="94"/>
        <v>October</v>
      </c>
      <c r="I1996">
        <v>75582</v>
      </c>
      <c r="J1996">
        <v>80370</v>
      </c>
      <c r="K1996">
        <f t="shared" si="95"/>
        <v>4788</v>
      </c>
      <c r="L1996">
        <v>2952</v>
      </c>
      <c r="M1996">
        <v>3150</v>
      </c>
      <c r="P1996" s="36">
        <v>41577</v>
      </c>
    </row>
    <row r="1997" spans="1:16">
      <c r="A1997" s="57">
        <v>41578</v>
      </c>
      <c r="B1997" t="s">
        <v>29</v>
      </c>
      <c r="C1997" t="s">
        <v>30</v>
      </c>
      <c r="D1997" t="s">
        <v>38</v>
      </c>
      <c r="E1997" t="s">
        <v>13</v>
      </c>
      <c r="F1997">
        <v>15</v>
      </c>
      <c r="G1997" t="str">
        <f t="shared" si="93"/>
        <v>2013</v>
      </c>
      <c r="H1997" t="str">
        <f t="shared" si="94"/>
        <v>October</v>
      </c>
      <c r="I1997">
        <v>42552</v>
      </c>
      <c r="J1997">
        <v>45360</v>
      </c>
      <c r="K1997">
        <f t="shared" si="95"/>
        <v>2808</v>
      </c>
      <c r="L1997">
        <v>3384</v>
      </c>
      <c r="M1997">
        <v>3600</v>
      </c>
      <c r="P1997" s="36">
        <v>41578</v>
      </c>
    </row>
    <row r="1998" spans="1:16">
      <c r="A1998" s="57">
        <v>41578</v>
      </c>
      <c r="B1998" t="s">
        <v>22</v>
      </c>
      <c r="C1998" t="s">
        <v>23</v>
      </c>
      <c r="D1998" t="s">
        <v>40</v>
      </c>
      <c r="E1998" t="s">
        <v>16</v>
      </c>
      <c r="F1998">
        <v>7</v>
      </c>
      <c r="G1998" t="str">
        <f t="shared" si="93"/>
        <v>2013</v>
      </c>
      <c r="H1998" t="str">
        <f t="shared" si="94"/>
        <v>October</v>
      </c>
      <c r="I1998">
        <v>74556</v>
      </c>
      <c r="J1998">
        <v>80370</v>
      </c>
      <c r="K1998">
        <f t="shared" si="95"/>
        <v>5814</v>
      </c>
      <c r="L1998">
        <v>3546</v>
      </c>
      <c r="M1998">
        <v>3780</v>
      </c>
      <c r="P1998" s="36">
        <v>41578</v>
      </c>
    </row>
    <row r="1999" spans="1:16">
      <c r="A1999" s="57">
        <v>41578</v>
      </c>
      <c r="B1999" t="s">
        <v>24</v>
      </c>
      <c r="C1999" t="s">
        <v>25</v>
      </c>
      <c r="D1999" t="s">
        <v>32</v>
      </c>
      <c r="E1999" t="s">
        <v>13</v>
      </c>
      <c r="F1999">
        <v>17</v>
      </c>
      <c r="G1999" t="str">
        <f t="shared" si="93"/>
        <v>2013</v>
      </c>
      <c r="H1999" t="str">
        <f t="shared" si="94"/>
        <v>October</v>
      </c>
      <c r="I1999">
        <v>10638</v>
      </c>
      <c r="J1999">
        <v>11340</v>
      </c>
      <c r="K1999">
        <f t="shared" si="95"/>
        <v>702</v>
      </c>
      <c r="L1999">
        <v>5148</v>
      </c>
      <c r="M1999">
        <v>5490</v>
      </c>
      <c r="P1999" s="36">
        <v>41578</v>
      </c>
    </row>
    <row r="2000" spans="1:16">
      <c r="A2000" s="57">
        <v>41578</v>
      </c>
      <c r="B2000" t="s">
        <v>14</v>
      </c>
      <c r="C2000" t="s">
        <v>11</v>
      </c>
      <c r="D2000" t="s">
        <v>40</v>
      </c>
      <c r="E2000" t="s">
        <v>16</v>
      </c>
      <c r="F2000">
        <v>20</v>
      </c>
      <c r="G2000" t="str">
        <f t="shared" si="93"/>
        <v>2013</v>
      </c>
      <c r="H2000" t="str">
        <f t="shared" si="94"/>
        <v>October</v>
      </c>
      <c r="I2000">
        <v>94176</v>
      </c>
      <c r="J2000">
        <v>101520</v>
      </c>
      <c r="K2000">
        <f t="shared" si="95"/>
        <v>7344</v>
      </c>
      <c r="L2000">
        <v>2034</v>
      </c>
      <c r="M2000">
        <v>2160</v>
      </c>
      <c r="P2000" s="36">
        <v>41578</v>
      </c>
    </row>
    <row r="2001" spans="1:16">
      <c r="A2001" s="57">
        <v>41580</v>
      </c>
      <c r="B2001" t="s">
        <v>27</v>
      </c>
      <c r="C2001" t="s">
        <v>23</v>
      </c>
      <c r="D2001" t="s">
        <v>32</v>
      </c>
      <c r="E2001" t="s">
        <v>13</v>
      </c>
      <c r="F2001">
        <v>5</v>
      </c>
      <c r="G2001" t="str">
        <f t="shared" si="93"/>
        <v>2013</v>
      </c>
      <c r="H2001" t="str">
        <f t="shared" si="94"/>
        <v>November</v>
      </c>
      <c r="I2001">
        <v>21276</v>
      </c>
      <c r="J2001">
        <v>22680</v>
      </c>
      <c r="K2001">
        <f t="shared" si="95"/>
        <v>1404</v>
      </c>
      <c r="L2001">
        <v>2196</v>
      </c>
      <c r="M2001">
        <v>2340</v>
      </c>
      <c r="P2001" s="36">
        <v>41580</v>
      </c>
    </row>
    <row r="2002" spans="1:16">
      <c r="A2002" s="57">
        <v>41581</v>
      </c>
      <c r="B2002" t="s">
        <v>34</v>
      </c>
      <c r="C2002" t="s">
        <v>25</v>
      </c>
      <c r="D2002" t="s">
        <v>15</v>
      </c>
      <c r="E2002" t="s">
        <v>16</v>
      </c>
      <c r="F2002">
        <v>14</v>
      </c>
      <c r="G2002" t="str">
        <f t="shared" si="93"/>
        <v>2013</v>
      </c>
      <c r="H2002" t="str">
        <f t="shared" si="94"/>
        <v>November</v>
      </c>
      <c r="I2002">
        <v>60894</v>
      </c>
      <c r="J2002">
        <v>65790</v>
      </c>
      <c r="K2002">
        <f t="shared" si="95"/>
        <v>4896</v>
      </c>
      <c r="L2002">
        <v>3546</v>
      </c>
      <c r="M2002">
        <v>3780</v>
      </c>
      <c r="P2002" s="36">
        <v>41581</v>
      </c>
    </row>
    <row r="2003" spans="1:16">
      <c r="A2003" s="57">
        <v>41582</v>
      </c>
      <c r="B2003" t="s">
        <v>34</v>
      </c>
      <c r="C2003" t="s">
        <v>25</v>
      </c>
      <c r="D2003" t="s">
        <v>32</v>
      </c>
      <c r="E2003" t="s">
        <v>13</v>
      </c>
      <c r="F2003">
        <v>6</v>
      </c>
      <c r="G2003" t="str">
        <f t="shared" si="93"/>
        <v>2013</v>
      </c>
      <c r="H2003" t="str">
        <f t="shared" si="94"/>
        <v>November</v>
      </c>
      <c r="I2003">
        <v>17730</v>
      </c>
      <c r="J2003">
        <v>18900</v>
      </c>
      <c r="K2003">
        <f t="shared" si="95"/>
        <v>1170</v>
      </c>
      <c r="L2003">
        <v>3546</v>
      </c>
      <c r="M2003">
        <v>3780</v>
      </c>
      <c r="P2003" s="36">
        <v>41582</v>
      </c>
    </row>
    <row r="2004" spans="1:16">
      <c r="A2004" s="57">
        <v>41582</v>
      </c>
      <c r="B2004" t="s">
        <v>17</v>
      </c>
      <c r="C2004" t="s">
        <v>18</v>
      </c>
      <c r="D2004" t="s">
        <v>26</v>
      </c>
      <c r="E2004" t="s">
        <v>13</v>
      </c>
      <c r="F2004">
        <v>22</v>
      </c>
      <c r="G2004" t="str">
        <f t="shared" si="93"/>
        <v>2013</v>
      </c>
      <c r="H2004" t="str">
        <f t="shared" si="94"/>
        <v>November</v>
      </c>
      <c r="I2004">
        <v>21294</v>
      </c>
      <c r="J2004">
        <v>22680</v>
      </c>
      <c r="K2004">
        <f t="shared" si="95"/>
        <v>1386</v>
      </c>
      <c r="L2004">
        <v>7506</v>
      </c>
      <c r="M2004">
        <v>8100</v>
      </c>
      <c r="P2004" s="36">
        <v>41582</v>
      </c>
    </row>
    <row r="2005" spans="1:16">
      <c r="A2005" s="57">
        <v>41582</v>
      </c>
      <c r="B2005" t="s">
        <v>29</v>
      </c>
      <c r="C2005" t="s">
        <v>30</v>
      </c>
      <c r="D2005" t="s">
        <v>40</v>
      </c>
      <c r="E2005" t="s">
        <v>16</v>
      </c>
      <c r="F2005">
        <v>6</v>
      </c>
      <c r="G2005" t="str">
        <f t="shared" si="93"/>
        <v>2013</v>
      </c>
      <c r="H2005" t="str">
        <f t="shared" si="94"/>
        <v>November</v>
      </c>
      <c r="I2005">
        <v>39240</v>
      </c>
      <c r="J2005">
        <v>42300</v>
      </c>
      <c r="K2005">
        <f t="shared" si="95"/>
        <v>3060</v>
      </c>
      <c r="L2005">
        <v>3924</v>
      </c>
      <c r="M2005">
        <v>4230</v>
      </c>
      <c r="P2005" s="36">
        <v>41582</v>
      </c>
    </row>
    <row r="2006" spans="1:16">
      <c r="A2006" s="57">
        <v>41583</v>
      </c>
      <c r="B2006" t="s">
        <v>22</v>
      </c>
      <c r="C2006" t="s">
        <v>23</v>
      </c>
      <c r="D2006" t="s">
        <v>35</v>
      </c>
      <c r="E2006" t="s">
        <v>13</v>
      </c>
      <c r="F2006">
        <v>6</v>
      </c>
      <c r="G2006" t="str">
        <f t="shared" si="93"/>
        <v>2013</v>
      </c>
      <c r="H2006" t="str">
        <f t="shared" si="94"/>
        <v>November</v>
      </c>
      <c r="I2006">
        <v>123552</v>
      </c>
      <c r="J2006">
        <v>131760</v>
      </c>
      <c r="K2006">
        <f t="shared" si="95"/>
        <v>8208</v>
      </c>
      <c r="L2006">
        <v>4482</v>
      </c>
      <c r="M2006">
        <v>4770</v>
      </c>
      <c r="P2006" s="36">
        <v>41583</v>
      </c>
    </row>
    <row r="2007" spans="1:16">
      <c r="A2007" s="57">
        <v>41583</v>
      </c>
      <c r="B2007" t="s">
        <v>27</v>
      </c>
      <c r="C2007" t="s">
        <v>23</v>
      </c>
      <c r="D2007" t="s">
        <v>19</v>
      </c>
      <c r="E2007" t="s">
        <v>13</v>
      </c>
      <c r="F2007">
        <v>2</v>
      </c>
      <c r="G2007" t="str">
        <f t="shared" si="93"/>
        <v>2013</v>
      </c>
      <c r="H2007" t="str">
        <f t="shared" si="94"/>
        <v>November</v>
      </c>
      <c r="I2007">
        <v>23868</v>
      </c>
      <c r="J2007">
        <v>25380</v>
      </c>
      <c r="K2007">
        <f t="shared" si="95"/>
        <v>1512</v>
      </c>
      <c r="L2007">
        <v>3546</v>
      </c>
      <c r="M2007">
        <v>3780</v>
      </c>
      <c r="P2007" s="36">
        <v>41583</v>
      </c>
    </row>
    <row r="2008" spans="1:16">
      <c r="A2008" s="57">
        <v>41583</v>
      </c>
      <c r="B2008" t="s">
        <v>29</v>
      </c>
      <c r="C2008" t="s">
        <v>30</v>
      </c>
      <c r="D2008" t="s">
        <v>41</v>
      </c>
      <c r="E2008" t="s">
        <v>13</v>
      </c>
      <c r="F2008">
        <v>24</v>
      </c>
      <c r="G2008" t="str">
        <f t="shared" si="93"/>
        <v>2013</v>
      </c>
      <c r="H2008" t="str">
        <f t="shared" si="94"/>
        <v>November</v>
      </c>
      <c r="I2008">
        <v>67896</v>
      </c>
      <c r="J2008">
        <v>72450</v>
      </c>
      <c r="K2008">
        <f t="shared" si="95"/>
        <v>4554</v>
      </c>
      <c r="L2008">
        <v>3726</v>
      </c>
      <c r="M2008">
        <v>3960</v>
      </c>
      <c r="P2008" s="36">
        <v>41583</v>
      </c>
    </row>
    <row r="2009" spans="1:16">
      <c r="A2009" s="57">
        <v>41583</v>
      </c>
      <c r="B2009" t="s">
        <v>34</v>
      </c>
      <c r="C2009" t="s">
        <v>25</v>
      </c>
      <c r="D2009" t="s">
        <v>33</v>
      </c>
      <c r="E2009" t="s">
        <v>13</v>
      </c>
      <c r="F2009">
        <v>11</v>
      </c>
      <c r="G2009" t="str">
        <f t="shared" si="93"/>
        <v>2013</v>
      </c>
      <c r="H2009" t="str">
        <f t="shared" si="94"/>
        <v>November</v>
      </c>
      <c r="I2009">
        <v>11934</v>
      </c>
      <c r="J2009">
        <v>12690</v>
      </c>
      <c r="K2009">
        <f t="shared" si="95"/>
        <v>756</v>
      </c>
      <c r="L2009">
        <v>2106</v>
      </c>
      <c r="M2009">
        <v>2250</v>
      </c>
      <c r="P2009" s="36">
        <v>41583</v>
      </c>
    </row>
    <row r="2010" spans="1:16">
      <c r="A2010" s="57">
        <v>41584</v>
      </c>
      <c r="B2010" t="s">
        <v>34</v>
      </c>
      <c r="C2010" t="s">
        <v>25</v>
      </c>
      <c r="D2010" t="s">
        <v>42</v>
      </c>
      <c r="E2010" t="s">
        <v>16</v>
      </c>
      <c r="F2010">
        <v>10</v>
      </c>
      <c r="G2010" t="str">
        <f t="shared" si="93"/>
        <v>2013</v>
      </c>
      <c r="H2010" t="str">
        <f t="shared" si="94"/>
        <v>November</v>
      </c>
      <c r="I2010">
        <v>75060</v>
      </c>
      <c r="J2010">
        <v>81000</v>
      </c>
      <c r="K2010">
        <f t="shared" si="95"/>
        <v>5940</v>
      </c>
      <c r="L2010">
        <v>3546</v>
      </c>
      <c r="M2010">
        <v>3780</v>
      </c>
      <c r="P2010" s="36">
        <v>41584</v>
      </c>
    </row>
    <row r="2011" spans="1:16">
      <c r="A2011" s="57">
        <v>41584</v>
      </c>
      <c r="B2011" t="s">
        <v>17</v>
      </c>
      <c r="C2011" t="s">
        <v>18</v>
      </c>
      <c r="D2011" t="s">
        <v>41</v>
      </c>
      <c r="E2011" t="s">
        <v>13</v>
      </c>
      <c r="F2011">
        <v>7</v>
      </c>
      <c r="G2011" t="str">
        <f t="shared" si="93"/>
        <v>2013</v>
      </c>
      <c r="H2011" t="str">
        <f t="shared" si="94"/>
        <v>November</v>
      </c>
      <c r="I2011">
        <v>35424</v>
      </c>
      <c r="J2011">
        <v>37800</v>
      </c>
      <c r="K2011">
        <f t="shared" si="95"/>
        <v>2376</v>
      </c>
      <c r="L2011">
        <v>3384</v>
      </c>
      <c r="M2011">
        <v>3600</v>
      </c>
      <c r="P2011" s="36">
        <v>41584</v>
      </c>
    </row>
    <row r="2012" spans="1:16">
      <c r="A2012" s="57">
        <v>41585</v>
      </c>
      <c r="B2012" t="s">
        <v>22</v>
      </c>
      <c r="C2012" t="s">
        <v>23</v>
      </c>
      <c r="D2012" t="s">
        <v>19</v>
      </c>
      <c r="E2012" t="s">
        <v>13</v>
      </c>
      <c r="F2012">
        <v>22</v>
      </c>
      <c r="G2012" t="str">
        <f t="shared" si="93"/>
        <v>2013</v>
      </c>
      <c r="H2012" t="str">
        <f t="shared" si="94"/>
        <v>November</v>
      </c>
      <c r="I2012">
        <v>67626</v>
      </c>
      <c r="J2012">
        <v>71910</v>
      </c>
      <c r="K2012">
        <f t="shared" si="95"/>
        <v>4284</v>
      </c>
      <c r="L2012">
        <v>2106</v>
      </c>
      <c r="M2012">
        <v>2250</v>
      </c>
      <c r="P2012" s="36">
        <v>41585</v>
      </c>
    </row>
    <row r="2013" spans="1:16">
      <c r="A2013" s="57">
        <v>41585</v>
      </c>
      <c r="B2013" t="s">
        <v>34</v>
      </c>
      <c r="C2013" t="s">
        <v>25</v>
      </c>
      <c r="D2013" t="s">
        <v>28</v>
      </c>
      <c r="E2013" t="s">
        <v>13</v>
      </c>
      <c r="F2013">
        <v>7</v>
      </c>
      <c r="G2013" t="str">
        <f t="shared" si="93"/>
        <v>2013</v>
      </c>
      <c r="H2013" t="str">
        <f t="shared" si="94"/>
        <v>November</v>
      </c>
      <c r="I2013">
        <v>34992</v>
      </c>
      <c r="J2013">
        <v>37260</v>
      </c>
      <c r="K2013">
        <f t="shared" si="95"/>
        <v>2268</v>
      </c>
      <c r="L2013">
        <v>3924</v>
      </c>
      <c r="M2013">
        <v>4230</v>
      </c>
      <c r="P2013" s="36">
        <v>41585</v>
      </c>
    </row>
    <row r="2014" spans="1:16">
      <c r="A2014" s="57">
        <v>41585</v>
      </c>
      <c r="B2014" t="s">
        <v>29</v>
      </c>
      <c r="C2014" t="s">
        <v>30</v>
      </c>
      <c r="D2014" t="s">
        <v>21</v>
      </c>
      <c r="E2014" t="s">
        <v>13</v>
      </c>
      <c r="F2014">
        <v>18</v>
      </c>
      <c r="G2014" t="str">
        <f t="shared" si="93"/>
        <v>2013</v>
      </c>
      <c r="H2014" t="str">
        <f t="shared" si="94"/>
        <v>November</v>
      </c>
      <c r="I2014">
        <v>24156</v>
      </c>
      <c r="J2014">
        <v>25740</v>
      </c>
      <c r="K2014">
        <f t="shared" si="95"/>
        <v>1584</v>
      </c>
      <c r="L2014">
        <v>3582</v>
      </c>
      <c r="M2014">
        <v>3870</v>
      </c>
      <c r="P2014" s="36">
        <v>41585</v>
      </c>
    </row>
    <row r="2015" spans="1:16">
      <c r="A2015" s="57">
        <v>41586</v>
      </c>
      <c r="B2015" t="s">
        <v>34</v>
      </c>
      <c r="C2015" t="s">
        <v>25</v>
      </c>
      <c r="D2015" t="s">
        <v>26</v>
      </c>
      <c r="E2015" t="s">
        <v>13</v>
      </c>
      <c r="F2015">
        <v>12</v>
      </c>
      <c r="G2015" t="str">
        <f t="shared" si="93"/>
        <v>2013</v>
      </c>
      <c r="H2015" t="str">
        <f t="shared" si="94"/>
        <v>November</v>
      </c>
      <c r="I2015">
        <v>63882</v>
      </c>
      <c r="J2015">
        <v>68040</v>
      </c>
      <c r="K2015">
        <f t="shared" si="95"/>
        <v>4158</v>
      </c>
      <c r="L2015">
        <v>3582</v>
      </c>
      <c r="M2015">
        <v>3870</v>
      </c>
      <c r="P2015" s="36">
        <v>41586</v>
      </c>
    </row>
    <row r="2016" spans="1:16">
      <c r="A2016" s="57">
        <v>41586</v>
      </c>
      <c r="B2016" t="s">
        <v>17</v>
      </c>
      <c r="C2016" t="s">
        <v>18</v>
      </c>
      <c r="D2016" t="s">
        <v>33</v>
      </c>
      <c r="E2016" t="s">
        <v>13</v>
      </c>
      <c r="F2016">
        <v>19</v>
      </c>
      <c r="G2016" t="str">
        <f t="shared" si="93"/>
        <v>2013</v>
      </c>
      <c r="H2016" t="str">
        <f t="shared" si="94"/>
        <v>November</v>
      </c>
      <c r="I2016">
        <v>63648</v>
      </c>
      <c r="J2016">
        <v>67680</v>
      </c>
      <c r="K2016">
        <f t="shared" si="95"/>
        <v>4032</v>
      </c>
      <c r="L2016">
        <v>3726</v>
      </c>
      <c r="M2016">
        <v>3960</v>
      </c>
      <c r="P2016" s="36">
        <v>41586</v>
      </c>
    </row>
    <row r="2017" spans="1:16">
      <c r="A2017" s="57">
        <v>41586</v>
      </c>
      <c r="B2017" t="s">
        <v>10</v>
      </c>
      <c r="C2017" t="s">
        <v>11</v>
      </c>
      <c r="D2017" t="s">
        <v>41</v>
      </c>
      <c r="E2017" t="s">
        <v>13</v>
      </c>
      <c r="F2017">
        <v>23</v>
      </c>
      <c r="G2017" t="str">
        <f t="shared" si="93"/>
        <v>2013</v>
      </c>
      <c r="H2017" t="str">
        <f t="shared" si="94"/>
        <v>November</v>
      </c>
      <c r="I2017">
        <v>47232</v>
      </c>
      <c r="J2017">
        <v>50400</v>
      </c>
      <c r="K2017">
        <f t="shared" si="95"/>
        <v>3168</v>
      </c>
      <c r="L2017">
        <v>3582</v>
      </c>
      <c r="M2017">
        <v>3870</v>
      </c>
      <c r="P2017" s="36">
        <v>41586</v>
      </c>
    </row>
    <row r="2018" spans="1:16">
      <c r="A2018" s="57">
        <v>41587</v>
      </c>
      <c r="B2018" t="s">
        <v>34</v>
      </c>
      <c r="C2018" t="s">
        <v>25</v>
      </c>
      <c r="D2018" t="s">
        <v>41</v>
      </c>
      <c r="E2018" t="s">
        <v>13</v>
      </c>
      <c r="F2018">
        <v>3</v>
      </c>
      <c r="G2018" t="str">
        <f t="shared" si="93"/>
        <v>2013</v>
      </c>
      <c r="H2018" t="str">
        <f t="shared" si="94"/>
        <v>November</v>
      </c>
      <c r="I2018">
        <v>29520</v>
      </c>
      <c r="J2018">
        <v>31500</v>
      </c>
      <c r="K2018">
        <f t="shared" si="95"/>
        <v>1980</v>
      </c>
      <c r="L2018">
        <v>2952</v>
      </c>
      <c r="M2018">
        <v>3150</v>
      </c>
      <c r="P2018" s="36">
        <v>41587</v>
      </c>
    </row>
    <row r="2019" spans="1:16">
      <c r="A2019" s="57">
        <v>41587</v>
      </c>
      <c r="B2019" t="s">
        <v>17</v>
      </c>
      <c r="C2019" t="s">
        <v>18</v>
      </c>
      <c r="D2019" t="s">
        <v>28</v>
      </c>
      <c r="E2019" t="s">
        <v>13</v>
      </c>
      <c r="F2019">
        <v>24</v>
      </c>
      <c r="G2019" t="str">
        <f t="shared" si="93"/>
        <v>2013</v>
      </c>
      <c r="H2019" t="str">
        <f t="shared" si="94"/>
        <v>November</v>
      </c>
      <c r="I2019">
        <v>40824</v>
      </c>
      <c r="J2019">
        <v>43470</v>
      </c>
      <c r="K2019">
        <f t="shared" si="95"/>
        <v>2646</v>
      </c>
      <c r="L2019">
        <v>3978</v>
      </c>
      <c r="M2019">
        <v>4230</v>
      </c>
      <c r="P2019" s="36">
        <v>41587</v>
      </c>
    </row>
    <row r="2020" spans="1:16">
      <c r="A2020" s="57">
        <v>41587</v>
      </c>
      <c r="B2020" t="s">
        <v>20</v>
      </c>
      <c r="C2020" t="s">
        <v>18</v>
      </c>
      <c r="D2020" t="s">
        <v>41</v>
      </c>
      <c r="E2020" t="s">
        <v>13</v>
      </c>
      <c r="F2020">
        <v>25</v>
      </c>
      <c r="G2020" t="str">
        <f t="shared" si="93"/>
        <v>2013</v>
      </c>
      <c r="H2020" t="str">
        <f t="shared" si="94"/>
        <v>November</v>
      </c>
      <c r="I2020">
        <v>14760</v>
      </c>
      <c r="J2020">
        <v>15750</v>
      </c>
      <c r="K2020">
        <f t="shared" si="95"/>
        <v>990</v>
      </c>
      <c r="L2020">
        <v>2034</v>
      </c>
      <c r="M2020">
        <v>2160</v>
      </c>
      <c r="P2020" s="36">
        <v>41587</v>
      </c>
    </row>
    <row r="2021" spans="1:16">
      <c r="A2021" s="57">
        <v>41587</v>
      </c>
      <c r="B2021" t="s">
        <v>29</v>
      </c>
      <c r="C2021" t="s">
        <v>30</v>
      </c>
      <c r="D2021" t="s">
        <v>40</v>
      </c>
      <c r="E2021" t="s">
        <v>16</v>
      </c>
      <c r="F2021">
        <v>5</v>
      </c>
      <c r="G2021" t="str">
        <f t="shared" si="93"/>
        <v>2013</v>
      </c>
      <c r="H2021" t="str">
        <f t="shared" si="94"/>
        <v>November</v>
      </c>
      <c r="I2021">
        <v>51012</v>
      </c>
      <c r="J2021">
        <v>54990</v>
      </c>
      <c r="K2021">
        <f t="shared" si="95"/>
        <v>3978</v>
      </c>
      <c r="L2021">
        <v>3924</v>
      </c>
      <c r="M2021">
        <v>4230</v>
      </c>
      <c r="P2021" s="36">
        <v>41587</v>
      </c>
    </row>
    <row r="2022" spans="1:16">
      <c r="A2022" s="57">
        <v>41587</v>
      </c>
      <c r="B2022" t="s">
        <v>24</v>
      </c>
      <c r="C2022" t="s">
        <v>25</v>
      </c>
      <c r="D2022" t="s">
        <v>21</v>
      </c>
      <c r="E2022" t="s">
        <v>13</v>
      </c>
      <c r="F2022">
        <v>2</v>
      </c>
      <c r="G2022" t="str">
        <f t="shared" si="93"/>
        <v>2013</v>
      </c>
      <c r="H2022" t="str">
        <f t="shared" si="94"/>
        <v>November</v>
      </c>
      <c r="I2022">
        <v>15372</v>
      </c>
      <c r="J2022">
        <v>16380</v>
      </c>
      <c r="K2022">
        <f t="shared" si="95"/>
        <v>1008</v>
      </c>
      <c r="L2022">
        <v>5832</v>
      </c>
      <c r="M2022">
        <v>6210</v>
      </c>
      <c r="P2022" s="36">
        <v>41587</v>
      </c>
    </row>
    <row r="2023" spans="1:16">
      <c r="A2023" s="57">
        <v>41587</v>
      </c>
      <c r="B2023" t="s">
        <v>29</v>
      </c>
      <c r="C2023" t="s">
        <v>30</v>
      </c>
      <c r="D2023" t="s">
        <v>12</v>
      </c>
      <c r="E2023" t="s">
        <v>13</v>
      </c>
      <c r="F2023">
        <v>14</v>
      </c>
      <c r="G2023" t="str">
        <f t="shared" si="93"/>
        <v>2013</v>
      </c>
      <c r="H2023" t="str">
        <f t="shared" si="94"/>
        <v>November</v>
      </c>
      <c r="I2023">
        <v>4068</v>
      </c>
      <c r="J2023">
        <v>4320</v>
      </c>
      <c r="K2023">
        <f t="shared" si="95"/>
        <v>252</v>
      </c>
      <c r="L2023">
        <v>3546</v>
      </c>
      <c r="M2023">
        <v>3780</v>
      </c>
      <c r="P2023" s="36">
        <v>41587</v>
      </c>
    </row>
    <row r="2024" spans="1:16">
      <c r="A2024" s="57">
        <v>41587</v>
      </c>
      <c r="B2024" t="s">
        <v>29</v>
      </c>
      <c r="C2024" t="s">
        <v>30</v>
      </c>
      <c r="D2024" t="s">
        <v>35</v>
      </c>
      <c r="E2024" t="s">
        <v>13</v>
      </c>
      <c r="F2024">
        <v>6</v>
      </c>
      <c r="G2024" t="str">
        <f t="shared" si="93"/>
        <v>2013</v>
      </c>
      <c r="H2024" t="str">
        <f t="shared" si="94"/>
        <v>November</v>
      </c>
      <c r="I2024">
        <v>92664</v>
      </c>
      <c r="J2024">
        <v>98820</v>
      </c>
      <c r="K2024">
        <f t="shared" si="95"/>
        <v>6156</v>
      </c>
      <c r="L2024">
        <v>2034</v>
      </c>
      <c r="M2024">
        <v>2160</v>
      </c>
      <c r="P2024" s="36">
        <v>41587</v>
      </c>
    </row>
    <row r="2025" spans="1:16">
      <c r="A2025" s="57">
        <v>41588</v>
      </c>
      <c r="B2025" t="s">
        <v>27</v>
      </c>
      <c r="C2025" t="s">
        <v>23</v>
      </c>
      <c r="D2025" t="s">
        <v>36</v>
      </c>
      <c r="E2025" t="s">
        <v>13</v>
      </c>
      <c r="F2025">
        <v>13</v>
      </c>
      <c r="G2025" t="str">
        <f t="shared" si="93"/>
        <v>2013</v>
      </c>
      <c r="H2025" t="str">
        <f t="shared" si="94"/>
        <v>November</v>
      </c>
      <c r="I2025">
        <v>33696</v>
      </c>
      <c r="J2025">
        <v>36000</v>
      </c>
      <c r="K2025">
        <f t="shared" si="95"/>
        <v>2304</v>
      </c>
      <c r="L2025">
        <v>2034</v>
      </c>
      <c r="M2025">
        <v>2160</v>
      </c>
      <c r="P2025" s="36">
        <v>41588</v>
      </c>
    </row>
    <row r="2026" spans="1:16">
      <c r="A2026" s="57">
        <v>41588</v>
      </c>
      <c r="B2026" t="s">
        <v>14</v>
      </c>
      <c r="C2026" t="s">
        <v>11</v>
      </c>
      <c r="D2026" t="s">
        <v>26</v>
      </c>
      <c r="E2026" t="s">
        <v>13</v>
      </c>
      <c r="F2026">
        <v>4</v>
      </c>
      <c r="G2026" t="str">
        <f t="shared" si="93"/>
        <v>2013</v>
      </c>
      <c r="H2026" t="str">
        <f t="shared" si="94"/>
        <v>November</v>
      </c>
      <c r="I2026">
        <v>66924</v>
      </c>
      <c r="J2026">
        <v>71280</v>
      </c>
      <c r="K2026">
        <f t="shared" si="95"/>
        <v>4356</v>
      </c>
      <c r="L2026">
        <v>3042</v>
      </c>
      <c r="M2026">
        <v>3240</v>
      </c>
      <c r="P2026" s="36">
        <v>41588</v>
      </c>
    </row>
    <row r="2027" spans="1:16">
      <c r="A2027" s="57">
        <v>41588</v>
      </c>
      <c r="B2027" t="s">
        <v>24</v>
      </c>
      <c r="C2027" t="s">
        <v>25</v>
      </c>
      <c r="D2027" t="s">
        <v>19</v>
      </c>
      <c r="E2027" t="s">
        <v>13</v>
      </c>
      <c r="F2027">
        <v>21</v>
      </c>
      <c r="G2027" t="str">
        <f t="shared" si="93"/>
        <v>2013</v>
      </c>
      <c r="H2027" t="str">
        <f t="shared" si="94"/>
        <v>November</v>
      </c>
      <c r="I2027">
        <v>35802</v>
      </c>
      <c r="J2027">
        <v>38070</v>
      </c>
      <c r="K2027">
        <f t="shared" si="95"/>
        <v>2268</v>
      </c>
      <c r="L2027">
        <v>3042</v>
      </c>
      <c r="M2027">
        <v>3240</v>
      </c>
      <c r="P2027" s="36">
        <v>41588</v>
      </c>
    </row>
    <row r="2028" spans="1:16">
      <c r="A2028" s="57">
        <v>41589</v>
      </c>
      <c r="B2028" t="s">
        <v>24</v>
      </c>
      <c r="C2028" t="s">
        <v>25</v>
      </c>
      <c r="D2028" t="s">
        <v>28</v>
      </c>
      <c r="E2028" t="s">
        <v>13</v>
      </c>
      <c r="F2028">
        <v>16</v>
      </c>
      <c r="G2028" t="str">
        <f t="shared" si="93"/>
        <v>2013</v>
      </c>
      <c r="H2028" t="str">
        <f t="shared" si="94"/>
        <v>November</v>
      </c>
      <c r="I2028">
        <v>116640</v>
      </c>
      <c r="J2028">
        <v>124200</v>
      </c>
      <c r="K2028">
        <f t="shared" si="95"/>
        <v>7560</v>
      </c>
      <c r="L2028">
        <v>3726</v>
      </c>
      <c r="M2028">
        <v>3960</v>
      </c>
      <c r="P2028" s="36">
        <v>41589</v>
      </c>
    </row>
    <row r="2029" spans="1:16">
      <c r="A2029" s="57">
        <v>41589</v>
      </c>
      <c r="B2029" t="s">
        <v>27</v>
      </c>
      <c r="C2029" t="s">
        <v>23</v>
      </c>
      <c r="D2029" t="s">
        <v>43</v>
      </c>
      <c r="E2029" t="s">
        <v>13</v>
      </c>
      <c r="F2029">
        <v>10</v>
      </c>
      <c r="G2029" t="str">
        <f t="shared" si="93"/>
        <v>2013</v>
      </c>
      <c r="H2029" t="str">
        <f t="shared" si="94"/>
        <v>November</v>
      </c>
      <c r="I2029">
        <v>27072</v>
      </c>
      <c r="J2029">
        <v>28800</v>
      </c>
      <c r="K2029">
        <f t="shared" si="95"/>
        <v>1728</v>
      </c>
      <c r="L2029">
        <v>2196</v>
      </c>
      <c r="M2029">
        <v>2340</v>
      </c>
      <c r="P2029" s="36">
        <v>41589</v>
      </c>
    </row>
    <row r="2030" spans="1:16">
      <c r="A2030" s="57">
        <v>41589</v>
      </c>
      <c r="B2030" t="s">
        <v>29</v>
      </c>
      <c r="C2030" t="s">
        <v>30</v>
      </c>
      <c r="D2030" t="s">
        <v>26</v>
      </c>
      <c r="E2030" t="s">
        <v>13</v>
      </c>
      <c r="F2030">
        <v>3</v>
      </c>
      <c r="G2030" t="str">
        <f t="shared" si="93"/>
        <v>2013</v>
      </c>
      <c r="H2030" t="str">
        <f t="shared" si="94"/>
        <v>November</v>
      </c>
      <c r="I2030">
        <v>24336</v>
      </c>
      <c r="J2030">
        <v>25920</v>
      </c>
      <c r="K2030">
        <f t="shared" si="95"/>
        <v>1584</v>
      </c>
      <c r="L2030">
        <v>4482</v>
      </c>
      <c r="M2030">
        <v>4770</v>
      </c>
      <c r="P2030" s="36">
        <v>41589</v>
      </c>
    </row>
    <row r="2031" spans="1:16">
      <c r="A2031" s="57">
        <v>41589</v>
      </c>
      <c r="B2031" t="s">
        <v>34</v>
      </c>
      <c r="C2031" t="s">
        <v>25</v>
      </c>
      <c r="D2031" t="s">
        <v>33</v>
      </c>
      <c r="E2031" t="s">
        <v>13</v>
      </c>
      <c r="F2031">
        <v>1</v>
      </c>
      <c r="G2031" t="str">
        <f t="shared" si="93"/>
        <v>2013</v>
      </c>
      <c r="H2031" t="str">
        <f t="shared" si="94"/>
        <v>November</v>
      </c>
      <c r="I2031">
        <v>19890</v>
      </c>
      <c r="J2031">
        <v>21150</v>
      </c>
      <c r="K2031">
        <f t="shared" si="95"/>
        <v>1260</v>
      </c>
      <c r="L2031">
        <v>5148</v>
      </c>
      <c r="M2031">
        <v>5490</v>
      </c>
      <c r="P2031" s="36">
        <v>41589</v>
      </c>
    </row>
    <row r="2032" spans="1:16">
      <c r="A2032" s="57">
        <v>41589</v>
      </c>
      <c r="B2032" t="s">
        <v>27</v>
      </c>
      <c r="C2032" t="s">
        <v>23</v>
      </c>
      <c r="D2032" t="s">
        <v>42</v>
      </c>
      <c r="E2032" t="s">
        <v>16</v>
      </c>
      <c r="F2032">
        <v>13</v>
      </c>
      <c r="G2032" t="str">
        <f t="shared" si="93"/>
        <v>2013</v>
      </c>
      <c r="H2032" t="str">
        <f t="shared" si="94"/>
        <v>November</v>
      </c>
      <c r="I2032">
        <v>97578</v>
      </c>
      <c r="J2032">
        <v>105300</v>
      </c>
      <c r="K2032">
        <f t="shared" si="95"/>
        <v>7722</v>
      </c>
      <c r="L2032">
        <v>3978</v>
      </c>
      <c r="M2032">
        <v>4230</v>
      </c>
      <c r="P2032" s="36">
        <v>41589</v>
      </c>
    </row>
    <row r="2033" spans="1:16">
      <c r="A2033" s="57">
        <v>41589</v>
      </c>
      <c r="B2033" t="s">
        <v>20</v>
      </c>
      <c r="C2033" t="s">
        <v>18</v>
      </c>
      <c r="D2033" t="s">
        <v>15</v>
      </c>
      <c r="E2033" t="s">
        <v>16</v>
      </c>
      <c r="F2033">
        <v>15</v>
      </c>
      <c r="G2033" t="str">
        <f t="shared" si="93"/>
        <v>2013</v>
      </c>
      <c r="H2033" t="str">
        <f t="shared" si="94"/>
        <v>November</v>
      </c>
      <c r="I2033">
        <v>17910</v>
      </c>
      <c r="J2033">
        <v>19350</v>
      </c>
      <c r="K2033">
        <f t="shared" si="95"/>
        <v>1440</v>
      </c>
      <c r="L2033">
        <v>2106</v>
      </c>
      <c r="M2033">
        <v>2250</v>
      </c>
      <c r="P2033" s="36">
        <v>41589</v>
      </c>
    </row>
    <row r="2034" spans="1:16">
      <c r="A2034" s="57">
        <v>41589</v>
      </c>
      <c r="B2034" t="s">
        <v>31</v>
      </c>
      <c r="C2034" t="s">
        <v>30</v>
      </c>
      <c r="D2034" t="s">
        <v>39</v>
      </c>
      <c r="E2034" t="s">
        <v>13</v>
      </c>
      <c r="F2034">
        <v>5</v>
      </c>
      <c r="G2034" t="str">
        <f t="shared" si="93"/>
        <v>2013</v>
      </c>
      <c r="H2034" t="str">
        <f t="shared" si="94"/>
        <v>November</v>
      </c>
      <c r="I2034">
        <v>29808</v>
      </c>
      <c r="J2034">
        <v>31680</v>
      </c>
      <c r="K2034">
        <f t="shared" si="95"/>
        <v>1872</v>
      </c>
      <c r="L2034">
        <v>3978</v>
      </c>
      <c r="M2034">
        <v>4230</v>
      </c>
      <c r="P2034" s="36">
        <v>41589</v>
      </c>
    </row>
    <row r="2035" spans="1:16">
      <c r="A2035" s="57">
        <v>41590</v>
      </c>
      <c r="B2035" t="s">
        <v>34</v>
      </c>
      <c r="C2035" t="s">
        <v>25</v>
      </c>
      <c r="D2035" t="s">
        <v>38</v>
      </c>
      <c r="E2035" t="s">
        <v>13</v>
      </c>
      <c r="F2035">
        <v>25</v>
      </c>
      <c r="G2035" t="str">
        <f t="shared" si="93"/>
        <v>2013</v>
      </c>
      <c r="H2035" t="str">
        <f t="shared" si="94"/>
        <v>November</v>
      </c>
      <c r="I2035">
        <v>10638</v>
      </c>
      <c r="J2035">
        <v>11340</v>
      </c>
      <c r="K2035">
        <f t="shared" si="95"/>
        <v>702</v>
      </c>
      <c r="L2035">
        <v>2034</v>
      </c>
      <c r="M2035">
        <v>2160</v>
      </c>
      <c r="P2035" s="36">
        <v>41590</v>
      </c>
    </row>
    <row r="2036" spans="1:16">
      <c r="A2036" s="57">
        <v>41590</v>
      </c>
      <c r="B2036" t="s">
        <v>24</v>
      </c>
      <c r="C2036" t="s">
        <v>25</v>
      </c>
      <c r="D2036" t="s">
        <v>36</v>
      </c>
      <c r="E2036" t="s">
        <v>13</v>
      </c>
      <c r="F2036">
        <v>8</v>
      </c>
      <c r="G2036" t="str">
        <f t="shared" si="93"/>
        <v>2013</v>
      </c>
      <c r="H2036" t="str">
        <f t="shared" si="94"/>
        <v>November</v>
      </c>
      <c r="I2036">
        <v>48438</v>
      </c>
      <c r="J2036">
        <v>51750</v>
      </c>
      <c r="K2036">
        <f t="shared" si="95"/>
        <v>3312</v>
      </c>
      <c r="L2036">
        <v>2034</v>
      </c>
      <c r="M2036">
        <v>2160</v>
      </c>
      <c r="P2036" s="36">
        <v>41590</v>
      </c>
    </row>
    <row r="2037" spans="1:16">
      <c r="A2037" s="57">
        <v>41590</v>
      </c>
      <c r="B2037" t="s">
        <v>34</v>
      </c>
      <c r="C2037" t="s">
        <v>25</v>
      </c>
      <c r="D2037" t="s">
        <v>19</v>
      </c>
      <c r="E2037" t="s">
        <v>13</v>
      </c>
      <c r="F2037">
        <v>21</v>
      </c>
      <c r="G2037" t="str">
        <f t="shared" si="93"/>
        <v>2013</v>
      </c>
      <c r="H2037" t="str">
        <f t="shared" si="94"/>
        <v>November</v>
      </c>
      <c r="I2037">
        <v>51714</v>
      </c>
      <c r="J2037">
        <v>54990</v>
      </c>
      <c r="K2037">
        <f t="shared" si="95"/>
        <v>3276</v>
      </c>
      <c r="L2037">
        <v>3582</v>
      </c>
      <c r="M2037">
        <v>3870</v>
      </c>
      <c r="P2037" s="36">
        <v>41590</v>
      </c>
    </row>
    <row r="2038" spans="1:16">
      <c r="A2038" s="57">
        <v>41590</v>
      </c>
      <c r="B2038" t="s">
        <v>24</v>
      </c>
      <c r="C2038" t="s">
        <v>25</v>
      </c>
      <c r="D2038" t="s">
        <v>19</v>
      </c>
      <c r="E2038" t="s">
        <v>13</v>
      </c>
      <c r="F2038">
        <v>16</v>
      </c>
      <c r="G2038" t="str">
        <f t="shared" si="93"/>
        <v>2013</v>
      </c>
      <c r="H2038" t="str">
        <f t="shared" si="94"/>
        <v>November</v>
      </c>
      <c r="I2038">
        <v>55692</v>
      </c>
      <c r="J2038">
        <v>59220</v>
      </c>
      <c r="K2038">
        <f t="shared" si="95"/>
        <v>3528</v>
      </c>
      <c r="L2038">
        <v>3978</v>
      </c>
      <c r="M2038">
        <v>4230</v>
      </c>
      <c r="P2038" s="36">
        <v>41590</v>
      </c>
    </row>
    <row r="2039" spans="1:16">
      <c r="A2039" s="57">
        <v>41590</v>
      </c>
      <c r="B2039" t="s">
        <v>27</v>
      </c>
      <c r="C2039" t="s">
        <v>23</v>
      </c>
      <c r="D2039" t="s">
        <v>19</v>
      </c>
      <c r="E2039" t="s">
        <v>13</v>
      </c>
      <c r="F2039">
        <v>23</v>
      </c>
      <c r="G2039" t="str">
        <f t="shared" si="93"/>
        <v>2013</v>
      </c>
      <c r="H2039" t="str">
        <f t="shared" si="94"/>
        <v>November</v>
      </c>
      <c r="I2039">
        <v>43758</v>
      </c>
      <c r="J2039">
        <v>46530</v>
      </c>
      <c r="K2039">
        <f t="shared" si="95"/>
        <v>2772</v>
      </c>
      <c r="L2039">
        <v>2196</v>
      </c>
      <c r="M2039">
        <v>2340</v>
      </c>
      <c r="P2039" s="36">
        <v>41590</v>
      </c>
    </row>
    <row r="2040" spans="1:16">
      <c r="A2040" s="57">
        <v>41591</v>
      </c>
      <c r="B2040" t="s">
        <v>14</v>
      </c>
      <c r="C2040" t="s">
        <v>11</v>
      </c>
      <c r="D2040" t="s">
        <v>36</v>
      </c>
      <c r="E2040" t="s">
        <v>13</v>
      </c>
      <c r="F2040">
        <v>22</v>
      </c>
      <c r="G2040" t="str">
        <f t="shared" si="93"/>
        <v>2013</v>
      </c>
      <c r="H2040" t="str">
        <f t="shared" si="94"/>
        <v>November</v>
      </c>
      <c r="I2040">
        <v>44226</v>
      </c>
      <c r="J2040">
        <v>47250</v>
      </c>
      <c r="K2040">
        <f t="shared" si="95"/>
        <v>3024</v>
      </c>
      <c r="L2040">
        <v>3978</v>
      </c>
      <c r="M2040">
        <v>4230</v>
      </c>
      <c r="P2040" s="36">
        <v>41591</v>
      </c>
    </row>
    <row r="2041" spans="1:16">
      <c r="A2041" s="57">
        <v>41592</v>
      </c>
      <c r="B2041" t="s">
        <v>24</v>
      </c>
      <c r="C2041" t="s">
        <v>25</v>
      </c>
      <c r="D2041" t="s">
        <v>35</v>
      </c>
      <c r="E2041" t="s">
        <v>13</v>
      </c>
      <c r="F2041">
        <v>13</v>
      </c>
      <c r="G2041" t="str">
        <f t="shared" si="93"/>
        <v>2013</v>
      </c>
      <c r="H2041" t="str">
        <f t="shared" si="94"/>
        <v>November</v>
      </c>
      <c r="I2041">
        <v>20592</v>
      </c>
      <c r="J2041">
        <v>21960</v>
      </c>
      <c r="K2041">
        <f t="shared" si="95"/>
        <v>1368</v>
      </c>
      <c r="L2041">
        <v>3978</v>
      </c>
      <c r="M2041">
        <v>4230</v>
      </c>
      <c r="P2041" s="36">
        <v>41592</v>
      </c>
    </row>
    <row r="2042" spans="1:16">
      <c r="A2042" s="57">
        <v>41592</v>
      </c>
      <c r="B2042" t="s">
        <v>34</v>
      </c>
      <c r="C2042" t="s">
        <v>25</v>
      </c>
      <c r="D2042" t="s">
        <v>19</v>
      </c>
      <c r="E2042" t="s">
        <v>13</v>
      </c>
      <c r="F2042">
        <v>27</v>
      </c>
      <c r="G2042" t="str">
        <f t="shared" si="93"/>
        <v>2013</v>
      </c>
      <c r="H2042" t="str">
        <f t="shared" si="94"/>
        <v>November</v>
      </c>
      <c r="I2042">
        <v>31824</v>
      </c>
      <c r="J2042">
        <v>33840</v>
      </c>
      <c r="K2042">
        <f t="shared" si="95"/>
        <v>2016</v>
      </c>
      <c r="L2042">
        <v>3042</v>
      </c>
      <c r="M2042">
        <v>3240</v>
      </c>
      <c r="P2042" s="36">
        <v>41592</v>
      </c>
    </row>
    <row r="2043" spans="1:16">
      <c r="A2043" s="57">
        <v>41593</v>
      </c>
      <c r="B2043" t="s">
        <v>17</v>
      </c>
      <c r="C2043" t="s">
        <v>18</v>
      </c>
      <c r="D2043" t="s">
        <v>39</v>
      </c>
      <c r="E2043" t="s">
        <v>13</v>
      </c>
      <c r="F2043">
        <v>27</v>
      </c>
      <c r="G2043" t="str">
        <f t="shared" si="93"/>
        <v>2013</v>
      </c>
      <c r="H2043" t="str">
        <f t="shared" si="94"/>
        <v>November</v>
      </c>
      <c r="I2043">
        <v>55890</v>
      </c>
      <c r="J2043">
        <v>59400</v>
      </c>
      <c r="K2043">
        <f t="shared" si="95"/>
        <v>3510</v>
      </c>
      <c r="L2043">
        <v>3978</v>
      </c>
      <c r="M2043">
        <v>4230</v>
      </c>
      <c r="P2043" s="36">
        <v>41593</v>
      </c>
    </row>
    <row r="2044" spans="1:16">
      <c r="A2044" s="57">
        <v>41593</v>
      </c>
      <c r="B2044" t="s">
        <v>22</v>
      </c>
      <c r="C2044" t="s">
        <v>23</v>
      </c>
      <c r="D2044" t="s">
        <v>36</v>
      </c>
      <c r="E2044" t="s">
        <v>13</v>
      </c>
      <c r="F2044">
        <v>27</v>
      </c>
      <c r="G2044" t="str">
        <f t="shared" si="93"/>
        <v>2013</v>
      </c>
      <c r="H2044" t="str">
        <f t="shared" si="94"/>
        <v>November</v>
      </c>
      <c r="I2044">
        <v>2106</v>
      </c>
      <c r="J2044">
        <v>2250</v>
      </c>
      <c r="K2044">
        <f t="shared" si="95"/>
        <v>144</v>
      </c>
      <c r="L2044">
        <v>3978</v>
      </c>
      <c r="M2044">
        <v>4230</v>
      </c>
      <c r="P2044" s="36">
        <v>41593</v>
      </c>
    </row>
    <row r="2045" spans="1:16">
      <c r="A2045" s="57">
        <v>41593</v>
      </c>
      <c r="B2045" t="s">
        <v>34</v>
      </c>
      <c r="C2045" t="s">
        <v>25</v>
      </c>
      <c r="D2045" t="s">
        <v>26</v>
      </c>
      <c r="E2045" t="s">
        <v>13</v>
      </c>
      <c r="F2045">
        <v>27</v>
      </c>
      <c r="G2045" t="str">
        <f t="shared" si="93"/>
        <v>2013</v>
      </c>
      <c r="H2045" t="str">
        <f t="shared" si="94"/>
        <v>November</v>
      </c>
      <c r="I2045">
        <v>51714</v>
      </c>
      <c r="J2045">
        <v>55080</v>
      </c>
      <c r="K2045">
        <f t="shared" si="95"/>
        <v>3366</v>
      </c>
      <c r="L2045">
        <v>5832</v>
      </c>
      <c r="M2045">
        <v>6210</v>
      </c>
      <c r="P2045" s="36">
        <v>41593</v>
      </c>
    </row>
    <row r="2046" spans="1:16">
      <c r="A2046" s="57">
        <v>41594</v>
      </c>
      <c r="B2046" t="s">
        <v>34</v>
      </c>
      <c r="C2046" t="s">
        <v>25</v>
      </c>
      <c r="D2046" t="s">
        <v>32</v>
      </c>
      <c r="E2046" t="s">
        <v>13</v>
      </c>
      <c r="F2046">
        <v>27</v>
      </c>
      <c r="G2046" t="str">
        <f t="shared" si="93"/>
        <v>2013</v>
      </c>
      <c r="H2046" t="str">
        <f t="shared" si="94"/>
        <v>November</v>
      </c>
      <c r="I2046">
        <v>49644</v>
      </c>
      <c r="J2046">
        <v>52920</v>
      </c>
      <c r="K2046">
        <f t="shared" si="95"/>
        <v>3276</v>
      </c>
      <c r="L2046">
        <v>2196</v>
      </c>
      <c r="M2046">
        <v>2340</v>
      </c>
      <c r="P2046" s="36">
        <v>41594</v>
      </c>
    </row>
    <row r="2047" spans="1:16">
      <c r="A2047" s="57">
        <v>41594</v>
      </c>
      <c r="B2047" t="s">
        <v>24</v>
      </c>
      <c r="C2047" t="s">
        <v>25</v>
      </c>
      <c r="D2047" t="s">
        <v>36</v>
      </c>
      <c r="E2047" t="s">
        <v>13</v>
      </c>
      <c r="F2047">
        <v>27</v>
      </c>
      <c r="G2047" t="str">
        <f t="shared" si="93"/>
        <v>2013</v>
      </c>
      <c r="H2047" t="str">
        <f t="shared" si="94"/>
        <v>November</v>
      </c>
      <c r="I2047">
        <v>12636</v>
      </c>
      <c r="J2047">
        <v>13500</v>
      </c>
      <c r="K2047">
        <f t="shared" si="95"/>
        <v>864</v>
      </c>
      <c r="L2047">
        <v>3546</v>
      </c>
      <c r="M2047">
        <v>3780</v>
      </c>
      <c r="P2047" s="36">
        <v>41594</v>
      </c>
    </row>
    <row r="2048" spans="1:16">
      <c r="A2048" s="57">
        <v>41595</v>
      </c>
      <c r="B2048" t="s">
        <v>14</v>
      </c>
      <c r="C2048" t="s">
        <v>11</v>
      </c>
      <c r="D2048" t="s">
        <v>39</v>
      </c>
      <c r="E2048" t="s">
        <v>13</v>
      </c>
      <c r="F2048">
        <v>12</v>
      </c>
      <c r="G2048" t="str">
        <f t="shared" si="93"/>
        <v>2013</v>
      </c>
      <c r="H2048" t="str">
        <f t="shared" si="94"/>
        <v>November</v>
      </c>
      <c r="I2048">
        <v>7452</v>
      </c>
      <c r="J2048">
        <v>7920</v>
      </c>
      <c r="K2048">
        <f t="shared" si="95"/>
        <v>468</v>
      </c>
      <c r="L2048">
        <v>3582</v>
      </c>
      <c r="M2048">
        <v>3870</v>
      </c>
      <c r="P2048" s="36">
        <v>41595</v>
      </c>
    </row>
    <row r="2049" spans="1:16">
      <c r="A2049" s="57">
        <v>41595</v>
      </c>
      <c r="B2049" t="s">
        <v>20</v>
      </c>
      <c r="C2049" t="s">
        <v>18</v>
      </c>
      <c r="D2049" t="s">
        <v>35</v>
      </c>
      <c r="E2049" t="s">
        <v>13</v>
      </c>
      <c r="F2049">
        <v>18</v>
      </c>
      <c r="G2049" t="str">
        <f t="shared" si="93"/>
        <v>2013</v>
      </c>
      <c r="H2049" t="str">
        <f t="shared" si="94"/>
        <v>November</v>
      </c>
      <c r="I2049">
        <v>128700</v>
      </c>
      <c r="J2049">
        <v>137250</v>
      </c>
      <c r="K2049">
        <f t="shared" si="95"/>
        <v>8550</v>
      </c>
      <c r="L2049">
        <v>3978</v>
      </c>
      <c r="M2049">
        <v>4230</v>
      </c>
      <c r="P2049" s="36">
        <v>41595</v>
      </c>
    </row>
    <row r="2050" spans="1:16">
      <c r="A2050" s="57">
        <v>41595</v>
      </c>
      <c r="B2050" t="s">
        <v>24</v>
      </c>
      <c r="C2050" t="s">
        <v>25</v>
      </c>
      <c r="D2050" t="s">
        <v>33</v>
      </c>
      <c r="E2050" t="s">
        <v>13</v>
      </c>
      <c r="F2050">
        <v>8</v>
      </c>
      <c r="G2050" t="str">
        <f t="shared" si="93"/>
        <v>2013</v>
      </c>
      <c r="H2050" t="str">
        <f t="shared" si="94"/>
        <v>November</v>
      </c>
      <c r="I2050">
        <v>83538</v>
      </c>
      <c r="J2050">
        <v>88830</v>
      </c>
      <c r="K2050">
        <f t="shared" si="95"/>
        <v>5292</v>
      </c>
      <c r="L2050">
        <v>3978</v>
      </c>
      <c r="M2050">
        <v>4230</v>
      </c>
      <c r="P2050" s="36">
        <v>41595</v>
      </c>
    </row>
    <row r="2051" spans="1:16">
      <c r="A2051" s="57">
        <v>41595</v>
      </c>
      <c r="B2051" t="s">
        <v>20</v>
      </c>
      <c r="C2051" t="s">
        <v>18</v>
      </c>
      <c r="D2051" t="s">
        <v>43</v>
      </c>
      <c r="E2051" t="s">
        <v>13</v>
      </c>
      <c r="F2051">
        <v>21</v>
      </c>
      <c r="G2051" t="str">
        <f t="shared" ref="G2051:G2114" si="96">TEXT(A2051,"yyyy")</f>
        <v>2013</v>
      </c>
      <c r="H2051" t="str">
        <f t="shared" ref="H2051:H2114" si="97">TEXT(A2051,"mmmm")</f>
        <v>November</v>
      </c>
      <c r="I2051">
        <v>60912</v>
      </c>
      <c r="J2051">
        <v>64800</v>
      </c>
      <c r="K2051">
        <f t="shared" ref="K2051:K2114" si="98">J2051-I2051</f>
        <v>3888</v>
      </c>
      <c r="L2051">
        <v>2034</v>
      </c>
      <c r="M2051">
        <v>2160</v>
      </c>
      <c r="P2051" s="36">
        <v>41595</v>
      </c>
    </row>
    <row r="2052" spans="1:16">
      <c r="A2052" s="57">
        <v>41595</v>
      </c>
      <c r="B2052" t="s">
        <v>24</v>
      </c>
      <c r="C2052" t="s">
        <v>25</v>
      </c>
      <c r="D2052" t="s">
        <v>15</v>
      </c>
      <c r="E2052" t="s">
        <v>16</v>
      </c>
      <c r="F2052">
        <v>25</v>
      </c>
      <c r="G2052" t="str">
        <f t="shared" si="96"/>
        <v>2013</v>
      </c>
      <c r="H2052" t="str">
        <f t="shared" si="97"/>
        <v>November</v>
      </c>
      <c r="I2052">
        <v>78804</v>
      </c>
      <c r="J2052">
        <v>85140</v>
      </c>
      <c r="K2052">
        <f t="shared" si="98"/>
        <v>6336</v>
      </c>
      <c r="L2052">
        <v>3042</v>
      </c>
      <c r="M2052">
        <v>3240</v>
      </c>
      <c r="P2052" s="36">
        <v>41595</v>
      </c>
    </row>
    <row r="2053" spans="1:16">
      <c r="A2053" s="57">
        <v>41596</v>
      </c>
      <c r="B2053" t="s">
        <v>17</v>
      </c>
      <c r="C2053" t="s">
        <v>18</v>
      </c>
      <c r="D2053" t="s">
        <v>35</v>
      </c>
      <c r="E2053" t="s">
        <v>13</v>
      </c>
      <c r="F2053">
        <v>12</v>
      </c>
      <c r="G2053" t="str">
        <f t="shared" si="96"/>
        <v>2013</v>
      </c>
      <c r="H2053" t="str">
        <f t="shared" si="97"/>
        <v>November</v>
      </c>
      <c r="I2053">
        <v>25740</v>
      </c>
      <c r="J2053">
        <v>27450</v>
      </c>
      <c r="K2053">
        <f t="shared" si="98"/>
        <v>1710</v>
      </c>
      <c r="L2053">
        <v>5148</v>
      </c>
      <c r="M2053">
        <v>5490</v>
      </c>
      <c r="P2053" s="36">
        <v>41596</v>
      </c>
    </row>
    <row r="2054" spans="1:16">
      <c r="A2054" s="57">
        <v>41596</v>
      </c>
      <c r="B2054" t="s">
        <v>17</v>
      </c>
      <c r="C2054" t="s">
        <v>18</v>
      </c>
      <c r="D2054" t="s">
        <v>26</v>
      </c>
      <c r="E2054" t="s">
        <v>13</v>
      </c>
      <c r="F2054">
        <v>9</v>
      </c>
      <c r="G2054" t="str">
        <f t="shared" si="96"/>
        <v>2013</v>
      </c>
      <c r="H2054" t="str">
        <f t="shared" si="97"/>
        <v>November</v>
      </c>
      <c r="I2054">
        <v>6084</v>
      </c>
      <c r="J2054">
        <v>6480</v>
      </c>
      <c r="K2054">
        <f t="shared" si="98"/>
        <v>396</v>
      </c>
      <c r="L2054">
        <v>2106</v>
      </c>
      <c r="M2054">
        <v>2250</v>
      </c>
      <c r="P2054" s="36">
        <v>41596</v>
      </c>
    </row>
    <row r="2055" spans="1:16">
      <c r="A2055" s="57">
        <v>41596</v>
      </c>
      <c r="B2055" t="s">
        <v>27</v>
      </c>
      <c r="C2055" t="s">
        <v>23</v>
      </c>
      <c r="D2055" t="s">
        <v>28</v>
      </c>
      <c r="E2055" t="s">
        <v>13</v>
      </c>
      <c r="F2055">
        <v>23</v>
      </c>
      <c r="G2055" t="str">
        <f t="shared" si="96"/>
        <v>2013</v>
      </c>
      <c r="H2055" t="str">
        <f t="shared" si="97"/>
        <v>November</v>
      </c>
      <c r="I2055">
        <v>116640</v>
      </c>
      <c r="J2055">
        <v>124200</v>
      </c>
      <c r="K2055">
        <f t="shared" si="98"/>
        <v>7560</v>
      </c>
      <c r="L2055">
        <v>4482</v>
      </c>
      <c r="M2055">
        <v>4770</v>
      </c>
      <c r="P2055" s="36">
        <v>41596</v>
      </c>
    </row>
    <row r="2056" spans="1:16">
      <c r="A2056" s="57">
        <v>41596</v>
      </c>
      <c r="B2056" t="s">
        <v>10</v>
      </c>
      <c r="C2056" t="s">
        <v>11</v>
      </c>
      <c r="D2056" t="s">
        <v>12</v>
      </c>
      <c r="E2056" t="s">
        <v>13</v>
      </c>
      <c r="F2056">
        <v>23</v>
      </c>
      <c r="G2056" t="str">
        <f t="shared" si="96"/>
        <v>2013</v>
      </c>
      <c r="H2056" t="str">
        <f t="shared" si="97"/>
        <v>November</v>
      </c>
      <c r="I2056">
        <v>26442</v>
      </c>
      <c r="J2056">
        <v>28080</v>
      </c>
      <c r="K2056">
        <f t="shared" si="98"/>
        <v>1638</v>
      </c>
      <c r="L2056">
        <v>3546</v>
      </c>
      <c r="M2056">
        <v>3780</v>
      </c>
      <c r="P2056" s="36">
        <v>41596</v>
      </c>
    </row>
    <row r="2057" spans="1:16">
      <c r="A2057" s="57">
        <v>41596</v>
      </c>
      <c r="B2057" t="s">
        <v>10</v>
      </c>
      <c r="C2057" t="s">
        <v>11</v>
      </c>
      <c r="D2057" t="s">
        <v>35</v>
      </c>
      <c r="E2057" t="s">
        <v>13</v>
      </c>
      <c r="F2057">
        <v>20</v>
      </c>
      <c r="G2057" t="str">
        <f t="shared" si="96"/>
        <v>2013</v>
      </c>
      <c r="H2057" t="str">
        <f t="shared" si="97"/>
        <v>November</v>
      </c>
      <c r="I2057">
        <v>123552</v>
      </c>
      <c r="J2057">
        <v>131760</v>
      </c>
      <c r="K2057">
        <f t="shared" si="98"/>
        <v>8208</v>
      </c>
      <c r="L2057">
        <v>4482</v>
      </c>
      <c r="M2057">
        <v>4770</v>
      </c>
      <c r="P2057" s="36">
        <v>41596</v>
      </c>
    </row>
    <row r="2058" spans="1:16">
      <c r="A2058" s="57">
        <v>41596</v>
      </c>
      <c r="B2058" t="s">
        <v>24</v>
      </c>
      <c r="C2058" t="s">
        <v>25</v>
      </c>
      <c r="D2058" t="s">
        <v>37</v>
      </c>
      <c r="E2058" t="s">
        <v>13</v>
      </c>
      <c r="F2058">
        <v>25</v>
      </c>
      <c r="G2058" t="str">
        <f t="shared" si="96"/>
        <v>2013</v>
      </c>
      <c r="H2058" t="str">
        <f t="shared" si="97"/>
        <v>November</v>
      </c>
      <c r="I2058">
        <v>62748</v>
      </c>
      <c r="J2058">
        <v>66780</v>
      </c>
      <c r="K2058">
        <f t="shared" si="98"/>
        <v>4032</v>
      </c>
      <c r="L2058">
        <v>4482</v>
      </c>
      <c r="M2058">
        <v>4770</v>
      </c>
      <c r="P2058" s="36">
        <v>41596</v>
      </c>
    </row>
    <row r="2059" spans="1:16">
      <c r="A2059" s="57">
        <v>41596</v>
      </c>
      <c r="B2059" t="s">
        <v>20</v>
      </c>
      <c r="C2059" t="s">
        <v>18</v>
      </c>
      <c r="D2059" t="s">
        <v>42</v>
      </c>
      <c r="E2059" t="s">
        <v>16</v>
      </c>
      <c r="F2059">
        <v>4</v>
      </c>
      <c r="G2059" t="str">
        <f t="shared" si="96"/>
        <v>2013</v>
      </c>
      <c r="H2059" t="str">
        <f t="shared" si="97"/>
        <v>November</v>
      </c>
      <c r="I2059">
        <v>15012</v>
      </c>
      <c r="J2059">
        <v>16200</v>
      </c>
      <c r="K2059">
        <f t="shared" si="98"/>
        <v>1188</v>
      </c>
      <c r="L2059">
        <v>2034</v>
      </c>
      <c r="M2059">
        <v>2160</v>
      </c>
      <c r="P2059" s="36">
        <v>41596</v>
      </c>
    </row>
    <row r="2060" spans="1:16">
      <c r="A2060" s="57">
        <v>41597</v>
      </c>
      <c r="B2060" t="s">
        <v>24</v>
      </c>
      <c r="C2060" t="s">
        <v>25</v>
      </c>
      <c r="D2060" t="s">
        <v>37</v>
      </c>
      <c r="E2060" t="s">
        <v>13</v>
      </c>
      <c r="F2060">
        <v>24</v>
      </c>
      <c r="G2060" t="str">
        <f t="shared" si="96"/>
        <v>2013</v>
      </c>
      <c r="H2060" t="str">
        <f t="shared" si="97"/>
        <v>November</v>
      </c>
      <c r="I2060">
        <v>22410</v>
      </c>
      <c r="J2060">
        <v>23850</v>
      </c>
      <c r="K2060">
        <f t="shared" si="98"/>
        <v>1440</v>
      </c>
      <c r="L2060">
        <v>3978</v>
      </c>
      <c r="M2060">
        <v>4230</v>
      </c>
      <c r="P2060" s="36">
        <v>41597</v>
      </c>
    </row>
    <row r="2061" spans="1:16">
      <c r="A2061" s="57">
        <v>41597</v>
      </c>
      <c r="B2061" t="s">
        <v>27</v>
      </c>
      <c r="C2061" t="s">
        <v>23</v>
      </c>
      <c r="D2061" t="s">
        <v>37</v>
      </c>
      <c r="E2061" t="s">
        <v>13</v>
      </c>
      <c r="F2061">
        <v>24</v>
      </c>
      <c r="G2061" t="str">
        <f t="shared" si="96"/>
        <v>2013</v>
      </c>
      <c r="H2061" t="str">
        <f t="shared" si="97"/>
        <v>November</v>
      </c>
      <c r="I2061">
        <v>53784</v>
      </c>
      <c r="J2061">
        <v>57240</v>
      </c>
      <c r="K2061">
        <f t="shared" si="98"/>
        <v>3456</v>
      </c>
      <c r="L2061">
        <v>5832</v>
      </c>
      <c r="M2061">
        <v>6210</v>
      </c>
      <c r="P2061" s="36">
        <v>41597</v>
      </c>
    </row>
    <row r="2062" spans="1:16">
      <c r="A2062" s="57">
        <v>41597</v>
      </c>
      <c r="B2062" t="s">
        <v>20</v>
      </c>
      <c r="C2062" t="s">
        <v>18</v>
      </c>
      <c r="D2062" t="s">
        <v>19</v>
      </c>
      <c r="E2062" t="s">
        <v>13</v>
      </c>
      <c r="F2062">
        <v>16</v>
      </c>
      <c r="G2062" t="str">
        <f t="shared" si="96"/>
        <v>2013</v>
      </c>
      <c r="H2062" t="str">
        <f t="shared" si="97"/>
        <v>November</v>
      </c>
      <c r="I2062">
        <v>83538</v>
      </c>
      <c r="J2062">
        <v>88830</v>
      </c>
      <c r="K2062">
        <f t="shared" si="98"/>
        <v>5292</v>
      </c>
      <c r="L2062">
        <v>3978</v>
      </c>
      <c r="M2062">
        <v>4230</v>
      </c>
      <c r="P2062" s="36">
        <v>41597</v>
      </c>
    </row>
    <row r="2063" spans="1:16">
      <c r="A2063" s="57">
        <v>41597</v>
      </c>
      <c r="B2063" t="s">
        <v>27</v>
      </c>
      <c r="C2063" t="s">
        <v>23</v>
      </c>
      <c r="D2063" t="s">
        <v>15</v>
      </c>
      <c r="E2063" t="s">
        <v>16</v>
      </c>
      <c r="F2063">
        <v>6</v>
      </c>
      <c r="G2063" t="str">
        <f t="shared" si="96"/>
        <v>2013</v>
      </c>
      <c r="H2063" t="str">
        <f t="shared" si="97"/>
        <v>November</v>
      </c>
      <c r="I2063">
        <v>78804</v>
      </c>
      <c r="J2063">
        <v>85140</v>
      </c>
      <c r="K2063">
        <f t="shared" si="98"/>
        <v>6336</v>
      </c>
      <c r="L2063">
        <v>3978</v>
      </c>
      <c r="M2063">
        <v>4230</v>
      </c>
      <c r="P2063" s="36">
        <v>41597</v>
      </c>
    </row>
    <row r="2064" spans="1:16">
      <c r="A2064" s="57">
        <v>41597</v>
      </c>
      <c r="B2064" t="s">
        <v>17</v>
      </c>
      <c r="C2064" t="s">
        <v>18</v>
      </c>
      <c r="D2064" t="s">
        <v>39</v>
      </c>
      <c r="E2064" t="s">
        <v>13</v>
      </c>
      <c r="F2064">
        <v>4</v>
      </c>
      <c r="G2064" t="str">
        <f t="shared" si="96"/>
        <v>2013</v>
      </c>
      <c r="H2064" t="str">
        <f t="shared" si="97"/>
        <v>November</v>
      </c>
      <c r="I2064">
        <v>85698</v>
      </c>
      <c r="J2064">
        <v>91080</v>
      </c>
      <c r="K2064">
        <f t="shared" si="98"/>
        <v>5382</v>
      </c>
      <c r="L2064">
        <v>5148</v>
      </c>
      <c r="M2064">
        <v>5490</v>
      </c>
      <c r="P2064" s="36">
        <v>41597</v>
      </c>
    </row>
    <row r="2065" spans="1:16">
      <c r="A2065" s="57">
        <v>41597</v>
      </c>
      <c r="B2065" t="s">
        <v>34</v>
      </c>
      <c r="C2065" t="s">
        <v>25</v>
      </c>
      <c r="D2065" t="s">
        <v>43</v>
      </c>
      <c r="E2065" t="s">
        <v>13</v>
      </c>
      <c r="F2065">
        <v>24</v>
      </c>
      <c r="G2065" t="str">
        <f t="shared" si="96"/>
        <v>2013</v>
      </c>
      <c r="H2065" t="str">
        <f t="shared" si="97"/>
        <v>November</v>
      </c>
      <c r="I2065">
        <v>20304</v>
      </c>
      <c r="J2065">
        <v>21600</v>
      </c>
      <c r="K2065">
        <f t="shared" si="98"/>
        <v>1296</v>
      </c>
      <c r="L2065">
        <v>5832</v>
      </c>
      <c r="M2065">
        <v>6210</v>
      </c>
      <c r="P2065" s="36">
        <v>41597</v>
      </c>
    </row>
    <row r="2066" spans="1:16">
      <c r="A2066" s="57">
        <v>41598</v>
      </c>
      <c r="B2066" t="s">
        <v>22</v>
      </c>
      <c r="C2066" t="s">
        <v>23</v>
      </c>
      <c r="D2066" t="s">
        <v>41</v>
      </c>
      <c r="E2066" t="s">
        <v>13</v>
      </c>
      <c r="F2066">
        <v>21</v>
      </c>
      <c r="G2066" t="str">
        <f t="shared" si="96"/>
        <v>2013</v>
      </c>
      <c r="H2066" t="str">
        <f t="shared" si="97"/>
        <v>November</v>
      </c>
      <c r="I2066">
        <v>53136</v>
      </c>
      <c r="J2066">
        <v>56700</v>
      </c>
      <c r="K2066">
        <f t="shared" si="98"/>
        <v>3564</v>
      </c>
      <c r="L2066">
        <v>2034</v>
      </c>
      <c r="M2066">
        <v>2160</v>
      </c>
      <c r="P2066" s="36">
        <v>41598</v>
      </c>
    </row>
    <row r="2067" spans="1:16">
      <c r="A2067" s="57">
        <v>41598</v>
      </c>
      <c r="B2067" t="s">
        <v>10</v>
      </c>
      <c r="C2067" t="s">
        <v>11</v>
      </c>
      <c r="D2067" t="s">
        <v>41</v>
      </c>
      <c r="E2067" t="s">
        <v>13</v>
      </c>
      <c r="F2067">
        <v>13</v>
      </c>
      <c r="G2067" t="str">
        <f t="shared" si="96"/>
        <v>2013</v>
      </c>
      <c r="H2067" t="str">
        <f t="shared" si="97"/>
        <v>November</v>
      </c>
      <c r="I2067">
        <v>26568</v>
      </c>
      <c r="J2067">
        <v>28350</v>
      </c>
      <c r="K2067">
        <f t="shared" si="98"/>
        <v>1782</v>
      </c>
      <c r="L2067">
        <v>5832</v>
      </c>
      <c r="M2067">
        <v>6210</v>
      </c>
      <c r="P2067" s="36">
        <v>41598</v>
      </c>
    </row>
    <row r="2068" spans="1:16">
      <c r="A2068" s="57">
        <v>41598</v>
      </c>
      <c r="B2068" t="s">
        <v>22</v>
      </c>
      <c r="C2068" t="s">
        <v>23</v>
      </c>
      <c r="D2068" t="s">
        <v>32</v>
      </c>
      <c r="E2068" t="s">
        <v>13</v>
      </c>
      <c r="F2068">
        <v>2</v>
      </c>
      <c r="G2068" t="str">
        <f t="shared" si="96"/>
        <v>2013</v>
      </c>
      <c r="H2068" t="str">
        <f t="shared" si="97"/>
        <v>November</v>
      </c>
      <c r="I2068">
        <v>78012</v>
      </c>
      <c r="J2068">
        <v>83160</v>
      </c>
      <c r="K2068">
        <f t="shared" si="98"/>
        <v>5148</v>
      </c>
      <c r="L2068">
        <v>3546</v>
      </c>
      <c r="M2068">
        <v>3780</v>
      </c>
      <c r="P2068" s="36">
        <v>41598</v>
      </c>
    </row>
    <row r="2069" spans="1:16">
      <c r="A2069" s="57">
        <v>41598</v>
      </c>
      <c r="B2069" t="s">
        <v>29</v>
      </c>
      <c r="C2069" t="s">
        <v>30</v>
      </c>
      <c r="D2069" t="s">
        <v>39</v>
      </c>
      <c r="E2069" t="s">
        <v>13</v>
      </c>
      <c r="F2069">
        <v>20</v>
      </c>
      <c r="G2069" t="str">
        <f t="shared" si="96"/>
        <v>2013</v>
      </c>
      <c r="H2069" t="str">
        <f t="shared" si="97"/>
        <v>November</v>
      </c>
      <c r="I2069">
        <v>89424</v>
      </c>
      <c r="J2069">
        <v>95040</v>
      </c>
      <c r="K2069">
        <f t="shared" si="98"/>
        <v>5616</v>
      </c>
      <c r="L2069">
        <v>3726</v>
      </c>
      <c r="M2069">
        <v>3960</v>
      </c>
      <c r="P2069" s="36">
        <v>41598</v>
      </c>
    </row>
    <row r="2070" spans="1:16">
      <c r="A2070" s="57">
        <v>41598</v>
      </c>
      <c r="B2070" t="s">
        <v>17</v>
      </c>
      <c r="C2070" t="s">
        <v>18</v>
      </c>
      <c r="D2070" t="s">
        <v>40</v>
      </c>
      <c r="E2070" t="s">
        <v>16</v>
      </c>
      <c r="F2070">
        <v>21</v>
      </c>
      <c r="G2070" t="str">
        <f t="shared" si="96"/>
        <v>2013</v>
      </c>
      <c r="H2070" t="str">
        <f t="shared" si="97"/>
        <v>November</v>
      </c>
      <c r="I2070">
        <v>47088</v>
      </c>
      <c r="J2070">
        <v>50760</v>
      </c>
      <c r="K2070">
        <f t="shared" si="98"/>
        <v>3672</v>
      </c>
      <c r="L2070">
        <v>3978</v>
      </c>
      <c r="M2070">
        <v>4230</v>
      </c>
      <c r="P2070" s="36">
        <v>41598</v>
      </c>
    </row>
    <row r="2071" spans="1:16">
      <c r="A2071" s="57">
        <v>41599</v>
      </c>
      <c r="B2071" t="s">
        <v>31</v>
      </c>
      <c r="C2071" t="s">
        <v>30</v>
      </c>
      <c r="D2071" t="s">
        <v>38</v>
      </c>
      <c r="E2071" t="s">
        <v>13</v>
      </c>
      <c r="F2071">
        <v>12</v>
      </c>
      <c r="G2071" t="str">
        <f t="shared" si="96"/>
        <v>2013</v>
      </c>
      <c r="H2071" t="str">
        <f t="shared" si="97"/>
        <v>November</v>
      </c>
      <c r="I2071">
        <v>63828</v>
      </c>
      <c r="J2071">
        <v>68040</v>
      </c>
      <c r="K2071">
        <f t="shared" si="98"/>
        <v>4212</v>
      </c>
      <c r="L2071">
        <v>3042</v>
      </c>
      <c r="M2071">
        <v>3240</v>
      </c>
      <c r="P2071" s="36">
        <v>41599</v>
      </c>
    </row>
    <row r="2072" spans="1:16">
      <c r="A2072" s="57">
        <v>41599</v>
      </c>
      <c r="B2072" t="s">
        <v>20</v>
      </c>
      <c r="C2072" t="s">
        <v>18</v>
      </c>
      <c r="D2072" t="s">
        <v>40</v>
      </c>
      <c r="E2072" t="s">
        <v>16</v>
      </c>
      <c r="F2072">
        <v>23</v>
      </c>
      <c r="G2072" t="str">
        <f t="shared" si="96"/>
        <v>2013</v>
      </c>
      <c r="H2072" t="str">
        <f t="shared" si="97"/>
        <v>November</v>
      </c>
      <c r="I2072">
        <v>7848</v>
      </c>
      <c r="J2072">
        <v>8460</v>
      </c>
      <c r="K2072">
        <f t="shared" si="98"/>
        <v>612</v>
      </c>
      <c r="L2072">
        <v>3546</v>
      </c>
      <c r="M2072">
        <v>3780</v>
      </c>
      <c r="P2072" s="36">
        <v>41599</v>
      </c>
    </row>
    <row r="2073" spans="1:16">
      <c r="A2073" s="57">
        <v>41599</v>
      </c>
      <c r="B2073" t="s">
        <v>20</v>
      </c>
      <c r="C2073" t="s">
        <v>18</v>
      </c>
      <c r="D2073" t="s">
        <v>43</v>
      </c>
      <c r="E2073" t="s">
        <v>13</v>
      </c>
      <c r="F2073">
        <v>23</v>
      </c>
      <c r="G2073" t="str">
        <f t="shared" si="96"/>
        <v>2013</v>
      </c>
      <c r="H2073" t="str">
        <f t="shared" si="97"/>
        <v>November</v>
      </c>
      <c r="I2073">
        <v>64296</v>
      </c>
      <c r="J2073">
        <v>68400</v>
      </c>
      <c r="K2073">
        <f t="shared" si="98"/>
        <v>4104</v>
      </c>
      <c r="L2073">
        <v>4482</v>
      </c>
      <c r="M2073">
        <v>4770</v>
      </c>
      <c r="P2073" s="36">
        <v>41599</v>
      </c>
    </row>
    <row r="2074" spans="1:16">
      <c r="A2074" s="57">
        <v>41599</v>
      </c>
      <c r="B2074" t="s">
        <v>34</v>
      </c>
      <c r="C2074" t="s">
        <v>25</v>
      </c>
      <c r="D2074" t="s">
        <v>28</v>
      </c>
      <c r="E2074" t="s">
        <v>13</v>
      </c>
      <c r="F2074">
        <v>24</v>
      </c>
      <c r="G2074" t="str">
        <f t="shared" si="96"/>
        <v>2013</v>
      </c>
      <c r="H2074" t="str">
        <f t="shared" si="97"/>
        <v>November</v>
      </c>
      <c r="I2074">
        <v>139968</v>
      </c>
      <c r="J2074">
        <v>149040</v>
      </c>
      <c r="K2074">
        <f t="shared" si="98"/>
        <v>9072</v>
      </c>
      <c r="L2074">
        <v>3924</v>
      </c>
      <c r="M2074">
        <v>4230</v>
      </c>
      <c r="P2074" s="36">
        <v>41599</v>
      </c>
    </row>
    <row r="2075" spans="1:16">
      <c r="A2075" s="57">
        <v>41599</v>
      </c>
      <c r="B2075" t="s">
        <v>22</v>
      </c>
      <c r="C2075" t="s">
        <v>23</v>
      </c>
      <c r="D2075" t="s">
        <v>43</v>
      </c>
      <c r="E2075" t="s">
        <v>13</v>
      </c>
      <c r="F2075">
        <v>25</v>
      </c>
      <c r="G2075" t="str">
        <f t="shared" si="96"/>
        <v>2013</v>
      </c>
      <c r="H2075" t="str">
        <f t="shared" si="97"/>
        <v>November</v>
      </c>
      <c r="I2075">
        <v>30456</v>
      </c>
      <c r="J2075">
        <v>32400</v>
      </c>
      <c r="K2075">
        <f t="shared" si="98"/>
        <v>1944</v>
      </c>
      <c r="L2075">
        <v>2952</v>
      </c>
      <c r="M2075">
        <v>3150</v>
      </c>
      <c r="P2075" s="36">
        <v>41599</v>
      </c>
    </row>
    <row r="2076" spans="1:16">
      <c r="A2076" s="57">
        <v>41599</v>
      </c>
      <c r="B2076" t="s">
        <v>34</v>
      </c>
      <c r="C2076" t="s">
        <v>25</v>
      </c>
      <c r="D2076" t="s">
        <v>43</v>
      </c>
      <c r="E2076" t="s">
        <v>13</v>
      </c>
      <c r="F2076">
        <v>17</v>
      </c>
      <c r="G2076" t="str">
        <f t="shared" si="96"/>
        <v>2013</v>
      </c>
      <c r="H2076" t="str">
        <f t="shared" si="97"/>
        <v>November</v>
      </c>
      <c r="I2076">
        <v>16920</v>
      </c>
      <c r="J2076">
        <v>18000</v>
      </c>
      <c r="K2076">
        <f t="shared" si="98"/>
        <v>1080</v>
      </c>
      <c r="L2076">
        <v>3726</v>
      </c>
      <c r="M2076">
        <v>3960</v>
      </c>
      <c r="P2076" s="36">
        <v>41599</v>
      </c>
    </row>
    <row r="2077" spans="1:16">
      <c r="A2077" s="57">
        <v>41599</v>
      </c>
      <c r="B2077" t="s">
        <v>24</v>
      </c>
      <c r="C2077" t="s">
        <v>25</v>
      </c>
      <c r="D2077" t="s">
        <v>15</v>
      </c>
      <c r="E2077" t="s">
        <v>16</v>
      </c>
      <c r="F2077">
        <v>21</v>
      </c>
      <c r="G2077" t="str">
        <f t="shared" si="96"/>
        <v>2013</v>
      </c>
      <c r="H2077" t="str">
        <f t="shared" si="97"/>
        <v>November</v>
      </c>
      <c r="I2077">
        <v>28656</v>
      </c>
      <c r="J2077">
        <v>30960</v>
      </c>
      <c r="K2077">
        <f t="shared" si="98"/>
        <v>2304</v>
      </c>
      <c r="L2077">
        <v>3978</v>
      </c>
      <c r="M2077">
        <v>4230</v>
      </c>
      <c r="P2077" s="36">
        <v>41599</v>
      </c>
    </row>
    <row r="2078" spans="1:16">
      <c r="A2078" s="57">
        <v>41600</v>
      </c>
      <c r="B2078" t="s">
        <v>17</v>
      </c>
      <c r="C2078" t="s">
        <v>18</v>
      </c>
      <c r="D2078" t="s">
        <v>37</v>
      </c>
      <c r="E2078" t="s">
        <v>13</v>
      </c>
      <c r="F2078">
        <v>9</v>
      </c>
      <c r="G2078" t="str">
        <f t="shared" si="96"/>
        <v>2013</v>
      </c>
      <c r="H2078" t="str">
        <f t="shared" si="97"/>
        <v>November</v>
      </c>
      <c r="I2078">
        <v>8964</v>
      </c>
      <c r="J2078">
        <v>9540</v>
      </c>
      <c r="K2078">
        <f t="shared" si="98"/>
        <v>576</v>
      </c>
      <c r="L2078">
        <v>3726</v>
      </c>
      <c r="M2078">
        <v>3960</v>
      </c>
      <c r="P2078" s="36">
        <v>41600</v>
      </c>
    </row>
    <row r="2079" spans="1:16">
      <c r="A2079" s="57">
        <v>41600</v>
      </c>
      <c r="B2079" t="s">
        <v>24</v>
      </c>
      <c r="C2079" t="s">
        <v>25</v>
      </c>
      <c r="D2079" t="s">
        <v>39</v>
      </c>
      <c r="E2079" t="s">
        <v>13</v>
      </c>
      <c r="F2079">
        <v>11</v>
      </c>
      <c r="G2079" t="str">
        <f t="shared" si="96"/>
        <v>2013</v>
      </c>
      <c r="H2079" t="str">
        <f t="shared" si="97"/>
        <v>November</v>
      </c>
      <c r="I2079">
        <v>37260</v>
      </c>
      <c r="J2079">
        <v>39600</v>
      </c>
      <c r="K2079">
        <f t="shared" si="98"/>
        <v>2340</v>
      </c>
      <c r="L2079">
        <v>4482</v>
      </c>
      <c r="M2079">
        <v>4770</v>
      </c>
      <c r="P2079" s="36">
        <v>41600</v>
      </c>
    </row>
    <row r="2080" spans="1:16">
      <c r="A2080" s="57">
        <v>41600</v>
      </c>
      <c r="B2080" t="s">
        <v>29</v>
      </c>
      <c r="C2080" t="s">
        <v>30</v>
      </c>
      <c r="D2080" t="s">
        <v>33</v>
      </c>
      <c r="E2080" t="s">
        <v>13</v>
      </c>
      <c r="F2080">
        <v>4</v>
      </c>
      <c r="G2080" t="str">
        <f t="shared" si="96"/>
        <v>2013</v>
      </c>
      <c r="H2080" t="str">
        <f t="shared" si="97"/>
        <v>November</v>
      </c>
      <c r="I2080">
        <v>75582</v>
      </c>
      <c r="J2080">
        <v>80370</v>
      </c>
      <c r="K2080">
        <f t="shared" si="98"/>
        <v>4788</v>
      </c>
      <c r="L2080">
        <v>3582</v>
      </c>
      <c r="M2080">
        <v>3870</v>
      </c>
      <c r="P2080" s="36">
        <v>41600</v>
      </c>
    </row>
    <row r="2081" spans="1:16">
      <c r="A2081" s="57">
        <v>41601</v>
      </c>
      <c r="B2081" t="s">
        <v>10</v>
      </c>
      <c r="C2081" t="s">
        <v>11</v>
      </c>
      <c r="D2081" t="s">
        <v>39</v>
      </c>
      <c r="E2081" t="s">
        <v>13</v>
      </c>
      <c r="F2081">
        <v>22</v>
      </c>
      <c r="G2081" t="str">
        <f t="shared" si="96"/>
        <v>2013</v>
      </c>
      <c r="H2081" t="str">
        <f t="shared" si="97"/>
        <v>November</v>
      </c>
      <c r="I2081">
        <v>48438</v>
      </c>
      <c r="J2081">
        <v>51480</v>
      </c>
      <c r="K2081">
        <f t="shared" si="98"/>
        <v>3042</v>
      </c>
      <c r="L2081">
        <v>4482</v>
      </c>
      <c r="M2081">
        <v>4770</v>
      </c>
      <c r="P2081" s="36">
        <v>41601</v>
      </c>
    </row>
    <row r="2082" spans="1:16">
      <c r="A2082" s="57">
        <v>41601</v>
      </c>
      <c r="B2082" t="s">
        <v>31</v>
      </c>
      <c r="C2082" t="s">
        <v>30</v>
      </c>
      <c r="D2082" t="s">
        <v>42</v>
      </c>
      <c r="E2082" t="s">
        <v>16</v>
      </c>
      <c r="F2082">
        <v>15</v>
      </c>
      <c r="G2082" t="str">
        <f t="shared" si="96"/>
        <v>2013</v>
      </c>
      <c r="H2082" t="str">
        <f t="shared" si="97"/>
        <v>November</v>
      </c>
      <c r="I2082">
        <v>180144</v>
      </c>
      <c r="J2082">
        <v>194400</v>
      </c>
      <c r="K2082">
        <f t="shared" si="98"/>
        <v>14256</v>
      </c>
      <c r="L2082">
        <v>3924</v>
      </c>
      <c r="M2082">
        <v>4230</v>
      </c>
      <c r="P2082" s="36">
        <v>41601</v>
      </c>
    </row>
    <row r="2083" spans="1:16">
      <c r="A2083" s="57">
        <v>41601</v>
      </c>
      <c r="B2083" t="s">
        <v>31</v>
      </c>
      <c r="C2083" t="s">
        <v>30</v>
      </c>
      <c r="D2083" t="s">
        <v>15</v>
      </c>
      <c r="E2083" t="s">
        <v>16</v>
      </c>
      <c r="F2083">
        <v>23</v>
      </c>
      <c r="G2083" t="str">
        <f t="shared" si="96"/>
        <v>2013</v>
      </c>
      <c r="H2083" t="str">
        <f t="shared" si="97"/>
        <v>November</v>
      </c>
      <c r="I2083">
        <v>71640</v>
      </c>
      <c r="J2083">
        <v>77400</v>
      </c>
      <c r="K2083">
        <f t="shared" si="98"/>
        <v>5760</v>
      </c>
      <c r="L2083">
        <v>7506</v>
      </c>
      <c r="M2083">
        <v>8100</v>
      </c>
      <c r="P2083" s="36">
        <v>41601</v>
      </c>
    </row>
    <row r="2084" spans="1:16">
      <c r="A2084" s="57">
        <v>41601</v>
      </c>
      <c r="B2084" t="s">
        <v>22</v>
      </c>
      <c r="C2084" t="s">
        <v>23</v>
      </c>
      <c r="D2084" t="s">
        <v>38</v>
      </c>
      <c r="E2084" t="s">
        <v>13</v>
      </c>
      <c r="F2084">
        <v>9</v>
      </c>
      <c r="G2084" t="str">
        <f t="shared" si="96"/>
        <v>2013</v>
      </c>
      <c r="H2084" t="str">
        <f t="shared" si="97"/>
        <v>November</v>
      </c>
      <c r="I2084">
        <v>17730</v>
      </c>
      <c r="J2084">
        <v>18900</v>
      </c>
      <c r="K2084">
        <f t="shared" si="98"/>
        <v>1170</v>
      </c>
      <c r="L2084">
        <v>3546</v>
      </c>
      <c r="M2084">
        <v>3780</v>
      </c>
      <c r="P2084" s="36">
        <v>41601</v>
      </c>
    </row>
    <row r="2085" spans="1:16">
      <c r="A2085" s="57">
        <v>41601</v>
      </c>
      <c r="B2085" t="s">
        <v>34</v>
      </c>
      <c r="C2085" t="s">
        <v>25</v>
      </c>
      <c r="D2085" t="s">
        <v>38</v>
      </c>
      <c r="E2085" t="s">
        <v>13</v>
      </c>
      <c r="F2085">
        <v>7</v>
      </c>
      <c r="G2085" t="str">
        <f t="shared" si="96"/>
        <v>2013</v>
      </c>
      <c r="H2085" t="str">
        <f t="shared" si="97"/>
        <v>November</v>
      </c>
      <c r="I2085">
        <v>10638</v>
      </c>
      <c r="J2085">
        <v>11340</v>
      </c>
      <c r="K2085">
        <f t="shared" si="98"/>
        <v>702</v>
      </c>
      <c r="L2085">
        <v>3042</v>
      </c>
      <c r="M2085">
        <v>3240</v>
      </c>
      <c r="P2085" s="36">
        <v>41601</v>
      </c>
    </row>
    <row r="2086" spans="1:16">
      <c r="A2086" s="57">
        <v>41602</v>
      </c>
      <c r="B2086" t="s">
        <v>14</v>
      </c>
      <c r="C2086" t="s">
        <v>11</v>
      </c>
      <c r="D2086" t="s">
        <v>39</v>
      </c>
      <c r="E2086" t="s">
        <v>13</v>
      </c>
      <c r="F2086">
        <v>25</v>
      </c>
      <c r="G2086" t="str">
        <f t="shared" si="96"/>
        <v>2013</v>
      </c>
      <c r="H2086" t="str">
        <f t="shared" si="97"/>
        <v>November</v>
      </c>
      <c r="I2086">
        <v>78246</v>
      </c>
      <c r="J2086">
        <v>83160</v>
      </c>
      <c r="K2086">
        <f t="shared" si="98"/>
        <v>4914</v>
      </c>
      <c r="L2086">
        <v>3042</v>
      </c>
      <c r="M2086">
        <v>3240</v>
      </c>
      <c r="P2086" s="36">
        <v>41602</v>
      </c>
    </row>
    <row r="2087" spans="1:16">
      <c r="A2087" s="57">
        <v>41602</v>
      </c>
      <c r="B2087" t="s">
        <v>27</v>
      </c>
      <c r="C2087" t="s">
        <v>23</v>
      </c>
      <c r="D2087" t="s">
        <v>26</v>
      </c>
      <c r="E2087" t="s">
        <v>13</v>
      </c>
      <c r="F2087">
        <v>10</v>
      </c>
      <c r="G2087" t="str">
        <f t="shared" si="96"/>
        <v>2013</v>
      </c>
      <c r="H2087" t="str">
        <f t="shared" si="97"/>
        <v>November</v>
      </c>
      <c r="I2087">
        <v>27378</v>
      </c>
      <c r="J2087">
        <v>29160</v>
      </c>
      <c r="K2087">
        <f t="shared" si="98"/>
        <v>1782</v>
      </c>
      <c r="L2087">
        <v>3978</v>
      </c>
      <c r="M2087">
        <v>4230</v>
      </c>
      <c r="P2087" s="36">
        <v>41602</v>
      </c>
    </row>
    <row r="2088" spans="1:16">
      <c r="A2088" s="57">
        <v>41602</v>
      </c>
      <c r="B2088" t="s">
        <v>22</v>
      </c>
      <c r="C2088" t="s">
        <v>23</v>
      </c>
      <c r="D2088" t="s">
        <v>43</v>
      </c>
      <c r="E2088" t="s">
        <v>13</v>
      </c>
      <c r="F2088">
        <v>8</v>
      </c>
      <c r="G2088" t="str">
        <f t="shared" si="96"/>
        <v>2013</v>
      </c>
      <c r="H2088" t="str">
        <f t="shared" si="97"/>
        <v>November</v>
      </c>
      <c r="I2088">
        <v>37224</v>
      </c>
      <c r="J2088">
        <v>39600</v>
      </c>
      <c r="K2088">
        <f t="shared" si="98"/>
        <v>2376</v>
      </c>
      <c r="L2088">
        <v>5148</v>
      </c>
      <c r="M2088">
        <v>5490</v>
      </c>
      <c r="P2088" s="36">
        <v>41602</v>
      </c>
    </row>
    <row r="2089" spans="1:16">
      <c r="A2089" s="57">
        <v>41602</v>
      </c>
      <c r="B2089" t="s">
        <v>31</v>
      </c>
      <c r="C2089" t="s">
        <v>30</v>
      </c>
      <c r="D2089" t="s">
        <v>41</v>
      </c>
      <c r="E2089" t="s">
        <v>13</v>
      </c>
      <c r="F2089">
        <v>18</v>
      </c>
      <c r="G2089" t="str">
        <f t="shared" si="96"/>
        <v>2013</v>
      </c>
      <c r="H2089" t="str">
        <f t="shared" si="97"/>
        <v>November</v>
      </c>
      <c r="I2089">
        <v>47232</v>
      </c>
      <c r="J2089">
        <v>50400</v>
      </c>
      <c r="K2089">
        <f t="shared" si="98"/>
        <v>3168</v>
      </c>
      <c r="L2089">
        <v>3042</v>
      </c>
      <c r="M2089">
        <v>3240</v>
      </c>
      <c r="P2089" s="36">
        <v>41602</v>
      </c>
    </row>
    <row r="2090" spans="1:16">
      <c r="A2090" s="57">
        <v>41603</v>
      </c>
      <c r="B2090" t="s">
        <v>27</v>
      </c>
      <c r="C2090" t="s">
        <v>23</v>
      </c>
      <c r="D2090" t="s">
        <v>33</v>
      </c>
      <c r="E2090" t="s">
        <v>13</v>
      </c>
      <c r="F2090">
        <v>8</v>
      </c>
      <c r="G2090" t="str">
        <f t="shared" si="96"/>
        <v>2013</v>
      </c>
      <c r="H2090" t="str">
        <f t="shared" si="97"/>
        <v>November</v>
      </c>
      <c r="I2090">
        <v>79560</v>
      </c>
      <c r="J2090">
        <v>84600</v>
      </c>
      <c r="K2090">
        <f t="shared" si="98"/>
        <v>5040</v>
      </c>
      <c r="L2090">
        <v>5148</v>
      </c>
      <c r="M2090">
        <v>5490</v>
      </c>
      <c r="P2090" s="36">
        <v>41603</v>
      </c>
    </row>
    <row r="2091" spans="1:16">
      <c r="A2091" s="57">
        <v>41603</v>
      </c>
      <c r="B2091" t="s">
        <v>29</v>
      </c>
      <c r="C2091" t="s">
        <v>30</v>
      </c>
      <c r="D2091" t="s">
        <v>41</v>
      </c>
      <c r="E2091" t="s">
        <v>13</v>
      </c>
      <c r="F2091">
        <v>25</v>
      </c>
      <c r="G2091" t="str">
        <f t="shared" si="96"/>
        <v>2013</v>
      </c>
      <c r="H2091" t="str">
        <f t="shared" si="97"/>
        <v>November</v>
      </c>
      <c r="I2091">
        <v>47232</v>
      </c>
      <c r="J2091">
        <v>50400</v>
      </c>
      <c r="K2091">
        <f t="shared" si="98"/>
        <v>3168</v>
      </c>
      <c r="L2091">
        <v>7506</v>
      </c>
      <c r="M2091">
        <v>8100</v>
      </c>
      <c r="P2091" s="36">
        <v>41603</v>
      </c>
    </row>
    <row r="2092" spans="1:16">
      <c r="A2092" s="57">
        <v>41603</v>
      </c>
      <c r="B2092" t="s">
        <v>17</v>
      </c>
      <c r="C2092" t="s">
        <v>18</v>
      </c>
      <c r="D2092" t="s">
        <v>36</v>
      </c>
      <c r="E2092" t="s">
        <v>13</v>
      </c>
      <c r="F2092">
        <v>7</v>
      </c>
      <c r="G2092" t="str">
        <f t="shared" si="96"/>
        <v>2013</v>
      </c>
      <c r="H2092" t="str">
        <f t="shared" si="97"/>
        <v>November</v>
      </c>
      <c r="I2092">
        <v>2106</v>
      </c>
      <c r="J2092">
        <v>2250</v>
      </c>
      <c r="K2092">
        <f t="shared" si="98"/>
        <v>144</v>
      </c>
      <c r="L2092">
        <v>3042</v>
      </c>
      <c r="M2092">
        <v>3240</v>
      </c>
      <c r="P2092" s="36">
        <v>41603</v>
      </c>
    </row>
    <row r="2093" spans="1:16">
      <c r="A2093" s="57">
        <v>41603</v>
      </c>
      <c r="B2093" t="s">
        <v>17</v>
      </c>
      <c r="C2093" t="s">
        <v>18</v>
      </c>
      <c r="D2093" t="s">
        <v>37</v>
      </c>
      <c r="E2093" t="s">
        <v>13</v>
      </c>
      <c r="F2093">
        <v>17</v>
      </c>
      <c r="G2093" t="str">
        <f t="shared" si="96"/>
        <v>2013</v>
      </c>
      <c r="H2093" t="str">
        <f t="shared" si="97"/>
        <v>November</v>
      </c>
      <c r="I2093">
        <v>85158</v>
      </c>
      <c r="J2093">
        <v>90630</v>
      </c>
      <c r="K2093">
        <f t="shared" si="98"/>
        <v>5472</v>
      </c>
      <c r="L2093">
        <v>3978</v>
      </c>
      <c r="M2093">
        <v>4230</v>
      </c>
      <c r="P2093" s="36">
        <v>41603</v>
      </c>
    </row>
    <row r="2094" spans="1:16">
      <c r="A2094" s="57">
        <v>41603</v>
      </c>
      <c r="B2094" t="s">
        <v>17</v>
      </c>
      <c r="C2094" t="s">
        <v>18</v>
      </c>
      <c r="D2094" t="s">
        <v>40</v>
      </c>
      <c r="E2094" t="s">
        <v>16</v>
      </c>
      <c r="F2094">
        <v>3</v>
      </c>
      <c r="G2094" t="str">
        <f t="shared" si="96"/>
        <v>2013</v>
      </c>
      <c r="H2094" t="str">
        <f t="shared" si="97"/>
        <v>November</v>
      </c>
      <c r="I2094">
        <v>94176</v>
      </c>
      <c r="J2094">
        <v>101520</v>
      </c>
      <c r="K2094">
        <f t="shared" si="98"/>
        <v>7344</v>
      </c>
      <c r="L2094">
        <v>2952</v>
      </c>
      <c r="M2094">
        <v>3150</v>
      </c>
      <c r="P2094" s="36">
        <v>41603</v>
      </c>
    </row>
    <row r="2095" spans="1:16">
      <c r="A2095" s="57">
        <v>41604</v>
      </c>
      <c r="B2095" t="s">
        <v>27</v>
      </c>
      <c r="C2095" t="s">
        <v>23</v>
      </c>
      <c r="D2095" t="s">
        <v>43</v>
      </c>
      <c r="E2095" t="s">
        <v>13</v>
      </c>
      <c r="F2095">
        <v>13</v>
      </c>
      <c r="G2095" t="str">
        <f t="shared" si="96"/>
        <v>2013</v>
      </c>
      <c r="H2095" t="str">
        <f t="shared" si="97"/>
        <v>November</v>
      </c>
      <c r="I2095">
        <v>84600</v>
      </c>
      <c r="J2095">
        <v>90000</v>
      </c>
      <c r="K2095">
        <f t="shared" si="98"/>
        <v>5400</v>
      </c>
      <c r="L2095">
        <v>2034</v>
      </c>
      <c r="M2095">
        <v>2160</v>
      </c>
      <c r="P2095" s="36">
        <v>41604</v>
      </c>
    </row>
    <row r="2096" spans="1:16">
      <c r="A2096" s="57">
        <v>41604</v>
      </c>
      <c r="B2096" t="s">
        <v>20</v>
      </c>
      <c r="C2096" t="s">
        <v>18</v>
      </c>
      <c r="D2096" t="s">
        <v>41</v>
      </c>
      <c r="E2096" t="s">
        <v>13</v>
      </c>
      <c r="F2096">
        <v>17</v>
      </c>
      <c r="G2096" t="str">
        <f t="shared" si="96"/>
        <v>2013</v>
      </c>
      <c r="H2096" t="str">
        <f t="shared" si="97"/>
        <v>November</v>
      </c>
      <c r="I2096">
        <v>11808</v>
      </c>
      <c r="J2096">
        <v>12600</v>
      </c>
      <c r="K2096">
        <f t="shared" si="98"/>
        <v>792</v>
      </c>
      <c r="L2096">
        <v>3582</v>
      </c>
      <c r="M2096">
        <v>3870</v>
      </c>
      <c r="P2096" s="36">
        <v>41604</v>
      </c>
    </row>
    <row r="2097" spans="1:16">
      <c r="A2097" s="57">
        <v>41604</v>
      </c>
      <c r="B2097" t="s">
        <v>29</v>
      </c>
      <c r="C2097" t="s">
        <v>30</v>
      </c>
      <c r="D2097" t="s">
        <v>28</v>
      </c>
      <c r="E2097" t="s">
        <v>13</v>
      </c>
      <c r="F2097">
        <v>22</v>
      </c>
      <c r="G2097" t="str">
        <f t="shared" si="96"/>
        <v>2013</v>
      </c>
      <c r="H2097" t="str">
        <f t="shared" si="97"/>
        <v>November</v>
      </c>
      <c r="I2097">
        <v>11664</v>
      </c>
      <c r="J2097">
        <v>12420</v>
      </c>
      <c r="K2097">
        <f t="shared" si="98"/>
        <v>756</v>
      </c>
      <c r="L2097">
        <v>3978</v>
      </c>
      <c r="M2097">
        <v>4230</v>
      </c>
      <c r="P2097" s="36">
        <v>41604</v>
      </c>
    </row>
    <row r="2098" spans="1:16">
      <c r="A2098" s="57">
        <v>41605</v>
      </c>
      <c r="B2098" t="s">
        <v>27</v>
      </c>
      <c r="C2098" t="s">
        <v>23</v>
      </c>
      <c r="D2098" t="s">
        <v>26</v>
      </c>
      <c r="E2098" t="s">
        <v>13</v>
      </c>
      <c r="F2098">
        <v>23</v>
      </c>
      <c r="G2098" t="str">
        <f t="shared" si="96"/>
        <v>2013</v>
      </c>
      <c r="H2098" t="str">
        <f t="shared" si="97"/>
        <v>November</v>
      </c>
      <c r="I2098">
        <v>51714</v>
      </c>
      <c r="J2098">
        <v>55080</v>
      </c>
      <c r="K2098">
        <f t="shared" si="98"/>
        <v>3366</v>
      </c>
      <c r="L2098">
        <v>2196</v>
      </c>
      <c r="M2098">
        <v>2340</v>
      </c>
      <c r="P2098" s="36">
        <v>41605</v>
      </c>
    </row>
    <row r="2099" spans="1:16">
      <c r="A2099" s="57">
        <v>41605</v>
      </c>
      <c r="B2099" t="s">
        <v>10</v>
      </c>
      <c r="C2099" t="s">
        <v>11</v>
      </c>
      <c r="D2099" t="s">
        <v>35</v>
      </c>
      <c r="E2099" t="s">
        <v>13</v>
      </c>
      <c r="F2099">
        <v>1</v>
      </c>
      <c r="G2099" t="str">
        <f t="shared" si="96"/>
        <v>2013</v>
      </c>
      <c r="H2099" t="str">
        <f t="shared" si="97"/>
        <v>November</v>
      </c>
      <c r="I2099">
        <v>51480</v>
      </c>
      <c r="J2099">
        <v>54900</v>
      </c>
      <c r="K2099">
        <f t="shared" si="98"/>
        <v>3420</v>
      </c>
      <c r="L2099">
        <v>2034</v>
      </c>
      <c r="M2099">
        <v>2160</v>
      </c>
      <c r="P2099" s="36">
        <v>41605</v>
      </c>
    </row>
    <row r="2100" spans="1:16">
      <c r="A2100" s="57">
        <v>41605</v>
      </c>
      <c r="B2100" t="s">
        <v>14</v>
      </c>
      <c r="C2100" t="s">
        <v>11</v>
      </c>
      <c r="D2100" t="s">
        <v>21</v>
      </c>
      <c r="E2100" t="s">
        <v>13</v>
      </c>
      <c r="F2100">
        <v>25</v>
      </c>
      <c r="G2100" t="str">
        <f t="shared" si="96"/>
        <v>2013</v>
      </c>
      <c r="H2100" t="str">
        <f t="shared" si="97"/>
        <v>November</v>
      </c>
      <c r="I2100">
        <v>2196</v>
      </c>
      <c r="J2100">
        <v>2340</v>
      </c>
      <c r="K2100">
        <f t="shared" si="98"/>
        <v>144</v>
      </c>
      <c r="L2100">
        <v>5148</v>
      </c>
      <c r="M2100">
        <v>5490</v>
      </c>
      <c r="P2100" s="36">
        <v>41605</v>
      </c>
    </row>
    <row r="2101" spans="1:16">
      <c r="A2101" s="57">
        <v>41605</v>
      </c>
      <c r="B2101" t="s">
        <v>34</v>
      </c>
      <c r="C2101" t="s">
        <v>25</v>
      </c>
      <c r="D2101" t="s">
        <v>38</v>
      </c>
      <c r="E2101" t="s">
        <v>13</v>
      </c>
      <c r="F2101">
        <v>22</v>
      </c>
      <c r="G2101" t="str">
        <f t="shared" si="96"/>
        <v>2013</v>
      </c>
      <c r="H2101" t="str">
        <f t="shared" si="97"/>
        <v>November</v>
      </c>
      <c r="I2101">
        <v>42552</v>
      </c>
      <c r="J2101">
        <v>45360</v>
      </c>
      <c r="K2101">
        <f t="shared" si="98"/>
        <v>2808</v>
      </c>
      <c r="L2101">
        <v>3384</v>
      </c>
      <c r="M2101">
        <v>3600</v>
      </c>
      <c r="P2101" s="36">
        <v>41605</v>
      </c>
    </row>
    <row r="2102" spans="1:16">
      <c r="A2102" s="57">
        <v>41606</v>
      </c>
      <c r="B2102" t="s">
        <v>10</v>
      </c>
      <c r="C2102" t="s">
        <v>11</v>
      </c>
      <c r="D2102" t="s">
        <v>37</v>
      </c>
      <c r="E2102" t="s">
        <v>13</v>
      </c>
      <c r="F2102">
        <v>2</v>
      </c>
      <c r="G2102" t="str">
        <f t="shared" si="96"/>
        <v>2013</v>
      </c>
      <c r="H2102" t="str">
        <f t="shared" si="97"/>
        <v>November</v>
      </c>
      <c r="I2102">
        <v>94122</v>
      </c>
      <c r="J2102">
        <v>100170</v>
      </c>
      <c r="K2102">
        <f t="shared" si="98"/>
        <v>6048</v>
      </c>
      <c r="L2102">
        <v>3978</v>
      </c>
      <c r="M2102">
        <v>4230</v>
      </c>
      <c r="P2102" s="36">
        <v>41606</v>
      </c>
    </row>
    <row r="2103" spans="1:16">
      <c r="A2103" s="57">
        <v>41606</v>
      </c>
      <c r="B2103" t="s">
        <v>31</v>
      </c>
      <c r="C2103" t="s">
        <v>30</v>
      </c>
      <c r="D2103" t="s">
        <v>15</v>
      </c>
      <c r="E2103" t="s">
        <v>16</v>
      </c>
      <c r="F2103">
        <v>11</v>
      </c>
      <c r="G2103" t="str">
        <f t="shared" si="96"/>
        <v>2013</v>
      </c>
      <c r="H2103" t="str">
        <f t="shared" si="97"/>
        <v>November</v>
      </c>
      <c r="I2103">
        <v>85968</v>
      </c>
      <c r="J2103">
        <v>92880</v>
      </c>
      <c r="K2103">
        <f t="shared" si="98"/>
        <v>6912</v>
      </c>
      <c r="L2103">
        <v>3582</v>
      </c>
      <c r="M2103">
        <v>3870</v>
      </c>
      <c r="P2103" s="36">
        <v>41606</v>
      </c>
    </row>
    <row r="2104" spans="1:16">
      <c r="A2104" s="57">
        <v>41606</v>
      </c>
      <c r="B2104" t="s">
        <v>24</v>
      </c>
      <c r="C2104" t="s">
        <v>25</v>
      </c>
      <c r="D2104" t="s">
        <v>40</v>
      </c>
      <c r="E2104" t="s">
        <v>16</v>
      </c>
      <c r="F2104">
        <v>11</v>
      </c>
      <c r="G2104" t="str">
        <f t="shared" si="96"/>
        <v>2013</v>
      </c>
      <c r="H2104" t="str">
        <f t="shared" si="97"/>
        <v>November</v>
      </c>
      <c r="I2104">
        <v>58860</v>
      </c>
      <c r="J2104">
        <v>63450</v>
      </c>
      <c r="K2104">
        <f t="shared" si="98"/>
        <v>4590</v>
      </c>
      <c r="L2104">
        <v>3546</v>
      </c>
      <c r="M2104">
        <v>3780</v>
      </c>
      <c r="P2104" s="36">
        <v>41606</v>
      </c>
    </row>
    <row r="2105" spans="1:16">
      <c r="A2105" s="57">
        <v>41606</v>
      </c>
      <c r="B2105" t="s">
        <v>20</v>
      </c>
      <c r="C2105" t="s">
        <v>18</v>
      </c>
      <c r="D2105" t="s">
        <v>39</v>
      </c>
      <c r="E2105" t="s">
        <v>13</v>
      </c>
      <c r="F2105">
        <v>1</v>
      </c>
      <c r="G2105" t="str">
        <f t="shared" si="96"/>
        <v>2013</v>
      </c>
      <c r="H2105" t="str">
        <f t="shared" si="97"/>
        <v>November</v>
      </c>
      <c r="I2105">
        <v>37260</v>
      </c>
      <c r="J2105">
        <v>39600</v>
      </c>
      <c r="K2105">
        <f t="shared" si="98"/>
        <v>2340</v>
      </c>
      <c r="L2105">
        <v>7506</v>
      </c>
      <c r="M2105">
        <v>8100</v>
      </c>
      <c r="P2105" s="36">
        <v>41606</v>
      </c>
    </row>
    <row r="2106" spans="1:16">
      <c r="A2106" s="57">
        <v>41607</v>
      </c>
      <c r="B2106" t="s">
        <v>10</v>
      </c>
      <c r="C2106" t="s">
        <v>11</v>
      </c>
      <c r="D2106" t="s">
        <v>28</v>
      </c>
      <c r="E2106" t="s">
        <v>13</v>
      </c>
      <c r="F2106">
        <v>14</v>
      </c>
      <c r="G2106" t="str">
        <f t="shared" si="96"/>
        <v>2013</v>
      </c>
      <c r="H2106" t="str">
        <f t="shared" si="97"/>
        <v>November</v>
      </c>
      <c r="I2106">
        <v>23328</v>
      </c>
      <c r="J2106">
        <v>24840</v>
      </c>
      <c r="K2106">
        <f t="shared" si="98"/>
        <v>1512</v>
      </c>
      <c r="L2106">
        <v>3978</v>
      </c>
      <c r="M2106">
        <v>4230</v>
      </c>
      <c r="P2106" s="36">
        <v>41607</v>
      </c>
    </row>
    <row r="2107" spans="1:16">
      <c r="A2107" s="57">
        <v>41607</v>
      </c>
      <c r="B2107" t="s">
        <v>10</v>
      </c>
      <c r="C2107" t="s">
        <v>11</v>
      </c>
      <c r="D2107" t="s">
        <v>21</v>
      </c>
      <c r="E2107" t="s">
        <v>13</v>
      </c>
      <c r="F2107">
        <v>11</v>
      </c>
      <c r="G2107" t="str">
        <f t="shared" si="96"/>
        <v>2013</v>
      </c>
      <c r="H2107" t="str">
        <f t="shared" si="97"/>
        <v>November</v>
      </c>
      <c r="I2107">
        <v>30744</v>
      </c>
      <c r="J2107">
        <v>32760</v>
      </c>
      <c r="K2107">
        <f t="shared" si="98"/>
        <v>2016</v>
      </c>
      <c r="L2107">
        <v>2034</v>
      </c>
      <c r="M2107">
        <v>2160</v>
      </c>
      <c r="P2107" s="36">
        <v>41607</v>
      </c>
    </row>
    <row r="2108" spans="1:16">
      <c r="A2108" s="57">
        <v>41608</v>
      </c>
      <c r="B2108" t="s">
        <v>20</v>
      </c>
      <c r="C2108" t="s">
        <v>18</v>
      </c>
      <c r="D2108" t="s">
        <v>43</v>
      </c>
      <c r="E2108" t="s">
        <v>13</v>
      </c>
      <c r="F2108">
        <v>8</v>
      </c>
      <c r="G2108" t="str">
        <f t="shared" si="96"/>
        <v>2013</v>
      </c>
      <c r="H2108" t="str">
        <f t="shared" si="97"/>
        <v>November</v>
      </c>
      <c r="I2108">
        <v>71064</v>
      </c>
      <c r="J2108">
        <v>75600</v>
      </c>
      <c r="K2108">
        <f t="shared" si="98"/>
        <v>4536</v>
      </c>
      <c r="L2108">
        <v>2952</v>
      </c>
      <c r="M2108">
        <v>3150</v>
      </c>
      <c r="P2108" s="36">
        <v>41608</v>
      </c>
    </row>
    <row r="2109" spans="1:16">
      <c r="A2109" s="57">
        <v>41608</v>
      </c>
      <c r="B2109" t="s">
        <v>14</v>
      </c>
      <c r="C2109" t="s">
        <v>11</v>
      </c>
      <c r="D2109" t="s">
        <v>33</v>
      </c>
      <c r="E2109" t="s">
        <v>13</v>
      </c>
      <c r="F2109">
        <v>1</v>
      </c>
      <c r="G2109" t="str">
        <f t="shared" si="96"/>
        <v>2013</v>
      </c>
      <c r="H2109" t="str">
        <f t="shared" si="97"/>
        <v>November</v>
      </c>
      <c r="I2109">
        <v>91494</v>
      </c>
      <c r="J2109">
        <v>97290</v>
      </c>
      <c r="K2109">
        <f t="shared" si="98"/>
        <v>5796</v>
      </c>
      <c r="L2109">
        <v>3546</v>
      </c>
      <c r="M2109">
        <v>3780</v>
      </c>
      <c r="P2109" s="36">
        <v>41608</v>
      </c>
    </row>
    <row r="2110" spans="1:16">
      <c r="A2110" s="57">
        <v>41608</v>
      </c>
      <c r="B2110" t="s">
        <v>14</v>
      </c>
      <c r="C2110" t="s">
        <v>11</v>
      </c>
      <c r="D2110" t="s">
        <v>41</v>
      </c>
      <c r="E2110" t="s">
        <v>13</v>
      </c>
      <c r="F2110">
        <v>24</v>
      </c>
      <c r="G2110" t="str">
        <f t="shared" si="96"/>
        <v>2013</v>
      </c>
      <c r="H2110" t="str">
        <f t="shared" si="97"/>
        <v>November</v>
      </c>
      <c r="I2110">
        <v>17712</v>
      </c>
      <c r="J2110">
        <v>18900</v>
      </c>
      <c r="K2110">
        <f t="shared" si="98"/>
        <v>1188</v>
      </c>
      <c r="L2110">
        <v>3546</v>
      </c>
      <c r="M2110">
        <v>3780</v>
      </c>
      <c r="P2110" s="36">
        <v>41608</v>
      </c>
    </row>
    <row r="2111" spans="1:16">
      <c r="A2111" s="57">
        <v>41609</v>
      </c>
      <c r="B2111" t="s">
        <v>20</v>
      </c>
      <c r="C2111" t="s">
        <v>18</v>
      </c>
      <c r="D2111" t="s">
        <v>15</v>
      </c>
      <c r="E2111" t="s">
        <v>16</v>
      </c>
      <c r="F2111">
        <v>15</v>
      </c>
      <c r="G2111" t="str">
        <f t="shared" si="96"/>
        <v>2013</v>
      </c>
      <c r="H2111" t="str">
        <f t="shared" si="97"/>
        <v>December</v>
      </c>
      <c r="I2111">
        <v>89550</v>
      </c>
      <c r="J2111">
        <v>96750</v>
      </c>
      <c r="K2111">
        <f t="shared" si="98"/>
        <v>7200</v>
      </c>
      <c r="L2111">
        <v>3978</v>
      </c>
      <c r="M2111">
        <v>4230</v>
      </c>
      <c r="P2111" s="36">
        <v>41609</v>
      </c>
    </row>
    <row r="2112" spans="1:16">
      <c r="A2112" s="57">
        <v>41610</v>
      </c>
      <c r="B2112" t="s">
        <v>31</v>
      </c>
      <c r="C2112" t="s">
        <v>30</v>
      </c>
      <c r="D2112" t="s">
        <v>43</v>
      </c>
      <c r="E2112" t="s">
        <v>13</v>
      </c>
      <c r="F2112">
        <v>20</v>
      </c>
      <c r="G2112" t="str">
        <f t="shared" si="96"/>
        <v>2013</v>
      </c>
      <c r="H2112" t="str">
        <f t="shared" si="97"/>
        <v>December</v>
      </c>
      <c r="I2112">
        <v>37224</v>
      </c>
      <c r="J2112">
        <v>39600</v>
      </c>
      <c r="K2112">
        <f t="shared" si="98"/>
        <v>2376</v>
      </c>
      <c r="L2112">
        <v>3546</v>
      </c>
      <c r="M2112">
        <v>3780</v>
      </c>
      <c r="P2112" s="36">
        <v>41610</v>
      </c>
    </row>
    <row r="2113" spans="1:16">
      <c r="A2113" s="57">
        <v>41610</v>
      </c>
      <c r="B2113" t="s">
        <v>24</v>
      </c>
      <c r="C2113" t="s">
        <v>25</v>
      </c>
      <c r="D2113" t="s">
        <v>39</v>
      </c>
      <c r="E2113" t="s">
        <v>13</v>
      </c>
      <c r="F2113">
        <v>1</v>
      </c>
      <c r="G2113" t="str">
        <f t="shared" si="96"/>
        <v>2013</v>
      </c>
      <c r="H2113" t="str">
        <f t="shared" si="97"/>
        <v>December</v>
      </c>
      <c r="I2113">
        <v>3726</v>
      </c>
      <c r="J2113">
        <v>3960</v>
      </c>
      <c r="K2113">
        <f t="shared" si="98"/>
        <v>234</v>
      </c>
      <c r="L2113">
        <v>5148</v>
      </c>
      <c r="M2113">
        <v>5490</v>
      </c>
      <c r="P2113" s="36">
        <v>41610</v>
      </c>
    </row>
    <row r="2114" spans="1:16">
      <c r="A2114" s="57">
        <v>41611</v>
      </c>
      <c r="B2114" t="s">
        <v>10</v>
      </c>
      <c r="C2114" t="s">
        <v>11</v>
      </c>
      <c r="D2114" t="s">
        <v>42</v>
      </c>
      <c r="E2114" t="s">
        <v>16</v>
      </c>
      <c r="F2114">
        <v>5</v>
      </c>
      <c r="G2114" t="str">
        <f t="shared" si="96"/>
        <v>2013</v>
      </c>
      <c r="H2114" t="str">
        <f t="shared" si="97"/>
        <v>December</v>
      </c>
      <c r="I2114">
        <v>52542</v>
      </c>
      <c r="J2114">
        <v>56700</v>
      </c>
      <c r="K2114">
        <f t="shared" si="98"/>
        <v>4158</v>
      </c>
      <c r="L2114">
        <v>2196</v>
      </c>
      <c r="M2114">
        <v>2340</v>
      </c>
      <c r="P2114" s="36">
        <v>41611</v>
      </c>
    </row>
    <row r="2115" spans="1:16">
      <c r="A2115" s="57">
        <v>41611</v>
      </c>
      <c r="B2115" t="s">
        <v>29</v>
      </c>
      <c r="C2115" t="s">
        <v>30</v>
      </c>
      <c r="D2115" t="s">
        <v>39</v>
      </c>
      <c r="E2115" t="s">
        <v>13</v>
      </c>
      <c r="F2115">
        <v>2</v>
      </c>
      <c r="G2115" t="str">
        <f t="shared" ref="G2115:G2178" si="99">TEXT(A2115,"yyyy")</f>
        <v>2013</v>
      </c>
      <c r="H2115" t="str">
        <f t="shared" ref="H2115:H2178" si="100">TEXT(A2115,"mmmm")</f>
        <v>December</v>
      </c>
      <c r="I2115">
        <v>85698</v>
      </c>
      <c r="J2115">
        <v>91080</v>
      </c>
      <c r="K2115">
        <f t="shared" ref="K2115:K2178" si="101">J2115-I2115</f>
        <v>5382</v>
      </c>
      <c r="L2115">
        <v>3924</v>
      </c>
      <c r="M2115">
        <v>4230</v>
      </c>
      <c r="P2115" s="36">
        <v>41611</v>
      </c>
    </row>
    <row r="2116" spans="1:16">
      <c r="A2116" s="57">
        <v>41612</v>
      </c>
      <c r="B2116" t="s">
        <v>17</v>
      </c>
      <c r="C2116" t="s">
        <v>18</v>
      </c>
      <c r="D2116" t="s">
        <v>19</v>
      </c>
      <c r="E2116" t="s">
        <v>13</v>
      </c>
      <c r="F2116">
        <v>15</v>
      </c>
      <c r="G2116" t="str">
        <f t="shared" si="99"/>
        <v>2013</v>
      </c>
      <c r="H2116" t="str">
        <f t="shared" si="100"/>
        <v>December</v>
      </c>
      <c r="I2116">
        <v>47736</v>
      </c>
      <c r="J2116">
        <v>50760</v>
      </c>
      <c r="K2116">
        <f t="shared" si="101"/>
        <v>3024</v>
      </c>
      <c r="L2116">
        <v>3978</v>
      </c>
      <c r="M2116">
        <v>4230</v>
      </c>
      <c r="P2116" s="36">
        <v>41612</v>
      </c>
    </row>
    <row r="2117" spans="1:16">
      <c r="A2117" s="57">
        <v>41612</v>
      </c>
      <c r="B2117" t="s">
        <v>31</v>
      </c>
      <c r="C2117" t="s">
        <v>30</v>
      </c>
      <c r="D2117" t="s">
        <v>35</v>
      </c>
      <c r="E2117" t="s">
        <v>13</v>
      </c>
      <c r="F2117">
        <v>24</v>
      </c>
      <c r="G2117" t="str">
        <f t="shared" si="99"/>
        <v>2013</v>
      </c>
      <c r="H2117" t="str">
        <f t="shared" si="100"/>
        <v>December</v>
      </c>
      <c r="I2117">
        <v>97812</v>
      </c>
      <c r="J2117">
        <v>104310</v>
      </c>
      <c r="K2117">
        <f t="shared" si="101"/>
        <v>6498</v>
      </c>
      <c r="L2117">
        <v>2106</v>
      </c>
      <c r="M2117">
        <v>2250</v>
      </c>
      <c r="P2117" s="36">
        <v>41612</v>
      </c>
    </row>
    <row r="2118" spans="1:16">
      <c r="A2118" s="57">
        <v>41613</v>
      </c>
      <c r="B2118" t="s">
        <v>24</v>
      </c>
      <c r="C2118" t="s">
        <v>25</v>
      </c>
      <c r="D2118" t="s">
        <v>38</v>
      </c>
      <c r="E2118" t="s">
        <v>13</v>
      </c>
      <c r="F2118">
        <v>23</v>
      </c>
      <c r="G2118" t="str">
        <f t="shared" si="99"/>
        <v>2013</v>
      </c>
      <c r="H2118" t="str">
        <f t="shared" si="100"/>
        <v>December</v>
      </c>
      <c r="I2118">
        <v>46098</v>
      </c>
      <c r="J2118">
        <v>49140</v>
      </c>
      <c r="K2118">
        <f t="shared" si="101"/>
        <v>3042</v>
      </c>
      <c r="L2118">
        <v>5148</v>
      </c>
      <c r="M2118">
        <v>5490</v>
      </c>
      <c r="P2118" s="36">
        <v>41613</v>
      </c>
    </row>
    <row r="2119" spans="1:16">
      <c r="A2119" s="57">
        <v>41613</v>
      </c>
      <c r="B2119" t="s">
        <v>27</v>
      </c>
      <c r="C2119" t="s">
        <v>23</v>
      </c>
      <c r="D2119" t="s">
        <v>43</v>
      </c>
      <c r="E2119" t="s">
        <v>13</v>
      </c>
      <c r="F2119">
        <v>20</v>
      </c>
      <c r="G2119" t="str">
        <f t="shared" si="99"/>
        <v>2013</v>
      </c>
      <c r="H2119" t="str">
        <f t="shared" si="100"/>
        <v>December</v>
      </c>
      <c r="I2119">
        <v>50760</v>
      </c>
      <c r="J2119">
        <v>54000</v>
      </c>
      <c r="K2119">
        <f t="shared" si="101"/>
        <v>3240</v>
      </c>
      <c r="L2119">
        <v>3546</v>
      </c>
      <c r="M2119">
        <v>3780</v>
      </c>
      <c r="P2119" s="36">
        <v>41613</v>
      </c>
    </row>
    <row r="2120" spans="1:16">
      <c r="A2120" s="57">
        <v>41613</v>
      </c>
      <c r="B2120" t="s">
        <v>10</v>
      </c>
      <c r="C2120" t="s">
        <v>11</v>
      </c>
      <c r="D2120" t="s">
        <v>28</v>
      </c>
      <c r="E2120" t="s">
        <v>13</v>
      </c>
      <c r="F2120">
        <v>23</v>
      </c>
      <c r="G2120" t="str">
        <f t="shared" si="99"/>
        <v>2013</v>
      </c>
      <c r="H2120" t="str">
        <f t="shared" si="100"/>
        <v>December</v>
      </c>
      <c r="I2120">
        <v>87480</v>
      </c>
      <c r="J2120">
        <v>93150</v>
      </c>
      <c r="K2120">
        <f t="shared" si="101"/>
        <v>5670</v>
      </c>
      <c r="L2120">
        <v>3546</v>
      </c>
      <c r="M2120">
        <v>3780</v>
      </c>
      <c r="P2120" s="36">
        <v>41613</v>
      </c>
    </row>
    <row r="2121" spans="1:16">
      <c r="A2121" s="57">
        <v>41613</v>
      </c>
      <c r="B2121" t="s">
        <v>20</v>
      </c>
      <c r="C2121" t="s">
        <v>18</v>
      </c>
      <c r="D2121" t="s">
        <v>33</v>
      </c>
      <c r="E2121" t="s">
        <v>13</v>
      </c>
      <c r="F2121">
        <v>22</v>
      </c>
      <c r="G2121" t="str">
        <f t="shared" si="99"/>
        <v>2013</v>
      </c>
      <c r="H2121" t="str">
        <f t="shared" si="100"/>
        <v>December</v>
      </c>
      <c r="I2121">
        <v>15912</v>
      </c>
      <c r="J2121">
        <v>16920</v>
      </c>
      <c r="K2121">
        <f t="shared" si="101"/>
        <v>1008</v>
      </c>
      <c r="L2121">
        <v>5148</v>
      </c>
      <c r="M2121">
        <v>5490</v>
      </c>
      <c r="P2121" s="36">
        <v>41613</v>
      </c>
    </row>
    <row r="2122" spans="1:16">
      <c r="A2122" s="57">
        <v>41613</v>
      </c>
      <c r="B2122" t="s">
        <v>24</v>
      </c>
      <c r="C2122" t="s">
        <v>25</v>
      </c>
      <c r="D2122" t="s">
        <v>42</v>
      </c>
      <c r="E2122" t="s">
        <v>16</v>
      </c>
      <c r="F2122">
        <v>10</v>
      </c>
      <c r="G2122" t="str">
        <f t="shared" si="99"/>
        <v>2013</v>
      </c>
      <c r="H2122" t="str">
        <f t="shared" si="100"/>
        <v>December</v>
      </c>
      <c r="I2122">
        <v>22518</v>
      </c>
      <c r="J2122">
        <v>24300</v>
      </c>
      <c r="K2122">
        <f t="shared" si="101"/>
        <v>1782</v>
      </c>
      <c r="L2122">
        <v>3384</v>
      </c>
      <c r="M2122">
        <v>3600</v>
      </c>
      <c r="P2122" s="36">
        <v>41613</v>
      </c>
    </row>
    <row r="2123" spans="1:16">
      <c r="A2123" s="57">
        <v>41614</v>
      </c>
      <c r="B2123" t="s">
        <v>10</v>
      </c>
      <c r="C2123" t="s">
        <v>11</v>
      </c>
      <c r="D2123" t="s">
        <v>36</v>
      </c>
      <c r="E2123" t="s">
        <v>13</v>
      </c>
      <c r="F2123">
        <v>5</v>
      </c>
      <c r="G2123" t="str">
        <f t="shared" si="99"/>
        <v>2013</v>
      </c>
      <c r="H2123" t="str">
        <f t="shared" si="100"/>
        <v>December</v>
      </c>
      <c r="I2123">
        <v>50544</v>
      </c>
      <c r="J2123">
        <v>54000</v>
      </c>
      <c r="K2123">
        <f t="shared" si="101"/>
        <v>3456</v>
      </c>
      <c r="L2123">
        <v>3042</v>
      </c>
      <c r="M2123">
        <v>3240</v>
      </c>
      <c r="P2123" s="36">
        <v>41614</v>
      </c>
    </row>
    <row r="2124" spans="1:16">
      <c r="A2124" s="57">
        <v>41614</v>
      </c>
      <c r="B2124" t="s">
        <v>22</v>
      </c>
      <c r="C2124" t="s">
        <v>23</v>
      </c>
      <c r="D2124" t="s">
        <v>33</v>
      </c>
      <c r="E2124" t="s">
        <v>13</v>
      </c>
      <c r="F2124">
        <v>12</v>
      </c>
      <c r="G2124" t="str">
        <f t="shared" si="99"/>
        <v>2013</v>
      </c>
      <c r="H2124" t="str">
        <f t="shared" si="100"/>
        <v>December</v>
      </c>
      <c r="I2124">
        <v>59670</v>
      </c>
      <c r="J2124">
        <v>63450</v>
      </c>
      <c r="K2124">
        <f t="shared" si="101"/>
        <v>3780</v>
      </c>
      <c r="L2124">
        <v>3978</v>
      </c>
      <c r="M2124">
        <v>4230</v>
      </c>
      <c r="P2124" s="36">
        <v>41614</v>
      </c>
    </row>
    <row r="2125" spans="1:16">
      <c r="A2125" s="57">
        <v>41614</v>
      </c>
      <c r="B2125" t="s">
        <v>24</v>
      </c>
      <c r="C2125" t="s">
        <v>25</v>
      </c>
      <c r="D2125" t="s">
        <v>26</v>
      </c>
      <c r="E2125" t="s">
        <v>13</v>
      </c>
      <c r="F2125">
        <v>19</v>
      </c>
      <c r="G2125" t="str">
        <f t="shared" si="99"/>
        <v>2013</v>
      </c>
      <c r="H2125" t="str">
        <f t="shared" si="100"/>
        <v>December</v>
      </c>
      <c r="I2125">
        <v>30420</v>
      </c>
      <c r="J2125">
        <v>32400</v>
      </c>
      <c r="K2125">
        <f t="shared" si="101"/>
        <v>1980</v>
      </c>
      <c r="L2125">
        <v>3978</v>
      </c>
      <c r="M2125">
        <v>4230</v>
      </c>
      <c r="P2125" s="36">
        <v>41614</v>
      </c>
    </row>
    <row r="2126" spans="1:16">
      <c r="A2126" s="57">
        <v>41614</v>
      </c>
      <c r="B2126" t="s">
        <v>31</v>
      </c>
      <c r="C2126" t="s">
        <v>30</v>
      </c>
      <c r="D2126" t="s">
        <v>38</v>
      </c>
      <c r="E2126" t="s">
        <v>13</v>
      </c>
      <c r="F2126">
        <v>18</v>
      </c>
      <c r="G2126" t="str">
        <f t="shared" si="99"/>
        <v>2013</v>
      </c>
      <c r="H2126" t="str">
        <f t="shared" si="100"/>
        <v>December</v>
      </c>
      <c r="I2126">
        <v>14184</v>
      </c>
      <c r="J2126">
        <v>15120</v>
      </c>
      <c r="K2126">
        <f t="shared" si="101"/>
        <v>936</v>
      </c>
      <c r="L2126">
        <v>3924</v>
      </c>
      <c r="M2126">
        <v>4230</v>
      </c>
      <c r="P2126" s="36">
        <v>41614</v>
      </c>
    </row>
    <row r="2127" spans="1:16">
      <c r="A2127" s="57">
        <v>41614</v>
      </c>
      <c r="B2127" t="s">
        <v>24</v>
      </c>
      <c r="C2127" t="s">
        <v>25</v>
      </c>
      <c r="D2127" t="s">
        <v>42</v>
      </c>
      <c r="E2127" t="s">
        <v>16</v>
      </c>
      <c r="F2127">
        <v>1</v>
      </c>
      <c r="G2127" t="str">
        <f t="shared" si="99"/>
        <v>2013</v>
      </c>
      <c r="H2127" t="str">
        <f t="shared" si="100"/>
        <v>December</v>
      </c>
      <c r="I2127">
        <v>37530</v>
      </c>
      <c r="J2127">
        <v>40500</v>
      </c>
      <c r="K2127">
        <f t="shared" si="101"/>
        <v>2970</v>
      </c>
      <c r="L2127">
        <v>2952</v>
      </c>
      <c r="M2127">
        <v>3150</v>
      </c>
      <c r="P2127" s="36">
        <v>41614</v>
      </c>
    </row>
    <row r="2128" spans="1:16">
      <c r="A2128" s="57">
        <v>41615</v>
      </c>
      <c r="B2128" t="s">
        <v>22</v>
      </c>
      <c r="C2128" t="s">
        <v>23</v>
      </c>
      <c r="D2128" t="s">
        <v>21</v>
      </c>
      <c r="E2128" t="s">
        <v>13</v>
      </c>
      <c r="F2128">
        <v>15</v>
      </c>
      <c r="G2128" t="str">
        <f t="shared" si="99"/>
        <v>2013</v>
      </c>
      <c r="H2128" t="str">
        <f t="shared" si="100"/>
        <v>December</v>
      </c>
      <c r="I2128">
        <v>13176</v>
      </c>
      <c r="J2128">
        <v>14040</v>
      </c>
      <c r="K2128">
        <f t="shared" si="101"/>
        <v>864</v>
      </c>
      <c r="L2128">
        <v>3042</v>
      </c>
      <c r="M2128">
        <v>3240</v>
      </c>
      <c r="P2128" s="36">
        <v>41615</v>
      </c>
    </row>
    <row r="2129" spans="1:16">
      <c r="A2129" s="57">
        <v>41615</v>
      </c>
      <c r="B2129" t="s">
        <v>17</v>
      </c>
      <c r="C2129" t="s">
        <v>18</v>
      </c>
      <c r="D2129" t="s">
        <v>37</v>
      </c>
      <c r="E2129" t="s">
        <v>13</v>
      </c>
      <c r="F2129">
        <v>4</v>
      </c>
      <c r="G2129" t="str">
        <f t="shared" si="99"/>
        <v>2013</v>
      </c>
      <c r="H2129" t="str">
        <f t="shared" si="100"/>
        <v>December</v>
      </c>
      <c r="I2129">
        <v>89640</v>
      </c>
      <c r="J2129">
        <v>95400</v>
      </c>
      <c r="K2129">
        <f t="shared" si="101"/>
        <v>5760</v>
      </c>
      <c r="L2129">
        <v>3978</v>
      </c>
      <c r="M2129">
        <v>4230</v>
      </c>
      <c r="P2129" s="36">
        <v>41615</v>
      </c>
    </row>
    <row r="2130" spans="1:16">
      <c r="A2130" s="57">
        <v>41615</v>
      </c>
      <c r="B2130" t="s">
        <v>31</v>
      </c>
      <c r="C2130" t="s">
        <v>30</v>
      </c>
      <c r="D2130" t="s">
        <v>37</v>
      </c>
      <c r="E2130" t="s">
        <v>13</v>
      </c>
      <c r="F2130">
        <v>16</v>
      </c>
      <c r="G2130" t="str">
        <f t="shared" si="99"/>
        <v>2013</v>
      </c>
      <c r="H2130" t="str">
        <f t="shared" si="100"/>
        <v>December</v>
      </c>
      <c r="I2130">
        <v>80676</v>
      </c>
      <c r="J2130">
        <v>85860</v>
      </c>
      <c r="K2130">
        <f t="shared" si="101"/>
        <v>5184</v>
      </c>
      <c r="L2130">
        <v>2106</v>
      </c>
      <c r="M2130">
        <v>2250</v>
      </c>
      <c r="P2130" s="36">
        <v>41615</v>
      </c>
    </row>
    <row r="2131" spans="1:16">
      <c r="A2131" s="57">
        <v>41615</v>
      </c>
      <c r="B2131" t="s">
        <v>22</v>
      </c>
      <c r="C2131" t="s">
        <v>23</v>
      </c>
      <c r="D2131" t="s">
        <v>26</v>
      </c>
      <c r="E2131" t="s">
        <v>13</v>
      </c>
      <c r="F2131">
        <v>10</v>
      </c>
      <c r="G2131" t="str">
        <f t="shared" si="99"/>
        <v>2013</v>
      </c>
      <c r="H2131" t="str">
        <f t="shared" si="100"/>
        <v>December</v>
      </c>
      <c r="I2131">
        <v>42588</v>
      </c>
      <c r="J2131">
        <v>45360</v>
      </c>
      <c r="K2131">
        <f t="shared" si="101"/>
        <v>2772</v>
      </c>
      <c r="L2131">
        <v>2034</v>
      </c>
      <c r="M2131">
        <v>2160</v>
      </c>
      <c r="P2131" s="36">
        <v>41615</v>
      </c>
    </row>
    <row r="2132" spans="1:16">
      <c r="A2132" s="57">
        <v>41616</v>
      </c>
      <c r="B2132" t="s">
        <v>14</v>
      </c>
      <c r="C2132" t="s">
        <v>11</v>
      </c>
      <c r="D2132" t="s">
        <v>32</v>
      </c>
      <c r="E2132" t="s">
        <v>13</v>
      </c>
      <c r="F2132">
        <v>21</v>
      </c>
      <c r="G2132" t="str">
        <f t="shared" si="99"/>
        <v>2013</v>
      </c>
      <c r="H2132" t="str">
        <f t="shared" si="100"/>
        <v>December</v>
      </c>
      <c r="I2132">
        <v>28368</v>
      </c>
      <c r="J2132">
        <v>30240</v>
      </c>
      <c r="K2132">
        <f t="shared" si="101"/>
        <v>1872</v>
      </c>
      <c r="L2132">
        <v>4482</v>
      </c>
      <c r="M2132">
        <v>4770</v>
      </c>
      <c r="P2132" s="36">
        <v>41616</v>
      </c>
    </row>
    <row r="2133" spans="1:16">
      <c r="A2133" s="57">
        <v>41616</v>
      </c>
      <c r="B2133" t="s">
        <v>34</v>
      </c>
      <c r="C2133" t="s">
        <v>25</v>
      </c>
      <c r="D2133" t="s">
        <v>21</v>
      </c>
      <c r="E2133" t="s">
        <v>13</v>
      </c>
      <c r="F2133">
        <v>7</v>
      </c>
      <c r="G2133" t="str">
        <f t="shared" si="99"/>
        <v>2013</v>
      </c>
      <c r="H2133" t="str">
        <f t="shared" si="100"/>
        <v>December</v>
      </c>
      <c r="I2133">
        <v>24156</v>
      </c>
      <c r="J2133">
        <v>25740</v>
      </c>
      <c r="K2133">
        <f t="shared" si="101"/>
        <v>1584</v>
      </c>
      <c r="L2133">
        <v>3726</v>
      </c>
      <c r="M2133">
        <v>3960</v>
      </c>
      <c r="P2133" s="36">
        <v>41616</v>
      </c>
    </row>
    <row r="2134" spans="1:16">
      <c r="A2134" s="57">
        <v>41616</v>
      </c>
      <c r="B2134" t="s">
        <v>17</v>
      </c>
      <c r="C2134" t="s">
        <v>18</v>
      </c>
      <c r="D2134" t="s">
        <v>35</v>
      </c>
      <c r="E2134" t="s">
        <v>13</v>
      </c>
      <c r="F2134">
        <v>22</v>
      </c>
      <c r="G2134" t="str">
        <f t="shared" si="99"/>
        <v>2013</v>
      </c>
      <c r="H2134" t="str">
        <f t="shared" si="100"/>
        <v>December</v>
      </c>
      <c r="I2134">
        <v>82368</v>
      </c>
      <c r="J2134">
        <v>87840</v>
      </c>
      <c r="K2134">
        <f t="shared" si="101"/>
        <v>5472</v>
      </c>
      <c r="L2134">
        <v>2952</v>
      </c>
      <c r="M2134">
        <v>3150</v>
      </c>
      <c r="P2134" s="36">
        <v>41616</v>
      </c>
    </row>
    <row r="2135" spans="1:16">
      <c r="A2135" s="57">
        <v>41616</v>
      </c>
      <c r="B2135" t="s">
        <v>24</v>
      </c>
      <c r="C2135" t="s">
        <v>25</v>
      </c>
      <c r="D2135" t="s">
        <v>12</v>
      </c>
      <c r="E2135" t="s">
        <v>13</v>
      </c>
      <c r="F2135">
        <v>15</v>
      </c>
      <c r="G2135" t="str">
        <f t="shared" si="99"/>
        <v>2013</v>
      </c>
      <c r="H2135" t="str">
        <f t="shared" si="100"/>
        <v>December</v>
      </c>
      <c r="I2135">
        <v>18306</v>
      </c>
      <c r="J2135">
        <v>19440</v>
      </c>
      <c r="K2135">
        <f t="shared" si="101"/>
        <v>1134</v>
      </c>
      <c r="L2135">
        <v>3384</v>
      </c>
      <c r="M2135">
        <v>3600</v>
      </c>
      <c r="P2135" s="36">
        <v>41616</v>
      </c>
    </row>
    <row r="2136" spans="1:16">
      <c r="A2136" s="57">
        <v>41617</v>
      </c>
      <c r="B2136" t="s">
        <v>27</v>
      </c>
      <c r="C2136" t="s">
        <v>23</v>
      </c>
      <c r="D2136" t="s">
        <v>40</v>
      </c>
      <c r="E2136" t="s">
        <v>16</v>
      </c>
      <c r="F2136">
        <v>7</v>
      </c>
      <c r="G2136" t="str">
        <f t="shared" si="99"/>
        <v>2013</v>
      </c>
      <c r="H2136" t="str">
        <f t="shared" si="100"/>
        <v>December</v>
      </c>
      <c r="I2136">
        <v>86328</v>
      </c>
      <c r="J2136">
        <v>93060</v>
      </c>
      <c r="K2136">
        <f t="shared" si="101"/>
        <v>6732</v>
      </c>
      <c r="L2136">
        <v>3546</v>
      </c>
      <c r="M2136">
        <v>3780</v>
      </c>
      <c r="P2136" s="36">
        <v>41617</v>
      </c>
    </row>
    <row r="2137" spans="1:16">
      <c r="A2137" s="57">
        <v>41617</v>
      </c>
      <c r="B2137" t="s">
        <v>14</v>
      </c>
      <c r="C2137" t="s">
        <v>11</v>
      </c>
      <c r="D2137" t="s">
        <v>33</v>
      </c>
      <c r="E2137" t="s">
        <v>13</v>
      </c>
      <c r="F2137">
        <v>17</v>
      </c>
      <c r="G2137" t="str">
        <f t="shared" si="99"/>
        <v>2013</v>
      </c>
      <c r="H2137" t="str">
        <f t="shared" si="100"/>
        <v>December</v>
      </c>
      <c r="I2137">
        <v>83538</v>
      </c>
      <c r="J2137">
        <v>88830</v>
      </c>
      <c r="K2137">
        <f t="shared" si="101"/>
        <v>5292</v>
      </c>
      <c r="L2137">
        <v>5148</v>
      </c>
      <c r="M2137">
        <v>5490</v>
      </c>
      <c r="P2137" s="36">
        <v>41617</v>
      </c>
    </row>
    <row r="2138" spans="1:16">
      <c r="A2138" s="57">
        <v>41617</v>
      </c>
      <c r="B2138" t="s">
        <v>27</v>
      </c>
      <c r="C2138" t="s">
        <v>23</v>
      </c>
      <c r="D2138" t="s">
        <v>32</v>
      </c>
      <c r="E2138" t="s">
        <v>13</v>
      </c>
      <c r="F2138">
        <v>20</v>
      </c>
      <c r="G2138" t="str">
        <f t="shared" si="99"/>
        <v>2013</v>
      </c>
      <c r="H2138" t="str">
        <f t="shared" si="100"/>
        <v>December</v>
      </c>
      <c r="I2138">
        <v>60282</v>
      </c>
      <c r="J2138">
        <v>64260</v>
      </c>
      <c r="K2138">
        <f t="shared" si="101"/>
        <v>3978</v>
      </c>
      <c r="L2138">
        <v>2034</v>
      </c>
      <c r="M2138">
        <v>2160</v>
      </c>
      <c r="P2138" s="36">
        <v>41617</v>
      </c>
    </row>
    <row r="2139" spans="1:16">
      <c r="A2139" s="57">
        <v>41617</v>
      </c>
      <c r="B2139" t="s">
        <v>20</v>
      </c>
      <c r="C2139" t="s">
        <v>18</v>
      </c>
      <c r="D2139" t="s">
        <v>28</v>
      </c>
      <c r="E2139" t="s">
        <v>13</v>
      </c>
      <c r="F2139">
        <v>5</v>
      </c>
      <c r="G2139" t="str">
        <f t="shared" si="99"/>
        <v>2013</v>
      </c>
      <c r="H2139" t="str">
        <f t="shared" si="100"/>
        <v>December</v>
      </c>
      <c r="I2139">
        <v>17496</v>
      </c>
      <c r="J2139">
        <v>18630</v>
      </c>
      <c r="K2139">
        <f t="shared" si="101"/>
        <v>1134</v>
      </c>
      <c r="L2139">
        <v>2196</v>
      </c>
      <c r="M2139">
        <v>2340</v>
      </c>
      <c r="P2139" s="36">
        <v>41617</v>
      </c>
    </row>
    <row r="2140" spans="1:16">
      <c r="A2140" s="57">
        <v>41617</v>
      </c>
      <c r="B2140" t="s">
        <v>24</v>
      </c>
      <c r="C2140" t="s">
        <v>25</v>
      </c>
      <c r="D2140" t="s">
        <v>12</v>
      </c>
      <c r="E2140" t="s">
        <v>13</v>
      </c>
      <c r="F2140">
        <v>14</v>
      </c>
      <c r="G2140" t="str">
        <f t="shared" si="99"/>
        <v>2013</v>
      </c>
      <c r="H2140" t="str">
        <f t="shared" si="100"/>
        <v>December</v>
      </c>
      <c r="I2140">
        <v>10170</v>
      </c>
      <c r="J2140">
        <v>10800</v>
      </c>
      <c r="K2140">
        <f t="shared" si="101"/>
        <v>630</v>
      </c>
      <c r="L2140">
        <v>3546</v>
      </c>
      <c r="M2140">
        <v>3780</v>
      </c>
      <c r="P2140" s="36">
        <v>41617</v>
      </c>
    </row>
    <row r="2141" spans="1:16">
      <c r="A2141" s="57">
        <v>41618</v>
      </c>
      <c r="B2141" t="s">
        <v>34</v>
      </c>
      <c r="C2141" t="s">
        <v>25</v>
      </c>
      <c r="D2141" t="s">
        <v>15</v>
      </c>
      <c r="E2141" t="s">
        <v>16</v>
      </c>
      <c r="F2141">
        <v>6</v>
      </c>
      <c r="G2141" t="str">
        <f t="shared" si="99"/>
        <v>2013</v>
      </c>
      <c r="H2141" t="str">
        <f t="shared" si="100"/>
        <v>December</v>
      </c>
      <c r="I2141">
        <v>21492</v>
      </c>
      <c r="J2141">
        <v>23220</v>
      </c>
      <c r="K2141">
        <f t="shared" si="101"/>
        <v>1728</v>
      </c>
      <c r="L2141">
        <v>3546</v>
      </c>
      <c r="M2141">
        <v>3780</v>
      </c>
      <c r="P2141" s="36">
        <v>41618</v>
      </c>
    </row>
    <row r="2142" spans="1:16">
      <c r="A2142" s="57">
        <v>41618</v>
      </c>
      <c r="B2142" t="s">
        <v>27</v>
      </c>
      <c r="C2142" t="s">
        <v>23</v>
      </c>
      <c r="D2142" t="s">
        <v>32</v>
      </c>
      <c r="E2142" t="s">
        <v>13</v>
      </c>
      <c r="F2142">
        <v>22</v>
      </c>
      <c r="G2142" t="str">
        <f t="shared" si="99"/>
        <v>2013</v>
      </c>
      <c r="H2142" t="str">
        <f t="shared" si="100"/>
        <v>December</v>
      </c>
      <c r="I2142">
        <v>28368</v>
      </c>
      <c r="J2142">
        <v>30240</v>
      </c>
      <c r="K2142">
        <f t="shared" si="101"/>
        <v>1872</v>
      </c>
      <c r="L2142">
        <v>7506</v>
      </c>
      <c r="M2142">
        <v>8100</v>
      </c>
      <c r="P2142" s="36">
        <v>41618</v>
      </c>
    </row>
    <row r="2143" spans="1:16">
      <c r="A2143" s="57">
        <v>41618</v>
      </c>
      <c r="B2143" t="s">
        <v>14</v>
      </c>
      <c r="C2143" t="s">
        <v>11</v>
      </c>
      <c r="D2143" t="s">
        <v>39</v>
      </c>
      <c r="E2143" t="s">
        <v>13</v>
      </c>
      <c r="F2143">
        <v>6</v>
      </c>
      <c r="G2143" t="str">
        <f t="shared" si="99"/>
        <v>2013</v>
      </c>
      <c r="H2143" t="str">
        <f t="shared" si="100"/>
        <v>December</v>
      </c>
      <c r="I2143">
        <v>74520</v>
      </c>
      <c r="J2143">
        <v>79200</v>
      </c>
      <c r="K2143">
        <f t="shared" si="101"/>
        <v>4680</v>
      </c>
      <c r="L2143">
        <v>3924</v>
      </c>
      <c r="M2143">
        <v>4230</v>
      </c>
      <c r="P2143" s="36">
        <v>41618</v>
      </c>
    </row>
    <row r="2144" spans="1:16">
      <c r="A2144" s="57">
        <v>41618</v>
      </c>
      <c r="B2144" t="s">
        <v>24</v>
      </c>
      <c r="C2144" t="s">
        <v>25</v>
      </c>
      <c r="D2144" t="s">
        <v>38</v>
      </c>
      <c r="E2144" t="s">
        <v>13</v>
      </c>
      <c r="F2144">
        <v>6</v>
      </c>
      <c r="G2144" t="str">
        <f t="shared" si="99"/>
        <v>2013</v>
      </c>
      <c r="H2144" t="str">
        <f t="shared" si="100"/>
        <v>December</v>
      </c>
      <c r="I2144">
        <v>31914</v>
      </c>
      <c r="J2144">
        <v>34020</v>
      </c>
      <c r="K2144">
        <f t="shared" si="101"/>
        <v>2106</v>
      </c>
      <c r="L2144">
        <v>4482</v>
      </c>
      <c r="M2144">
        <v>4770</v>
      </c>
      <c r="P2144" s="36">
        <v>41618</v>
      </c>
    </row>
    <row r="2145" spans="1:16">
      <c r="A2145" s="57">
        <v>41618</v>
      </c>
      <c r="B2145" t="s">
        <v>17</v>
      </c>
      <c r="C2145" t="s">
        <v>18</v>
      </c>
      <c r="D2145" t="s">
        <v>38</v>
      </c>
      <c r="E2145" t="s">
        <v>13</v>
      </c>
      <c r="F2145">
        <v>2</v>
      </c>
      <c r="G2145" t="str">
        <f t="shared" si="99"/>
        <v>2013</v>
      </c>
      <c r="H2145" t="str">
        <f t="shared" si="100"/>
        <v>December</v>
      </c>
      <c r="I2145">
        <v>39006</v>
      </c>
      <c r="J2145">
        <v>41580</v>
      </c>
      <c r="K2145">
        <f t="shared" si="101"/>
        <v>2574</v>
      </c>
      <c r="L2145">
        <v>3546</v>
      </c>
      <c r="M2145">
        <v>3780</v>
      </c>
      <c r="P2145" s="36">
        <v>41618</v>
      </c>
    </row>
    <row r="2146" spans="1:16">
      <c r="A2146" s="57">
        <v>41618</v>
      </c>
      <c r="B2146" t="s">
        <v>34</v>
      </c>
      <c r="C2146" t="s">
        <v>25</v>
      </c>
      <c r="D2146" t="s">
        <v>19</v>
      </c>
      <c r="E2146" t="s">
        <v>13</v>
      </c>
      <c r="F2146">
        <v>24</v>
      </c>
      <c r="G2146" t="str">
        <f t="shared" si="99"/>
        <v>2013</v>
      </c>
      <c r="H2146" t="str">
        <f t="shared" si="100"/>
        <v>December</v>
      </c>
      <c r="I2146">
        <v>59670</v>
      </c>
      <c r="J2146">
        <v>63450</v>
      </c>
      <c r="K2146">
        <f t="shared" si="101"/>
        <v>3780</v>
      </c>
      <c r="L2146">
        <v>3726</v>
      </c>
      <c r="M2146">
        <v>3960</v>
      </c>
      <c r="P2146" s="36">
        <v>41618</v>
      </c>
    </row>
    <row r="2147" spans="1:16">
      <c r="A2147" s="57">
        <v>41619</v>
      </c>
      <c r="B2147" t="s">
        <v>24</v>
      </c>
      <c r="C2147" t="s">
        <v>25</v>
      </c>
      <c r="D2147" t="s">
        <v>38</v>
      </c>
      <c r="E2147" t="s">
        <v>13</v>
      </c>
      <c r="F2147">
        <v>11</v>
      </c>
      <c r="G2147" t="str">
        <f t="shared" si="99"/>
        <v>2013</v>
      </c>
      <c r="H2147" t="str">
        <f t="shared" si="100"/>
        <v>December</v>
      </c>
      <c r="I2147">
        <v>3546</v>
      </c>
      <c r="J2147">
        <v>3780</v>
      </c>
      <c r="K2147">
        <f t="shared" si="101"/>
        <v>234</v>
      </c>
      <c r="L2147">
        <v>2106</v>
      </c>
      <c r="M2147">
        <v>2250</v>
      </c>
      <c r="P2147" s="36">
        <v>41619</v>
      </c>
    </row>
    <row r="2148" spans="1:16">
      <c r="A2148" s="57">
        <v>41620</v>
      </c>
      <c r="B2148" t="s">
        <v>27</v>
      </c>
      <c r="C2148" t="s">
        <v>23</v>
      </c>
      <c r="D2148" t="s">
        <v>40</v>
      </c>
      <c r="E2148" t="s">
        <v>16</v>
      </c>
      <c r="F2148">
        <v>10</v>
      </c>
      <c r="G2148" t="str">
        <f t="shared" si="99"/>
        <v>2013</v>
      </c>
      <c r="H2148" t="str">
        <f t="shared" si="100"/>
        <v>December</v>
      </c>
      <c r="I2148">
        <v>31392</v>
      </c>
      <c r="J2148">
        <v>33840</v>
      </c>
      <c r="K2148">
        <f t="shared" si="101"/>
        <v>2448</v>
      </c>
      <c r="L2148">
        <v>3546</v>
      </c>
      <c r="M2148">
        <v>3780</v>
      </c>
      <c r="P2148" s="36">
        <v>41620</v>
      </c>
    </row>
    <row r="2149" spans="1:16">
      <c r="A2149" s="57">
        <v>41620</v>
      </c>
      <c r="B2149" t="s">
        <v>27</v>
      </c>
      <c r="C2149" t="s">
        <v>23</v>
      </c>
      <c r="D2149" t="s">
        <v>43</v>
      </c>
      <c r="E2149" t="s">
        <v>13</v>
      </c>
      <c r="F2149">
        <v>7</v>
      </c>
      <c r="G2149" t="str">
        <f t="shared" si="99"/>
        <v>2013</v>
      </c>
      <c r="H2149" t="str">
        <f t="shared" si="100"/>
        <v>December</v>
      </c>
      <c r="I2149">
        <v>3384</v>
      </c>
      <c r="J2149">
        <v>3600</v>
      </c>
      <c r="K2149">
        <f t="shared" si="101"/>
        <v>216</v>
      </c>
      <c r="L2149">
        <v>3384</v>
      </c>
      <c r="M2149">
        <v>3600</v>
      </c>
      <c r="P2149" s="36">
        <v>41620</v>
      </c>
    </row>
    <row r="2150" spans="1:16">
      <c r="A2150" s="57">
        <v>41620</v>
      </c>
      <c r="B2150" t="s">
        <v>31</v>
      </c>
      <c r="C2150" t="s">
        <v>30</v>
      </c>
      <c r="D2150" t="s">
        <v>35</v>
      </c>
      <c r="E2150" t="s">
        <v>13</v>
      </c>
      <c r="F2150">
        <v>22</v>
      </c>
      <c r="G2150" t="str">
        <f t="shared" si="99"/>
        <v>2013</v>
      </c>
      <c r="H2150" t="str">
        <f t="shared" si="100"/>
        <v>December</v>
      </c>
      <c r="I2150">
        <v>30888</v>
      </c>
      <c r="J2150">
        <v>32940</v>
      </c>
      <c r="K2150">
        <f t="shared" si="101"/>
        <v>2052</v>
      </c>
      <c r="L2150">
        <v>2106</v>
      </c>
      <c r="M2150">
        <v>2250</v>
      </c>
      <c r="P2150" s="36">
        <v>41620</v>
      </c>
    </row>
    <row r="2151" spans="1:16">
      <c r="A2151" s="57">
        <v>41621</v>
      </c>
      <c r="B2151" t="s">
        <v>17</v>
      </c>
      <c r="C2151" t="s">
        <v>18</v>
      </c>
      <c r="D2151" t="s">
        <v>32</v>
      </c>
      <c r="E2151" t="s">
        <v>13</v>
      </c>
      <c r="F2151">
        <v>7</v>
      </c>
      <c r="G2151" t="str">
        <f t="shared" si="99"/>
        <v>2013</v>
      </c>
      <c r="H2151" t="str">
        <f t="shared" si="100"/>
        <v>December</v>
      </c>
      <c r="I2151">
        <v>49644</v>
      </c>
      <c r="J2151">
        <v>52920</v>
      </c>
      <c r="K2151">
        <f t="shared" si="101"/>
        <v>3276</v>
      </c>
      <c r="L2151">
        <v>3924</v>
      </c>
      <c r="M2151">
        <v>4230</v>
      </c>
      <c r="P2151" s="36">
        <v>41621</v>
      </c>
    </row>
    <row r="2152" spans="1:16">
      <c r="A2152" s="57">
        <v>41621</v>
      </c>
      <c r="B2152" t="s">
        <v>22</v>
      </c>
      <c r="C2152" t="s">
        <v>23</v>
      </c>
      <c r="D2152" t="s">
        <v>28</v>
      </c>
      <c r="E2152" t="s">
        <v>13</v>
      </c>
      <c r="F2152">
        <v>18</v>
      </c>
      <c r="G2152" t="str">
        <f t="shared" si="99"/>
        <v>2013</v>
      </c>
      <c r="H2152" t="str">
        <f t="shared" si="100"/>
        <v>December</v>
      </c>
      <c r="I2152">
        <v>40824</v>
      </c>
      <c r="J2152">
        <v>43470</v>
      </c>
      <c r="K2152">
        <f t="shared" si="101"/>
        <v>2646</v>
      </c>
      <c r="L2152">
        <v>3582</v>
      </c>
      <c r="M2152">
        <v>3870</v>
      </c>
      <c r="P2152" s="36">
        <v>41621</v>
      </c>
    </row>
    <row r="2153" spans="1:16">
      <c r="A2153" s="57">
        <v>41622</v>
      </c>
      <c r="B2153" t="s">
        <v>29</v>
      </c>
      <c r="C2153" t="s">
        <v>30</v>
      </c>
      <c r="D2153" t="s">
        <v>43</v>
      </c>
      <c r="E2153" t="s">
        <v>13</v>
      </c>
      <c r="F2153">
        <v>12</v>
      </c>
      <c r="G2153" t="str">
        <f t="shared" si="99"/>
        <v>2013</v>
      </c>
      <c r="H2153" t="str">
        <f t="shared" si="100"/>
        <v>December</v>
      </c>
      <c r="I2153">
        <v>43992</v>
      </c>
      <c r="J2153">
        <v>46800</v>
      </c>
      <c r="K2153">
        <f t="shared" si="101"/>
        <v>2808</v>
      </c>
      <c r="L2153">
        <v>3582</v>
      </c>
      <c r="M2153">
        <v>3870</v>
      </c>
      <c r="P2153" s="36">
        <v>41622</v>
      </c>
    </row>
    <row r="2154" spans="1:16">
      <c r="A2154" s="57">
        <v>41622</v>
      </c>
      <c r="B2154" t="s">
        <v>17</v>
      </c>
      <c r="C2154" t="s">
        <v>18</v>
      </c>
      <c r="D2154" t="s">
        <v>21</v>
      </c>
      <c r="E2154" t="s">
        <v>13</v>
      </c>
      <c r="F2154">
        <v>19</v>
      </c>
      <c r="G2154" t="str">
        <f t="shared" si="99"/>
        <v>2013</v>
      </c>
      <c r="H2154" t="str">
        <f t="shared" si="100"/>
        <v>December</v>
      </c>
      <c r="I2154">
        <v>10980</v>
      </c>
      <c r="J2154">
        <v>11700</v>
      </c>
      <c r="K2154">
        <f t="shared" si="101"/>
        <v>720</v>
      </c>
      <c r="L2154">
        <v>3726</v>
      </c>
      <c r="M2154">
        <v>3960</v>
      </c>
      <c r="P2154" s="36">
        <v>41622</v>
      </c>
    </row>
    <row r="2155" spans="1:16">
      <c r="A2155" s="57">
        <v>41623</v>
      </c>
      <c r="B2155" t="s">
        <v>31</v>
      </c>
      <c r="C2155" t="s">
        <v>30</v>
      </c>
      <c r="D2155" t="s">
        <v>19</v>
      </c>
      <c r="E2155" t="s">
        <v>13</v>
      </c>
      <c r="F2155">
        <v>23</v>
      </c>
      <c r="G2155" t="str">
        <f t="shared" si="99"/>
        <v>2013</v>
      </c>
      <c r="H2155" t="str">
        <f t="shared" si="100"/>
        <v>December</v>
      </c>
      <c r="I2155">
        <v>79560</v>
      </c>
      <c r="J2155">
        <v>84600</v>
      </c>
      <c r="K2155">
        <f t="shared" si="101"/>
        <v>5040</v>
      </c>
      <c r="L2155">
        <v>3582</v>
      </c>
      <c r="M2155">
        <v>3870</v>
      </c>
      <c r="P2155" s="36">
        <v>41623</v>
      </c>
    </row>
    <row r="2156" spans="1:16">
      <c r="A2156" s="57">
        <v>41623</v>
      </c>
      <c r="B2156" t="s">
        <v>29</v>
      </c>
      <c r="C2156" t="s">
        <v>30</v>
      </c>
      <c r="D2156" t="s">
        <v>37</v>
      </c>
      <c r="E2156" t="s">
        <v>13</v>
      </c>
      <c r="F2156">
        <v>3</v>
      </c>
      <c r="G2156" t="str">
        <f t="shared" si="99"/>
        <v>2013</v>
      </c>
      <c r="H2156" t="str">
        <f t="shared" si="100"/>
        <v>December</v>
      </c>
      <c r="I2156">
        <v>62748</v>
      </c>
      <c r="J2156">
        <v>66780</v>
      </c>
      <c r="K2156">
        <f t="shared" si="101"/>
        <v>4032</v>
      </c>
      <c r="L2156">
        <v>2952</v>
      </c>
      <c r="M2156">
        <v>3150</v>
      </c>
      <c r="P2156" s="36">
        <v>41623</v>
      </c>
    </row>
    <row r="2157" spans="1:16">
      <c r="A2157" s="57">
        <v>41623</v>
      </c>
      <c r="B2157" t="s">
        <v>24</v>
      </c>
      <c r="C2157" t="s">
        <v>25</v>
      </c>
      <c r="D2157" t="s">
        <v>19</v>
      </c>
      <c r="E2157" t="s">
        <v>13</v>
      </c>
      <c r="F2157">
        <v>24</v>
      </c>
      <c r="G2157" t="str">
        <f t="shared" si="99"/>
        <v>2013</v>
      </c>
      <c r="H2157" t="str">
        <f t="shared" si="100"/>
        <v>December</v>
      </c>
      <c r="I2157">
        <v>47736</v>
      </c>
      <c r="J2157">
        <v>50760</v>
      </c>
      <c r="K2157">
        <f t="shared" si="101"/>
        <v>3024</v>
      </c>
      <c r="L2157">
        <v>3978</v>
      </c>
      <c r="M2157">
        <v>4230</v>
      </c>
      <c r="P2157" s="36">
        <v>41623</v>
      </c>
    </row>
    <row r="2158" spans="1:16">
      <c r="A2158" s="57">
        <v>41624</v>
      </c>
      <c r="B2158" t="s">
        <v>14</v>
      </c>
      <c r="C2158" t="s">
        <v>11</v>
      </c>
      <c r="D2158" t="s">
        <v>35</v>
      </c>
      <c r="E2158" t="s">
        <v>13</v>
      </c>
      <c r="F2158">
        <v>25</v>
      </c>
      <c r="G2158" t="str">
        <f t="shared" si="99"/>
        <v>2013</v>
      </c>
      <c r="H2158" t="str">
        <f t="shared" si="100"/>
        <v>December</v>
      </c>
      <c r="I2158">
        <v>51480</v>
      </c>
      <c r="J2158">
        <v>54900</v>
      </c>
      <c r="K2158">
        <f t="shared" si="101"/>
        <v>3420</v>
      </c>
      <c r="L2158">
        <v>2034</v>
      </c>
      <c r="M2158">
        <v>2160</v>
      </c>
      <c r="P2158" s="36">
        <v>41624</v>
      </c>
    </row>
    <row r="2159" spans="1:16">
      <c r="A2159" s="57">
        <v>41624</v>
      </c>
      <c r="B2159" t="s">
        <v>34</v>
      </c>
      <c r="C2159" t="s">
        <v>25</v>
      </c>
      <c r="D2159" t="s">
        <v>26</v>
      </c>
      <c r="E2159" t="s">
        <v>13</v>
      </c>
      <c r="F2159">
        <v>5</v>
      </c>
      <c r="G2159" t="str">
        <f t="shared" si="99"/>
        <v>2013</v>
      </c>
      <c r="H2159" t="str">
        <f t="shared" si="100"/>
        <v>December</v>
      </c>
      <c r="I2159">
        <v>63882</v>
      </c>
      <c r="J2159">
        <v>68040</v>
      </c>
      <c r="K2159">
        <f t="shared" si="101"/>
        <v>4158</v>
      </c>
      <c r="L2159">
        <v>3924</v>
      </c>
      <c r="M2159">
        <v>4230</v>
      </c>
      <c r="P2159" s="36">
        <v>41624</v>
      </c>
    </row>
    <row r="2160" spans="1:16">
      <c r="A2160" s="57">
        <v>41625</v>
      </c>
      <c r="B2160" t="s">
        <v>10</v>
      </c>
      <c r="C2160" t="s">
        <v>11</v>
      </c>
      <c r="D2160" t="s">
        <v>32</v>
      </c>
      <c r="E2160" t="s">
        <v>13</v>
      </c>
      <c r="F2160">
        <v>2</v>
      </c>
      <c r="G2160" t="str">
        <f t="shared" si="99"/>
        <v>2013</v>
      </c>
      <c r="H2160" t="str">
        <f t="shared" si="100"/>
        <v>December</v>
      </c>
      <c r="I2160">
        <v>74466</v>
      </c>
      <c r="J2160">
        <v>79380</v>
      </c>
      <c r="K2160">
        <f t="shared" si="101"/>
        <v>4914</v>
      </c>
      <c r="L2160">
        <v>5832</v>
      </c>
      <c r="M2160">
        <v>6210</v>
      </c>
      <c r="P2160" s="36">
        <v>41625</v>
      </c>
    </row>
    <row r="2161" spans="1:16">
      <c r="A2161" s="57">
        <v>41625</v>
      </c>
      <c r="B2161" t="s">
        <v>34</v>
      </c>
      <c r="C2161" t="s">
        <v>25</v>
      </c>
      <c r="D2161" t="s">
        <v>28</v>
      </c>
      <c r="E2161" t="s">
        <v>13</v>
      </c>
      <c r="F2161">
        <v>14</v>
      </c>
      <c r="G2161" t="str">
        <f t="shared" si="99"/>
        <v>2013</v>
      </c>
      <c r="H2161" t="str">
        <f t="shared" si="100"/>
        <v>December</v>
      </c>
      <c r="I2161">
        <v>58320</v>
      </c>
      <c r="J2161">
        <v>62100</v>
      </c>
      <c r="K2161">
        <f t="shared" si="101"/>
        <v>3780</v>
      </c>
      <c r="L2161">
        <v>3546</v>
      </c>
      <c r="M2161">
        <v>3780</v>
      </c>
      <c r="P2161" s="36">
        <v>41625</v>
      </c>
    </row>
    <row r="2162" spans="1:16">
      <c r="A2162" s="57">
        <v>41625</v>
      </c>
      <c r="B2162" t="s">
        <v>22</v>
      </c>
      <c r="C2162" t="s">
        <v>23</v>
      </c>
      <c r="D2162" t="s">
        <v>37</v>
      </c>
      <c r="E2162" t="s">
        <v>13</v>
      </c>
      <c r="F2162">
        <v>6</v>
      </c>
      <c r="G2162" t="str">
        <f t="shared" si="99"/>
        <v>2013</v>
      </c>
      <c r="H2162" t="str">
        <f t="shared" si="100"/>
        <v>December</v>
      </c>
      <c r="I2162">
        <v>22410</v>
      </c>
      <c r="J2162">
        <v>23850</v>
      </c>
      <c r="K2162">
        <f t="shared" si="101"/>
        <v>1440</v>
      </c>
      <c r="L2162">
        <v>2034</v>
      </c>
      <c r="M2162">
        <v>2160</v>
      </c>
      <c r="P2162" s="36">
        <v>41625</v>
      </c>
    </row>
    <row r="2163" spans="1:16">
      <c r="A2163" s="57">
        <v>41626</v>
      </c>
      <c r="B2163" t="s">
        <v>27</v>
      </c>
      <c r="C2163" t="s">
        <v>23</v>
      </c>
      <c r="D2163" t="s">
        <v>12</v>
      </c>
      <c r="E2163" t="s">
        <v>13</v>
      </c>
      <c r="F2163">
        <v>13</v>
      </c>
      <c r="G2163" t="str">
        <f t="shared" si="99"/>
        <v>2013</v>
      </c>
      <c r="H2163" t="str">
        <f t="shared" si="100"/>
        <v>December</v>
      </c>
      <c r="I2163">
        <v>8136</v>
      </c>
      <c r="J2163">
        <v>8640</v>
      </c>
      <c r="K2163">
        <f t="shared" si="101"/>
        <v>504</v>
      </c>
      <c r="L2163">
        <v>2034</v>
      </c>
      <c r="M2163">
        <v>2160</v>
      </c>
      <c r="P2163" s="36">
        <v>41626</v>
      </c>
    </row>
    <row r="2164" spans="1:16">
      <c r="A2164" s="57">
        <v>41627</v>
      </c>
      <c r="B2164" t="s">
        <v>20</v>
      </c>
      <c r="C2164" t="s">
        <v>18</v>
      </c>
      <c r="D2164" t="s">
        <v>32</v>
      </c>
      <c r="E2164" t="s">
        <v>13</v>
      </c>
      <c r="F2164">
        <v>4</v>
      </c>
      <c r="G2164" t="str">
        <f t="shared" si="99"/>
        <v>2013</v>
      </c>
      <c r="H2164" t="str">
        <f t="shared" si="100"/>
        <v>December</v>
      </c>
      <c r="I2164">
        <v>78012</v>
      </c>
      <c r="J2164">
        <v>83160</v>
      </c>
      <c r="K2164">
        <f t="shared" si="101"/>
        <v>5148</v>
      </c>
      <c r="L2164">
        <v>3042</v>
      </c>
      <c r="M2164">
        <v>3240</v>
      </c>
      <c r="P2164" s="36">
        <v>41627</v>
      </c>
    </row>
    <row r="2165" spans="1:16">
      <c r="A2165" s="57">
        <v>41627</v>
      </c>
      <c r="B2165" t="s">
        <v>20</v>
      </c>
      <c r="C2165" t="s">
        <v>18</v>
      </c>
      <c r="D2165" t="s">
        <v>19</v>
      </c>
      <c r="E2165" t="s">
        <v>13</v>
      </c>
      <c r="F2165">
        <v>21</v>
      </c>
      <c r="G2165" t="str">
        <f t="shared" si="99"/>
        <v>2013</v>
      </c>
      <c r="H2165" t="str">
        <f t="shared" si="100"/>
        <v>December</v>
      </c>
      <c r="I2165">
        <v>67626</v>
      </c>
      <c r="J2165">
        <v>71910</v>
      </c>
      <c r="K2165">
        <f t="shared" si="101"/>
        <v>4284</v>
      </c>
      <c r="L2165">
        <v>3042</v>
      </c>
      <c r="M2165">
        <v>3240</v>
      </c>
      <c r="P2165" s="36">
        <v>41627</v>
      </c>
    </row>
    <row r="2166" spans="1:16">
      <c r="A2166" s="57">
        <v>41627</v>
      </c>
      <c r="B2166" t="s">
        <v>34</v>
      </c>
      <c r="C2166" t="s">
        <v>25</v>
      </c>
      <c r="D2166" t="s">
        <v>41</v>
      </c>
      <c r="E2166" t="s">
        <v>13</v>
      </c>
      <c r="F2166">
        <v>16</v>
      </c>
      <c r="G2166" t="str">
        <f t="shared" si="99"/>
        <v>2013</v>
      </c>
      <c r="H2166" t="str">
        <f t="shared" si="100"/>
        <v>December</v>
      </c>
      <c r="I2166">
        <v>26568</v>
      </c>
      <c r="J2166">
        <v>28350</v>
      </c>
      <c r="K2166">
        <f t="shared" si="101"/>
        <v>1782</v>
      </c>
      <c r="L2166">
        <v>3726</v>
      </c>
      <c r="M2166">
        <v>3960</v>
      </c>
      <c r="P2166" s="36">
        <v>41627</v>
      </c>
    </row>
    <row r="2167" spans="1:16">
      <c r="A2167" s="57">
        <v>41627</v>
      </c>
      <c r="B2167" t="s">
        <v>22</v>
      </c>
      <c r="C2167" t="s">
        <v>23</v>
      </c>
      <c r="D2167" t="s">
        <v>36</v>
      </c>
      <c r="E2167" t="s">
        <v>13</v>
      </c>
      <c r="F2167">
        <v>10</v>
      </c>
      <c r="G2167" t="str">
        <f t="shared" si="99"/>
        <v>2013</v>
      </c>
      <c r="H2167" t="str">
        <f t="shared" si="100"/>
        <v>December</v>
      </c>
      <c r="I2167">
        <v>23166</v>
      </c>
      <c r="J2167">
        <v>24750</v>
      </c>
      <c r="K2167">
        <f t="shared" si="101"/>
        <v>1584</v>
      </c>
      <c r="L2167">
        <v>2196</v>
      </c>
      <c r="M2167">
        <v>2340</v>
      </c>
      <c r="P2167" s="36">
        <v>41627</v>
      </c>
    </row>
    <row r="2168" spans="1:16">
      <c r="A2168" s="57">
        <v>41627</v>
      </c>
      <c r="B2168" t="s">
        <v>17</v>
      </c>
      <c r="C2168" t="s">
        <v>18</v>
      </c>
      <c r="D2168" t="s">
        <v>15</v>
      </c>
      <c r="E2168" t="s">
        <v>16</v>
      </c>
      <c r="F2168">
        <v>3</v>
      </c>
      <c r="G2168" t="str">
        <f t="shared" si="99"/>
        <v>2013</v>
      </c>
      <c r="H2168" t="str">
        <f t="shared" si="100"/>
        <v>December</v>
      </c>
      <c r="I2168">
        <v>68058</v>
      </c>
      <c r="J2168">
        <v>73530</v>
      </c>
      <c r="K2168">
        <f t="shared" si="101"/>
        <v>5472</v>
      </c>
      <c r="L2168">
        <v>4482</v>
      </c>
      <c r="M2168">
        <v>4770</v>
      </c>
      <c r="P2168" s="36">
        <v>41627</v>
      </c>
    </row>
    <row r="2169" spans="1:16">
      <c r="A2169" s="57">
        <v>41628</v>
      </c>
      <c r="B2169" t="s">
        <v>20</v>
      </c>
      <c r="C2169" t="s">
        <v>18</v>
      </c>
      <c r="D2169" t="s">
        <v>26</v>
      </c>
      <c r="E2169" t="s">
        <v>13</v>
      </c>
      <c r="F2169">
        <v>1</v>
      </c>
      <c r="G2169" t="str">
        <f t="shared" si="99"/>
        <v>2013</v>
      </c>
      <c r="H2169" t="str">
        <f t="shared" si="100"/>
        <v>December</v>
      </c>
      <c r="I2169">
        <v>9126</v>
      </c>
      <c r="J2169">
        <v>9720</v>
      </c>
      <c r="K2169">
        <f t="shared" si="101"/>
        <v>594</v>
      </c>
      <c r="L2169">
        <v>5148</v>
      </c>
      <c r="M2169">
        <v>5490</v>
      </c>
      <c r="P2169" s="36">
        <v>41628</v>
      </c>
    </row>
    <row r="2170" spans="1:16">
      <c r="A2170" s="57">
        <v>41628</v>
      </c>
      <c r="B2170" t="s">
        <v>31</v>
      </c>
      <c r="C2170" t="s">
        <v>30</v>
      </c>
      <c r="D2170" t="s">
        <v>37</v>
      </c>
      <c r="E2170" t="s">
        <v>13</v>
      </c>
      <c r="F2170">
        <v>13</v>
      </c>
      <c r="G2170" t="str">
        <f t="shared" si="99"/>
        <v>2013</v>
      </c>
      <c r="H2170" t="str">
        <f t="shared" si="100"/>
        <v>December</v>
      </c>
      <c r="I2170">
        <v>76194</v>
      </c>
      <c r="J2170">
        <v>81090</v>
      </c>
      <c r="K2170">
        <f t="shared" si="101"/>
        <v>4896</v>
      </c>
      <c r="L2170">
        <v>3978</v>
      </c>
      <c r="M2170">
        <v>4230</v>
      </c>
      <c r="P2170" s="36">
        <v>41628</v>
      </c>
    </row>
    <row r="2171" spans="1:16">
      <c r="A2171" s="57">
        <v>41628</v>
      </c>
      <c r="B2171" t="s">
        <v>31</v>
      </c>
      <c r="C2171" t="s">
        <v>30</v>
      </c>
      <c r="D2171" t="s">
        <v>39</v>
      </c>
      <c r="E2171" t="s">
        <v>13</v>
      </c>
      <c r="F2171">
        <v>15</v>
      </c>
      <c r="G2171" t="str">
        <f t="shared" si="99"/>
        <v>2013</v>
      </c>
      <c r="H2171" t="str">
        <f t="shared" si="100"/>
        <v>December</v>
      </c>
      <c r="I2171">
        <v>52164</v>
      </c>
      <c r="J2171">
        <v>55440</v>
      </c>
      <c r="K2171">
        <f t="shared" si="101"/>
        <v>3276</v>
      </c>
      <c r="L2171">
        <v>2106</v>
      </c>
      <c r="M2171">
        <v>2250</v>
      </c>
      <c r="P2171" s="36">
        <v>41628</v>
      </c>
    </row>
    <row r="2172" spans="1:16">
      <c r="A2172" s="57">
        <v>41629</v>
      </c>
      <c r="B2172" t="s">
        <v>27</v>
      </c>
      <c r="C2172" t="s">
        <v>23</v>
      </c>
      <c r="D2172" t="s">
        <v>37</v>
      </c>
      <c r="E2172" t="s">
        <v>13</v>
      </c>
      <c r="F2172">
        <v>5</v>
      </c>
      <c r="G2172" t="str">
        <f t="shared" si="99"/>
        <v>2013</v>
      </c>
      <c r="H2172" t="str">
        <f t="shared" si="100"/>
        <v>December</v>
      </c>
      <c r="I2172">
        <v>17928</v>
      </c>
      <c r="J2172">
        <v>19080</v>
      </c>
      <c r="K2172">
        <f t="shared" si="101"/>
        <v>1152</v>
      </c>
      <c r="L2172">
        <v>3978</v>
      </c>
      <c r="M2172">
        <v>4230</v>
      </c>
      <c r="P2172" s="36">
        <v>41629</v>
      </c>
    </row>
    <row r="2173" spans="1:16">
      <c r="A2173" s="57">
        <v>41629</v>
      </c>
      <c r="B2173" t="s">
        <v>22</v>
      </c>
      <c r="C2173" t="s">
        <v>23</v>
      </c>
      <c r="D2173" t="s">
        <v>43</v>
      </c>
      <c r="E2173" t="s">
        <v>13</v>
      </c>
      <c r="F2173">
        <v>25</v>
      </c>
      <c r="G2173" t="str">
        <f t="shared" si="99"/>
        <v>2013</v>
      </c>
      <c r="H2173" t="str">
        <f t="shared" si="100"/>
        <v>December</v>
      </c>
      <c r="I2173">
        <v>74448</v>
      </c>
      <c r="J2173">
        <v>79200</v>
      </c>
      <c r="K2173">
        <f t="shared" si="101"/>
        <v>4752</v>
      </c>
      <c r="L2173">
        <v>2034</v>
      </c>
      <c r="M2173">
        <v>2160</v>
      </c>
      <c r="P2173" s="36">
        <v>41629</v>
      </c>
    </row>
    <row r="2174" spans="1:16">
      <c r="A2174" s="57">
        <v>41629</v>
      </c>
      <c r="B2174" t="s">
        <v>17</v>
      </c>
      <c r="C2174" t="s">
        <v>18</v>
      </c>
      <c r="D2174" t="s">
        <v>12</v>
      </c>
      <c r="E2174" t="s">
        <v>13</v>
      </c>
      <c r="F2174">
        <v>8</v>
      </c>
      <c r="G2174" t="str">
        <f t="shared" si="99"/>
        <v>2013</v>
      </c>
      <c r="H2174" t="str">
        <f t="shared" si="100"/>
        <v>December</v>
      </c>
      <c r="I2174">
        <v>50850</v>
      </c>
      <c r="J2174">
        <v>54000</v>
      </c>
      <c r="K2174">
        <f t="shared" si="101"/>
        <v>3150</v>
      </c>
      <c r="L2174">
        <v>2034</v>
      </c>
      <c r="M2174">
        <v>2160</v>
      </c>
      <c r="P2174" s="36">
        <v>41629</v>
      </c>
    </row>
    <row r="2175" spans="1:16">
      <c r="A2175" s="57">
        <v>41629</v>
      </c>
      <c r="B2175" t="s">
        <v>10</v>
      </c>
      <c r="C2175" t="s">
        <v>11</v>
      </c>
      <c r="D2175" t="s">
        <v>36</v>
      </c>
      <c r="E2175" t="s">
        <v>13</v>
      </c>
      <c r="F2175">
        <v>21</v>
      </c>
      <c r="G2175" t="str">
        <f t="shared" si="99"/>
        <v>2013</v>
      </c>
      <c r="H2175" t="str">
        <f t="shared" si="100"/>
        <v>December</v>
      </c>
      <c r="I2175">
        <v>16848</v>
      </c>
      <c r="J2175">
        <v>18000</v>
      </c>
      <c r="K2175">
        <f t="shared" si="101"/>
        <v>1152</v>
      </c>
      <c r="L2175">
        <v>3582</v>
      </c>
      <c r="M2175">
        <v>3870</v>
      </c>
      <c r="P2175" s="36">
        <v>41629</v>
      </c>
    </row>
    <row r="2176" spans="1:16">
      <c r="A2176" s="57">
        <v>41630</v>
      </c>
      <c r="B2176" t="s">
        <v>22</v>
      </c>
      <c r="C2176" t="s">
        <v>23</v>
      </c>
      <c r="D2176" t="s">
        <v>26</v>
      </c>
      <c r="E2176" t="s">
        <v>13</v>
      </c>
      <c r="F2176">
        <v>16</v>
      </c>
      <c r="G2176" t="str">
        <f t="shared" si="99"/>
        <v>2013</v>
      </c>
      <c r="H2176" t="str">
        <f t="shared" si="100"/>
        <v>December</v>
      </c>
      <c r="I2176">
        <v>39546</v>
      </c>
      <c r="J2176">
        <v>42120</v>
      </c>
      <c r="K2176">
        <f t="shared" si="101"/>
        <v>2574</v>
      </c>
      <c r="L2176">
        <v>3978</v>
      </c>
      <c r="M2176">
        <v>4230</v>
      </c>
      <c r="P2176" s="36">
        <v>41630</v>
      </c>
    </row>
    <row r="2177" spans="1:16">
      <c r="A2177" s="57">
        <v>41630</v>
      </c>
      <c r="B2177" t="s">
        <v>20</v>
      </c>
      <c r="C2177" t="s">
        <v>18</v>
      </c>
      <c r="D2177" t="s">
        <v>32</v>
      </c>
      <c r="E2177" t="s">
        <v>13</v>
      </c>
      <c r="F2177">
        <v>23</v>
      </c>
      <c r="G2177" t="str">
        <f t="shared" si="99"/>
        <v>2013</v>
      </c>
      <c r="H2177" t="str">
        <f t="shared" si="100"/>
        <v>December</v>
      </c>
      <c r="I2177">
        <v>3546</v>
      </c>
      <c r="J2177">
        <v>3780</v>
      </c>
      <c r="K2177">
        <f t="shared" si="101"/>
        <v>234</v>
      </c>
      <c r="L2177">
        <v>2196</v>
      </c>
      <c r="M2177">
        <v>2340</v>
      </c>
      <c r="P2177" s="36">
        <v>41630</v>
      </c>
    </row>
    <row r="2178" spans="1:16">
      <c r="A2178" s="57">
        <v>41631</v>
      </c>
      <c r="B2178" t="s">
        <v>10</v>
      </c>
      <c r="C2178" t="s">
        <v>11</v>
      </c>
      <c r="D2178" t="s">
        <v>19</v>
      </c>
      <c r="E2178" t="s">
        <v>13</v>
      </c>
      <c r="F2178">
        <v>22</v>
      </c>
      <c r="G2178" t="str">
        <f t="shared" si="99"/>
        <v>2013</v>
      </c>
      <c r="H2178" t="str">
        <f t="shared" si="100"/>
        <v>December</v>
      </c>
      <c r="I2178">
        <v>83538</v>
      </c>
      <c r="J2178">
        <v>88830</v>
      </c>
      <c r="K2178">
        <f t="shared" si="101"/>
        <v>5292</v>
      </c>
      <c r="L2178">
        <v>3978</v>
      </c>
      <c r="M2178">
        <v>4230</v>
      </c>
      <c r="P2178" s="36">
        <v>41631</v>
      </c>
    </row>
    <row r="2179" spans="1:16">
      <c r="A2179" s="57">
        <v>41631</v>
      </c>
      <c r="B2179" t="s">
        <v>14</v>
      </c>
      <c r="C2179" t="s">
        <v>11</v>
      </c>
      <c r="D2179" t="s">
        <v>35</v>
      </c>
      <c r="E2179" t="s">
        <v>13</v>
      </c>
      <c r="F2179">
        <v>13</v>
      </c>
      <c r="G2179" t="str">
        <f t="shared" ref="G2179:G2242" si="102">TEXT(A2179,"yyyy")</f>
        <v>2013</v>
      </c>
      <c r="H2179" t="str">
        <f t="shared" ref="H2179:H2242" si="103">TEXT(A2179,"mmmm")</f>
        <v>December</v>
      </c>
      <c r="I2179">
        <v>128700</v>
      </c>
      <c r="J2179">
        <v>137250</v>
      </c>
      <c r="K2179">
        <f t="shared" ref="K2179:K2242" si="104">J2179-I2179</f>
        <v>8550</v>
      </c>
      <c r="L2179">
        <v>3978</v>
      </c>
      <c r="M2179">
        <v>4230</v>
      </c>
      <c r="P2179" s="36">
        <v>41631</v>
      </c>
    </row>
    <row r="2180" spans="1:16">
      <c r="A2180" s="57">
        <v>41632</v>
      </c>
      <c r="B2180" t="s">
        <v>20</v>
      </c>
      <c r="C2180" t="s">
        <v>18</v>
      </c>
      <c r="D2180" t="s">
        <v>21</v>
      </c>
      <c r="E2180" t="s">
        <v>13</v>
      </c>
      <c r="F2180">
        <v>27</v>
      </c>
      <c r="G2180" t="str">
        <f t="shared" si="102"/>
        <v>2013</v>
      </c>
      <c r="H2180" t="str">
        <f t="shared" si="103"/>
        <v>December</v>
      </c>
      <c r="I2180">
        <v>4392</v>
      </c>
      <c r="J2180">
        <v>4680</v>
      </c>
      <c r="K2180">
        <f t="shared" si="104"/>
        <v>288</v>
      </c>
      <c r="L2180">
        <v>3042</v>
      </c>
      <c r="M2180">
        <v>3240</v>
      </c>
      <c r="P2180" s="36">
        <v>41632</v>
      </c>
    </row>
    <row r="2181" spans="1:16">
      <c r="A2181" s="57">
        <v>41632</v>
      </c>
      <c r="B2181" t="s">
        <v>10</v>
      </c>
      <c r="C2181" t="s">
        <v>11</v>
      </c>
      <c r="D2181" t="s">
        <v>42</v>
      </c>
      <c r="E2181" t="s">
        <v>16</v>
      </c>
      <c r="F2181">
        <v>27</v>
      </c>
      <c r="G2181" t="str">
        <f t="shared" si="102"/>
        <v>2013</v>
      </c>
      <c r="H2181" t="str">
        <f t="shared" si="103"/>
        <v>December</v>
      </c>
      <c r="I2181">
        <v>180144</v>
      </c>
      <c r="J2181">
        <v>194400</v>
      </c>
      <c r="K2181">
        <f t="shared" si="104"/>
        <v>14256</v>
      </c>
      <c r="L2181">
        <v>3978</v>
      </c>
      <c r="M2181">
        <v>4230</v>
      </c>
      <c r="P2181" s="36">
        <v>41632</v>
      </c>
    </row>
    <row r="2182" spans="1:16">
      <c r="A2182" s="57">
        <v>41632</v>
      </c>
      <c r="B2182" t="s">
        <v>31</v>
      </c>
      <c r="C2182" t="s">
        <v>30</v>
      </c>
      <c r="D2182" t="s">
        <v>33</v>
      </c>
      <c r="E2182" t="s">
        <v>13</v>
      </c>
      <c r="F2182">
        <v>27</v>
      </c>
      <c r="G2182" t="str">
        <f t="shared" si="102"/>
        <v>2013</v>
      </c>
      <c r="H2182" t="str">
        <f t="shared" si="103"/>
        <v>December</v>
      </c>
      <c r="I2182">
        <v>43758</v>
      </c>
      <c r="J2182">
        <v>46530</v>
      </c>
      <c r="K2182">
        <f t="shared" si="104"/>
        <v>2772</v>
      </c>
      <c r="L2182">
        <v>3978</v>
      </c>
      <c r="M2182">
        <v>4230</v>
      </c>
      <c r="P2182" s="36">
        <v>41632</v>
      </c>
    </row>
    <row r="2183" spans="1:16">
      <c r="A2183" s="57">
        <v>41633</v>
      </c>
      <c r="B2183" t="s">
        <v>27</v>
      </c>
      <c r="C2183" t="s">
        <v>23</v>
      </c>
      <c r="D2183" t="s">
        <v>26</v>
      </c>
      <c r="E2183" t="s">
        <v>13</v>
      </c>
      <c r="F2183">
        <v>27</v>
      </c>
      <c r="G2183" t="str">
        <f t="shared" si="102"/>
        <v>2013</v>
      </c>
      <c r="H2183" t="str">
        <f t="shared" si="103"/>
        <v>December</v>
      </c>
      <c r="I2183">
        <v>21294</v>
      </c>
      <c r="J2183">
        <v>22680</v>
      </c>
      <c r="K2183">
        <f t="shared" si="104"/>
        <v>1386</v>
      </c>
      <c r="L2183">
        <v>5832</v>
      </c>
      <c r="M2183">
        <v>6210</v>
      </c>
      <c r="P2183" s="36">
        <v>41633</v>
      </c>
    </row>
    <row r="2184" spans="1:16">
      <c r="A2184" s="57">
        <v>41633</v>
      </c>
      <c r="B2184" t="s">
        <v>22</v>
      </c>
      <c r="C2184" t="s">
        <v>23</v>
      </c>
      <c r="D2184" t="s">
        <v>12</v>
      </c>
      <c r="E2184" t="s">
        <v>13</v>
      </c>
      <c r="F2184">
        <v>27</v>
      </c>
      <c r="G2184" t="str">
        <f t="shared" si="102"/>
        <v>2013</v>
      </c>
      <c r="H2184" t="str">
        <f t="shared" si="103"/>
        <v>December</v>
      </c>
      <c r="I2184">
        <v>14238</v>
      </c>
      <c r="J2184">
        <v>15120</v>
      </c>
      <c r="K2184">
        <f t="shared" si="104"/>
        <v>882</v>
      </c>
      <c r="L2184">
        <v>2196</v>
      </c>
      <c r="M2184">
        <v>2340</v>
      </c>
      <c r="P2184" s="36">
        <v>41633</v>
      </c>
    </row>
    <row r="2185" spans="1:16">
      <c r="A2185" s="57">
        <v>41634</v>
      </c>
      <c r="B2185" t="s">
        <v>29</v>
      </c>
      <c r="C2185" t="s">
        <v>30</v>
      </c>
      <c r="D2185" t="s">
        <v>32</v>
      </c>
      <c r="E2185" t="s">
        <v>13</v>
      </c>
      <c r="F2185">
        <v>27</v>
      </c>
      <c r="G2185" t="str">
        <f t="shared" si="102"/>
        <v>2013</v>
      </c>
      <c r="H2185" t="str">
        <f t="shared" si="103"/>
        <v>December</v>
      </c>
      <c r="I2185">
        <v>10638</v>
      </c>
      <c r="J2185">
        <v>11340</v>
      </c>
      <c r="K2185">
        <f t="shared" si="104"/>
        <v>702</v>
      </c>
      <c r="L2185">
        <v>3546</v>
      </c>
      <c r="M2185">
        <v>3780</v>
      </c>
      <c r="P2185" s="36">
        <v>41634</v>
      </c>
    </row>
    <row r="2186" spans="1:16">
      <c r="A2186" s="57">
        <v>41634</v>
      </c>
      <c r="B2186" t="s">
        <v>24</v>
      </c>
      <c r="C2186" t="s">
        <v>25</v>
      </c>
      <c r="D2186" t="s">
        <v>39</v>
      </c>
      <c r="E2186" t="s">
        <v>13</v>
      </c>
      <c r="F2186">
        <v>12</v>
      </c>
      <c r="G2186" t="str">
        <f t="shared" si="102"/>
        <v>2013</v>
      </c>
      <c r="H2186" t="str">
        <f t="shared" si="103"/>
        <v>December</v>
      </c>
      <c r="I2186">
        <v>59616</v>
      </c>
      <c r="J2186">
        <v>63360</v>
      </c>
      <c r="K2186">
        <f t="shared" si="104"/>
        <v>3744</v>
      </c>
      <c r="L2186">
        <v>3582</v>
      </c>
      <c r="M2186">
        <v>3870</v>
      </c>
      <c r="P2186" s="36">
        <v>41634</v>
      </c>
    </row>
    <row r="2187" spans="1:16">
      <c r="A2187" s="57">
        <v>41634</v>
      </c>
      <c r="B2187" t="s">
        <v>34</v>
      </c>
      <c r="C2187" t="s">
        <v>25</v>
      </c>
      <c r="D2187" t="s">
        <v>28</v>
      </c>
      <c r="E2187" t="s">
        <v>13</v>
      </c>
      <c r="F2187">
        <v>18</v>
      </c>
      <c r="G2187" t="str">
        <f t="shared" si="102"/>
        <v>2013</v>
      </c>
      <c r="H2187" t="str">
        <f t="shared" si="103"/>
        <v>December</v>
      </c>
      <c r="I2187">
        <v>122472</v>
      </c>
      <c r="J2187">
        <v>130410</v>
      </c>
      <c r="K2187">
        <f t="shared" si="104"/>
        <v>7938</v>
      </c>
      <c r="L2187">
        <v>3978</v>
      </c>
      <c r="M2187">
        <v>4230</v>
      </c>
      <c r="P2187" s="36">
        <v>41634</v>
      </c>
    </row>
    <row r="2188" spans="1:16">
      <c r="A2188" s="57">
        <v>41634</v>
      </c>
      <c r="B2188" t="s">
        <v>27</v>
      </c>
      <c r="C2188" t="s">
        <v>23</v>
      </c>
      <c r="D2188" t="s">
        <v>41</v>
      </c>
      <c r="E2188" t="s">
        <v>13</v>
      </c>
      <c r="F2188">
        <v>8</v>
      </c>
      <c r="G2188" t="str">
        <f t="shared" si="102"/>
        <v>2013</v>
      </c>
      <c r="H2188" t="str">
        <f t="shared" si="103"/>
        <v>December</v>
      </c>
      <c r="I2188">
        <v>50184</v>
      </c>
      <c r="J2188">
        <v>53550</v>
      </c>
      <c r="K2188">
        <f t="shared" si="104"/>
        <v>3366</v>
      </c>
      <c r="L2188">
        <v>3978</v>
      </c>
      <c r="M2188">
        <v>4230</v>
      </c>
      <c r="P2188" s="36">
        <v>41634</v>
      </c>
    </row>
    <row r="2189" spans="1:16">
      <c r="A2189" s="57">
        <v>41634</v>
      </c>
      <c r="B2189" t="s">
        <v>22</v>
      </c>
      <c r="C2189" t="s">
        <v>23</v>
      </c>
      <c r="D2189" t="s">
        <v>42</v>
      </c>
      <c r="E2189" t="s">
        <v>16</v>
      </c>
      <c r="F2189">
        <v>21</v>
      </c>
      <c r="G2189" t="str">
        <f t="shared" si="102"/>
        <v>2013</v>
      </c>
      <c r="H2189" t="str">
        <f t="shared" si="103"/>
        <v>December</v>
      </c>
      <c r="I2189">
        <v>75060</v>
      </c>
      <c r="J2189">
        <v>81000</v>
      </c>
      <c r="K2189">
        <f t="shared" si="104"/>
        <v>5940</v>
      </c>
      <c r="L2189">
        <v>2034</v>
      </c>
      <c r="M2189">
        <v>2160</v>
      </c>
      <c r="P2189" s="36">
        <v>41634</v>
      </c>
    </row>
    <row r="2190" spans="1:16">
      <c r="A2190" s="57">
        <v>41634</v>
      </c>
      <c r="B2190" t="s">
        <v>31</v>
      </c>
      <c r="C2190" t="s">
        <v>30</v>
      </c>
      <c r="D2190" t="s">
        <v>37</v>
      </c>
      <c r="E2190" t="s">
        <v>13</v>
      </c>
      <c r="F2190">
        <v>25</v>
      </c>
      <c r="G2190" t="str">
        <f t="shared" si="102"/>
        <v>2013</v>
      </c>
      <c r="H2190" t="str">
        <f t="shared" si="103"/>
        <v>December</v>
      </c>
      <c r="I2190">
        <v>112050</v>
      </c>
      <c r="J2190">
        <v>119250</v>
      </c>
      <c r="K2190">
        <f t="shared" si="104"/>
        <v>7200</v>
      </c>
      <c r="L2190">
        <v>3042</v>
      </c>
      <c r="M2190">
        <v>3240</v>
      </c>
      <c r="P2190" s="36">
        <v>41634</v>
      </c>
    </row>
    <row r="2191" spans="1:16">
      <c r="A2191" s="57">
        <v>41635</v>
      </c>
      <c r="B2191" t="s">
        <v>17</v>
      </c>
      <c r="C2191" t="s">
        <v>18</v>
      </c>
      <c r="D2191" t="s">
        <v>28</v>
      </c>
      <c r="E2191" t="s">
        <v>13</v>
      </c>
      <c r="F2191">
        <v>12</v>
      </c>
      <c r="G2191" t="str">
        <f t="shared" si="102"/>
        <v>2013</v>
      </c>
      <c r="H2191" t="str">
        <f t="shared" si="103"/>
        <v>December</v>
      </c>
      <c r="I2191">
        <v>58320</v>
      </c>
      <c r="J2191">
        <v>62100</v>
      </c>
      <c r="K2191">
        <f t="shared" si="104"/>
        <v>3780</v>
      </c>
      <c r="L2191">
        <v>5148</v>
      </c>
      <c r="M2191">
        <v>5490</v>
      </c>
      <c r="P2191" s="36">
        <v>41635</v>
      </c>
    </row>
    <row r="2192" spans="1:16">
      <c r="A2192" s="57">
        <v>41635</v>
      </c>
      <c r="B2192" t="s">
        <v>31</v>
      </c>
      <c r="C2192" t="s">
        <v>30</v>
      </c>
      <c r="D2192" t="s">
        <v>43</v>
      </c>
      <c r="E2192" t="s">
        <v>13</v>
      </c>
      <c r="F2192">
        <v>9</v>
      </c>
      <c r="G2192" t="str">
        <f t="shared" si="102"/>
        <v>2013</v>
      </c>
      <c r="H2192" t="str">
        <f t="shared" si="103"/>
        <v>December</v>
      </c>
      <c r="I2192">
        <v>84600</v>
      </c>
      <c r="J2192">
        <v>90000</v>
      </c>
      <c r="K2192">
        <f t="shared" si="104"/>
        <v>5400</v>
      </c>
      <c r="L2192">
        <v>2106</v>
      </c>
      <c r="M2192">
        <v>2250</v>
      </c>
      <c r="P2192" s="36">
        <v>41635</v>
      </c>
    </row>
    <row r="2193" spans="1:16">
      <c r="A2193" s="57">
        <v>41635</v>
      </c>
      <c r="B2193" t="s">
        <v>24</v>
      </c>
      <c r="C2193" t="s">
        <v>25</v>
      </c>
      <c r="D2193" t="s">
        <v>15</v>
      </c>
      <c r="E2193" t="s">
        <v>16</v>
      </c>
      <c r="F2193">
        <v>23</v>
      </c>
      <c r="G2193" t="str">
        <f t="shared" si="102"/>
        <v>2013</v>
      </c>
      <c r="H2193" t="str">
        <f t="shared" si="103"/>
        <v>December</v>
      </c>
      <c r="I2193">
        <v>35820</v>
      </c>
      <c r="J2193">
        <v>38700</v>
      </c>
      <c r="K2193">
        <f t="shared" si="104"/>
        <v>2880</v>
      </c>
      <c r="L2193">
        <v>4482</v>
      </c>
      <c r="M2193">
        <v>4770</v>
      </c>
      <c r="P2193" s="36">
        <v>41635</v>
      </c>
    </row>
    <row r="2194" spans="1:16">
      <c r="A2194" s="57">
        <v>41635</v>
      </c>
      <c r="B2194" t="s">
        <v>10</v>
      </c>
      <c r="C2194" t="s">
        <v>11</v>
      </c>
      <c r="D2194" t="s">
        <v>21</v>
      </c>
      <c r="E2194" t="s">
        <v>13</v>
      </c>
      <c r="F2194">
        <v>23</v>
      </c>
      <c r="G2194" t="str">
        <f t="shared" si="102"/>
        <v>2013</v>
      </c>
      <c r="H2194" t="str">
        <f t="shared" si="103"/>
        <v>December</v>
      </c>
      <c r="I2194">
        <v>41724</v>
      </c>
      <c r="J2194">
        <v>44460</v>
      </c>
      <c r="K2194">
        <f t="shared" si="104"/>
        <v>2736</v>
      </c>
      <c r="L2194">
        <v>3546</v>
      </c>
      <c r="M2194">
        <v>3780</v>
      </c>
      <c r="P2194" s="36">
        <v>41635</v>
      </c>
    </row>
    <row r="2195" spans="1:16">
      <c r="A2195" s="57">
        <v>41635</v>
      </c>
      <c r="B2195" t="s">
        <v>34</v>
      </c>
      <c r="C2195" t="s">
        <v>25</v>
      </c>
      <c r="D2195" t="s">
        <v>41</v>
      </c>
      <c r="E2195" t="s">
        <v>13</v>
      </c>
      <c r="F2195">
        <v>20</v>
      </c>
      <c r="G2195" t="str">
        <f t="shared" si="102"/>
        <v>2013</v>
      </c>
      <c r="H2195" t="str">
        <f t="shared" si="103"/>
        <v>December</v>
      </c>
      <c r="I2195">
        <v>64944</v>
      </c>
      <c r="J2195">
        <v>69300</v>
      </c>
      <c r="K2195">
        <f t="shared" si="104"/>
        <v>4356</v>
      </c>
      <c r="L2195">
        <v>4482</v>
      </c>
      <c r="M2195">
        <v>4770</v>
      </c>
      <c r="P2195" s="36">
        <v>41635</v>
      </c>
    </row>
    <row r="2196" spans="1:16">
      <c r="A2196" s="57">
        <v>41636</v>
      </c>
      <c r="B2196" t="s">
        <v>22</v>
      </c>
      <c r="C2196" t="s">
        <v>23</v>
      </c>
      <c r="D2196" t="s">
        <v>41</v>
      </c>
      <c r="E2196" t="s">
        <v>13</v>
      </c>
      <c r="F2196">
        <v>25</v>
      </c>
      <c r="G2196" t="str">
        <f t="shared" si="102"/>
        <v>2013</v>
      </c>
      <c r="H2196" t="str">
        <f t="shared" si="103"/>
        <v>December</v>
      </c>
      <c r="I2196">
        <v>17712</v>
      </c>
      <c r="J2196">
        <v>18900</v>
      </c>
      <c r="K2196">
        <f t="shared" si="104"/>
        <v>1188</v>
      </c>
      <c r="L2196">
        <v>4482</v>
      </c>
      <c r="M2196">
        <v>4770</v>
      </c>
      <c r="P2196" s="36">
        <v>41636</v>
      </c>
    </row>
    <row r="2197" spans="1:16">
      <c r="A2197" s="57">
        <v>41636</v>
      </c>
      <c r="B2197" t="s">
        <v>34</v>
      </c>
      <c r="C2197" t="s">
        <v>25</v>
      </c>
      <c r="D2197" t="s">
        <v>26</v>
      </c>
      <c r="E2197" t="s">
        <v>13</v>
      </c>
      <c r="F2197">
        <v>4</v>
      </c>
      <c r="G2197" t="str">
        <f t="shared" si="102"/>
        <v>2013</v>
      </c>
      <c r="H2197" t="str">
        <f t="shared" si="103"/>
        <v>December</v>
      </c>
      <c r="I2197">
        <v>45630</v>
      </c>
      <c r="J2197">
        <v>48600</v>
      </c>
      <c r="K2197">
        <f t="shared" si="104"/>
        <v>2970</v>
      </c>
      <c r="L2197">
        <v>2034</v>
      </c>
      <c r="M2197">
        <v>2160</v>
      </c>
      <c r="P2197" s="36">
        <v>41636</v>
      </c>
    </row>
    <row r="2198" spans="1:16">
      <c r="A2198" s="57">
        <v>41636</v>
      </c>
      <c r="B2198" t="s">
        <v>27</v>
      </c>
      <c r="C2198" t="s">
        <v>23</v>
      </c>
      <c r="D2198" t="s">
        <v>39</v>
      </c>
      <c r="E2198" t="s">
        <v>13</v>
      </c>
      <c r="F2198">
        <v>24</v>
      </c>
      <c r="G2198" t="str">
        <f t="shared" si="102"/>
        <v>2013</v>
      </c>
      <c r="H2198" t="str">
        <f t="shared" si="103"/>
        <v>December</v>
      </c>
      <c r="I2198">
        <v>48438</v>
      </c>
      <c r="J2198">
        <v>51480</v>
      </c>
      <c r="K2198">
        <f t="shared" si="104"/>
        <v>3042</v>
      </c>
      <c r="L2198">
        <v>3978</v>
      </c>
      <c r="M2198">
        <v>4230</v>
      </c>
      <c r="P2198" s="36">
        <v>41636</v>
      </c>
    </row>
    <row r="2199" spans="1:16">
      <c r="A2199" s="57">
        <v>41636</v>
      </c>
      <c r="B2199" t="s">
        <v>22</v>
      </c>
      <c r="C2199" t="s">
        <v>23</v>
      </c>
      <c r="D2199" t="s">
        <v>42</v>
      </c>
      <c r="E2199" t="s">
        <v>16</v>
      </c>
      <c r="F2199">
        <v>24</v>
      </c>
      <c r="G2199" t="str">
        <f t="shared" si="102"/>
        <v>2013</v>
      </c>
      <c r="H2199" t="str">
        <f t="shared" si="103"/>
        <v>December</v>
      </c>
      <c r="I2199">
        <v>172638</v>
      </c>
      <c r="J2199">
        <v>186300</v>
      </c>
      <c r="K2199">
        <f t="shared" si="104"/>
        <v>13662</v>
      </c>
      <c r="L2199">
        <v>5832</v>
      </c>
      <c r="M2199">
        <v>6210</v>
      </c>
      <c r="P2199" s="36">
        <v>41636</v>
      </c>
    </row>
    <row r="2200" spans="1:16">
      <c r="A2200" s="57">
        <v>41636</v>
      </c>
      <c r="B2200" t="s">
        <v>20</v>
      </c>
      <c r="C2200" t="s">
        <v>18</v>
      </c>
      <c r="D2200" t="s">
        <v>41</v>
      </c>
      <c r="E2200" t="s">
        <v>13</v>
      </c>
      <c r="F2200">
        <v>16</v>
      </c>
      <c r="G2200" t="str">
        <f t="shared" si="102"/>
        <v>2013</v>
      </c>
      <c r="H2200" t="str">
        <f t="shared" si="103"/>
        <v>December</v>
      </c>
      <c r="I2200">
        <v>23616</v>
      </c>
      <c r="J2200">
        <v>25200</v>
      </c>
      <c r="K2200">
        <f t="shared" si="104"/>
        <v>1584</v>
      </c>
      <c r="L2200">
        <v>3978</v>
      </c>
      <c r="M2200">
        <v>4230</v>
      </c>
      <c r="P2200" s="36">
        <v>41636</v>
      </c>
    </row>
    <row r="2201" spans="1:16">
      <c r="A2201" s="57">
        <v>41636</v>
      </c>
      <c r="B2201" t="s">
        <v>22</v>
      </c>
      <c r="C2201" t="s">
        <v>23</v>
      </c>
      <c r="D2201" t="s">
        <v>26</v>
      </c>
      <c r="E2201" t="s">
        <v>13</v>
      </c>
      <c r="F2201">
        <v>6</v>
      </c>
      <c r="G2201" t="str">
        <f t="shared" si="102"/>
        <v>2013</v>
      </c>
      <c r="H2201" t="str">
        <f t="shared" si="103"/>
        <v>December</v>
      </c>
      <c r="I2201">
        <v>30420</v>
      </c>
      <c r="J2201">
        <v>32400</v>
      </c>
      <c r="K2201">
        <f t="shared" si="104"/>
        <v>1980</v>
      </c>
      <c r="L2201">
        <v>3978</v>
      </c>
      <c r="M2201">
        <v>4230</v>
      </c>
      <c r="P2201" s="36">
        <v>41636</v>
      </c>
    </row>
    <row r="2202" spans="1:16">
      <c r="A2202" s="57">
        <v>41637</v>
      </c>
      <c r="B2202" t="s">
        <v>17</v>
      </c>
      <c r="C2202" t="s">
        <v>18</v>
      </c>
      <c r="D2202" t="s">
        <v>42</v>
      </c>
      <c r="E2202" t="s">
        <v>16</v>
      </c>
      <c r="F2202">
        <v>4</v>
      </c>
      <c r="G2202" t="str">
        <f t="shared" si="102"/>
        <v>2013</v>
      </c>
      <c r="H2202" t="str">
        <f t="shared" si="103"/>
        <v>December</v>
      </c>
      <c r="I2202">
        <v>15012</v>
      </c>
      <c r="J2202">
        <v>16200</v>
      </c>
      <c r="K2202">
        <f t="shared" si="104"/>
        <v>1188</v>
      </c>
      <c r="L2202">
        <v>5148</v>
      </c>
      <c r="M2202">
        <v>5490</v>
      </c>
      <c r="P2202" s="36">
        <v>41637</v>
      </c>
    </row>
    <row r="2203" spans="1:16">
      <c r="A2203" s="57">
        <v>41637</v>
      </c>
      <c r="B2203" t="s">
        <v>17</v>
      </c>
      <c r="C2203" t="s">
        <v>18</v>
      </c>
      <c r="D2203" t="s">
        <v>37</v>
      </c>
      <c r="E2203" t="s">
        <v>13</v>
      </c>
      <c r="F2203">
        <v>24</v>
      </c>
      <c r="G2203" t="str">
        <f t="shared" si="102"/>
        <v>2013</v>
      </c>
      <c r="H2203" t="str">
        <f t="shared" si="103"/>
        <v>December</v>
      </c>
      <c r="I2203">
        <v>53784</v>
      </c>
      <c r="J2203">
        <v>57240</v>
      </c>
      <c r="K2203">
        <f t="shared" si="104"/>
        <v>3456</v>
      </c>
      <c r="L2203">
        <v>5832</v>
      </c>
      <c r="M2203">
        <v>6210</v>
      </c>
      <c r="P2203" s="36">
        <v>41637</v>
      </c>
    </row>
    <row r="2204" spans="1:16">
      <c r="A2204" s="57">
        <v>41638</v>
      </c>
      <c r="B2204" t="s">
        <v>22</v>
      </c>
      <c r="C2204" t="s">
        <v>23</v>
      </c>
      <c r="D2204" t="s">
        <v>38</v>
      </c>
      <c r="E2204" t="s">
        <v>13</v>
      </c>
      <c r="F2204">
        <v>21</v>
      </c>
      <c r="G2204" t="str">
        <f t="shared" si="102"/>
        <v>2013</v>
      </c>
      <c r="H2204" t="str">
        <f t="shared" si="103"/>
        <v>December</v>
      </c>
      <c r="I2204">
        <v>7092</v>
      </c>
      <c r="J2204">
        <v>7560</v>
      </c>
      <c r="K2204">
        <f t="shared" si="104"/>
        <v>468</v>
      </c>
      <c r="L2204">
        <v>2034</v>
      </c>
      <c r="M2204">
        <v>2160</v>
      </c>
      <c r="P2204" s="36">
        <v>41638</v>
      </c>
    </row>
    <row r="2205" spans="1:16">
      <c r="A2205" s="57">
        <v>41638</v>
      </c>
      <c r="B2205" t="s">
        <v>31</v>
      </c>
      <c r="C2205" t="s">
        <v>30</v>
      </c>
      <c r="D2205" t="s">
        <v>37</v>
      </c>
      <c r="E2205" t="s">
        <v>13</v>
      </c>
      <c r="F2205">
        <v>13</v>
      </c>
      <c r="G2205" t="str">
        <f t="shared" si="102"/>
        <v>2013</v>
      </c>
      <c r="H2205" t="str">
        <f t="shared" si="103"/>
        <v>December</v>
      </c>
      <c r="I2205">
        <v>94122</v>
      </c>
      <c r="J2205">
        <v>100170</v>
      </c>
      <c r="K2205">
        <f t="shared" si="104"/>
        <v>6048</v>
      </c>
      <c r="L2205">
        <v>5832</v>
      </c>
      <c r="M2205">
        <v>6210</v>
      </c>
      <c r="P2205" s="36">
        <v>41638</v>
      </c>
    </row>
    <row r="2206" spans="1:16">
      <c r="A2206" s="57">
        <v>41638</v>
      </c>
      <c r="B2206" t="s">
        <v>34</v>
      </c>
      <c r="C2206" t="s">
        <v>25</v>
      </c>
      <c r="D2206" t="s">
        <v>41</v>
      </c>
      <c r="E2206" t="s">
        <v>13</v>
      </c>
      <c r="F2206">
        <v>2</v>
      </c>
      <c r="G2206" t="str">
        <f t="shared" si="102"/>
        <v>2013</v>
      </c>
      <c r="H2206" t="str">
        <f t="shared" si="103"/>
        <v>December</v>
      </c>
      <c r="I2206">
        <v>20664</v>
      </c>
      <c r="J2206">
        <v>22050</v>
      </c>
      <c r="K2206">
        <f t="shared" si="104"/>
        <v>1386</v>
      </c>
      <c r="L2206">
        <v>3546</v>
      </c>
      <c r="M2206">
        <v>3780</v>
      </c>
      <c r="P2206" s="36">
        <v>41638</v>
      </c>
    </row>
    <row r="2207" spans="1:16">
      <c r="A2207" s="57">
        <v>41638</v>
      </c>
      <c r="B2207" t="s">
        <v>34</v>
      </c>
      <c r="C2207" t="s">
        <v>25</v>
      </c>
      <c r="D2207" t="s">
        <v>19</v>
      </c>
      <c r="E2207" t="s">
        <v>13</v>
      </c>
      <c r="F2207">
        <v>20</v>
      </c>
      <c r="G2207" t="str">
        <f t="shared" si="102"/>
        <v>2013</v>
      </c>
      <c r="H2207" t="str">
        <f t="shared" si="103"/>
        <v>December</v>
      </c>
      <c r="I2207">
        <v>19890</v>
      </c>
      <c r="J2207">
        <v>21150</v>
      </c>
      <c r="K2207">
        <f t="shared" si="104"/>
        <v>1260</v>
      </c>
      <c r="L2207">
        <v>3726</v>
      </c>
      <c r="M2207">
        <v>3960</v>
      </c>
      <c r="P2207" s="36">
        <v>41638</v>
      </c>
    </row>
    <row r="2208" spans="1:16">
      <c r="A2208" s="57">
        <v>41638</v>
      </c>
      <c r="B2208" t="s">
        <v>14</v>
      </c>
      <c r="C2208" t="s">
        <v>11</v>
      </c>
      <c r="D2208" t="s">
        <v>15</v>
      </c>
      <c r="E2208" t="s">
        <v>16</v>
      </c>
      <c r="F2208">
        <v>21</v>
      </c>
      <c r="G2208" t="str">
        <f t="shared" si="102"/>
        <v>2013</v>
      </c>
      <c r="H2208" t="str">
        <f t="shared" si="103"/>
        <v>December</v>
      </c>
      <c r="I2208">
        <v>57312</v>
      </c>
      <c r="J2208">
        <v>61920</v>
      </c>
      <c r="K2208">
        <f t="shared" si="104"/>
        <v>4608</v>
      </c>
      <c r="L2208">
        <v>3978</v>
      </c>
      <c r="M2208">
        <v>4230</v>
      </c>
      <c r="P2208" s="36">
        <v>41638</v>
      </c>
    </row>
    <row r="2209" spans="1:16">
      <c r="A2209" s="57">
        <v>41639</v>
      </c>
      <c r="B2209" t="s">
        <v>22</v>
      </c>
      <c r="C2209" t="s">
        <v>23</v>
      </c>
      <c r="D2209" t="s">
        <v>37</v>
      </c>
      <c r="E2209" t="s">
        <v>13</v>
      </c>
      <c r="F2209">
        <v>12</v>
      </c>
      <c r="G2209" t="str">
        <f t="shared" si="102"/>
        <v>2013</v>
      </c>
      <c r="H2209" t="str">
        <f t="shared" si="103"/>
        <v>December</v>
      </c>
      <c r="I2209">
        <v>35856</v>
      </c>
      <c r="J2209">
        <v>38160</v>
      </c>
      <c r="K2209">
        <f t="shared" si="104"/>
        <v>2304</v>
      </c>
      <c r="L2209">
        <v>3042</v>
      </c>
      <c r="M2209">
        <v>3240</v>
      </c>
      <c r="P2209" s="36">
        <v>41639</v>
      </c>
    </row>
    <row r="2210" spans="1:16">
      <c r="A2210" s="57">
        <v>41639</v>
      </c>
      <c r="B2210" t="s">
        <v>20</v>
      </c>
      <c r="C2210" t="s">
        <v>18</v>
      </c>
      <c r="D2210" t="s">
        <v>39</v>
      </c>
      <c r="E2210" t="s">
        <v>13</v>
      </c>
      <c r="F2210">
        <v>23</v>
      </c>
      <c r="G2210" t="str">
        <f t="shared" si="102"/>
        <v>2013</v>
      </c>
      <c r="H2210" t="str">
        <f t="shared" si="103"/>
        <v>December</v>
      </c>
      <c r="I2210">
        <v>18630</v>
      </c>
      <c r="J2210">
        <v>19800</v>
      </c>
      <c r="K2210">
        <f t="shared" si="104"/>
        <v>1170</v>
      </c>
      <c r="L2210">
        <v>3546</v>
      </c>
      <c r="M2210">
        <v>3780</v>
      </c>
      <c r="P2210" s="36">
        <v>41639</v>
      </c>
    </row>
    <row r="2211" spans="1:16">
      <c r="A2211" s="57">
        <v>41639</v>
      </c>
      <c r="B2211" t="s">
        <v>14</v>
      </c>
      <c r="C2211" t="s">
        <v>11</v>
      </c>
      <c r="D2211" t="s">
        <v>19</v>
      </c>
      <c r="E2211" t="s">
        <v>13</v>
      </c>
      <c r="F2211">
        <v>23</v>
      </c>
      <c r="G2211" t="str">
        <f t="shared" si="102"/>
        <v>2013</v>
      </c>
      <c r="H2211" t="str">
        <f t="shared" si="103"/>
        <v>December</v>
      </c>
      <c r="I2211">
        <v>75582</v>
      </c>
      <c r="J2211">
        <v>80370</v>
      </c>
      <c r="K2211">
        <f t="shared" si="104"/>
        <v>4788</v>
      </c>
      <c r="L2211">
        <v>4482</v>
      </c>
      <c r="M2211">
        <v>4770</v>
      </c>
      <c r="P2211" s="36">
        <v>41639</v>
      </c>
    </row>
    <row r="2212" spans="1:16">
      <c r="A2212" s="57">
        <v>41640</v>
      </c>
      <c r="B2212" t="s">
        <v>17</v>
      </c>
      <c r="C2212" t="s">
        <v>18</v>
      </c>
      <c r="D2212" t="s">
        <v>15</v>
      </c>
      <c r="E2212" t="s">
        <v>16</v>
      </c>
      <c r="F2212">
        <v>24</v>
      </c>
      <c r="G2212" t="str">
        <f t="shared" si="102"/>
        <v>2014</v>
      </c>
      <c r="H2212" t="str">
        <f t="shared" si="103"/>
        <v>January</v>
      </c>
      <c r="I2212">
        <v>46566</v>
      </c>
      <c r="J2212">
        <v>50310</v>
      </c>
      <c r="K2212">
        <f t="shared" si="104"/>
        <v>3744</v>
      </c>
      <c r="L2212">
        <v>3924</v>
      </c>
      <c r="M2212">
        <v>4230</v>
      </c>
      <c r="P2212" s="36">
        <v>41640</v>
      </c>
    </row>
    <row r="2213" spans="1:16">
      <c r="A2213" s="57">
        <v>41640</v>
      </c>
      <c r="B2213" t="s">
        <v>27</v>
      </c>
      <c r="C2213" t="s">
        <v>23</v>
      </c>
      <c r="D2213" t="s">
        <v>42</v>
      </c>
      <c r="E2213" t="s">
        <v>16</v>
      </c>
      <c r="F2213">
        <v>25</v>
      </c>
      <c r="G2213" t="str">
        <f t="shared" si="102"/>
        <v>2014</v>
      </c>
      <c r="H2213" t="str">
        <f t="shared" si="103"/>
        <v>January</v>
      </c>
      <c r="I2213">
        <v>112590</v>
      </c>
      <c r="J2213">
        <v>121500</v>
      </c>
      <c r="K2213">
        <f t="shared" si="104"/>
        <v>8910</v>
      </c>
      <c r="L2213">
        <v>2952</v>
      </c>
      <c r="M2213">
        <v>3150</v>
      </c>
      <c r="P2213" s="36">
        <v>41640</v>
      </c>
    </row>
    <row r="2214" spans="1:16">
      <c r="A2214" s="57">
        <v>41640</v>
      </c>
      <c r="B2214" t="s">
        <v>17</v>
      </c>
      <c r="C2214" t="s">
        <v>18</v>
      </c>
      <c r="D2214" t="s">
        <v>36</v>
      </c>
      <c r="E2214" t="s">
        <v>13</v>
      </c>
      <c r="F2214">
        <v>17</v>
      </c>
      <c r="G2214" t="str">
        <f t="shared" si="102"/>
        <v>2014</v>
      </c>
      <c r="H2214" t="str">
        <f t="shared" si="103"/>
        <v>January</v>
      </c>
      <c r="I2214">
        <v>52650</v>
      </c>
      <c r="J2214">
        <v>56250</v>
      </c>
      <c r="K2214">
        <f t="shared" si="104"/>
        <v>3600</v>
      </c>
      <c r="L2214">
        <v>3726</v>
      </c>
      <c r="M2214">
        <v>3960</v>
      </c>
      <c r="P2214" s="36">
        <v>41640</v>
      </c>
    </row>
    <row r="2215" spans="1:16">
      <c r="A2215" s="57">
        <v>41640</v>
      </c>
      <c r="B2215" t="s">
        <v>20</v>
      </c>
      <c r="C2215" t="s">
        <v>18</v>
      </c>
      <c r="D2215" t="s">
        <v>39</v>
      </c>
      <c r="E2215" t="s">
        <v>13</v>
      </c>
      <c r="F2215">
        <v>21</v>
      </c>
      <c r="G2215" t="str">
        <f t="shared" si="102"/>
        <v>2014</v>
      </c>
      <c r="H2215" t="str">
        <f t="shared" si="103"/>
        <v>January</v>
      </c>
      <c r="I2215">
        <v>70794</v>
      </c>
      <c r="J2215">
        <v>75240</v>
      </c>
      <c r="K2215">
        <f t="shared" si="104"/>
        <v>4446</v>
      </c>
      <c r="L2215">
        <v>3978</v>
      </c>
      <c r="M2215">
        <v>4230</v>
      </c>
      <c r="P2215" s="36">
        <v>41640</v>
      </c>
    </row>
    <row r="2216" spans="1:16">
      <c r="A2216" s="57">
        <v>41640</v>
      </c>
      <c r="B2216" t="s">
        <v>34</v>
      </c>
      <c r="C2216" t="s">
        <v>25</v>
      </c>
      <c r="D2216" t="s">
        <v>41</v>
      </c>
      <c r="E2216" t="s">
        <v>13</v>
      </c>
      <c r="F2216">
        <v>9</v>
      </c>
      <c r="G2216" t="str">
        <f t="shared" si="102"/>
        <v>2014</v>
      </c>
      <c r="H2216" t="str">
        <f t="shared" si="103"/>
        <v>January</v>
      </c>
      <c r="I2216">
        <v>38376</v>
      </c>
      <c r="J2216">
        <v>40950</v>
      </c>
      <c r="K2216">
        <f t="shared" si="104"/>
        <v>2574</v>
      </c>
      <c r="L2216">
        <v>3726</v>
      </c>
      <c r="M2216">
        <v>3960</v>
      </c>
      <c r="P2216" s="36">
        <v>41640</v>
      </c>
    </row>
    <row r="2217" spans="1:16">
      <c r="A2217" s="57">
        <v>41640</v>
      </c>
      <c r="B2217" t="s">
        <v>14</v>
      </c>
      <c r="C2217" t="s">
        <v>11</v>
      </c>
      <c r="D2217" t="s">
        <v>12</v>
      </c>
      <c r="E2217" t="s">
        <v>13</v>
      </c>
      <c r="F2217">
        <v>11</v>
      </c>
      <c r="G2217" t="str">
        <f t="shared" si="102"/>
        <v>2014</v>
      </c>
      <c r="H2217" t="str">
        <f t="shared" si="103"/>
        <v>January</v>
      </c>
      <c r="I2217">
        <v>36612</v>
      </c>
      <c r="J2217">
        <v>38880</v>
      </c>
      <c r="K2217">
        <f t="shared" si="104"/>
        <v>2268</v>
      </c>
      <c r="L2217">
        <v>4482</v>
      </c>
      <c r="M2217">
        <v>4770</v>
      </c>
      <c r="P2217" s="36">
        <v>41640</v>
      </c>
    </row>
    <row r="2218" spans="1:16">
      <c r="A2218" s="57">
        <v>41640</v>
      </c>
      <c r="B2218" t="s">
        <v>27</v>
      </c>
      <c r="C2218" t="s">
        <v>23</v>
      </c>
      <c r="D2218" t="s">
        <v>26</v>
      </c>
      <c r="E2218" t="s">
        <v>13</v>
      </c>
      <c r="F2218">
        <v>4</v>
      </c>
      <c r="G2218" t="str">
        <f t="shared" si="102"/>
        <v>2014</v>
      </c>
      <c r="H2218" t="str">
        <f t="shared" si="103"/>
        <v>January</v>
      </c>
      <c r="I2218">
        <v>76050</v>
      </c>
      <c r="J2218">
        <v>81000</v>
      </c>
      <c r="K2218">
        <f t="shared" si="104"/>
        <v>4950</v>
      </c>
      <c r="L2218">
        <v>3582</v>
      </c>
      <c r="M2218">
        <v>3870</v>
      </c>
      <c r="P2218" s="36">
        <v>41640</v>
      </c>
    </row>
    <row r="2219" spans="1:16">
      <c r="A2219" s="57">
        <v>41640</v>
      </c>
      <c r="B2219" t="s">
        <v>34</v>
      </c>
      <c r="C2219" t="s">
        <v>25</v>
      </c>
      <c r="D2219" t="s">
        <v>36</v>
      </c>
      <c r="E2219" t="s">
        <v>13</v>
      </c>
      <c r="F2219">
        <v>22</v>
      </c>
      <c r="G2219" t="str">
        <f t="shared" si="102"/>
        <v>2014</v>
      </c>
      <c r="H2219" t="str">
        <f t="shared" si="103"/>
        <v>January</v>
      </c>
      <c r="I2219">
        <v>50544</v>
      </c>
      <c r="J2219">
        <v>54000</v>
      </c>
      <c r="K2219">
        <f t="shared" si="104"/>
        <v>3456</v>
      </c>
      <c r="L2219">
        <v>4482</v>
      </c>
      <c r="M2219">
        <v>4770</v>
      </c>
      <c r="P2219" s="36">
        <v>41640</v>
      </c>
    </row>
    <row r="2220" spans="1:16">
      <c r="A2220" s="57">
        <v>41641</v>
      </c>
      <c r="B2220" t="s">
        <v>24</v>
      </c>
      <c r="C2220" t="s">
        <v>25</v>
      </c>
      <c r="D2220" t="s">
        <v>35</v>
      </c>
      <c r="E2220" t="s">
        <v>13</v>
      </c>
      <c r="F2220">
        <v>15</v>
      </c>
      <c r="G2220" t="str">
        <f t="shared" si="102"/>
        <v>2014</v>
      </c>
      <c r="H2220" t="str">
        <f t="shared" si="103"/>
        <v>January</v>
      </c>
      <c r="I2220">
        <v>41184</v>
      </c>
      <c r="J2220">
        <v>43920</v>
      </c>
      <c r="K2220">
        <f t="shared" si="104"/>
        <v>2736</v>
      </c>
      <c r="L2220">
        <v>3924</v>
      </c>
      <c r="M2220">
        <v>4230</v>
      </c>
      <c r="P2220" s="36">
        <v>41641</v>
      </c>
    </row>
    <row r="2221" spans="1:16">
      <c r="A2221" s="57">
        <v>41641</v>
      </c>
      <c r="B2221" t="s">
        <v>22</v>
      </c>
      <c r="C2221" t="s">
        <v>23</v>
      </c>
      <c r="D2221" t="s">
        <v>35</v>
      </c>
      <c r="E2221" t="s">
        <v>13</v>
      </c>
      <c r="F2221">
        <v>23</v>
      </c>
      <c r="G2221" t="str">
        <f t="shared" si="102"/>
        <v>2014</v>
      </c>
      <c r="H2221" t="str">
        <f t="shared" si="103"/>
        <v>January</v>
      </c>
      <c r="I2221">
        <v>36036</v>
      </c>
      <c r="J2221">
        <v>38430</v>
      </c>
      <c r="K2221">
        <f t="shared" si="104"/>
        <v>2394</v>
      </c>
      <c r="L2221">
        <v>7506</v>
      </c>
      <c r="M2221">
        <v>8100</v>
      </c>
      <c r="P2221" s="36">
        <v>41641</v>
      </c>
    </row>
    <row r="2222" spans="1:16">
      <c r="A2222" s="57">
        <v>41642</v>
      </c>
      <c r="B2222" t="s">
        <v>17</v>
      </c>
      <c r="C2222" t="s">
        <v>18</v>
      </c>
      <c r="D2222" t="s">
        <v>33</v>
      </c>
      <c r="E2222" t="s">
        <v>13</v>
      </c>
      <c r="F2222">
        <v>9</v>
      </c>
      <c r="G2222" t="str">
        <f t="shared" si="102"/>
        <v>2014</v>
      </c>
      <c r="H2222" t="str">
        <f t="shared" si="103"/>
        <v>January</v>
      </c>
      <c r="I2222">
        <v>43758</v>
      </c>
      <c r="J2222">
        <v>46530</v>
      </c>
      <c r="K2222">
        <f t="shared" si="104"/>
        <v>2772</v>
      </c>
      <c r="L2222">
        <v>3546</v>
      </c>
      <c r="M2222">
        <v>3780</v>
      </c>
      <c r="P2222" s="36">
        <v>41642</v>
      </c>
    </row>
    <row r="2223" spans="1:16">
      <c r="A2223" s="57">
        <v>41642</v>
      </c>
      <c r="B2223" t="s">
        <v>20</v>
      </c>
      <c r="C2223" t="s">
        <v>18</v>
      </c>
      <c r="D2223" t="s">
        <v>26</v>
      </c>
      <c r="E2223" t="s">
        <v>13</v>
      </c>
      <c r="F2223">
        <v>7</v>
      </c>
      <c r="G2223" t="str">
        <f t="shared" si="102"/>
        <v>2014</v>
      </c>
      <c r="H2223" t="str">
        <f t="shared" si="103"/>
        <v>January</v>
      </c>
      <c r="I2223">
        <v>24336</v>
      </c>
      <c r="J2223">
        <v>25920</v>
      </c>
      <c r="K2223">
        <f t="shared" si="104"/>
        <v>1584</v>
      </c>
      <c r="L2223">
        <v>3042</v>
      </c>
      <c r="M2223">
        <v>3240</v>
      </c>
      <c r="P2223" s="36">
        <v>41642</v>
      </c>
    </row>
    <row r="2224" spans="1:16">
      <c r="A2224" s="57">
        <v>41642</v>
      </c>
      <c r="B2224" t="s">
        <v>27</v>
      </c>
      <c r="C2224" t="s">
        <v>23</v>
      </c>
      <c r="D2224" t="s">
        <v>41</v>
      </c>
      <c r="E2224" t="s">
        <v>13</v>
      </c>
      <c r="F2224">
        <v>25</v>
      </c>
      <c r="G2224" t="str">
        <f t="shared" si="102"/>
        <v>2014</v>
      </c>
      <c r="H2224" t="str">
        <f t="shared" si="103"/>
        <v>January</v>
      </c>
      <c r="I2224">
        <v>2952</v>
      </c>
      <c r="J2224">
        <v>3150</v>
      </c>
      <c r="K2224">
        <f t="shared" si="104"/>
        <v>198</v>
      </c>
      <c r="L2224">
        <v>3042</v>
      </c>
      <c r="M2224">
        <v>3240</v>
      </c>
      <c r="P2224" s="36">
        <v>41642</v>
      </c>
    </row>
    <row r="2225" spans="1:16">
      <c r="A2225" s="57">
        <v>41643</v>
      </c>
      <c r="B2225" t="s">
        <v>20</v>
      </c>
      <c r="C2225" t="s">
        <v>18</v>
      </c>
      <c r="D2225" t="s">
        <v>40</v>
      </c>
      <c r="E2225" t="s">
        <v>16</v>
      </c>
      <c r="F2225">
        <v>10</v>
      </c>
      <c r="G2225" t="str">
        <f t="shared" si="102"/>
        <v>2014</v>
      </c>
      <c r="H2225" t="str">
        <f t="shared" si="103"/>
        <v>January</v>
      </c>
      <c r="I2225">
        <v>23544</v>
      </c>
      <c r="J2225">
        <v>25380</v>
      </c>
      <c r="K2225">
        <f t="shared" si="104"/>
        <v>1836</v>
      </c>
      <c r="L2225">
        <v>3978</v>
      </c>
      <c r="M2225">
        <v>4230</v>
      </c>
      <c r="P2225" s="36">
        <v>41643</v>
      </c>
    </row>
    <row r="2226" spans="1:16">
      <c r="A2226" s="57">
        <v>41644</v>
      </c>
      <c r="B2226" t="s">
        <v>10</v>
      </c>
      <c r="C2226" t="s">
        <v>11</v>
      </c>
      <c r="D2226" t="s">
        <v>38</v>
      </c>
      <c r="E2226" t="s">
        <v>13</v>
      </c>
      <c r="F2226">
        <v>8</v>
      </c>
      <c r="G2226" t="str">
        <f t="shared" si="102"/>
        <v>2014</v>
      </c>
      <c r="H2226" t="str">
        <f t="shared" si="103"/>
        <v>January</v>
      </c>
      <c r="I2226">
        <v>49644</v>
      </c>
      <c r="J2226">
        <v>52920</v>
      </c>
      <c r="K2226">
        <f t="shared" si="104"/>
        <v>3276</v>
      </c>
      <c r="L2226">
        <v>5148</v>
      </c>
      <c r="M2226">
        <v>5490</v>
      </c>
      <c r="P2226" s="36">
        <v>41644</v>
      </c>
    </row>
    <row r="2227" spans="1:16">
      <c r="A2227" s="57">
        <v>41644</v>
      </c>
      <c r="B2227" t="s">
        <v>20</v>
      </c>
      <c r="C2227" t="s">
        <v>18</v>
      </c>
      <c r="D2227" t="s">
        <v>12</v>
      </c>
      <c r="E2227" t="s">
        <v>13</v>
      </c>
      <c r="F2227">
        <v>18</v>
      </c>
      <c r="G2227" t="str">
        <f t="shared" si="102"/>
        <v>2014</v>
      </c>
      <c r="H2227" t="str">
        <f t="shared" si="103"/>
        <v>January</v>
      </c>
      <c r="I2227">
        <v>36612</v>
      </c>
      <c r="J2227">
        <v>38880</v>
      </c>
      <c r="K2227">
        <f t="shared" si="104"/>
        <v>2268</v>
      </c>
      <c r="L2227">
        <v>3042</v>
      </c>
      <c r="M2227">
        <v>3240</v>
      </c>
      <c r="P2227" s="36">
        <v>41644</v>
      </c>
    </row>
    <row r="2228" spans="1:16">
      <c r="A2228" s="57">
        <v>41644</v>
      </c>
      <c r="B2228" t="s">
        <v>20</v>
      </c>
      <c r="C2228" t="s">
        <v>18</v>
      </c>
      <c r="D2228" t="s">
        <v>41</v>
      </c>
      <c r="E2228" t="s">
        <v>13</v>
      </c>
      <c r="F2228">
        <v>8</v>
      </c>
      <c r="G2228" t="str">
        <f t="shared" si="102"/>
        <v>2014</v>
      </c>
      <c r="H2228" t="str">
        <f t="shared" si="103"/>
        <v>January</v>
      </c>
      <c r="I2228">
        <v>70848</v>
      </c>
      <c r="J2228">
        <v>75600</v>
      </c>
      <c r="K2228">
        <f t="shared" si="104"/>
        <v>4752</v>
      </c>
      <c r="L2228">
        <v>5148</v>
      </c>
      <c r="M2228">
        <v>5490</v>
      </c>
      <c r="P2228" s="36">
        <v>41644</v>
      </c>
    </row>
    <row r="2229" spans="1:16">
      <c r="A2229" s="57">
        <v>41644</v>
      </c>
      <c r="B2229" t="s">
        <v>27</v>
      </c>
      <c r="C2229" t="s">
        <v>23</v>
      </c>
      <c r="D2229" t="s">
        <v>19</v>
      </c>
      <c r="E2229" t="s">
        <v>13</v>
      </c>
      <c r="F2229">
        <v>25</v>
      </c>
      <c r="G2229" t="str">
        <f t="shared" si="102"/>
        <v>2014</v>
      </c>
      <c r="H2229" t="str">
        <f t="shared" si="103"/>
        <v>January</v>
      </c>
      <c r="I2229">
        <v>79560</v>
      </c>
      <c r="J2229">
        <v>84600</v>
      </c>
      <c r="K2229">
        <f t="shared" si="104"/>
        <v>5040</v>
      </c>
      <c r="L2229">
        <v>7506</v>
      </c>
      <c r="M2229">
        <v>8100</v>
      </c>
      <c r="P2229" s="36">
        <v>41644</v>
      </c>
    </row>
    <row r="2230" spans="1:16">
      <c r="A2230" s="57">
        <v>41645</v>
      </c>
      <c r="B2230" t="s">
        <v>10</v>
      </c>
      <c r="C2230" t="s">
        <v>11</v>
      </c>
      <c r="D2230" t="s">
        <v>35</v>
      </c>
      <c r="E2230" t="s">
        <v>13</v>
      </c>
      <c r="F2230">
        <v>7</v>
      </c>
      <c r="G2230" t="str">
        <f t="shared" si="102"/>
        <v>2014</v>
      </c>
      <c r="H2230" t="str">
        <f t="shared" si="103"/>
        <v>January</v>
      </c>
      <c r="I2230">
        <v>61776</v>
      </c>
      <c r="J2230">
        <v>65880</v>
      </c>
      <c r="K2230">
        <f t="shared" si="104"/>
        <v>4104</v>
      </c>
      <c r="L2230">
        <v>3042</v>
      </c>
      <c r="M2230">
        <v>3240</v>
      </c>
      <c r="P2230" s="36">
        <v>41645</v>
      </c>
    </row>
    <row r="2231" spans="1:16">
      <c r="A2231" s="57">
        <v>41645</v>
      </c>
      <c r="B2231" t="s">
        <v>24</v>
      </c>
      <c r="C2231" t="s">
        <v>25</v>
      </c>
      <c r="D2231" t="s">
        <v>42</v>
      </c>
      <c r="E2231" t="s">
        <v>16</v>
      </c>
      <c r="F2231">
        <v>17</v>
      </c>
      <c r="G2231" t="str">
        <f t="shared" si="102"/>
        <v>2014</v>
      </c>
      <c r="H2231" t="str">
        <f t="shared" si="103"/>
        <v>January</v>
      </c>
      <c r="I2231">
        <v>90072</v>
      </c>
      <c r="J2231">
        <v>97200</v>
      </c>
      <c r="K2231">
        <f t="shared" si="104"/>
        <v>7128</v>
      </c>
      <c r="L2231">
        <v>3978</v>
      </c>
      <c r="M2231">
        <v>4230</v>
      </c>
      <c r="P2231" s="36">
        <v>41645</v>
      </c>
    </row>
    <row r="2232" spans="1:16">
      <c r="A2232" s="57">
        <v>41646</v>
      </c>
      <c r="B2232" t="s">
        <v>17</v>
      </c>
      <c r="C2232" t="s">
        <v>18</v>
      </c>
      <c r="D2232" t="s">
        <v>26</v>
      </c>
      <c r="E2232" t="s">
        <v>13</v>
      </c>
      <c r="F2232">
        <v>3</v>
      </c>
      <c r="G2232" t="str">
        <f t="shared" si="102"/>
        <v>2014</v>
      </c>
      <c r="H2232" t="str">
        <f t="shared" si="103"/>
        <v>January</v>
      </c>
      <c r="I2232">
        <v>12168</v>
      </c>
      <c r="J2232">
        <v>12960</v>
      </c>
      <c r="K2232">
        <f t="shared" si="104"/>
        <v>792</v>
      </c>
      <c r="L2232">
        <v>2952</v>
      </c>
      <c r="M2232">
        <v>3150</v>
      </c>
      <c r="P2232" s="36">
        <v>41646</v>
      </c>
    </row>
    <row r="2233" spans="1:16">
      <c r="A2233" s="57">
        <v>41646</v>
      </c>
      <c r="B2233" t="s">
        <v>34</v>
      </c>
      <c r="C2233" t="s">
        <v>25</v>
      </c>
      <c r="D2233" t="s">
        <v>41</v>
      </c>
      <c r="E2233" t="s">
        <v>13</v>
      </c>
      <c r="F2233">
        <v>13</v>
      </c>
      <c r="G2233" t="str">
        <f t="shared" si="102"/>
        <v>2014</v>
      </c>
      <c r="H2233" t="str">
        <f t="shared" si="103"/>
        <v>January</v>
      </c>
      <c r="I2233">
        <v>67896</v>
      </c>
      <c r="J2233">
        <v>72450</v>
      </c>
      <c r="K2233">
        <f t="shared" si="104"/>
        <v>4554</v>
      </c>
      <c r="L2233">
        <v>2034</v>
      </c>
      <c r="M2233">
        <v>2160</v>
      </c>
      <c r="P2233" s="36">
        <v>41646</v>
      </c>
    </row>
    <row r="2234" spans="1:16">
      <c r="A2234" s="57">
        <v>41646</v>
      </c>
      <c r="B2234" t="s">
        <v>31</v>
      </c>
      <c r="C2234" t="s">
        <v>30</v>
      </c>
      <c r="D2234" t="s">
        <v>42</v>
      </c>
      <c r="E2234" t="s">
        <v>16</v>
      </c>
      <c r="F2234">
        <v>17</v>
      </c>
      <c r="G2234" t="str">
        <f t="shared" si="102"/>
        <v>2014</v>
      </c>
      <c r="H2234" t="str">
        <f t="shared" si="103"/>
        <v>January</v>
      </c>
      <c r="I2234">
        <v>135108</v>
      </c>
      <c r="J2234">
        <v>145800</v>
      </c>
      <c r="K2234">
        <f t="shared" si="104"/>
        <v>10692</v>
      </c>
      <c r="L2234">
        <v>3582</v>
      </c>
      <c r="M2234">
        <v>3870</v>
      </c>
      <c r="P2234" s="36">
        <v>41646</v>
      </c>
    </row>
    <row r="2235" spans="1:16">
      <c r="A2235" s="57">
        <v>41647</v>
      </c>
      <c r="B2235" t="s">
        <v>17</v>
      </c>
      <c r="C2235" t="s">
        <v>18</v>
      </c>
      <c r="D2235" t="s">
        <v>12</v>
      </c>
      <c r="E2235" t="s">
        <v>13</v>
      </c>
      <c r="F2235">
        <v>22</v>
      </c>
      <c r="G2235" t="str">
        <f t="shared" si="102"/>
        <v>2014</v>
      </c>
      <c r="H2235" t="str">
        <f t="shared" si="103"/>
        <v>January</v>
      </c>
      <c r="I2235">
        <v>14238</v>
      </c>
      <c r="J2235">
        <v>15120</v>
      </c>
      <c r="K2235">
        <f t="shared" si="104"/>
        <v>882</v>
      </c>
      <c r="L2235">
        <v>3978</v>
      </c>
      <c r="M2235">
        <v>4230</v>
      </c>
      <c r="P2235" s="36">
        <v>41647</v>
      </c>
    </row>
    <row r="2236" spans="1:16">
      <c r="A2236" s="57">
        <v>41647</v>
      </c>
      <c r="B2236" t="s">
        <v>22</v>
      </c>
      <c r="C2236" t="s">
        <v>23</v>
      </c>
      <c r="D2236" t="s">
        <v>35</v>
      </c>
      <c r="E2236" t="s">
        <v>13</v>
      </c>
      <c r="F2236">
        <v>23</v>
      </c>
      <c r="G2236" t="str">
        <f t="shared" si="102"/>
        <v>2014</v>
      </c>
      <c r="H2236" t="str">
        <f t="shared" si="103"/>
        <v>January</v>
      </c>
      <c r="I2236">
        <v>66924</v>
      </c>
      <c r="J2236">
        <v>71370</v>
      </c>
      <c r="K2236">
        <f t="shared" si="104"/>
        <v>4446</v>
      </c>
      <c r="L2236">
        <v>2196</v>
      </c>
      <c r="M2236">
        <v>2340</v>
      </c>
      <c r="P2236" s="36">
        <v>41647</v>
      </c>
    </row>
    <row r="2237" spans="1:16">
      <c r="A2237" s="57">
        <v>41648</v>
      </c>
      <c r="B2237" t="s">
        <v>22</v>
      </c>
      <c r="C2237" t="s">
        <v>23</v>
      </c>
      <c r="D2237" t="s">
        <v>15</v>
      </c>
      <c r="E2237" t="s">
        <v>16</v>
      </c>
      <c r="F2237">
        <v>1</v>
      </c>
      <c r="G2237" t="str">
        <f t="shared" si="102"/>
        <v>2014</v>
      </c>
      <c r="H2237" t="str">
        <f t="shared" si="103"/>
        <v>January</v>
      </c>
      <c r="I2237">
        <v>78804</v>
      </c>
      <c r="J2237">
        <v>85140</v>
      </c>
      <c r="K2237">
        <f t="shared" si="104"/>
        <v>6336</v>
      </c>
      <c r="L2237">
        <v>2034</v>
      </c>
      <c r="M2237">
        <v>2160</v>
      </c>
      <c r="P2237" s="36">
        <v>41648</v>
      </c>
    </row>
    <row r="2238" spans="1:16">
      <c r="A2238" s="57">
        <v>41648</v>
      </c>
      <c r="B2238" t="s">
        <v>20</v>
      </c>
      <c r="C2238" t="s">
        <v>18</v>
      </c>
      <c r="D2238" t="s">
        <v>43</v>
      </c>
      <c r="E2238" t="s">
        <v>13</v>
      </c>
      <c r="F2238">
        <v>25</v>
      </c>
      <c r="G2238" t="str">
        <f t="shared" si="102"/>
        <v>2014</v>
      </c>
      <c r="H2238" t="str">
        <f t="shared" si="103"/>
        <v>January</v>
      </c>
      <c r="I2238">
        <v>30456</v>
      </c>
      <c r="J2238">
        <v>32400</v>
      </c>
      <c r="K2238">
        <f t="shared" si="104"/>
        <v>1944</v>
      </c>
      <c r="L2238">
        <v>5148</v>
      </c>
      <c r="M2238">
        <v>5490</v>
      </c>
      <c r="P2238" s="36">
        <v>41648</v>
      </c>
    </row>
    <row r="2239" spans="1:16">
      <c r="A2239" s="57">
        <v>41648</v>
      </c>
      <c r="B2239" t="s">
        <v>34</v>
      </c>
      <c r="C2239" t="s">
        <v>25</v>
      </c>
      <c r="D2239" t="s">
        <v>35</v>
      </c>
      <c r="E2239" t="s">
        <v>13</v>
      </c>
      <c r="F2239">
        <v>22</v>
      </c>
      <c r="G2239" t="str">
        <f t="shared" si="102"/>
        <v>2014</v>
      </c>
      <c r="H2239" t="str">
        <f t="shared" si="103"/>
        <v>January</v>
      </c>
      <c r="I2239">
        <v>5148</v>
      </c>
      <c r="J2239">
        <v>5490</v>
      </c>
      <c r="K2239">
        <f t="shared" si="104"/>
        <v>342</v>
      </c>
      <c r="L2239">
        <v>3384</v>
      </c>
      <c r="M2239">
        <v>3600</v>
      </c>
      <c r="P2239" s="36">
        <v>41648</v>
      </c>
    </row>
    <row r="2240" spans="1:16">
      <c r="A2240" s="57">
        <v>41649</v>
      </c>
      <c r="B2240" t="s">
        <v>31</v>
      </c>
      <c r="C2240" t="s">
        <v>30</v>
      </c>
      <c r="D2240" t="s">
        <v>40</v>
      </c>
      <c r="E2240" t="s">
        <v>16</v>
      </c>
      <c r="F2240">
        <v>2</v>
      </c>
      <c r="G2240" t="str">
        <f t="shared" si="102"/>
        <v>2014</v>
      </c>
      <c r="H2240" t="str">
        <f t="shared" si="103"/>
        <v>January</v>
      </c>
      <c r="I2240">
        <v>82404</v>
      </c>
      <c r="J2240">
        <v>88830</v>
      </c>
      <c r="K2240">
        <f t="shared" si="104"/>
        <v>6426</v>
      </c>
      <c r="L2240">
        <v>3978</v>
      </c>
      <c r="M2240">
        <v>4230</v>
      </c>
      <c r="P2240" s="36">
        <v>41649</v>
      </c>
    </row>
    <row r="2241" spans="1:16">
      <c r="A2241" s="57">
        <v>41649</v>
      </c>
      <c r="B2241" t="s">
        <v>29</v>
      </c>
      <c r="C2241" t="s">
        <v>30</v>
      </c>
      <c r="D2241" t="s">
        <v>38</v>
      </c>
      <c r="E2241" t="s">
        <v>13</v>
      </c>
      <c r="F2241">
        <v>11</v>
      </c>
      <c r="G2241" t="str">
        <f t="shared" si="102"/>
        <v>2014</v>
      </c>
      <c r="H2241" t="str">
        <f t="shared" si="103"/>
        <v>January</v>
      </c>
      <c r="I2241">
        <v>70920</v>
      </c>
      <c r="J2241">
        <v>75600</v>
      </c>
      <c r="K2241">
        <f t="shared" si="104"/>
        <v>4680</v>
      </c>
      <c r="L2241">
        <v>3582</v>
      </c>
      <c r="M2241">
        <v>3870</v>
      </c>
      <c r="P2241" s="36">
        <v>41649</v>
      </c>
    </row>
    <row r="2242" spans="1:16">
      <c r="A2242" s="57">
        <v>41649</v>
      </c>
      <c r="B2242" t="s">
        <v>14</v>
      </c>
      <c r="C2242" t="s">
        <v>11</v>
      </c>
      <c r="D2242" t="s">
        <v>28</v>
      </c>
      <c r="E2242" t="s">
        <v>13</v>
      </c>
      <c r="F2242">
        <v>11</v>
      </c>
      <c r="G2242" t="str">
        <f t="shared" si="102"/>
        <v>2014</v>
      </c>
      <c r="H2242" t="str">
        <f t="shared" si="103"/>
        <v>January</v>
      </c>
      <c r="I2242">
        <v>110808</v>
      </c>
      <c r="J2242">
        <v>117990</v>
      </c>
      <c r="K2242">
        <f t="shared" si="104"/>
        <v>7182</v>
      </c>
      <c r="L2242">
        <v>3546</v>
      </c>
      <c r="M2242">
        <v>3780</v>
      </c>
      <c r="P2242" s="36">
        <v>41649</v>
      </c>
    </row>
    <row r="2243" spans="1:16">
      <c r="A2243" s="57">
        <v>41650</v>
      </c>
      <c r="B2243" t="s">
        <v>24</v>
      </c>
      <c r="C2243" t="s">
        <v>25</v>
      </c>
      <c r="D2243" t="s">
        <v>42</v>
      </c>
      <c r="E2243" t="s">
        <v>16</v>
      </c>
      <c r="F2243">
        <v>1</v>
      </c>
      <c r="G2243" t="str">
        <f t="shared" ref="G2243:G2306" si="105">TEXT(A2243,"yyyy")</f>
        <v>2014</v>
      </c>
      <c r="H2243" t="str">
        <f t="shared" ref="H2243:H2306" si="106">TEXT(A2243,"mmmm")</f>
        <v>January</v>
      </c>
      <c r="I2243">
        <v>75060</v>
      </c>
      <c r="J2243">
        <v>81000</v>
      </c>
      <c r="K2243">
        <f t="shared" ref="K2243:K2306" si="107">J2243-I2243</f>
        <v>5940</v>
      </c>
      <c r="L2243">
        <v>7506</v>
      </c>
      <c r="M2243">
        <v>8100</v>
      </c>
      <c r="P2243" s="36">
        <v>41650</v>
      </c>
    </row>
    <row r="2244" spans="1:16">
      <c r="A2244" s="57">
        <v>41650</v>
      </c>
      <c r="B2244" t="s">
        <v>14</v>
      </c>
      <c r="C2244" t="s">
        <v>11</v>
      </c>
      <c r="D2244" t="s">
        <v>28</v>
      </c>
      <c r="E2244" t="s">
        <v>13</v>
      </c>
      <c r="F2244">
        <v>14</v>
      </c>
      <c r="G2244" t="str">
        <f t="shared" si="105"/>
        <v>2014</v>
      </c>
      <c r="H2244" t="str">
        <f t="shared" si="106"/>
        <v>January</v>
      </c>
      <c r="I2244">
        <v>116640</v>
      </c>
      <c r="J2244">
        <v>124200</v>
      </c>
      <c r="K2244">
        <f t="shared" si="107"/>
        <v>7560</v>
      </c>
      <c r="L2244">
        <v>3978</v>
      </c>
      <c r="M2244">
        <v>4230</v>
      </c>
      <c r="P2244" s="36">
        <v>41650</v>
      </c>
    </row>
    <row r="2245" spans="1:16">
      <c r="A2245" s="57">
        <v>41650</v>
      </c>
      <c r="B2245" t="s">
        <v>17</v>
      </c>
      <c r="C2245" t="s">
        <v>18</v>
      </c>
      <c r="D2245" t="s">
        <v>40</v>
      </c>
      <c r="E2245" t="s">
        <v>16</v>
      </c>
      <c r="F2245">
        <v>11</v>
      </c>
      <c r="G2245" t="str">
        <f t="shared" si="105"/>
        <v>2014</v>
      </c>
      <c r="H2245" t="str">
        <f t="shared" si="106"/>
        <v>January</v>
      </c>
      <c r="I2245">
        <v>19620</v>
      </c>
      <c r="J2245">
        <v>21150</v>
      </c>
      <c r="K2245">
        <f t="shared" si="107"/>
        <v>1530</v>
      </c>
      <c r="L2245">
        <v>2034</v>
      </c>
      <c r="M2245">
        <v>2160</v>
      </c>
      <c r="P2245" s="36">
        <v>41650</v>
      </c>
    </row>
    <row r="2246" spans="1:16">
      <c r="A2246" s="57">
        <v>41650</v>
      </c>
      <c r="B2246" t="s">
        <v>29</v>
      </c>
      <c r="C2246" t="s">
        <v>30</v>
      </c>
      <c r="D2246" t="s">
        <v>41</v>
      </c>
      <c r="E2246" t="s">
        <v>13</v>
      </c>
      <c r="F2246">
        <v>8</v>
      </c>
      <c r="G2246" t="str">
        <f t="shared" si="105"/>
        <v>2014</v>
      </c>
      <c r="H2246" t="str">
        <f t="shared" si="106"/>
        <v>January</v>
      </c>
      <c r="I2246">
        <v>38376</v>
      </c>
      <c r="J2246">
        <v>40950</v>
      </c>
      <c r="K2246">
        <f t="shared" si="107"/>
        <v>2574</v>
      </c>
      <c r="L2246">
        <v>2952</v>
      </c>
      <c r="M2246">
        <v>3150</v>
      </c>
      <c r="P2246" s="36">
        <v>41650</v>
      </c>
    </row>
    <row r="2247" spans="1:16">
      <c r="A2247" s="57">
        <v>41651</v>
      </c>
      <c r="B2247" t="s">
        <v>27</v>
      </c>
      <c r="C2247" t="s">
        <v>23</v>
      </c>
      <c r="D2247" t="s">
        <v>12</v>
      </c>
      <c r="E2247" t="s">
        <v>13</v>
      </c>
      <c r="F2247">
        <v>1</v>
      </c>
      <c r="G2247" t="str">
        <f t="shared" si="105"/>
        <v>2014</v>
      </c>
      <c r="H2247" t="str">
        <f t="shared" si="106"/>
        <v>January</v>
      </c>
      <c r="I2247">
        <v>50850</v>
      </c>
      <c r="J2247">
        <v>54000</v>
      </c>
      <c r="K2247">
        <f t="shared" si="107"/>
        <v>3150</v>
      </c>
      <c r="L2247">
        <v>3546</v>
      </c>
      <c r="M2247">
        <v>3780</v>
      </c>
      <c r="P2247" s="36">
        <v>41651</v>
      </c>
    </row>
    <row r="2248" spans="1:16">
      <c r="A2248" s="57">
        <v>41651</v>
      </c>
      <c r="B2248" t="s">
        <v>17</v>
      </c>
      <c r="C2248" t="s">
        <v>18</v>
      </c>
      <c r="D2248" t="s">
        <v>40</v>
      </c>
      <c r="E2248" t="s">
        <v>16</v>
      </c>
      <c r="F2248">
        <v>24</v>
      </c>
      <c r="G2248" t="str">
        <f t="shared" si="105"/>
        <v>2014</v>
      </c>
      <c r="H2248" t="str">
        <f t="shared" si="106"/>
        <v>January</v>
      </c>
      <c r="I2248">
        <v>11772</v>
      </c>
      <c r="J2248">
        <v>12690</v>
      </c>
      <c r="K2248">
        <f t="shared" si="107"/>
        <v>918</v>
      </c>
      <c r="L2248">
        <v>3546</v>
      </c>
      <c r="M2248">
        <v>3780</v>
      </c>
      <c r="P2248" s="36">
        <v>41651</v>
      </c>
    </row>
    <row r="2249" spans="1:16">
      <c r="A2249" s="57">
        <v>41652</v>
      </c>
      <c r="B2249" t="s">
        <v>20</v>
      </c>
      <c r="C2249" t="s">
        <v>18</v>
      </c>
      <c r="D2249" t="s">
        <v>38</v>
      </c>
      <c r="E2249" t="s">
        <v>13</v>
      </c>
      <c r="F2249">
        <v>15</v>
      </c>
      <c r="G2249" t="str">
        <f t="shared" si="105"/>
        <v>2014</v>
      </c>
      <c r="H2249" t="str">
        <f t="shared" si="106"/>
        <v>January</v>
      </c>
      <c r="I2249">
        <v>70920</v>
      </c>
      <c r="J2249">
        <v>75600</v>
      </c>
      <c r="K2249">
        <f t="shared" si="107"/>
        <v>4680</v>
      </c>
      <c r="L2249">
        <v>3978</v>
      </c>
      <c r="M2249">
        <v>4230</v>
      </c>
      <c r="P2249" s="36">
        <v>41652</v>
      </c>
    </row>
    <row r="2250" spans="1:16">
      <c r="A2250" s="57">
        <v>41653</v>
      </c>
      <c r="B2250" t="s">
        <v>29</v>
      </c>
      <c r="C2250" t="s">
        <v>30</v>
      </c>
      <c r="D2250" t="s">
        <v>32</v>
      </c>
      <c r="E2250" t="s">
        <v>13</v>
      </c>
      <c r="F2250">
        <v>20</v>
      </c>
      <c r="G2250" t="str">
        <f t="shared" si="105"/>
        <v>2014</v>
      </c>
      <c r="H2250" t="str">
        <f t="shared" si="106"/>
        <v>January</v>
      </c>
      <c r="I2250">
        <v>10638</v>
      </c>
      <c r="J2250">
        <v>11340</v>
      </c>
      <c r="K2250">
        <f t="shared" si="107"/>
        <v>702</v>
      </c>
      <c r="L2250">
        <v>3546</v>
      </c>
      <c r="M2250">
        <v>3780</v>
      </c>
      <c r="P2250" s="36">
        <v>41653</v>
      </c>
    </row>
    <row r="2251" spans="1:16">
      <c r="A2251" s="57">
        <v>41654</v>
      </c>
      <c r="B2251" t="s">
        <v>24</v>
      </c>
      <c r="C2251" t="s">
        <v>25</v>
      </c>
      <c r="D2251" t="s">
        <v>33</v>
      </c>
      <c r="E2251" t="s">
        <v>13</v>
      </c>
      <c r="F2251">
        <v>1</v>
      </c>
      <c r="G2251" t="str">
        <f t="shared" si="105"/>
        <v>2014</v>
      </c>
      <c r="H2251" t="str">
        <f t="shared" si="106"/>
        <v>January</v>
      </c>
      <c r="I2251">
        <v>51714</v>
      </c>
      <c r="J2251">
        <v>54990</v>
      </c>
      <c r="K2251">
        <f t="shared" si="107"/>
        <v>3276</v>
      </c>
      <c r="L2251">
        <v>5148</v>
      </c>
      <c r="M2251">
        <v>5490</v>
      </c>
      <c r="P2251" s="36">
        <v>41654</v>
      </c>
    </row>
    <row r="2252" spans="1:16">
      <c r="A2252" s="57">
        <v>41654</v>
      </c>
      <c r="B2252" t="s">
        <v>22</v>
      </c>
      <c r="C2252" t="s">
        <v>23</v>
      </c>
      <c r="D2252" t="s">
        <v>19</v>
      </c>
      <c r="E2252" t="s">
        <v>13</v>
      </c>
      <c r="F2252">
        <v>5</v>
      </c>
      <c r="G2252" t="str">
        <f t="shared" si="105"/>
        <v>2014</v>
      </c>
      <c r="H2252" t="str">
        <f t="shared" si="106"/>
        <v>January</v>
      </c>
      <c r="I2252">
        <v>59670</v>
      </c>
      <c r="J2252">
        <v>63450</v>
      </c>
      <c r="K2252">
        <f t="shared" si="107"/>
        <v>3780</v>
      </c>
      <c r="L2252">
        <v>2196</v>
      </c>
      <c r="M2252">
        <v>2340</v>
      </c>
      <c r="P2252" s="36">
        <v>41654</v>
      </c>
    </row>
    <row r="2253" spans="1:16">
      <c r="A2253" s="57">
        <v>41654</v>
      </c>
      <c r="B2253" t="s">
        <v>31</v>
      </c>
      <c r="C2253" t="s">
        <v>30</v>
      </c>
      <c r="D2253" t="s">
        <v>33</v>
      </c>
      <c r="E2253" t="s">
        <v>13</v>
      </c>
      <c r="F2253">
        <v>2</v>
      </c>
      <c r="G2253" t="str">
        <f t="shared" si="105"/>
        <v>2014</v>
      </c>
      <c r="H2253" t="str">
        <f t="shared" si="106"/>
        <v>January</v>
      </c>
      <c r="I2253">
        <v>75582</v>
      </c>
      <c r="J2253">
        <v>80370</v>
      </c>
      <c r="K2253">
        <f t="shared" si="107"/>
        <v>4788</v>
      </c>
      <c r="L2253">
        <v>3924</v>
      </c>
      <c r="M2253">
        <v>4230</v>
      </c>
      <c r="P2253" s="36">
        <v>41654</v>
      </c>
    </row>
    <row r="2254" spans="1:16">
      <c r="A2254" s="57">
        <v>41655</v>
      </c>
      <c r="B2254" t="s">
        <v>14</v>
      </c>
      <c r="C2254" t="s">
        <v>11</v>
      </c>
      <c r="D2254" t="s">
        <v>43</v>
      </c>
      <c r="E2254" t="s">
        <v>13</v>
      </c>
      <c r="F2254">
        <v>15</v>
      </c>
      <c r="G2254" t="str">
        <f t="shared" si="105"/>
        <v>2014</v>
      </c>
      <c r="H2254" t="str">
        <f t="shared" si="106"/>
        <v>January</v>
      </c>
      <c r="I2254">
        <v>43992</v>
      </c>
      <c r="J2254">
        <v>46800</v>
      </c>
      <c r="K2254">
        <f t="shared" si="107"/>
        <v>2808</v>
      </c>
      <c r="L2254">
        <v>3978</v>
      </c>
      <c r="M2254">
        <v>4230</v>
      </c>
      <c r="P2254" s="36">
        <v>41655</v>
      </c>
    </row>
    <row r="2255" spans="1:16">
      <c r="A2255" s="57">
        <v>41655</v>
      </c>
      <c r="B2255" t="s">
        <v>14</v>
      </c>
      <c r="C2255" t="s">
        <v>11</v>
      </c>
      <c r="D2255" t="s">
        <v>12</v>
      </c>
      <c r="E2255" t="s">
        <v>13</v>
      </c>
      <c r="F2255">
        <v>24</v>
      </c>
      <c r="G2255" t="str">
        <f t="shared" si="105"/>
        <v>2014</v>
      </c>
      <c r="H2255" t="str">
        <f t="shared" si="106"/>
        <v>January</v>
      </c>
      <c r="I2255">
        <v>12204</v>
      </c>
      <c r="J2255">
        <v>12960</v>
      </c>
      <c r="K2255">
        <f t="shared" si="107"/>
        <v>756</v>
      </c>
      <c r="L2255">
        <v>2106</v>
      </c>
      <c r="M2255">
        <v>2250</v>
      </c>
      <c r="P2255" s="36">
        <v>41655</v>
      </c>
    </row>
    <row r="2256" spans="1:16">
      <c r="A2256" s="57">
        <v>41655</v>
      </c>
      <c r="B2256" t="s">
        <v>24</v>
      </c>
      <c r="C2256" t="s">
        <v>25</v>
      </c>
      <c r="D2256" t="s">
        <v>41</v>
      </c>
      <c r="E2256" t="s">
        <v>13</v>
      </c>
      <c r="F2256">
        <v>23</v>
      </c>
      <c r="G2256" t="str">
        <f t="shared" si="105"/>
        <v>2014</v>
      </c>
      <c r="H2256" t="str">
        <f t="shared" si="106"/>
        <v>January</v>
      </c>
      <c r="I2256">
        <v>17712</v>
      </c>
      <c r="J2256">
        <v>18900</v>
      </c>
      <c r="K2256">
        <f t="shared" si="107"/>
        <v>1188</v>
      </c>
      <c r="L2256">
        <v>5148</v>
      </c>
      <c r="M2256">
        <v>5490</v>
      </c>
      <c r="P2256" s="36">
        <v>41655</v>
      </c>
    </row>
    <row r="2257" spans="1:16">
      <c r="A2257" s="57">
        <v>41655</v>
      </c>
      <c r="B2257" t="s">
        <v>34</v>
      </c>
      <c r="C2257" t="s">
        <v>25</v>
      </c>
      <c r="D2257" t="s">
        <v>26</v>
      </c>
      <c r="E2257" t="s">
        <v>13</v>
      </c>
      <c r="F2257">
        <v>20</v>
      </c>
      <c r="G2257" t="str">
        <f t="shared" si="105"/>
        <v>2014</v>
      </c>
      <c r="H2257" t="str">
        <f t="shared" si="106"/>
        <v>January</v>
      </c>
      <c r="I2257">
        <v>51714</v>
      </c>
      <c r="J2257">
        <v>55080</v>
      </c>
      <c r="K2257">
        <f t="shared" si="107"/>
        <v>3366</v>
      </c>
      <c r="L2257">
        <v>3546</v>
      </c>
      <c r="M2257">
        <v>3780</v>
      </c>
      <c r="P2257" s="36">
        <v>41655</v>
      </c>
    </row>
    <row r="2258" spans="1:16">
      <c r="A2258" s="57">
        <v>41656</v>
      </c>
      <c r="B2258" t="s">
        <v>14</v>
      </c>
      <c r="C2258" t="s">
        <v>11</v>
      </c>
      <c r="D2258" t="s">
        <v>21</v>
      </c>
      <c r="E2258" t="s">
        <v>13</v>
      </c>
      <c r="F2258">
        <v>23</v>
      </c>
      <c r="G2258" t="str">
        <f t="shared" si="105"/>
        <v>2014</v>
      </c>
      <c r="H2258" t="str">
        <f t="shared" si="106"/>
        <v>January</v>
      </c>
      <c r="I2258">
        <v>32940</v>
      </c>
      <c r="J2258">
        <v>35100</v>
      </c>
      <c r="K2258">
        <f t="shared" si="107"/>
        <v>2160</v>
      </c>
      <c r="L2258">
        <v>3546</v>
      </c>
      <c r="M2258">
        <v>3780</v>
      </c>
      <c r="P2258" s="36">
        <v>41656</v>
      </c>
    </row>
    <row r="2259" spans="1:16">
      <c r="A2259" s="57">
        <v>41656</v>
      </c>
      <c r="B2259" t="s">
        <v>27</v>
      </c>
      <c r="C2259" t="s">
        <v>23</v>
      </c>
      <c r="D2259" t="s">
        <v>43</v>
      </c>
      <c r="E2259" t="s">
        <v>13</v>
      </c>
      <c r="F2259">
        <v>22</v>
      </c>
      <c r="G2259" t="str">
        <f t="shared" si="105"/>
        <v>2014</v>
      </c>
      <c r="H2259" t="str">
        <f t="shared" si="106"/>
        <v>January</v>
      </c>
      <c r="I2259">
        <v>33840</v>
      </c>
      <c r="J2259">
        <v>36000</v>
      </c>
      <c r="K2259">
        <f t="shared" si="107"/>
        <v>2160</v>
      </c>
      <c r="L2259">
        <v>5148</v>
      </c>
      <c r="M2259">
        <v>5490</v>
      </c>
      <c r="P2259" s="36">
        <v>41656</v>
      </c>
    </row>
    <row r="2260" spans="1:16">
      <c r="A2260" s="57">
        <v>41656</v>
      </c>
      <c r="B2260" t="s">
        <v>22</v>
      </c>
      <c r="C2260" t="s">
        <v>23</v>
      </c>
      <c r="D2260" t="s">
        <v>42</v>
      </c>
      <c r="E2260" t="s">
        <v>16</v>
      </c>
      <c r="F2260">
        <v>10</v>
      </c>
      <c r="G2260" t="str">
        <f t="shared" si="105"/>
        <v>2014</v>
      </c>
      <c r="H2260" t="str">
        <f t="shared" si="106"/>
        <v>January</v>
      </c>
      <c r="I2260">
        <v>150120</v>
      </c>
      <c r="J2260">
        <v>162000</v>
      </c>
      <c r="K2260">
        <f t="shared" si="107"/>
        <v>11880</v>
      </c>
      <c r="L2260">
        <v>3384</v>
      </c>
      <c r="M2260">
        <v>3600</v>
      </c>
      <c r="P2260" s="36">
        <v>41656</v>
      </c>
    </row>
    <row r="2261" spans="1:16">
      <c r="A2261" s="57">
        <v>41656</v>
      </c>
      <c r="B2261" t="s">
        <v>10</v>
      </c>
      <c r="C2261" t="s">
        <v>11</v>
      </c>
      <c r="D2261" t="s">
        <v>32</v>
      </c>
      <c r="E2261" t="s">
        <v>13</v>
      </c>
      <c r="F2261">
        <v>5</v>
      </c>
      <c r="G2261" t="str">
        <f t="shared" si="105"/>
        <v>2014</v>
      </c>
      <c r="H2261" t="str">
        <f t="shared" si="106"/>
        <v>January</v>
      </c>
      <c r="I2261">
        <v>70920</v>
      </c>
      <c r="J2261">
        <v>75600</v>
      </c>
      <c r="K2261">
        <f t="shared" si="107"/>
        <v>4680</v>
      </c>
      <c r="L2261">
        <v>3042</v>
      </c>
      <c r="M2261">
        <v>3240</v>
      </c>
      <c r="P2261" s="36">
        <v>41656</v>
      </c>
    </row>
    <row r="2262" spans="1:16">
      <c r="A2262" s="57">
        <v>41657</v>
      </c>
      <c r="B2262" t="s">
        <v>17</v>
      </c>
      <c r="C2262" t="s">
        <v>18</v>
      </c>
      <c r="D2262" t="s">
        <v>37</v>
      </c>
      <c r="E2262" t="s">
        <v>13</v>
      </c>
      <c r="F2262">
        <v>12</v>
      </c>
      <c r="G2262" t="str">
        <f t="shared" si="105"/>
        <v>2014</v>
      </c>
      <c r="H2262" t="str">
        <f t="shared" si="106"/>
        <v>January</v>
      </c>
      <c r="I2262">
        <v>4482</v>
      </c>
      <c r="J2262">
        <v>4770</v>
      </c>
      <c r="K2262">
        <f t="shared" si="107"/>
        <v>288</v>
      </c>
      <c r="L2262">
        <v>3978</v>
      </c>
      <c r="M2262">
        <v>4230</v>
      </c>
      <c r="P2262" s="36">
        <v>41657</v>
      </c>
    </row>
    <row r="2263" spans="1:16">
      <c r="A2263" s="57">
        <v>41658</v>
      </c>
      <c r="B2263" t="s">
        <v>10</v>
      </c>
      <c r="C2263" t="s">
        <v>11</v>
      </c>
      <c r="D2263" t="s">
        <v>28</v>
      </c>
      <c r="E2263" t="s">
        <v>13</v>
      </c>
      <c r="F2263">
        <v>19</v>
      </c>
      <c r="G2263" t="str">
        <f t="shared" si="105"/>
        <v>2014</v>
      </c>
      <c r="H2263" t="str">
        <f t="shared" si="106"/>
        <v>January</v>
      </c>
      <c r="I2263">
        <v>139968</v>
      </c>
      <c r="J2263">
        <v>149040</v>
      </c>
      <c r="K2263">
        <f t="shared" si="107"/>
        <v>9072</v>
      </c>
      <c r="L2263">
        <v>3978</v>
      </c>
      <c r="M2263">
        <v>4230</v>
      </c>
      <c r="P2263" s="36">
        <v>41658</v>
      </c>
    </row>
    <row r="2264" spans="1:16">
      <c r="A2264" s="57">
        <v>41658</v>
      </c>
      <c r="B2264" t="s">
        <v>27</v>
      </c>
      <c r="C2264" t="s">
        <v>23</v>
      </c>
      <c r="D2264" t="s">
        <v>26</v>
      </c>
      <c r="E2264" t="s">
        <v>13</v>
      </c>
      <c r="F2264">
        <v>18</v>
      </c>
      <c r="G2264" t="str">
        <f t="shared" si="105"/>
        <v>2014</v>
      </c>
      <c r="H2264" t="str">
        <f t="shared" si="106"/>
        <v>January</v>
      </c>
      <c r="I2264">
        <v>6084</v>
      </c>
      <c r="J2264">
        <v>6480</v>
      </c>
      <c r="K2264">
        <f t="shared" si="107"/>
        <v>396</v>
      </c>
      <c r="L2264">
        <v>3924</v>
      </c>
      <c r="M2264">
        <v>4230</v>
      </c>
      <c r="P2264" s="36">
        <v>41658</v>
      </c>
    </row>
    <row r="2265" spans="1:16">
      <c r="A2265" s="57">
        <v>41658</v>
      </c>
      <c r="B2265" t="s">
        <v>14</v>
      </c>
      <c r="C2265" t="s">
        <v>11</v>
      </c>
      <c r="D2265" t="s">
        <v>37</v>
      </c>
      <c r="E2265" t="s">
        <v>13</v>
      </c>
      <c r="F2265">
        <v>1</v>
      </c>
      <c r="G2265" t="str">
        <f t="shared" si="105"/>
        <v>2014</v>
      </c>
      <c r="H2265" t="str">
        <f t="shared" si="106"/>
        <v>January</v>
      </c>
      <c r="I2265">
        <v>44820</v>
      </c>
      <c r="J2265">
        <v>47700</v>
      </c>
      <c r="K2265">
        <f t="shared" si="107"/>
        <v>2880</v>
      </c>
      <c r="L2265">
        <v>2952</v>
      </c>
      <c r="M2265">
        <v>3150</v>
      </c>
      <c r="P2265" s="36">
        <v>41658</v>
      </c>
    </row>
    <row r="2266" spans="1:16">
      <c r="A2266" s="57">
        <v>41658</v>
      </c>
      <c r="B2266" t="s">
        <v>27</v>
      </c>
      <c r="C2266" t="s">
        <v>23</v>
      </c>
      <c r="D2266" t="s">
        <v>39</v>
      </c>
      <c r="E2266" t="s">
        <v>13</v>
      </c>
      <c r="F2266">
        <v>15</v>
      </c>
      <c r="G2266" t="str">
        <f t="shared" si="105"/>
        <v>2014</v>
      </c>
      <c r="H2266" t="str">
        <f t="shared" si="106"/>
        <v>January</v>
      </c>
      <c r="I2266">
        <v>52164</v>
      </c>
      <c r="J2266">
        <v>55440</v>
      </c>
      <c r="K2266">
        <f t="shared" si="107"/>
        <v>3276</v>
      </c>
      <c r="L2266">
        <v>3042</v>
      </c>
      <c r="M2266">
        <v>3240</v>
      </c>
      <c r="P2266" s="36">
        <v>41658</v>
      </c>
    </row>
    <row r="2267" spans="1:16">
      <c r="A2267" s="57">
        <v>41658</v>
      </c>
      <c r="B2267" t="s">
        <v>29</v>
      </c>
      <c r="C2267" t="s">
        <v>30</v>
      </c>
      <c r="D2267" t="s">
        <v>33</v>
      </c>
      <c r="E2267" t="s">
        <v>13</v>
      </c>
      <c r="F2267">
        <v>4</v>
      </c>
      <c r="G2267" t="str">
        <f t="shared" si="105"/>
        <v>2014</v>
      </c>
      <c r="H2267" t="str">
        <f t="shared" si="106"/>
        <v>January</v>
      </c>
      <c r="I2267">
        <v>31824</v>
      </c>
      <c r="J2267">
        <v>33840</v>
      </c>
      <c r="K2267">
        <f t="shared" si="107"/>
        <v>2016</v>
      </c>
      <c r="L2267">
        <v>3978</v>
      </c>
      <c r="M2267">
        <v>4230</v>
      </c>
      <c r="P2267" s="36">
        <v>41658</v>
      </c>
    </row>
    <row r="2268" spans="1:16">
      <c r="A2268" s="57">
        <v>41658</v>
      </c>
      <c r="B2268" t="s">
        <v>10</v>
      </c>
      <c r="C2268" t="s">
        <v>11</v>
      </c>
      <c r="D2268" t="s">
        <v>40</v>
      </c>
      <c r="E2268" t="s">
        <v>16</v>
      </c>
      <c r="F2268">
        <v>16</v>
      </c>
      <c r="G2268" t="str">
        <f t="shared" si="105"/>
        <v>2014</v>
      </c>
      <c r="H2268" t="str">
        <f t="shared" si="106"/>
        <v>January</v>
      </c>
      <c r="I2268">
        <v>35316</v>
      </c>
      <c r="J2268">
        <v>38070</v>
      </c>
      <c r="K2268">
        <f t="shared" si="107"/>
        <v>2754</v>
      </c>
      <c r="L2268">
        <v>2106</v>
      </c>
      <c r="M2268">
        <v>2250</v>
      </c>
      <c r="P2268" s="36">
        <v>41658</v>
      </c>
    </row>
    <row r="2269" spans="1:16">
      <c r="A2269" s="57">
        <v>41658</v>
      </c>
      <c r="B2269" t="s">
        <v>24</v>
      </c>
      <c r="C2269" t="s">
        <v>25</v>
      </c>
      <c r="D2269" t="s">
        <v>32</v>
      </c>
      <c r="E2269" t="s">
        <v>13</v>
      </c>
      <c r="F2269">
        <v>10</v>
      </c>
      <c r="G2269" t="str">
        <f t="shared" si="105"/>
        <v>2014</v>
      </c>
      <c r="H2269" t="str">
        <f t="shared" si="106"/>
        <v>January</v>
      </c>
      <c r="I2269">
        <v>10638</v>
      </c>
      <c r="J2269">
        <v>11340</v>
      </c>
      <c r="K2269">
        <f t="shared" si="107"/>
        <v>702</v>
      </c>
      <c r="L2269">
        <v>2034</v>
      </c>
      <c r="M2269">
        <v>2160</v>
      </c>
      <c r="P2269" s="36">
        <v>41658</v>
      </c>
    </row>
    <row r="2270" spans="1:16">
      <c r="A2270" s="57">
        <v>41658</v>
      </c>
      <c r="B2270" t="s">
        <v>29</v>
      </c>
      <c r="C2270" t="s">
        <v>30</v>
      </c>
      <c r="D2270" t="s">
        <v>41</v>
      </c>
      <c r="E2270" t="s">
        <v>13</v>
      </c>
      <c r="F2270">
        <v>21</v>
      </c>
      <c r="G2270" t="str">
        <f t="shared" si="105"/>
        <v>2014</v>
      </c>
      <c r="H2270" t="str">
        <f t="shared" si="106"/>
        <v>January</v>
      </c>
      <c r="I2270">
        <v>14760</v>
      </c>
      <c r="J2270">
        <v>15750</v>
      </c>
      <c r="K2270">
        <f t="shared" si="107"/>
        <v>990</v>
      </c>
      <c r="L2270">
        <v>4482</v>
      </c>
      <c r="M2270">
        <v>4770</v>
      </c>
      <c r="P2270" s="36">
        <v>41658</v>
      </c>
    </row>
    <row r="2271" spans="1:16">
      <c r="A2271" s="57">
        <v>41659</v>
      </c>
      <c r="B2271" t="s">
        <v>20</v>
      </c>
      <c r="C2271" t="s">
        <v>18</v>
      </c>
      <c r="D2271" t="s">
        <v>32</v>
      </c>
      <c r="E2271" t="s">
        <v>13</v>
      </c>
      <c r="F2271">
        <v>7</v>
      </c>
      <c r="G2271" t="str">
        <f t="shared" si="105"/>
        <v>2014</v>
      </c>
      <c r="H2271" t="str">
        <f t="shared" si="106"/>
        <v>January</v>
      </c>
      <c r="I2271">
        <v>70920</v>
      </c>
      <c r="J2271">
        <v>75600</v>
      </c>
      <c r="K2271">
        <f t="shared" si="107"/>
        <v>4680</v>
      </c>
      <c r="L2271">
        <v>3726</v>
      </c>
      <c r="M2271">
        <v>3960</v>
      </c>
      <c r="P2271" s="36">
        <v>41659</v>
      </c>
    </row>
    <row r="2272" spans="1:16">
      <c r="A2272" s="57">
        <v>41659</v>
      </c>
      <c r="B2272" t="s">
        <v>24</v>
      </c>
      <c r="C2272" t="s">
        <v>25</v>
      </c>
      <c r="D2272" t="s">
        <v>38</v>
      </c>
      <c r="E2272" t="s">
        <v>13</v>
      </c>
      <c r="F2272">
        <v>22</v>
      </c>
      <c r="G2272" t="str">
        <f t="shared" si="105"/>
        <v>2014</v>
      </c>
      <c r="H2272" t="str">
        <f t="shared" si="106"/>
        <v>January</v>
      </c>
      <c r="I2272">
        <v>31914</v>
      </c>
      <c r="J2272">
        <v>34020</v>
      </c>
      <c r="K2272">
        <f t="shared" si="107"/>
        <v>2106</v>
      </c>
      <c r="L2272">
        <v>2952</v>
      </c>
      <c r="M2272">
        <v>3150</v>
      </c>
      <c r="P2272" s="36">
        <v>41659</v>
      </c>
    </row>
    <row r="2273" spans="1:16">
      <c r="A2273" s="57">
        <v>41660</v>
      </c>
      <c r="B2273" t="s">
        <v>17</v>
      </c>
      <c r="C2273" t="s">
        <v>18</v>
      </c>
      <c r="D2273" t="s">
        <v>39</v>
      </c>
      <c r="E2273" t="s">
        <v>13</v>
      </c>
      <c r="F2273">
        <v>15</v>
      </c>
      <c r="G2273" t="str">
        <f t="shared" si="105"/>
        <v>2014</v>
      </c>
      <c r="H2273" t="str">
        <f t="shared" si="106"/>
        <v>January</v>
      </c>
      <c r="I2273">
        <v>70794</v>
      </c>
      <c r="J2273">
        <v>75240</v>
      </c>
      <c r="K2273">
        <f t="shared" si="107"/>
        <v>4446</v>
      </c>
      <c r="L2273">
        <v>3384</v>
      </c>
      <c r="M2273">
        <v>3600</v>
      </c>
      <c r="P2273" s="36">
        <v>41660</v>
      </c>
    </row>
    <row r="2274" spans="1:16">
      <c r="A2274" s="57">
        <v>41660</v>
      </c>
      <c r="B2274" t="s">
        <v>22</v>
      </c>
      <c r="C2274" t="s">
        <v>23</v>
      </c>
      <c r="D2274" t="s">
        <v>37</v>
      </c>
      <c r="E2274" t="s">
        <v>13</v>
      </c>
      <c r="F2274">
        <v>7</v>
      </c>
      <c r="G2274" t="str">
        <f t="shared" si="105"/>
        <v>2014</v>
      </c>
      <c r="H2274" t="str">
        <f t="shared" si="106"/>
        <v>January</v>
      </c>
      <c r="I2274">
        <v>85158</v>
      </c>
      <c r="J2274">
        <v>90630</v>
      </c>
      <c r="K2274">
        <f t="shared" si="107"/>
        <v>5472</v>
      </c>
      <c r="L2274">
        <v>3546</v>
      </c>
      <c r="M2274">
        <v>3780</v>
      </c>
      <c r="P2274" s="36">
        <v>41660</v>
      </c>
    </row>
    <row r="2275" spans="1:16">
      <c r="A2275" s="57">
        <v>41660</v>
      </c>
      <c r="B2275" t="s">
        <v>14</v>
      </c>
      <c r="C2275" t="s">
        <v>11</v>
      </c>
      <c r="D2275" t="s">
        <v>40</v>
      </c>
      <c r="E2275" t="s">
        <v>16</v>
      </c>
      <c r="F2275">
        <v>17</v>
      </c>
      <c r="G2275" t="str">
        <f t="shared" si="105"/>
        <v>2014</v>
      </c>
      <c r="H2275" t="str">
        <f t="shared" si="106"/>
        <v>January</v>
      </c>
      <c r="I2275">
        <v>86328</v>
      </c>
      <c r="J2275">
        <v>93060</v>
      </c>
      <c r="K2275">
        <f t="shared" si="107"/>
        <v>6732</v>
      </c>
      <c r="L2275">
        <v>5148</v>
      </c>
      <c r="M2275">
        <v>5490</v>
      </c>
      <c r="P2275" s="36">
        <v>41660</v>
      </c>
    </row>
    <row r="2276" spans="1:16">
      <c r="A2276" s="57">
        <v>41660</v>
      </c>
      <c r="B2276" t="s">
        <v>27</v>
      </c>
      <c r="C2276" t="s">
        <v>23</v>
      </c>
      <c r="D2276" t="s">
        <v>38</v>
      </c>
      <c r="E2276" t="s">
        <v>13</v>
      </c>
      <c r="F2276">
        <v>20</v>
      </c>
      <c r="G2276" t="str">
        <f t="shared" si="105"/>
        <v>2014</v>
      </c>
      <c r="H2276" t="str">
        <f t="shared" si="106"/>
        <v>January</v>
      </c>
      <c r="I2276">
        <v>7092</v>
      </c>
      <c r="J2276">
        <v>7560</v>
      </c>
      <c r="K2276">
        <f t="shared" si="107"/>
        <v>468</v>
      </c>
      <c r="L2276">
        <v>2034</v>
      </c>
      <c r="M2276">
        <v>2160</v>
      </c>
      <c r="P2276" s="36">
        <v>41660</v>
      </c>
    </row>
    <row r="2277" spans="1:16">
      <c r="A2277" s="57">
        <v>41661</v>
      </c>
      <c r="B2277" t="s">
        <v>31</v>
      </c>
      <c r="C2277" t="s">
        <v>30</v>
      </c>
      <c r="D2277" t="s">
        <v>35</v>
      </c>
      <c r="E2277" t="s">
        <v>13</v>
      </c>
      <c r="F2277">
        <v>5</v>
      </c>
      <c r="G2277" t="str">
        <f t="shared" si="105"/>
        <v>2014</v>
      </c>
      <c r="H2277" t="str">
        <f t="shared" si="106"/>
        <v>January</v>
      </c>
      <c r="I2277">
        <v>41184</v>
      </c>
      <c r="J2277">
        <v>43920</v>
      </c>
      <c r="K2277">
        <f t="shared" si="107"/>
        <v>2736</v>
      </c>
      <c r="L2277">
        <v>2196</v>
      </c>
      <c r="M2277">
        <v>2340</v>
      </c>
      <c r="P2277" s="36">
        <v>41661</v>
      </c>
    </row>
    <row r="2278" spans="1:16">
      <c r="A2278" s="57">
        <v>41661</v>
      </c>
      <c r="B2278" t="s">
        <v>22</v>
      </c>
      <c r="C2278" t="s">
        <v>23</v>
      </c>
      <c r="D2278" t="s">
        <v>37</v>
      </c>
      <c r="E2278" t="s">
        <v>13</v>
      </c>
      <c r="F2278">
        <v>14</v>
      </c>
      <c r="G2278" t="str">
        <f t="shared" si="105"/>
        <v>2014</v>
      </c>
      <c r="H2278" t="str">
        <f t="shared" si="106"/>
        <v>January</v>
      </c>
      <c r="I2278">
        <v>85158</v>
      </c>
      <c r="J2278">
        <v>90630</v>
      </c>
      <c r="K2278">
        <f t="shared" si="107"/>
        <v>5472</v>
      </c>
      <c r="L2278">
        <v>3546</v>
      </c>
      <c r="M2278">
        <v>3780</v>
      </c>
      <c r="P2278" s="36">
        <v>41661</v>
      </c>
    </row>
    <row r="2279" spans="1:16">
      <c r="A2279" s="57">
        <v>41662</v>
      </c>
      <c r="B2279" t="s">
        <v>17</v>
      </c>
      <c r="C2279" t="s">
        <v>18</v>
      </c>
      <c r="D2279" t="s">
        <v>43</v>
      </c>
      <c r="E2279" t="s">
        <v>13</v>
      </c>
      <c r="F2279">
        <v>6</v>
      </c>
      <c r="G2279" t="str">
        <f t="shared" si="105"/>
        <v>2014</v>
      </c>
      <c r="H2279" t="str">
        <f t="shared" si="106"/>
        <v>January</v>
      </c>
      <c r="I2279">
        <v>27072</v>
      </c>
      <c r="J2279">
        <v>28800</v>
      </c>
      <c r="K2279">
        <f t="shared" si="107"/>
        <v>1728</v>
      </c>
      <c r="L2279">
        <v>3546</v>
      </c>
      <c r="M2279">
        <v>3780</v>
      </c>
      <c r="P2279" s="36">
        <v>41662</v>
      </c>
    </row>
    <row r="2280" spans="1:16">
      <c r="A2280" s="57">
        <v>41662</v>
      </c>
      <c r="B2280" t="s">
        <v>27</v>
      </c>
      <c r="C2280" t="s">
        <v>23</v>
      </c>
      <c r="D2280" t="s">
        <v>12</v>
      </c>
      <c r="E2280" t="s">
        <v>13</v>
      </c>
      <c r="F2280">
        <v>22</v>
      </c>
      <c r="G2280" t="str">
        <f t="shared" si="105"/>
        <v>2014</v>
      </c>
      <c r="H2280" t="str">
        <f t="shared" si="106"/>
        <v>January</v>
      </c>
      <c r="I2280">
        <v>34578</v>
      </c>
      <c r="J2280">
        <v>36720</v>
      </c>
      <c r="K2280">
        <f t="shared" si="107"/>
        <v>2142</v>
      </c>
      <c r="L2280">
        <v>7506</v>
      </c>
      <c r="M2280">
        <v>8100</v>
      </c>
      <c r="P2280" s="36">
        <v>41662</v>
      </c>
    </row>
    <row r="2281" spans="1:16">
      <c r="A2281" s="57">
        <v>41662</v>
      </c>
      <c r="B2281" t="s">
        <v>10</v>
      </c>
      <c r="C2281" t="s">
        <v>11</v>
      </c>
      <c r="D2281" t="s">
        <v>33</v>
      </c>
      <c r="E2281" t="s">
        <v>13</v>
      </c>
      <c r="F2281">
        <v>6</v>
      </c>
      <c r="G2281" t="str">
        <f t="shared" si="105"/>
        <v>2014</v>
      </c>
      <c r="H2281" t="str">
        <f t="shared" si="106"/>
        <v>January</v>
      </c>
      <c r="I2281">
        <v>67626</v>
      </c>
      <c r="J2281">
        <v>71910</v>
      </c>
      <c r="K2281">
        <f t="shared" si="107"/>
        <v>4284</v>
      </c>
      <c r="L2281">
        <v>3924</v>
      </c>
      <c r="M2281">
        <v>4230</v>
      </c>
      <c r="P2281" s="36">
        <v>41662</v>
      </c>
    </row>
    <row r="2282" spans="1:16">
      <c r="A2282" s="57">
        <v>41662</v>
      </c>
      <c r="B2282" t="s">
        <v>20</v>
      </c>
      <c r="C2282" t="s">
        <v>18</v>
      </c>
      <c r="D2282" t="s">
        <v>41</v>
      </c>
      <c r="E2282" t="s">
        <v>13</v>
      </c>
      <c r="F2282">
        <v>6</v>
      </c>
      <c r="G2282" t="str">
        <f t="shared" si="105"/>
        <v>2014</v>
      </c>
      <c r="H2282" t="str">
        <f t="shared" si="106"/>
        <v>January</v>
      </c>
      <c r="I2282">
        <v>44280</v>
      </c>
      <c r="J2282">
        <v>47250</v>
      </c>
      <c r="K2282">
        <f t="shared" si="107"/>
        <v>2970</v>
      </c>
      <c r="L2282">
        <v>4482</v>
      </c>
      <c r="M2282">
        <v>4770</v>
      </c>
      <c r="P2282" s="36">
        <v>41662</v>
      </c>
    </row>
    <row r="2283" spans="1:16">
      <c r="A2283" s="57">
        <v>41662</v>
      </c>
      <c r="B2283" t="s">
        <v>17</v>
      </c>
      <c r="C2283" t="s">
        <v>18</v>
      </c>
      <c r="D2283" t="s">
        <v>19</v>
      </c>
      <c r="E2283" t="s">
        <v>13</v>
      </c>
      <c r="F2283">
        <v>2</v>
      </c>
      <c r="G2283" t="str">
        <f t="shared" si="105"/>
        <v>2014</v>
      </c>
      <c r="H2283" t="str">
        <f t="shared" si="106"/>
        <v>January</v>
      </c>
      <c r="I2283">
        <v>47736</v>
      </c>
      <c r="J2283">
        <v>50760</v>
      </c>
      <c r="K2283">
        <f t="shared" si="107"/>
        <v>3024</v>
      </c>
      <c r="L2283">
        <v>3546</v>
      </c>
      <c r="M2283">
        <v>3780</v>
      </c>
      <c r="P2283" s="36">
        <v>41662</v>
      </c>
    </row>
    <row r="2284" spans="1:16">
      <c r="A2284" s="57">
        <v>41662</v>
      </c>
      <c r="B2284" t="s">
        <v>34</v>
      </c>
      <c r="C2284" t="s">
        <v>25</v>
      </c>
      <c r="D2284" t="s">
        <v>26</v>
      </c>
      <c r="E2284" t="s">
        <v>13</v>
      </c>
      <c r="F2284">
        <v>24</v>
      </c>
      <c r="G2284" t="str">
        <f t="shared" si="105"/>
        <v>2014</v>
      </c>
      <c r="H2284" t="str">
        <f t="shared" si="106"/>
        <v>January</v>
      </c>
      <c r="I2284">
        <v>54756</v>
      </c>
      <c r="J2284">
        <v>58320</v>
      </c>
      <c r="K2284">
        <f t="shared" si="107"/>
        <v>3564</v>
      </c>
      <c r="L2284">
        <v>3726</v>
      </c>
      <c r="M2284">
        <v>3960</v>
      </c>
      <c r="P2284" s="36">
        <v>41662</v>
      </c>
    </row>
    <row r="2285" spans="1:16">
      <c r="A2285" s="57">
        <v>41662</v>
      </c>
      <c r="B2285" t="s">
        <v>31</v>
      </c>
      <c r="C2285" t="s">
        <v>30</v>
      </c>
      <c r="D2285" t="s">
        <v>39</v>
      </c>
      <c r="E2285" t="s">
        <v>13</v>
      </c>
      <c r="F2285">
        <v>11</v>
      </c>
      <c r="G2285" t="str">
        <f t="shared" si="105"/>
        <v>2014</v>
      </c>
      <c r="H2285" t="str">
        <f t="shared" si="106"/>
        <v>January</v>
      </c>
      <c r="I2285">
        <v>18630</v>
      </c>
      <c r="J2285">
        <v>19800</v>
      </c>
      <c r="K2285">
        <f t="shared" si="107"/>
        <v>1170</v>
      </c>
      <c r="L2285">
        <v>2106</v>
      </c>
      <c r="M2285">
        <v>2250</v>
      </c>
      <c r="P2285" s="36">
        <v>41662</v>
      </c>
    </row>
    <row r="2286" spans="1:16">
      <c r="A2286" s="57">
        <v>41663</v>
      </c>
      <c r="B2286" t="s">
        <v>20</v>
      </c>
      <c r="C2286" t="s">
        <v>18</v>
      </c>
      <c r="D2286" t="s">
        <v>38</v>
      </c>
      <c r="E2286" t="s">
        <v>13</v>
      </c>
      <c r="F2286">
        <v>10</v>
      </c>
      <c r="G2286" t="str">
        <f t="shared" si="105"/>
        <v>2014</v>
      </c>
      <c r="H2286" t="str">
        <f t="shared" si="106"/>
        <v>January</v>
      </c>
      <c r="I2286">
        <v>63828</v>
      </c>
      <c r="J2286">
        <v>68040</v>
      </c>
      <c r="K2286">
        <f t="shared" si="107"/>
        <v>4212</v>
      </c>
      <c r="L2286">
        <v>3546</v>
      </c>
      <c r="M2286">
        <v>3780</v>
      </c>
      <c r="P2286" s="36">
        <v>41663</v>
      </c>
    </row>
    <row r="2287" spans="1:16">
      <c r="A2287" s="57">
        <v>41664</v>
      </c>
      <c r="B2287" t="s">
        <v>34</v>
      </c>
      <c r="C2287" t="s">
        <v>25</v>
      </c>
      <c r="D2287" t="s">
        <v>40</v>
      </c>
      <c r="E2287" t="s">
        <v>16</v>
      </c>
      <c r="F2287">
        <v>7</v>
      </c>
      <c r="G2287" t="str">
        <f t="shared" si="105"/>
        <v>2014</v>
      </c>
      <c r="H2287" t="str">
        <f t="shared" si="106"/>
        <v>January</v>
      </c>
      <c r="I2287">
        <v>62784</v>
      </c>
      <c r="J2287">
        <v>67680</v>
      </c>
      <c r="K2287">
        <f t="shared" si="107"/>
        <v>4896</v>
      </c>
      <c r="L2287">
        <v>3384</v>
      </c>
      <c r="M2287">
        <v>3600</v>
      </c>
      <c r="P2287" s="36">
        <v>41664</v>
      </c>
    </row>
    <row r="2288" spans="1:16">
      <c r="A2288" s="57">
        <v>41665</v>
      </c>
      <c r="B2288" t="s">
        <v>31</v>
      </c>
      <c r="C2288" t="s">
        <v>30</v>
      </c>
      <c r="D2288" t="s">
        <v>33</v>
      </c>
      <c r="E2288" t="s">
        <v>13</v>
      </c>
      <c r="F2288">
        <v>22</v>
      </c>
      <c r="G2288" t="str">
        <f t="shared" si="105"/>
        <v>2014</v>
      </c>
      <c r="H2288" t="str">
        <f t="shared" si="106"/>
        <v>January</v>
      </c>
      <c r="I2288">
        <v>27846</v>
      </c>
      <c r="J2288">
        <v>29610</v>
      </c>
      <c r="K2288">
        <f t="shared" si="107"/>
        <v>1764</v>
      </c>
      <c r="L2288">
        <v>2106</v>
      </c>
      <c r="M2288">
        <v>2250</v>
      </c>
      <c r="P2288" s="36">
        <v>41665</v>
      </c>
    </row>
    <row r="2289" spans="1:16">
      <c r="A2289" s="57">
        <v>41666</v>
      </c>
      <c r="B2289" t="s">
        <v>24</v>
      </c>
      <c r="C2289" t="s">
        <v>25</v>
      </c>
      <c r="D2289" t="s">
        <v>36</v>
      </c>
      <c r="E2289" t="s">
        <v>13</v>
      </c>
      <c r="F2289">
        <v>7</v>
      </c>
      <c r="G2289" t="str">
        <f t="shared" si="105"/>
        <v>2014</v>
      </c>
      <c r="H2289" t="str">
        <f t="shared" si="106"/>
        <v>January</v>
      </c>
      <c r="I2289">
        <v>6318</v>
      </c>
      <c r="J2289">
        <v>6750</v>
      </c>
      <c r="K2289">
        <f t="shared" si="107"/>
        <v>432</v>
      </c>
      <c r="L2289">
        <v>3924</v>
      </c>
      <c r="M2289">
        <v>4230</v>
      </c>
      <c r="P2289" s="36">
        <v>41666</v>
      </c>
    </row>
    <row r="2290" spans="1:16">
      <c r="A2290" s="57">
        <v>41667</v>
      </c>
      <c r="B2290" t="s">
        <v>14</v>
      </c>
      <c r="C2290" t="s">
        <v>11</v>
      </c>
      <c r="D2290" t="s">
        <v>19</v>
      </c>
      <c r="E2290" t="s">
        <v>13</v>
      </c>
      <c r="F2290">
        <v>18</v>
      </c>
      <c r="G2290" t="str">
        <f t="shared" si="105"/>
        <v>2014</v>
      </c>
      <c r="H2290" t="str">
        <f t="shared" si="106"/>
        <v>January</v>
      </c>
      <c r="I2290">
        <v>11934</v>
      </c>
      <c r="J2290">
        <v>12690</v>
      </c>
      <c r="K2290">
        <f t="shared" si="107"/>
        <v>756</v>
      </c>
      <c r="L2290">
        <v>3582</v>
      </c>
      <c r="M2290">
        <v>3870</v>
      </c>
      <c r="P2290" s="36">
        <v>41667</v>
      </c>
    </row>
    <row r="2291" spans="1:16">
      <c r="A2291" s="57">
        <v>41667</v>
      </c>
      <c r="B2291" t="s">
        <v>22</v>
      </c>
      <c r="C2291" t="s">
        <v>23</v>
      </c>
      <c r="D2291" t="s">
        <v>42</v>
      </c>
      <c r="E2291" t="s">
        <v>16</v>
      </c>
      <c r="F2291">
        <v>12</v>
      </c>
      <c r="G2291" t="str">
        <f t="shared" si="105"/>
        <v>2014</v>
      </c>
      <c r="H2291" t="str">
        <f t="shared" si="106"/>
        <v>January</v>
      </c>
      <c r="I2291">
        <v>22518</v>
      </c>
      <c r="J2291">
        <v>24300</v>
      </c>
      <c r="K2291">
        <f t="shared" si="107"/>
        <v>1782</v>
      </c>
      <c r="L2291">
        <v>3582</v>
      </c>
      <c r="M2291">
        <v>3870</v>
      </c>
      <c r="P2291" s="36">
        <v>41667</v>
      </c>
    </row>
    <row r="2292" spans="1:16">
      <c r="A2292" s="57">
        <v>41668</v>
      </c>
      <c r="B2292" t="s">
        <v>14</v>
      </c>
      <c r="C2292" t="s">
        <v>11</v>
      </c>
      <c r="D2292" t="s">
        <v>40</v>
      </c>
      <c r="E2292" t="s">
        <v>16</v>
      </c>
      <c r="F2292">
        <v>19</v>
      </c>
      <c r="G2292" t="str">
        <f t="shared" si="105"/>
        <v>2014</v>
      </c>
      <c r="H2292" t="str">
        <f t="shared" si="106"/>
        <v>January</v>
      </c>
      <c r="I2292">
        <v>94176</v>
      </c>
      <c r="J2292">
        <v>101520</v>
      </c>
      <c r="K2292">
        <f t="shared" si="107"/>
        <v>7344</v>
      </c>
      <c r="L2292">
        <v>3726</v>
      </c>
      <c r="M2292">
        <v>3960</v>
      </c>
      <c r="P2292" s="36">
        <v>41668</v>
      </c>
    </row>
    <row r="2293" spans="1:16">
      <c r="A2293" s="57">
        <v>41668</v>
      </c>
      <c r="B2293" t="s">
        <v>22</v>
      </c>
      <c r="C2293" t="s">
        <v>23</v>
      </c>
      <c r="D2293" t="s">
        <v>26</v>
      </c>
      <c r="E2293" t="s">
        <v>13</v>
      </c>
      <c r="F2293">
        <v>23</v>
      </c>
      <c r="G2293" t="str">
        <f t="shared" si="105"/>
        <v>2014</v>
      </c>
      <c r="H2293" t="str">
        <f t="shared" si="106"/>
        <v>January</v>
      </c>
      <c r="I2293">
        <v>63882</v>
      </c>
      <c r="J2293">
        <v>68040</v>
      </c>
      <c r="K2293">
        <f t="shared" si="107"/>
        <v>4158</v>
      </c>
      <c r="L2293">
        <v>3582</v>
      </c>
      <c r="M2293">
        <v>3870</v>
      </c>
      <c r="P2293" s="36">
        <v>41668</v>
      </c>
    </row>
    <row r="2294" spans="1:16">
      <c r="A2294" s="57">
        <v>41668</v>
      </c>
      <c r="B2294" t="s">
        <v>27</v>
      </c>
      <c r="C2294" t="s">
        <v>23</v>
      </c>
      <c r="D2294" t="s">
        <v>19</v>
      </c>
      <c r="E2294" t="s">
        <v>13</v>
      </c>
      <c r="F2294">
        <v>3</v>
      </c>
      <c r="G2294" t="str">
        <f t="shared" si="105"/>
        <v>2014</v>
      </c>
      <c r="H2294" t="str">
        <f t="shared" si="106"/>
        <v>January</v>
      </c>
      <c r="I2294">
        <v>39780</v>
      </c>
      <c r="J2294">
        <v>42300</v>
      </c>
      <c r="K2294">
        <f t="shared" si="107"/>
        <v>2520</v>
      </c>
      <c r="L2294">
        <v>2952</v>
      </c>
      <c r="M2294">
        <v>3150</v>
      </c>
      <c r="P2294" s="36">
        <v>41668</v>
      </c>
    </row>
    <row r="2295" spans="1:16">
      <c r="A2295" s="57">
        <v>41668</v>
      </c>
      <c r="B2295" t="s">
        <v>17</v>
      </c>
      <c r="C2295" t="s">
        <v>18</v>
      </c>
      <c r="D2295" t="s">
        <v>36</v>
      </c>
      <c r="E2295" t="s">
        <v>13</v>
      </c>
      <c r="F2295">
        <v>24</v>
      </c>
      <c r="G2295" t="str">
        <f t="shared" si="105"/>
        <v>2014</v>
      </c>
      <c r="H2295" t="str">
        <f t="shared" si="106"/>
        <v>January</v>
      </c>
      <c r="I2295">
        <v>40014</v>
      </c>
      <c r="J2295">
        <v>42750</v>
      </c>
      <c r="K2295">
        <f t="shared" si="107"/>
        <v>2736</v>
      </c>
      <c r="L2295">
        <v>3978</v>
      </c>
      <c r="M2295">
        <v>4230</v>
      </c>
      <c r="P2295" s="36">
        <v>41668</v>
      </c>
    </row>
    <row r="2296" spans="1:16">
      <c r="A2296" s="57">
        <v>41669</v>
      </c>
      <c r="B2296" t="s">
        <v>27</v>
      </c>
      <c r="C2296" t="s">
        <v>23</v>
      </c>
      <c r="D2296" t="s">
        <v>36</v>
      </c>
      <c r="E2296" t="s">
        <v>13</v>
      </c>
      <c r="F2296">
        <v>25</v>
      </c>
      <c r="G2296" t="str">
        <f t="shared" si="105"/>
        <v>2014</v>
      </c>
      <c r="H2296" t="str">
        <f t="shared" si="106"/>
        <v>January</v>
      </c>
      <c r="I2296">
        <v>25272</v>
      </c>
      <c r="J2296">
        <v>27000</v>
      </c>
      <c r="K2296">
        <f t="shared" si="107"/>
        <v>1728</v>
      </c>
      <c r="L2296">
        <v>2034</v>
      </c>
      <c r="M2296">
        <v>2160</v>
      </c>
      <c r="P2296" s="36">
        <v>41669</v>
      </c>
    </row>
    <row r="2297" spans="1:16">
      <c r="A2297" s="57">
        <v>41669</v>
      </c>
      <c r="B2297" t="s">
        <v>14</v>
      </c>
      <c r="C2297" t="s">
        <v>11</v>
      </c>
      <c r="D2297" t="s">
        <v>39</v>
      </c>
      <c r="E2297" t="s">
        <v>13</v>
      </c>
      <c r="F2297">
        <v>5</v>
      </c>
      <c r="G2297" t="str">
        <f t="shared" si="105"/>
        <v>2014</v>
      </c>
      <c r="H2297" t="str">
        <f t="shared" si="106"/>
        <v>January</v>
      </c>
      <c r="I2297">
        <v>93150</v>
      </c>
      <c r="J2297">
        <v>99000</v>
      </c>
      <c r="K2297">
        <f t="shared" si="107"/>
        <v>5850</v>
      </c>
      <c r="L2297">
        <v>3924</v>
      </c>
      <c r="M2297">
        <v>4230</v>
      </c>
      <c r="P2297" s="36">
        <v>41669</v>
      </c>
    </row>
    <row r="2298" spans="1:16">
      <c r="A2298" s="57">
        <v>41669</v>
      </c>
      <c r="B2298" t="s">
        <v>20</v>
      </c>
      <c r="C2298" t="s">
        <v>18</v>
      </c>
      <c r="D2298" t="s">
        <v>38</v>
      </c>
      <c r="E2298" t="s">
        <v>13</v>
      </c>
      <c r="F2298">
        <v>2</v>
      </c>
      <c r="G2298" t="str">
        <f t="shared" si="105"/>
        <v>2014</v>
      </c>
      <c r="H2298" t="str">
        <f t="shared" si="106"/>
        <v>January</v>
      </c>
      <c r="I2298">
        <v>42552</v>
      </c>
      <c r="J2298">
        <v>45360</v>
      </c>
      <c r="K2298">
        <f t="shared" si="107"/>
        <v>2808</v>
      </c>
      <c r="L2298">
        <v>5832</v>
      </c>
      <c r="M2298">
        <v>6210</v>
      </c>
      <c r="P2298" s="36">
        <v>41669</v>
      </c>
    </row>
    <row r="2299" spans="1:16">
      <c r="A2299" s="57">
        <v>41669</v>
      </c>
      <c r="B2299" t="s">
        <v>29</v>
      </c>
      <c r="C2299" t="s">
        <v>30</v>
      </c>
      <c r="D2299" t="s">
        <v>43</v>
      </c>
      <c r="E2299" t="s">
        <v>13</v>
      </c>
      <c r="F2299">
        <v>14</v>
      </c>
      <c r="G2299" t="str">
        <f t="shared" si="105"/>
        <v>2014</v>
      </c>
      <c r="H2299" t="str">
        <f t="shared" si="106"/>
        <v>January</v>
      </c>
      <c r="I2299">
        <v>20304</v>
      </c>
      <c r="J2299">
        <v>21600</v>
      </c>
      <c r="K2299">
        <f t="shared" si="107"/>
        <v>1296</v>
      </c>
      <c r="L2299">
        <v>3546</v>
      </c>
      <c r="M2299">
        <v>3780</v>
      </c>
      <c r="P2299" s="36">
        <v>41669</v>
      </c>
    </row>
    <row r="2300" spans="1:16">
      <c r="A2300" s="57">
        <v>41670</v>
      </c>
      <c r="B2300" t="s">
        <v>20</v>
      </c>
      <c r="C2300" t="s">
        <v>18</v>
      </c>
      <c r="D2300" t="s">
        <v>36</v>
      </c>
      <c r="E2300" t="s">
        <v>13</v>
      </c>
      <c r="F2300">
        <v>6</v>
      </c>
      <c r="G2300" t="str">
        <f t="shared" si="105"/>
        <v>2014</v>
      </c>
      <c r="H2300" t="str">
        <f t="shared" si="106"/>
        <v>January</v>
      </c>
      <c r="I2300">
        <v>4212</v>
      </c>
      <c r="J2300">
        <v>4500</v>
      </c>
      <c r="K2300">
        <f t="shared" si="107"/>
        <v>288</v>
      </c>
      <c r="L2300">
        <v>2034</v>
      </c>
      <c r="M2300">
        <v>2160</v>
      </c>
      <c r="P2300" s="36">
        <v>41670</v>
      </c>
    </row>
    <row r="2301" spans="1:16">
      <c r="A2301" s="57">
        <v>41670</v>
      </c>
      <c r="B2301" t="s">
        <v>10</v>
      </c>
      <c r="C2301" t="s">
        <v>11</v>
      </c>
      <c r="D2301" t="s">
        <v>21</v>
      </c>
      <c r="E2301" t="s">
        <v>13</v>
      </c>
      <c r="F2301">
        <v>13</v>
      </c>
      <c r="G2301" t="str">
        <f t="shared" si="105"/>
        <v>2014</v>
      </c>
      <c r="H2301" t="str">
        <f t="shared" si="106"/>
        <v>January</v>
      </c>
      <c r="I2301">
        <v>24156</v>
      </c>
      <c r="J2301">
        <v>25740</v>
      </c>
      <c r="K2301">
        <f t="shared" si="107"/>
        <v>1584</v>
      </c>
      <c r="L2301">
        <v>2034</v>
      </c>
      <c r="M2301">
        <v>2160</v>
      </c>
      <c r="P2301" s="36">
        <v>41670</v>
      </c>
    </row>
    <row r="2302" spans="1:16">
      <c r="A2302" s="57">
        <v>41670</v>
      </c>
      <c r="B2302" t="s">
        <v>24</v>
      </c>
      <c r="C2302" t="s">
        <v>25</v>
      </c>
      <c r="D2302" t="s">
        <v>35</v>
      </c>
      <c r="E2302" t="s">
        <v>13</v>
      </c>
      <c r="F2302">
        <v>4</v>
      </c>
      <c r="G2302" t="str">
        <f t="shared" si="105"/>
        <v>2014</v>
      </c>
      <c r="H2302" t="str">
        <f t="shared" si="106"/>
        <v>January</v>
      </c>
      <c r="I2302">
        <v>30888</v>
      </c>
      <c r="J2302">
        <v>32940</v>
      </c>
      <c r="K2302">
        <f t="shared" si="107"/>
        <v>2052</v>
      </c>
      <c r="L2302">
        <v>3042</v>
      </c>
      <c r="M2302">
        <v>3240</v>
      </c>
      <c r="P2302" s="36">
        <v>41670</v>
      </c>
    </row>
    <row r="2303" spans="1:16">
      <c r="A2303" s="57">
        <v>41670</v>
      </c>
      <c r="B2303" t="s">
        <v>22</v>
      </c>
      <c r="C2303" t="s">
        <v>23</v>
      </c>
      <c r="D2303" t="s">
        <v>19</v>
      </c>
      <c r="E2303" t="s">
        <v>13</v>
      </c>
      <c r="F2303">
        <v>21</v>
      </c>
      <c r="G2303" t="str">
        <f t="shared" si="105"/>
        <v>2014</v>
      </c>
      <c r="H2303" t="str">
        <f t="shared" si="106"/>
        <v>January</v>
      </c>
      <c r="I2303">
        <v>75582</v>
      </c>
      <c r="J2303">
        <v>80370</v>
      </c>
      <c r="K2303">
        <f t="shared" si="107"/>
        <v>4788</v>
      </c>
      <c r="L2303">
        <v>3042</v>
      </c>
      <c r="M2303">
        <v>3240</v>
      </c>
      <c r="P2303" s="36">
        <v>41670</v>
      </c>
    </row>
    <row r="2304" spans="1:16">
      <c r="A2304" s="57">
        <v>41671</v>
      </c>
      <c r="B2304" t="s">
        <v>14</v>
      </c>
      <c r="C2304" t="s">
        <v>11</v>
      </c>
      <c r="D2304" t="s">
        <v>12</v>
      </c>
      <c r="E2304" t="s">
        <v>13</v>
      </c>
      <c r="F2304">
        <v>16</v>
      </c>
      <c r="G2304" t="str">
        <f t="shared" si="105"/>
        <v>2014</v>
      </c>
      <c r="H2304" t="str">
        <f t="shared" si="106"/>
        <v>February</v>
      </c>
      <c r="I2304">
        <v>18306</v>
      </c>
      <c r="J2304">
        <v>19440</v>
      </c>
      <c r="K2304">
        <f t="shared" si="107"/>
        <v>1134</v>
      </c>
      <c r="L2304">
        <v>3726</v>
      </c>
      <c r="M2304">
        <v>3960</v>
      </c>
      <c r="P2304" s="36">
        <v>41671</v>
      </c>
    </row>
    <row r="2305" spans="1:16">
      <c r="A2305" s="57">
        <v>41671</v>
      </c>
      <c r="B2305" t="s">
        <v>34</v>
      </c>
      <c r="C2305" t="s">
        <v>25</v>
      </c>
      <c r="D2305" t="s">
        <v>12</v>
      </c>
      <c r="E2305" t="s">
        <v>13</v>
      </c>
      <c r="F2305">
        <v>10</v>
      </c>
      <c r="G2305" t="str">
        <f t="shared" si="105"/>
        <v>2014</v>
      </c>
      <c r="H2305" t="str">
        <f t="shared" si="106"/>
        <v>February</v>
      </c>
      <c r="I2305">
        <v>12204</v>
      </c>
      <c r="J2305">
        <v>12960</v>
      </c>
      <c r="K2305">
        <f t="shared" si="107"/>
        <v>756</v>
      </c>
      <c r="L2305">
        <v>2196</v>
      </c>
      <c r="M2305">
        <v>2340</v>
      </c>
      <c r="P2305" s="36">
        <v>41671</v>
      </c>
    </row>
    <row r="2306" spans="1:16">
      <c r="A2306" s="57">
        <v>41672</v>
      </c>
      <c r="B2306" t="s">
        <v>14</v>
      </c>
      <c r="C2306" t="s">
        <v>11</v>
      </c>
      <c r="D2306" t="s">
        <v>41</v>
      </c>
      <c r="E2306" t="s">
        <v>13</v>
      </c>
      <c r="F2306">
        <v>3</v>
      </c>
      <c r="G2306" t="str">
        <f t="shared" si="105"/>
        <v>2014</v>
      </c>
      <c r="H2306" t="str">
        <f t="shared" si="106"/>
        <v>February</v>
      </c>
      <c r="I2306">
        <v>41328</v>
      </c>
      <c r="J2306">
        <v>44100</v>
      </c>
      <c r="K2306">
        <f t="shared" si="107"/>
        <v>2772</v>
      </c>
      <c r="L2306">
        <v>4482</v>
      </c>
      <c r="M2306">
        <v>4770</v>
      </c>
      <c r="P2306" s="36">
        <v>41672</v>
      </c>
    </row>
    <row r="2307" spans="1:16">
      <c r="A2307" s="57">
        <v>41672</v>
      </c>
      <c r="B2307" t="s">
        <v>20</v>
      </c>
      <c r="C2307" t="s">
        <v>18</v>
      </c>
      <c r="D2307" t="s">
        <v>41</v>
      </c>
      <c r="E2307" t="s">
        <v>13</v>
      </c>
      <c r="F2307">
        <v>1</v>
      </c>
      <c r="G2307" t="str">
        <f t="shared" ref="G2307:G2370" si="108">TEXT(A2307,"yyyy")</f>
        <v>2014</v>
      </c>
      <c r="H2307" t="str">
        <f t="shared" ref="H2307:H2370" si="109">TEXT(A2307,"mmmm")</f>
        <v>February</v>
      </c>
      <c r="I2307">
        <v>35424</v>
      </c>
      <c r="J2307">
        <v>37800</v>
      </c>
      <c r="K2307">
        <f t="shared" ref="K2307:K2370" si="110">J2307-I2307</f>
        <v>2376</v>
      </c>
      <c r="L2307">
        <v>5148</v>
      </c>
      <c r="M2307">
        <v>5490</v>
      </c>
      <c r="P2307" s="36">
        <v>41672</v>
      </c>
    </row>
    <row r="2308" spans="1:16">
      <c r="A2308" s="57">
        <v>41672</v>
      </c>
      <c r="B2308" t="s">
        <v>29</v>
      </c>
      <c r="C2308" t="s">
        <v>30</v>
      </c>
      <c r="D2308" t="s">
        <v>39</v>
      </c>
      <c r="E2308" t="s">
        <v>13</v>
      </c>
      <c r="F2308">
        <v>13</v>
      </c>
      <c r="G2308" t="str">
        <f t="shared" si="108"/>
        <v>2014</v>
      </c>
      <c r="H2308" t="str">
        <f t="shared" si="109"/>
        <v>February</v>
      </c>
      <c r="I2308">
        <v>93150</v>
      </c>
      <c r="J2308">
        <v>99000</v>
      </c>
      <c r="K2308">
        <f t="shared" si="110"/>
        <v>5850</v>
      </c>
      <c r="L2308">
        <v>3978</v>
      </c>
      <c r="M2308">
        <v>4230</v>
      </c>
      <c r="P2308" s="36">
        <v>41672</v>
      </c>
    </row>
    <row r="2309" spans="1:16">
      <c r="A2309" s="57">
        <v>41672</v>
      </c>
      <c r="B2309" t="s">
        <v>14</v>
      </c>
      <c r="C2309" t="s">
        <v>11</v>
      </c>
      <c r="D2309" t="s">
        <v>26</v>
      </c>
      <c r="E2309" t="s">
        <v>13</v>
      </c>
      <c r="F2309">
        <v>15</v>
      </c>
      <c r="G2309" t="str">
        <f t="shared" si="108"/>
        <v>2014</v>
      </c>
      <c r="H2309" t="str">
        <f t="shared" si="109"/>
        <v>February</v>
      </c>
      <c r="I2309">
        <v>45630</v>
      </c>
      <c r="J2309">
        <v>48600</v>
      </c>
      <c r="K2309">
        <f t="shared" si="110"/>
        <v>2970</v>
      </c>
      <c r="L2309">
        <v>2106</v>
      </c>
      <c r="M2309">
        <v>2250</v>
      </c>
      <c r="P2309" s="36">
        <v>41672</v>
      </c>
    </row>
    <row r="2310" spans="1:16">
      <c r="A2310" s="57">
        <v>41673</v>
      </c>
      <c r="B2310" t="s">
        <v>24</v>
      </c>
      <c r="C2310" t="s">
        <v>25</v>
      </c>
      <c r="D2310" t="s">
        <v>28</v>
      </c>
      <c r="E2310" t="s">
        <v>13</v>
      </c>
      <c r="F2310">
        <v>5</v>
      </c>
      <c r="G2310" t="str">
        <f t="shared" si="108"/>
        <v>2014</v>
      </c>
      <c r="H2310" t="str">
        <f t="shared" si="109"/>
        <v>February</v>
      </c>
      <c r="I2310">
        <v>134136</v>
      </c>
      <c r="J2310">
        <v>142830</v>
      </c>
      <c r="K2310">
        <f t="shared" si="110"/>
        <v>8694</v>
      </c>
      <c r="L2310">
        <v>3978</v>
      </c>
      <c r="M2310">
        <v>4230</v>
      </c>
      <c r="P2310" s="36">
        <v>41673</v>
      </c>
    </row>
    <row r="2311" spans="1:16">
      <c r="A2311" s="57">
        <v>41673</v>
      </c>
      <c r="B2311" t="s">
        <v>34</v>
      </c>
      <c r="C2311" t="s">
        <v>25</v>
      </c>
      <c r="D2311" t="s">
        <v>28</v>
      </c>
      <c r="E2311" t="s">
        <v>13</v>
      </c>
      <c r="F2311">
        <v>25</v>
      </c>
      <c r="G2311" t="str">
        <f t="shared" si="108"/>
        <v>2014</v>
      </c>
      <c r="H2311" t="str">
        <f t="shared" si="109"/>
        <v>February</v>
      </c>
      <c r="I2311">
        <v>93312</v>
      </c>
      <c r="J2311">
        <v>99360</v>
      </c>
      <c r="K2311">
        <f t="shared" si="110"/>
        <v>6048</v>
      </c>
      <c r="L2311">
        <v>2034</v>
      </c>
      <c r="M2311">
        <v>2160</v>
      </c>
      <c r="P2311" s="36">
        <v>41673</v>
      </c>
    </row>
    <row r="2312" spans="1:16">
      <c r="A2312" s="57">
        <v>41673</v>
      </c>
      <c r="B2312" t="s">
        <v>34</v>
      </c>
      <c r="C2312" t="s">
        <v>25</v>
      </c>
      <c r="D2312" t="s">
        <v>38</v>
      </c>
      <c r="E2312" t="s">
        <v>13</v>
      </c>
      <c r="F2312">
        <v>23</v>
      </c>
      <c r="G2312" t="str">
        <f t="shared" si="108"/>
        <v>2014</v>
      </c>
      <c r="H2312" t="str">
        <f t="shared" si="109"/>
        <v>February</v>
      </c>
      <c r="I2312">
        <v>14184</v>
      </c>
      <c r="J2312">
        <v>15120</v>
      </c>
      <c r="K2312">
        <f t="shared" si="110"/>
        <v>936</v>
      </c>
      <c r="L2312">
        <v>3546</v>
      </c>
      <c r="M2312">
        <v>3780</v>
      </c>
      <c r="P2312" s="36">
        <v>41673</v>
      </c>
    </row>
    <row r="2313" spans="1:16">
      <c r="A2313" s="57">
        <v>41674</v>
      </c>
      <c r="B2313" t="s">
        <v>27</v>
      </c>
      <c r="C2313" t="s">
        <v>23</v>
      </c>
      <c r="D2313" t="s">
        <v>33</v>
      </c>
      <c r="E2313" t="s">
        <v>13</v>
      </c>
      <c r="F2313">
        <v>23</v>
      </c>
      <c r="G2313" t="str">
        <f t="shared" si="108"/>
        <v>2014</v>
      </c>
      <c r="H2313" t="str">
        <f t="shared" si="109"/>
        <v>February</v>
      </c>
      <c r="I2313">
        <v>27846</v>
      </c>
      <c r="J2313">
        <v>29610</v>
      </c>
      <c r="K2313">
        <f t="shared" si="110"/>
        <v>1764</v>
      </c>
      <c r="L2313">
        <v>4482</v>
      </c>
      <c r="M2313">
        <v>4770</v>
      </c>
      <c r="P2313" s="36">
        <v>41674</v>
      </c>
    </row>
    <row r="2314" spans="1:16">
      <c r="A2314" s="57">
        <v>41674</v>
      </c>
      <c r="B2314" t="s">
        <v>22</v>
      </c>
      <c r="C2314" t="s">
        <v>23</v>
      </c>
      <c r="D2314" t="s">
        <v>40</v>
      </c>
      <c r="E2314" t="s">
        <v>16</v>
      </c>
      <c r="F2314">
        <v>24</v>
      </c>
      <c r="G2314" t="str">
        <f t="shared" si="108"/>
        <v>2014</v>
      </c>
      <c r="H2314" t="str">
        <f t="shared" si="109"/>
        <v>February</v>
      </c>
      <c r="I2314">
        <v>7848</v>
      </c>
      <c r="J2314">
        <v>8460</v>
      </c>
      <c r="K2314">
        <f t="shared" si="110"/>
        <v>612</v>
      </c>
      <c r="L2314">
        <v>3924</v>
      </c>
      <c r="M2314">
        <v>4230</v>
      </c>
      <c r="P2314" s="36">
        <v>41674</v>
      </c>
    </row>
    <row r="2315" spans="1:16">
      <c r="A2315" s="57">
        <v>41675</v>
      </c>
      <c r="B2315" t="s">
        <v>27</v>
      </c>
      <c r="C2315" t="s">
        <v>23</v>
      </c>
      <c r="D2315" t="s">
        <v>12</v>
      </c>
      <c r="E2315" t="s">
        <v>13</v>
      </c>
      <c r="F2315">
        <v>25</v>
      </c>
      <c r="G2315" t="str">
        <f t="shared" si="108"/>
        <v>2014</v>
      </c>
      <c r="H2315" t="str">
        <f t="shared" si="109"/>
        <v>February</v>
      </c>
      <c r="I2315">
        <v>32544</v>
      </c>
      <c r="J2315">
        <v>34560</v>
      </c>
      <c r="K2315">
        <f t="shared" si="110"/>
        <v>2016</v>
      </c>
      <c r="L2315">
        <v>2952</v>
      </c>
      <c r="M2315">
        <v>3150</v>
      </c>
      <c r="P2315" s="36">
        <v>41675</v>
      </c>
    </row>
    <row r="2316" spans="1:16">
      <c r="A2316" s="57">
        <v>41675</v>
      </c>
      <c r="B2316" t="s">
        <v>14</v>
      </c>
      <c r="C2316" t="s">
        <v>11</v>
      </c>
      <c r="D2316" t="s">
        <v>43</v>
      </c>
      <c r="E2316" t="s">
        <v>13</v>
      </c>
      <c r="F2316">
        <v>17</v>
      </c>
      <c r="G2316" t="str">
        <f t="shared" si="108"/>
        <v>2014</v>
      </c>
      <c r="H2316" t="str">
        <f t="shared" si="109"/>
        <v>February</v>
      </c>
      <c r="I2316">
        <v>13536</v>
      </c>
      <c r="J2316">
        <v>14400</v>
      </c>
      <c r="K2316">
        <f t="shared" si="110"/>
        <v>864</v>
      </c>
      <c r="L2316">
        <v>3726</v>
      </c>
      <c r="M2316">
        <v>3960</v>
      </c>
      <c r="P2316" s="36">
        <v>41675</v>
      </c>
    </row>
    <row r="2317" spans="1:16">
      <c r="A2317" s="57">
        <v>41675</v>
      </c>
      <c r="B2317" t="s">
        <v>17</v>
      </c>
      <c r="C2317" t="s">
        <v>18</v>
      </c>
      <c r="D2317" t="s">
        <v>36</v>
      </c>
      <c r="E2317" t="s">
        <v>13</v>
      </c>
      <c r="F2317">
        <v>21</v>
      </c>
      <c r="G2317" t="str">
        <f t="shared" si="108"/>
        <v>2014</v>
      </c>
      <c r="H2317" t="str">
        <f t="shared" si="109"/>
        <v>February</v>
      </c>
      <c r="I2317">
        <v>29484</v>
      </c>
      <c r="J2317">
        <v>31500</v>
      </c>
      <c r="K2317">
        <f t="shared" si="110"/>
        <v>2016</v>
      </c>
      <c r="L2317">
        <v>3978</v>
      </c>
      <c r="M2317">
        <v>4230</v>
      </c>
      <c r="P2317" s="36">
        <v>41675</v>
      </c>
    </row>
    <row r="2318" spans="1:16">
      <c r="A2318" s="57">
        <v>41676</v>
      </c>
      <c r="B2318" t="s">
        <v>10</v>
      </c>
      <c r="C2318" t="s">
        <v>11</v>
      </c>
      <c r="D2318" t="s">
        <v>37</v>
      </c>
      <c r="E2318" t="s">
        <v>13</v>
      </c>
      <c r="F2318">
        <v>9</v>
      </c>
      <c r="G2318" t="str">
        <f t="shared" si="108"/>
        <v>2014</v>
      </c>
      <c r="H2318" t="str">
        <f t="shared" si="109"/>
        <v>February</v>
      </c>
      <c r="I2318">
        <v>103086</v>
      </c>
      <c r="J2318">
        <v>109710</v>
      </c>
      <c r="K2318">
        <f t="shared" si="110"/>
        <v>6624</v>
      </c>
      <c r="L2318">
        <v>3726</v>
      </c>
      <c r="M2318">
        <v>3960</v>
      </c>
      <c r="P2318" s="36">
        <v>41676</v>
      </c>
    </row>
    <row r="2319" spans="1:16">
      <c r="A2319" s="57">
        <v>41676</v>
      </c>
      <c r="B2319" t="s">
        <v>34</v>
      </c>
      <c r="C2319" t="s">
        <v>25</v>
      </c>
      <c r="D2319" t="s">
        <v>39</v>
      </c>
      <c r="E2319" t="s">
        <v>13</v>
      </c>
      <c r="F2319">
        <v>11</v>
      </c>
      <c r="G2319" t="str">
        <f t="shared" si="108"/>
        <v>2014</v>
      </c>
      <c r="H2319" t="str">
        <f t="shared" si="109"/>
        <v>February</v>
      </c>
      <c r="I2319">
        <v>78246</v>
      </c>
      <c r="J2319">
        <v>83160</v>
      </c>
      <c r="K2319">
        <f t="shared" si="110"/>
        <v>4914</v>
      </c>
      <c r="L2319">
        <v>4482</v>
      </c>
      <c r="M2319">
        <v>4770</v>
      </c>
      <c r="P2319" s="36">
        <v>41676</v>
      </c>
    </row>
    <row r="2320" spans="1:16">
      <c r="A2320" s="57">
        <v>41676</v>
      </c>
      <c r="B2320" t="s">
        <v>10</v>
      </c>
      <c r="C2320" t="s">
        <v>11</v>
      </c>
      <c r="D2320" t="s">
        <v>33</v>
      </c>
      <c r="E2320" t="s">
        <v>13</v>
      </c>
      <c r="F2320">
        <v>4</v>
      </c>
      <c r="G2320" t="str">
        <f t="shared" si="108"/>
        <v>2014</v>
      </c>
      <c r="H2320" t="str">
        <f t="shared" si="109"/>
        <v>February</v>
      </c>
      <c r="I2320">
        <v>23868</v>
      </c>
      <c r="J2320">
        <v>25380</v>
      </c>
      <c r="K2320">
        <f t="shared" si="110"/>
        <v>1512</v>
      </c>
      <c r="L2320">
        <v>3582</v>
      </c>
      <c r="M2320">
        <v>3870</v>
      </c>
      <c r="P2320" s="36">
        <v>41676</v>
      </c>
    </row>
    <row r="2321" spans="1:16">
      <c r="A2321" s="57">
        <v>41677</v>
      </c>
      <c r="B2321" t="s">
        <v>22</v>
      </c>
      <c r="C2321" t="s">
        <v>23</v>
      </c>
      <c r="D2321" t="s">
        <v>37</v>
      </c>
      <c r="E2321" t="s">
        <v>13</v>
      </c>
      <c r="F2321">
        <v>22</v>
      </c>
      <c r="G2321" t="str">
        <f t="shared" si="108"/>
        <v>2014</v>
      </c>
      <c r="H2321" t="str">
        <f t="shared" si="109"/>
        <v>February</v>
      </c>
      <c r="I2321">
        <v>98604</v>
      </c>
      <c r="J2321">
        <v>104940</v>
      </c>
      <c r="K2321">
        <f t="shared" si="110"/>
        <v>6336</v>
      </c>
      <c r="L2321">
        <v>4482</v>
      </c>
      <c r="M2321">
        <v>4770</v>
      </c>
      <c r="P2321" s="36">
        <v>41677</v>
      </c>
    </row>
    <row r="2322" spans="1:16">
      <c r="A2322" s="57">
        <v>41677</v>
      </c>
      <c r="B2322" t="s">
        <v>34</v>
      </c>
      <c r="C2322" t="s">
        <v>25</v>
      </c>
      <c r="D2322" t="s">
        <v>21</v>
      </c>
      <c r="E2322" t="s">
        <v>13</v>
      </c>
      <c r="F2322">
        <v>15</v>
      </c>
      <c r="G2322" t="str">
        <f t="shared" si="108"/>
        <v>2014</v>
      </c>
      <c r="H2322" t="str">
        <f t="shared" si="109"/>
        <v>February</v>
      </c>
      <c r="I2322">
        <v>32940</v>
      </c>
      <c r="J2322">
        <v>35100</v>
      </c>
      <c r="K2322">
        <f t="shared" si="110"/>
        <v>2160</v>
      </c>
      <c r="L2322">
        <v>3924</v>
      </c>
      <c r="M2322">
        <v>4230</v>
      </c>
      <c r="P2322" s="36">
        <v>41677</v>
      </c>
    </row>
    <row r="2323" spans="1:16">
      <c r="A2323" s="57">
        <v>41677</v>
      </c>
      <c r="B2323" t="s">
        <v>27</v>
      </c>
      <c r="C2323" t="s">
        <v>23</v>
      </c>
      <c r="D2323" t="s">
        <v>40</v>
      </c>
      <c r="E2323" t="s">
        <v>16</v>
      </c>
      <c r="F2323">
        <v>23</v>
      </c>
      <c r="G2323" t="str">
        <f t="shared" si="108"/>
        <v>2014</v>
      </c>
      <c r="H2323" t="str">
        <f t="shared" si="109"/>
        <v>February</v>
      </c>
      <c r="I2323">
        <v>62784</v>
      </c>
      <c r="J2323">
        <v>67680</v>
      </c>
      <c r="K2323">
        <f t="shared" si="110"/>
        <v>4896</v>
      </c>
      <c r="L2323">
        <v>7506</v>
      </c>
      <c r="M2323">
        <v>8100</v>
      </c>
      <c r="P2323" s="36">
        <v>41677</v>
      </c>
    </row>
    <row r="2324" spans="1:16">
      <c r="A2324" s="57">
        <v>41677</v>
      </c>
      <c r="B2324" t="s">
        <v>24</v>
      </c>
      <c r="C2324" t="s">
        <v>25</v>
      </c>
      <c r="D2324" t="s">
        <v>42</v>
      </c>
      <c r="E2324" t="s">
        <v>16</v>
      </c>
      <c r="F2324">
        <v>9</v>
      </c>
      <c r="G2324" t="str">
        <f t="shared" si="108"/>
        <v>2014</v>
      </c>
      <c r="H2324" t="str">
        <f t="shared" si="109"/>
        <v>February</v>
      </c>
      <c r="I2324">
        <v>120096</v>
      </c>
      <c r="J2324">
        <v>129600</v>
      </c>
      <c r="K2324">
        <f t="shared" si="110"/>
        <v>9504</v>
      </c>
      <c r="L2324">
        <v>3546</v>
      </c>
      <c r="M2324">
        <v>3780</v>
      </c>
      <c r="P2324" s="36">
        <v>41677</v>
      </c>
    </row>
    <row r="2325" spans="1:16">
      <c r="A2325" s="57">
        <v>41677</v>
      </c>
      <c r="B2325" t="s">
        <v>10</v>
      </c>
      <c r="C2325" t="s">
        <v>11</v>
      </c>
      <c r="D2325" t="s">
        <v>15</v>
      </c>
      <c r="E2325" t="s">
        <v>16</v>
      </c>
      <c r="F2325">
        <v>7</v>
      </c>
      <c r="G2325" t="str">
        <f t="shared" si="108"/>
        <v>2014</v>
      </c>
      <c r="H2325" t="str">
        <f t="shared" si="109"/>
        <v>February</v>
      </c>
      <c r="I2325">
        <v>42984</v>
      </c>
      <c r="J2325">
        <v>46440</v>
      </c>
      <c r="K2325">
        <f t="shared" si="110"/>
        <v>3456</v>
      </c>
      <c r="L2325">
        <v>3042</v>
      </c>
      <c r="M2325">
        <v>3240</v>
      </c>
      <c r="P2325" s="36">
        <v>41677</v>
      </c>
    </row>
    <row r="2326" spans="1:16">
      <c r="A2326" s="57">
        <v>41678</v>
      </c>
      <c r="B2326" t="s">
        <v>27</v>
      </c>
      <c r="C2326" t="s">
        <v>23</v>
      </c>
      <c r="D2326" t="s">
        <v>15</v>
      </c>
      <c r="E2326" t="s">
        <v>16</v>
      </c>
      <c r="F2326">
        <v>25</v>
      </c>
      <c r="G2326" t="str">
        <f t="shared" si="108"/>
        <v>2014</v>
      </c>
      <c r="H2326" t="str">
        <f t="shared" si="109"/>
        <v>February</v>
      </c>
      <c r="I2326">
        <v>78804</v>
      </c>
      <c r="J2326">
        <v>85140</v>
      </c>
      <c r="K2326">
        <f t="shared" si="110"/>
        <v>6336</v>
      </c>
      <c r="L2326">
        <v>3042</v>
      </c>
      <c r="M2326">
        <v>3240</v>
      </c>
      <c r="P2326" s="36">
        <v>41678</v>
      </c>
    </row>
    <row r="2327" spans="1:16">
      <c r="A2327" s="57">
        <v>41678</v>
      </c>
      <c r="B2327" t="s">
        <v>31</v>
      </c>
      <c r="C2327" t="s">
        <v>30</v>
      </c>
      <c r="D2327" t="s">
        <v>39</v>
      </c>
      <c r="E2327" t="s">
        <v>13</v>
      </c>
      <c r="F2327">
        <v>10</v>
      </c>
      <c r="G2327" t="str">
        <f t="shared" si="108"/>
        <v>2014</v>
      </c>
      <c r="H2327" t="str">
        <f t="shared" si="109"/>
        <v>February</v>
      </c>
      <c r="I2327">
        <v>29808</v>
      </c>
      <c r="J2327">
        <v>31680</v>
      </c>
      <c r="K2327">
        <f t="shared" si="110"/>
        <v>1872</v>
      </c>
      <c r="L2327">
        <v>3978</v>
      </c>
      <c r="M2327">
        <v>4230</v>
      </c>
      <c r="P2327" s="36">
        <v>41678</v>
      </c>
    </row>
    <row r="2328" spans="1:16">
      <c r="A2328" s="57">
        <v>41678</v>
      </c>
      <c r="B2328" t="s">
        <v>29</v>
      </c>
      <c r="C2328" t="s">
        <v>30</v>
      </c>
      <c r="D2328" t="s">
        <v>26</v>
      </c>
      <c r="E2328" t="s">
        <v>13</v>
      </c>
      <c r="F2328">
        <v>8</v>
      </c>
      <c r="G2328" t="str">
        <f t="shared" si="108"/>
        <v>2014</v>
      </c>
      <c r="H2328" t="str">
        <f t="shared" si="109"/>
        <v>February</v>
      </c>
      <c r="I2328">
        <v>45630</v>
      </c>
      <c r="J2328">
        <v>48600</v>
      </c>
      <c r="K2328">
        <f t="shared" si="110"/>
        <v>2970</v>
      </c>
      <c r="L2328">
        <v>5148</v>
      </c>
      <c r="M2328">
        <v>5490</v>
      </c>
      <c r="P2328" s="36">
        <v>41678</v>
      </c>
    </row>
    <row r="2329" spans="1:16">
      <c r="A2329" s="57">
        <v>41678</v>
      </c>
      <c r="B2329" t="s">
        <v>27</v>
      </c>
      <c r="C2329" t="s">
        <v>23</v>
      </c>
      <c r="D2329" t="s">
        <v>12</v>
      </c>
      <c r="E2329" t="s">
        <v>13</v>
      </c>
      <c r="F2329">
        <v>18</v>
      </c>
      <c r="G2329" t="str">
        <f t="shared" si="108"/>
        <v>2014</v>
      </c>
      <c r="H2329" t="str">
        <f t="shared" si="109"/>
        <v>February</v>
      </c>
      <c r="I2329">
        <v>40680</v>
      </c>
      <c r="J2329">
        <v>43200</v>
      </c>
      <c r="K2329">
        <f t="shared" si="110"/>
        <v>2520</v>
      </c>
      <c r="L2329">
        <v>3042</v>
      </c>
      <c r="M2329">
        <v>3240</v>
      </c>
      <c r="P2329" s="36">
        <v>41678</v>
      </c>
    </row>
    <row r="2330" spans="1:16">
      <c r="A2330" s="57">
        <v>41678</v>
      </c>
      <c r="B2330" t="s">
        <v>14</v>
      </c>
      <c r="C2330" t="s">
        <v>11</v>
      </c>
      <c r="D2330" t="s">
        <v>36</v>
      </c>
      <c r="E2330" t="s">
        <v>13</v>
      </c>
      <c r="F2330">
        <v>8</v>
      </c>
      <c r="G2330" t="str">
        <f t="shared" si="108"/>
        <v>2014</v>
      </c>
      <c r="H2330" t="str">
        <f t="shared" si="109"/>
        <v>February</v>
      </c>
      <c r="I2330">
        <v>48438</v>
      </c>
      <c r="J2330">
        <v>51750</v>
      </c>
      <c r="K2330">
        <f t="shared" si="110"/>
        <v>3312</v>
      </c>
      <c r="L2330">
        <v>5148</v>
      </c>
      <c r="M2330">
        <v>5490</v>
      </c>
      <c r="P2330" s="36">
        <v>41678</v>
      </c>
    </row>
    <row r="2331" spans="1:16">
      <c r="A2331" s="57">
        <v>41679</v>
      </c>
      <c r="B2331" t="s">
        <v>24</v>
      </c>
      <c r="C2331" t="s">
        <v>25</v>
      </c>
      <c r="D2331" t="s">
        <v>12</v>
      </c>
      <c r="E2331" t="s">
        <v>13</v>
      </c>
      <c r="F2331">
        <v>25</v>
      </c>
      <c r="G2331" t="str">
        <f t="shared" si="108"/>
        <v>2014</v>
      </c>
      <c r="H2331" t="str">
        <f t="shared" si="109"/>
        <v>February</v>
      </c>
      <c r="I2331">
        <v>44748</v>
      </c>
      <c r="J2331">
        <v>47520</v>
      </c>
      <c r="K2331">
        <f t="shared" si="110"/>
        <v>2772</v>
      </c>
      <c r="L2331">
        <v>7506</v>
      </c>
      <c r="M2331">
        <v>8100</v>
      </c>
      <c r="P2331" s="36">
        <v>41679</v>
      </c>
    </row>
    <row r="2332" spans="1:16">
      <c r="A2332" s="57">
        <v>41679</v>
      </c>
      <c r="B2332" t="s">
        <v>20</v>
      </c>
      <c r="C2332" t="s">
        <v>18</v>
      </c>
      <c r="D2332" t="s">
        <v>39</v>
      </c>
      <c r="E2332" t="s">
        <v>13</v>
      </c>
      <c r="F2332">
        <v>7</v>
      </c>
      <c r="G2332" t="str">
        <f t="shared" si="108"/>
        <v>2014</v>
      </c>
      <c r="H2332" t="str">
        <f t="shared" si="109"/>
        <v>February</v>
      </c>
      <c r="I2332">
        <v>7452</v>
      </c>
      <c r="J2332">
        <v>7920</v>
      </c>
      <c r="K2332">
        <f t="shared" si="110"/>
        <v>468</v>
      </c>
      <c r="L2332">
        <v>3042</v>
      </c>
      <c r="M2332">
        <v>3240</v>
      </c>
      <c r="P2332" s="36">
        <v>41679</v>
      </c>
    </row>
    <row r="2333" spans="1:16">
      <c r="A2333" s="57">
        <v>41679</v>
      </c>
      <c r="B2333" t="s">
        <v>31</v>
      </c>
      <c r="C2333" t="s">
        <v>30</v>
      </c>
      <c r="D2333" t="s">
        <v>36</v>
      </c>
      <c r="E2333" t="s">
        <v>13</v>
      </c>
      <c r="F2333">
        <v>17</v>
      </c>
      <c r="G2333" t="str">
        <f t="shared" si="108"/>
        <v>2014</v>
      </c>
      <c r="H2333" t="str">
        <f t="shared" si="109"/>
        <v>February</v>
      </c>
      <c r="I2333">
        <v>31590</v>
      </c>
      <c r="J2333">
        <v>33750</v>
      </c>
      <c r="K2333">
        <f t="shared" si="110"/>
        <v>2160</v>
      </c>
      <c r="L2333">
        <v>3978</v>
      </c>
      <c r="M2333">
        <v>4230</v>
      </c>
      <c r="P2333" s="36">
        <v>41679</v>
      </c>
    </row>
    <row r="2334" spans="1:16">
      <c r="A2334" s="57">
        <v>41680</v>
      </c>
      <c r="B2334" t="s">
        <v>10</v>
      </c>
      <c r="C2334" t="s">
        <v>11</v>
      </c>
      <c r="D2334" t="s">
        <v>39</v>
      </c>
      <c r="E2334" t="s">
        <v>13</v>
      </c>
      <c r="F2334">
        <v>3</v>
      </c>
      <c r="G2334" t="str">
        <f t="shared" si="108"/>
        <v>2014</v>
      </c>
      <c r="H2334" t="str">
        <f t="shared" si="109"/>
        <v>February</v>
      </c>
      <c r="I2334">
        <v>93150</v>
      </c>
      <c r="J2334">
        <v>99000</v>
      </c>
      <c r="K2334">
        <f t="shared" si="110"/>
        <v>5850</v>
      </c>
      <c r="L2334">
        <v>2952</v>
      </c>
      <c r="M2334">
        <v>3150</v>
      </c>
      <c r="P2334" s="36">
        <v>41680</v>
      </c>
    </row>
    <row r="2335" spans="1:16">
      <c r="A2335" s="57">
        <v>41680</v>
      </c>
      <c r="B2335" t="s">
        <v>27</v>
      </c>
      <c r="C2335" t="s">
        <v>23</v>
      </c>
      <c r="D2335" t="s">
        <v>40</v>
      </c>
      <c r="E2335" t="s">
        <v>16</v>
      </c>
      <c r="F2335">
        <v>13</v>
      </c>
      <c r="G2335" t="str">
        <f t="shared" si="108"/>
        <v>2014</v>
      </c>
      <c r="H2335" t="str">
        <f t="shared" si="109"/>
        <v>February</v>
      </c>
      <c r="I2335">
        <v>51012</v>
      </c>
      <c r="J2335">
        <v>54990</v>
      </c>
      <c r="K2335">
        <f t="shared" si="110"/>
        <v>3978</v>
      </c>
      <c r="L2335">
        <v>2034</v>
      </c>
      <c r="M2335">
        <v>2160</v>
      </c>
      <c r="P2335" s="36">
        <v>41680</v>
      </c>
    </row>
    <row r="2336" spans="1:16">
      <c r="A2336" s="57">
        <v>41681</v>
      </c>
      <c r="B2336" t="s">
        <v>14</v>
      </c>
      <c r="C2336" t="s">
        <v>11</v>
      </c>
      <c r="D2336" t="s">
        <v>41</v>
      </c>
      <c r="E2336" t="s">
        <v>13</v>
      </c>
      <c r="F2336">
        <v>17</v>
      </c>
      <c r="G2336" t="str">
        <f t="shared" si="108"/>
        <v>2014</v>
      </c>
      <c r="H2336" t="str">
        <f t="shared" si="109"/>
        <v>February</v>
      </c>
      <c r="I2336">
        <v>17712</v>
      </c>
      <c r="J2336">
        <v>18900</v>
      </c>
      <c r="K2336">
        <f t="shared" si="110"/>
        <v>1188</v>
      </c>
      <c r="L2336">
        <v>3582</v>
      </c>
      <c r="M2336">
        <v>3870</v>
      </c>
      <c r="P2336" s="36">
        <v>41681</v>
      </c>
    </row>
    <row r="2337" spans="1:16">
      <c r="A2337" s="57">
        <v>41681</v>
      </c>
      <c r="B2337" t="s">
        <v>14</v>
      </c>
      <c r="C2337" t="s">
        <v>11</v>
      </c>
      <c r="D2337" t="s">
        <v>15</v>
      </c>
      <c r="E2337" t="s">
        <v>16</v>
      </c>
      <c r="F2337">
        <v>22</v>
      </c>
      <c r="G2337" t="str">
        <f t="shared" si="108"/>
        <v>2014</v>
      </c>
      <c r="H2337" t="str">
        <f t="shared" si="109"/>
        <v>February</v>
      </c>
      <c r="I2337">
        <v>50148</v>
      </c>
      <c r="J2337">
        <v>54180</v>
      </c>
      <c r="K2337">
        <f t="shared" si="110"/>
        <v>4032</v>
      </c>
      <c r="L2337">
        <v>3978</v>
      </c>
      <c r="M2337">
        <v>4230</v>
      </c>
      <c r="P2337" s="36">
        <v>41681</v>
      </c>
    </row>
    <row r="2338" spans="1:16">
      <c r="A2338" s="57">
        <v>41681</v>
      </c>
      <c r="B2338" t="s">
        <v>14</v>
      </c>
      <c r="C2338" t="s">
        <v>11</v>
      </c>
      <c r="D2338" t="s">
        <v>12</v>
      </c>
      <c r="E2338" t="s">
        <v>13</v>
      </c>
      <c r="F2338">
        <v>23</v>
      </c>
      <c r="G2338" t="str">
        <f t="shared" si="108"/>
        <v>2014</v>
      </c>
      <c r="H2338" t="str">
        <f t="shared" si="109"/>
        <v>February</v>
      </c>
      <c r="I2338">
        <v>30510</v>
      </c>
      <c r="J2338">
        <v>32400</v>
      </c>
      <c r="K2338">
        <f t="shared" si="110"/>
        <v>1890</v>
      </c>
      <c r="L2338">
        <v>2196</v>
      </c>
      <c r="M2338">
        <v>2340</v>
      </c>
      <c r="P2338" s="36">
        <v>41681</v>
      </c>
    </row>
    <row r="2339" spans="1:16">
      <c r="A2339" s="57">
        <v>41682</v>
      </c>
      <c r="B2339" t="s">
        <v>29</v>
      </c>
      <c r="C2339" t="s">
        <v>30</v>
      </c>
      <c r="D2339" t="s">
        <v>35</v>
      </c>
      <c r="E2339" t="s">
        <v>13</v>
      </c>
      <c r="F2339">
        <v>1</v>
      </c>
      <c r="G2339" t="str">
        <f t="shared" si="108"/>
        <v>2014</v>
      </c>
      <c r="H2339" t="str">
        <f t="shared" si="109"/>
        <v>February</v>
      </c>
      <c r="I2339">
        <v>56628</v>
      </c>
      <c r="J2339">
        <v>60390</v>
      </c>
      <c r="K2339">
        <f t="shared" si="110"/>
        <v>3762</v>
      </c>
      <c r="L2339">
        <v>2034</v>
      </c>
      <c r="M2339">
        <v>2160</v>
      </c>
      <c r="P2339" s="36">
        <v>41682</v>
      </c>
    </row>
    <row r="2340" spans="1:16">
      <c r="A2340" s="57">
        <v>41682</v>
      </c>
      <c r="B2340" t="s">
        <v>10</v>
      </c>
      <c r="C2340" t="s">
        <v>11</v>
      </c>
      <c r="D2340" t="s">
        <v>42</v>
      </c>
      <c r="E2340" t="s">
        <v>16</v>
      </c>
      <c r="F2340">
        <v>25</v>
      </c>
      <c r="G2340" t="str">
        <f t="shared" si="108"/>
        <v>2014</v>
      </c>
      <c r="H2340" t="str">
        <f t="shared" si="109"/>
        <v>February</v>
      </c>
      <c r="I2340">
        <v>7506</v>
      </c>
      <c r="J2340">
        <v>8100</v>
      </c>
      <c r="K2340">
        <f t="shared" si="110"/>
        <v>594</v>
      </c>
      <c r="L2340">
        <v>5148</v>
      </c>
      <c r="M2340">
        <v>5490</v>
      </c>
      <c r="P2340" s="36">
        <v>41682</v>
      </c>
    </row>
    <row r="2341" spans="1:16">
      <c r="A2341" s="57">
        <v>41682</v>
      </c>
      <c r="B2341" t="s">
        <v>29</v>
      </c>
      <c r="C2341" t="s">
        <v>30</v>
      </c>
      <c r="D2341" t="s">
        <v>26</v>
      </c>
      <c r="E2341" t="s">
        <v>13</v>
      </c>
      <c r="F2341">
        <v>22</v>
      </c>
      <c r="G2341" t="str">
        <f t="shared" si="108"/>
        <v>2014</v>
      </c>
      <c r="H2341" t="str">
        <f t="shared" si="109"/>
        <v>February</v>
      </c>
      <c r="I2341">
        <v>3042</v>
      </c>
      <c r="J2341">
        <v>3240</v>
      </c>
      <c r="K2341">
        <f t="shared" si="110"/>
        <v>198</v>
      </c>
      <c r="L2341">
        <v>3384</v>
      </c>
      <c r="M2341">
        <v>3600</v>
      </c>
      <c r="P2341" s="36">
        <v>41682</v>
      </c>
    </row>
    <row r="2342" spans="1:16">
      <c r="A2342" s="57">
        <v>41682</v>
      </c>
      <c r="B2342" t="s">
        <v>20</v>
      </c>
      <c r="C2342" t="s">
        <v>18</v>
      </c>
      <c r="D2342" t="s">
        <v>15</v>
      </c>
      <c r="E2342" t="s">
        <v>16</v>
      </c>
      <c r="F2342">
        <v>2</v>
      </c>
      <c r="G2342" t="str">
        <f t="shared" si="108"/>
        <v>2014</v>
      </c>
      <c r="H2342" t="str">
        <f t="shared" si="109"/>
        <v>February</v>
      </c>
      <c r="I2342">
        <v>85968</v>
      </c>
      <c r="J2342">
        <v>92880</v>
      </c>
      <c r="K2342">
        <f t="shared" si="110"/>
        <v>6912</v>
      </c>
      <c r="L2342">
        <v>3978</v>
      </c>
      <c r="M2342">
        <v>4230</v>
      </c>
      <c r="P2342" s="36">
        <v>41682</v>
      </c>
    </row>
    <row r="2343" spans="1:16">
      <c r="A2343" s="57">
        <v>41683</v>
      </c>
      <c r="B2343" t="s">
        <v>14</v>
      </c>
      <c r="C2343" t="s">
        <v>11</v>
      </c>
      <c r="D2343" t="s">
        <v>40</v>
      </c>
      <c r="E2343" t="s">
        <v>16</v>
      </c>
      <c r="F2343">
        <v>11</v>
      </c>
      <c r="G2343" t="str">
        <f t="shared" si="108"/>
        <v>2014</v>
      </c>
      <c r="H2343" t="str">
        <f t="shared" si="109"/>
        <v>February</v>
      </c>
      <c r="I2343">
        <v>7848</v>
      </c>
      <c r="J2343">
        <v>8460</v>
      </c>
      <c r="K2343">
        <f t="shared" si="110"/>
        <v>612</v>
      </c>
      <c r="L2343">
        <v>3582</v>
      </c>
      <c r="M2343">
        <v>3870</v>
      </c>
      <c r="P2343" s="36">
        <v>41683</v>
      </c>
    </row>
    <row r="2344" spans="1:16">
      <c r="A2344" s="57">
        <v>41683</v>
      </c>
      <c r="B2344" t="s">
        <v>22</v>
      </c>
      <c r="C2344" t="s">
        <v>23</v>
      </c>
      <c r="D2344" t="s">
        <v>35</v>
      </c>
      <c r="E2344" t="s">
        <v>13</v>
      </c>
      <c r="F2344">
        <v>11</v>
      </c>
      <c r="G2344" t="str">
        <f t="shared" si="108"/>
        <v>2014</v>
      </c>
      <c r="H2344" t="str">
        <f t="shared" si="109"/>
        <v>February</v>
      </c>
      <c r="I2344">
        <v>51480</v>
      </c>
      <c r="J2344">
        <v>54900</v>
      </c>
      <c r="K2344">
        <f t="shared" si="110"/>
        <v>3420</v>
      </c>
      <c r="L2344">
        <v>3546</v>
      </c>
      <c r="M2344">
        <v>3780</v>
      </c>
      <c r="P2344" s="36">
        <v>41683</v>
      </c>
    </row>
    <row r="2345" spans="1:16">
      <c r="A2345" s="57">
        <v>41683</v>
      </c>
      <c r="B2345" t="s">
        <v>20</v>
      </c>
      <c r="C2345" t="s">
        <v>18</v>
      </c>
      <c r="D2345" t="s">
        <v>15</v>
      </c>
      <c r="E2345" t="s">
        <v>16</v>
      </c>
      <c r="F2345">
        <v>1</v>
      </c>
      <c r="G2345" t="str">
        <f t="shared" si="108"/>
        <v>2014</v>
      </c>
      <c r="H2345" t="str">
        <f t="shared" si="109"/>
        <v>February</v>
      </c>
      <c r="I2345">
        <v>28656</v>
      </c>
      <c r="J2345">
        <v>30960</v>
      </c>
      <c r="K2345">
        <f t="shared" si="110"/>
        <v>2304</v>
      </c>
      <c r="L2345">
        <v>7506</v>
      </c>
      <c r="M2345">
        <v>8100</v>
      </c>
      <c r="P2345" s="36">
        <v>41683</v>
      </c>
    </row>
    <row r="2346" spans="1:16">
      <c r="A2346" s="57">
        <v>41683</v>
      </c>
      <c r="B2346" t="s">
        <v>10</v>
      </c>
      <c r="C2346" t="s">
        <v>11</v>
      </c>
      <c r="D2346" t="s">
        <v>32</v>
      </c>
      <c r="E2346" t="s">
        <v>13</v>
      </c>
      <c r="F2346">
        <v>14</v>
      </c>
      <c r="G2346" t="str">
        <f t="shared" si="108"/>
        <v>2014</v>
      </c>
      <c r="H2346" t="str">
        <f t="shared" si="109"/>
        <v>February</v>
      </c>
      <c r="I2346">
        <v>24822</v>
      </c>
      <c r="J2346">
        <v>26460</v>
      </c>
      <c r="K2346">
        <f t="shared" si="110"/>
        <v>1638</v>
      </c>
      <c r="L2346">
        <v>3978</v>
      </c>
      <c r="M2346">
        <v>4230</v>
      </c>
      <c r="P2346" s="36">
        <v>41683</v>
      </c>
    </row>
    <row r="2347" spans="1:16">
      <c r="A2347" s="57">
        <v>41684</v>
      </c>
      <c r="B2347" t="s">
        <v>17</v>
      </c>
      <c r="C2347" t="s">
        <v>18</v>
      </c>
      <c r="D2347" t="s">
        <v>41</v>
      </c>
      <c r="E2347" t="s">
        <v>13</v>
      </c>
      <c r="F2347">
        <v>11</v>
      </c>
      <c r="G2347" t="str">
        <f t="shared" si="108"/>
        <v>2014</v>
      </c>
      <c r="H2347" t="str">
        <f t="shared" si="109"/>
        <v>February</v>
      </c>
      <c r="I2347">
        <v>5904</v>
      </c>
      <c r="J2347">
        <v>6300</v>
      </c>
      <c r="K2347">
        <f t="shared" si="110"/>
        <v>396</v>
      </c>
      <c r="L2347">
        <v>2034</v>
      </c>
      <c r="M2347">
        <v>2160</v>
      </c>
      <c r="P2347" s="36">
        <v>41684</v>
      </c>
    </row>
    <row r="2348" spans="1:16">
      <c r="A2348" s="57">
        <v>41684</v>
      </c>
      <c r="B2348" t="s">
        <v>22</v>
      </c>
      <c r="C2348" t="s">
        <v>23</v>
      </c>
      <c r="D2348" t="s">
        <v>38</v>
      </c>
      <c r="E2348" t="s">
        <v>13</v>
      </c>
      <c r="F2348">
        <v>8</v>
      </c>
      <c r="G2348" t="str">
        <f t="shared" si="108"/>
        <v>2014</v>
      </c>
      <c r="H2348" t="str">
        <f t="shared" si="109"/>
        <v>February</v>
      </c>
      <c r="I2348">
        <v>67374</v>
      </c>
      <c r="J2348">
        <v>71820</v>
      </c>
      <c r="K2348">
        <f t="shared" si="110"/>
        <v>4446</v>
      </c>
      <c r="L2348">
        <v>2952</v>
      </c>
      <c r="M2348">
        <v>3150</v>
      </c>
      <c r="P2348" s="36">
        <v>41684</v>
      </c>
    </row>
    <row r="2349" spans="1:16">
      <c r="A2349" s="57">
        <v>41684</v>
      </c>
      <c r="B2349" t="s">
        <v>31</v>
      </c>
      <c r="C2349" t="s">
        <v>30</v>
      </c>
      <c r="D2349" t="s">
        <v>40</v>
      </c>
      <c r="E2349" t="s">
        <v>16</v>
      </c>
      <c r="F2349">
        <v>1</v>
      </c>
      <c r="G2349" t="str">
        <f t="shared" si="108"/>
        <v>2014</v>
      </c>
      <c r="H2349" t="str">
        <f t="shared" si="109"/>
        <v>February</v>
      </c>
      <c r="I2349">
        <v>66708</v>
      </c>
      <c r="J2349">
        <v>71910</v>
      </c>
      <c r="K2349">
        <f t="shared" si="110"/>
        <v>5202</v>
      </c>
      <c r="L2349">
        <v>3546</v>
      </c>
      <c r="M2349">
        <v>3780</v>
      </c>
      <c r="P2349" s="36">
        <v>41684</v>
      </c>
    </row>
    <row r="2350" spans="1:16">
      <c r="A2350" s="57">
        <v>41685</v>
      </c>
      <c r="B2350" t="s">
        <v>31</v>
      </c>
      <c r="C2350" t="s">
        <v>30</v>
      </c>
      <c r="D2350" t="s">
        <v>39</v>
      </c>
      <c r="E2350" t="s">
        <v>13</v>
      </c>
      <c r="F2350">
        <v>24</v>
      </c>
      <c r="G2350" t="str">
        <f t="shared" si="108"/>
        <v>2014</v>
      </c>
      <c r="H2350" t="str">
        <f t="shared" si="109"/>
        <v>February</v>
      </c>
      <c r="I2350">
        <v>26082</v>
      </c>
      <c r="J2350">
        <v>27720</v>
      </c>
      <c r="K2350">
        <f t="shared" si="110"/>
        <v>1638</v>
      </c>
      <c r="L2350">
        <v>3546</v>
      </c>
      <c r="M2350">
        <v>3780</v>
      </c>
      <c r="P2350" s="36">
        <v>41685</v>
      </c>
    </row>
    <row r="2351" spans="1:16">
      <c r="A2351" s="57">
        <v>41686</v>
      </c>
      <c r="B2351" t="s">
        <v>29</v>
      </c>
      <c r="C2351" t="s">
        <v>30</v>
      </c>
      <c r="D2351" t="s">
        <v>32</v>
      </c>
      <c r="E2351" t="s">
        <v>13</v>
      </c>
      <c r="F2351">
        <v>15</v>
      </c>
      <c r="G2351" t="str">
        <f t="shared" si="108"/>
        <v>2014</v>
      </c>
      <c r="H2351" t="str">
        <f t="shared" si="109"/>
        <v>February</v>
      </c>
      <c r="I2351">
        <v>21276</v>
      </c>
      <c r="J2351">
        <v>22680</v>
      </c>
      <c r="K2351">
        <f t="shared" si="110"/>
        <v>1404</v>
      </c>
      <c r="L2351">
        <v>3978</v>
      </c>
      <c r="M2351">
        <v>4230</v>
      </c>
      <c r="P2351" s="36">
        <v>41686</v>
      </c>
    </row>
    <row r="2352" spans="1:16">
      <c r="A2352" s="57">
        <v>41686</v>
      </c>
      <c r="B2352" t="s">
        <v>27</v>
      </c>
      <c r="C2352" t="s">
        <v>23</v>
      </c>
      <c r="D2352" t="s">
        <v>39</v>
      </c>
      <c r="E2352" t="s">
        <v>13</v>
      </c>
      <c r="F2352">
        <v>20</v>
      </c>
      <c r="G2352" t="str">
        <f t="shared" si="108"/>
        <v>2014</v>
      </c>
      <c r="H2352" t="str">
        <f t="shared" si="109"/>
        <v>February</v>
      </c>
      <c r="I2352">
        <v>70794</v>
      </c>
      <c r="J2352">
        <v>75240</v>
      </c>
      <c r="K2352">
        <f t="shared" si="110"/>
        <v>4446</v>
      </c>
      <c r="L2352">
        <v>3546</v>
      </c>
      <c r="M2352">
        <v>3780</v>
      </c>
      <c r="P2352" s="36">
        <v>41686</v>
      </c>
    </row>
    <row r="2353" spans="1:16">
      <c r="A2353" s="57">
        <v>41687</v>
      </c>
      <c r="B2353" t="s">
        <v>27</v>
      </c>
      <c r="C2353" t="s">
        <v>23</v>
      </c>
      <c r="D2353" t="s">
        <v>21</v>
      </c>
      <c r="E2353" t="s">
        <v>13</v>
      </c>
      <c r="F2353">
        <v>1</v>
      </c>
      <c r="G2353" t="str">
        <f t="shared" si="108"/>
        <v>2014</v>
      </c>
      <c r="H2353" t="str">
        <f t="shared" si="109"/>
        <v>February</v>
      </c>
      <c r="I2353">
        <v>46116</v>
      </c>
      <c r="J2353">
        <v>49140</v>
      </c>
      <c r="K2353">
        <f t="shared" si="110"/>
        <v>3024</v>
      </c>
      <c r="L2353">
        <v>5148</v>
      </c>
      <c r="M2353">
        <v>5490</v>
      </c>
      <c r="P2353" s="36">
        <v>41687</v>
      </c>
    </row>
    <row r="2354" spans="1:16">
      <c r="A2354" s="57">
        <v>41687</v>
      </c>
      <c r="B2354" t="s">
        <v>34</v>
      </c>
      <c r="C2354" t="s">
        <v>25</v>
      </c>
      <c r="D2354" t="s">
        <v>42</v>
      </c>
      <c r="E2354" t="s">
        <v>16</v>
      </c>
      <c r="F2354">
        <v>5</v>
      </c>
      <c r="G2354" t="str">
        <f t="shared" si="108"/>
        <v>2014</v>
      </c>
      <c r="H2354" t="str">
        <f t="shared" si="109"/>
        <v>February</v>
      </c>
      <c r="I2354">
        <v>22518</v>
      </c>
      <c r="J2354">
        <v>24300</v>
      </c>
      <c r="K2354">
        <f t="shared" si="110"/>
        <v>1782</v>
      </c>
      <c r="L2354">
        <v>2196</v>
      </c>
      <c r="M2354">
        <v>2340</v>
      </c>
      <c r="P2354" s="36">
        <v>41687</v>
      </c>
    </row>
    <row r="2355" spans="1:16">
      <c r="A2355" s="57">
        <v>41687</v>
      </c>
      <c r="B2355" t="s">
        <v>29</v>
      </c>
      <c r="C2355" t="s">
        <v>30</v>
      </c>
      <c r="D2355" t="s">
        <v>38</v>
      </c>
      <c r="E2355" t="s">
        <v>13</v>
      </c>
      <c r="F2355">
        <v>2</v>
      </c>
      <c r="G2355" t="str">
        <f t="shared" si="108"/>
        <v>2014</v>
      </c>
      <c r="H2355" t="str">
        <f t="shared" si="109"/>
        <v>February</v>
      </c>
      <c r="I2355">
        <v>46098</v>
      </c>
      <c r="J2355">
        <v>49140</v>
      </c>
      <c r="K2355">
        <f t="shared" si="110"/>
        <v>3042</v>
      </c>
      <c r="L2355">
        <v>3924</v>
      </c>
      <c r="M2355">
        <v>4230</v>
      </c>
      <c r="P2355" s="36">
        <v>41687</v>
      </c>
    </row>
    <row r="2356" spans="1:16">
      <c r="A2356" s="57">
        <v>41687</v>
      </c>
      <c r="B2356" t="s">
        <v>34</v>
      </c>
      <c r="C2356" t="s">
        <v>25</v>
      </c>
      <c r="D2356" t="s">
        <v>43</v>
      </c>
      <c r="E2356" t="s">
        <v>13</v>
      </c>
      <c r="F2356">
        <v>15</v>
      </c>
      <c r="G2356" t="str">
        <f t="shared" si="108"/>
        <v>2014</v>
      </c>
      <c r="H2356" t="str">
        <f t="shared" si="109"/>
        <v>February</v>
      </c>
      <c r="I2356">
        <v>74448</v>
      </c>
      <c r="J2356">
        <v>79200</v>
      </c>
      <c r="K2356">
        <f t="shared" si="110"/>
        <v>4752</v>
      </c>
      <c r="L2356">
        <v>3978</v>
      </c>
      <c r="M2356">
        <v>4230</v>
      </c>
      <c r="P2356" s="36">
        <v>41687</v>
      </c>
    </row>
    <row r="2357" spans="1:16">
      <c r="A2357" s="57">
        <v>41688</v>
      </c>
      <c r="B2357" t="s">
        <v>34</v>
      </c>
      <c r="C2357" t="s">
        <v>25</v>
      </c>
      <c r="D2357" t="s">
        <v>37</v>
      </c>
      <c r="E2357" t="s">
        <v>13</v>
      </c>
      <c r="F2357">
        <v>24</v>
      </c>
      <c r="G2357" t="str">
        <f t="shared" si="108"/>
        <v>2014</v>
      </c>
      <c r="H2357" t="str">
        <f t="shared" si="109"/>
        <v>February</v>
      </c>
      <c r="I2357">
        <v>89640</v>
      </c>
      <c r="J2357">
        <v>95400</v>
      </c>
      <c r="K2357">
        <f t="shared" si="110"/>
        <v>5760</v>
      </c>
      <c r="L2357">
        <v>2106</v>
      </c>
      <c r="M2357">
        <v>2250</v>
      </c>
      <c r="P2357" s="36">
        <v>41688</v>
      </c>
    </row>
    <row r="2358" spans="1:16">
      <c r="A2358" s="57">
        <v>41688</v>
      </c>
      <c r="B2358" t="s">
        <v>29</v>
      </c>
      <c r="C2358" t="s">
        <v>30</v>
      </c>
      <c r="D2358" t="s">
        <v>32</v>
      </c>
      <c r="E2358" t="s">
        <v>13</v>
      </c>
      <c r="F2358">
        <v>23</v>
      </c>
      <c r="G2358" t="str">
        <f t="shared" si="108"/>
        <v>2014</v>
      </c>
      <c r="H2358" t="str">
        <f t="shared" si="109"/>
        <v>February</v>
      </c>
      <c r="I2358">
        <v>81558</v>
      </c>
      <c r="J2358">
        <v>86940</v>
      </c>
      <c r="K2358">
        <f t="shared" si="110"/>
        <v>5382</v>
      </c>
      <c r="L2358">
        <v>5148</v>
      </c>
      <c r="M2358">
        <v>5490</v>
      </c>
      <c r="P2358" s="36">
        <v>41688</v>
      </c>
    </row>
    <row r="2359" spans="1:16">
      <c r="A2359" s="57">
        <v>41689</v>
      </c>
      <c r="B2359" t="s">
        <v>24</v>
      </c>
      <c r="C2359" t="s">
        <v>25</v>
      </c>
      <c r="D2359" t="s">
        <v>41</v>
      </c>
      <c r="E2359" t="s">
        <v>13</v>
      </c>
      <c r="F2359">
        <v>20</v>
      </c>
      <c r="G2359" t="str">
        <f t="shared" si="108"/>
        <v>2014</v>
      </c>
      <c r="H2359" t="str">
        <f t="shared" si="109"/>
        <v>February</v>
      </c>
      <c r="I2359">
        <v>73800</v>
      </c>
      <c r="J2359">
        <v>78750</v>
      </c>
      <c r="K2359">
        <f t="shared" si="110"/>
        <v>4950</v>
      </c>
      <c r="L2359">
        <v>3546</v>
      </c>
      <c r="M2359">
        <v>3780</v>
      </c>
      <c r="P2359" s="36">
        <v>41689</v>
      </c>
    </row>
    <row r="2360" spans="1:16">
      <c r="A2360" s="57">
        <v>41689</v>
      </c>
      <c r="B2360" t="s">
        <v>20</v>
      </c>
      <c r="C2360" t="s">
        <v>18</v>
      </c>
      <c r="D2360" t="s">
        <v>35</v>
      </c>
      <c r="E2360" t="s">
        <v>13</v>
      </c>
      <c r="F2360">
        <v>23</v>
      </c>
      <c r="G2360" t="str">
        <f t="shared" si="108"/>
        <v>2014</v>
      </c>
      <c r="H2360" t="str">
        <f t="shared" si="109"/>
        <v>February</v>
      </c>
      <c r="I2360">
        <v>113256</v>
      </c>
      <c r="J2360">
        <v>120780</v>
      </c>
      <c r="K2360">
        <f t="shared" si="110"/>
        <v>7524</v>
      </c>
      <c r="L2360">
        <v>3546</v>
      </c>
      <c r="M2360">
        <v>3780</v>
      </c>
      <c r="P2360" s="36">
        <v>41689</v>
      </c>
    </row>
    <row r="2361" spans="1:16">
      <c r="A2361" s="57">
        <v>41690</v>
      </c>
      <c r="B2361" t="s">
        <v>20</v>
      </c>
      <c r="C2361" t="s">
        <v>18</v>
      </c>
      <c r="D2361" t="s">
        <v>43</v>
      </c>
      <c r="E2361" t="s">
        <v>13</v>
      </c>
      <c r="F2361">
        <v>22</v>
      </c>
      <c r="G2361" t="str">
        <f t="shared" si="108"/>
        <v>2014</v>
      </c>
      <c r="H2361" t="str">
        <f t="shared" si="109"/>
        <v>February</v>
      </c>
      <c r="I2361">
        <v>47376</v>
      </c>
      <c r="J2361">
        <v>50400</v>
      </c>
      <c r="K2361">
        <f t="shared" si="110"/>
        <v>3024</v>
      </c>
      <c r="L2361">
        <v>5148</v>
      </c>
      <c r="M2361">
        <v>5490</v>
      </c>
      <c r="P2361" s="36">
        <v>41690</v>
      </c>
    </row>
    <row r="2362" spans="1:16">
      <c r="A2362" s="57">
        <v>41690</v>
      </c>
      <c r="B2362" t="s">
        <v>10</v>
      </c>
      <c r="C2362" t="s">
        <v>11</v>
      </c>
      <c r="D2362" t="s">
        <v>12</v>
      </c>
      <c r="E2362" t="s">
        <v>13</v>
      </c>
      <c r="F2362">
        <v>10</v>
      </c>
      <c r="G2362" t="str">
        <f t="shared" si="108"/>
        <v>2014</v>
      </c>
      <c r="H2362" t="str">
        <f t="shared" si="109"/>
        <v>February</v>
      </c>
      <c r="I2362">
        <v>42714</v>
      </c>
      <c r="J2362">
        <v>45360</v>
      </c>
      <c r="K2362">
        <f t="shared" si="110"/>
        <v>2646</v>
      </c>
      <c r="L2362">
        <v>3384</v>
      </c>
      <c r="M2362">
        <v>3600</v>
      </c>
      <c r="P2362" s="36">
        <v>41690</v>
      </c>
    </row>
    <row r="2363" spans="1:16">
      <c r="A2363" s="57">
        <v>41691</v>
      </c>
      <c r="B2363" t="s">
        <v>14</v>
      </c>
      <c r="C2363" t="s">
        <v>11</v>
      </c>
      <c r="D2363" t="s">
        <v>12</v>
      </c>
      <c r="E2363" t="s">
        <v>13</v>
      </c>
      <c r="F2363">
        <v>5</v>
      </c>
      <c r="G2363" t="str">
        <f t="shared" si="108"/>
        <v>2014</v>
      </c>
      <c r="H2363" t="str">
        <f t="shared" si="109"/>
        <v>February</v>
      </c>
      <c r="I2363">
        <v>34578</v>
      </c>
      <c r="J2363">
        <v>36720</v>
      </c>
      <c r="K2363">
        <f t="shared" si="110"/>
        <v>2142</v>
      </c>
      <c r="L2363">
        <v>3042</v>
      </c>
      <c r="M2363">
        <v>3240</v>
      </c>
      <c r="P2363" s="36">
        <v>41691</v>
      </c>
    </row>
    <row r="2364" spans="1:16">
      <c r="A2364" s="57">
        <v>41691</v>
      </c>
      <c r="B2364" t="s">
        <v>10</v>
      </c>
      <c r="C2364" t="s">
        <v>11</v>
      </c>
      <c r="D2364" t="s">
        <v>32</v>
      </c>
      <c r="E2364" t="s">
        <v>13</v>
      </c>
      <c r="F2364">
        <v>12</v>
      </c>
      <c r="G2364" t="str">
        <f t="shared" si="108"/>
        <v>2014</v>
      </c>
      <c r="H2364" t="str">
        <f t="shared" si="109"/>
        <v>February</v>
      </c>
      <c r="I2364">
        <v>28368</v>
      </c>
      <c r="J2364">
        <v>30240</v>
      </c>
      <c r="K2364">
        <f t="shared" si="110"/>
        <v>1872</v>
      </c>
      <c r="L2364">
        <v>3978</v>
      </c>
      <c r="M2364">
        <v>4230</v>
      </c>
      <c r="P2364" s="36">
        <v>41691</v>
      </c>
    </row>
    <row r="2365" spans="1:16">
      <c r="A2365" s="57">
        <v>41691</v>
      </c>
      <c r="B2365" t="s">
        <v>10</v>
      </c>
      <c r="C2365" t="s">
        <v>11</v>
      </c>
      <c r="D2365" t="s">
        <v>19</v>
      </c>
      <c r="E2365" t="s">
        <v>13</v>
      </c>
      <c r="F2365">
        <v>19</v>
      </c>
      <c r="G2365" t="str">
        <f t="shared" si="108"/>
        <v>2014</v>
      </c>
      <c r="H2365" t="str">
        <f t="shared" si="109"/>
        <v>February</v>
      </c>
      <c r="I2365">
        <v>15912</v>
      </c>
      <c r="J2365">
        <v>16920</v>
      </c>
      <c r="K2365">
        <f t="shared" si="110"/>
        <v>1008</v>
      </c>
      <c r="L2365">
        <v>3978</v>
      </c>
      <c r="M2365">
        <v>4230</v>
      </c>
      <c r="P2365" s="36">
        <v>41691</v>
      </c>
    </row>
    <row r="2366" spans="1:16">
      <c r="A2366" s="57">
        <v>41692</v>
      </c>
      <c r="B2366" t="s">
        <v>24</v>
      </c>
      <c r="C2366" t="s">
        <v>25</v>
      </c>
      <c r="D2366" t="s">
        <v>19</v>
      </c>
      <c r="E2366" t="s">
        <v>13</v>
      </c>
      <c r="F2366">
        <v>18</v>
      </c>
      <c r="G2366" t="str">
        <f t="shared" si="108"/>
        <v>2014</v>
      </c>
      <c r="H2366" t="str">
        <f t="shared" si="109"/>
        <v>February</v>
      </c>
      <c r="I2366">
        <v>15912</v>
      </c>
      <c r="J2366">
        <v>16920</v>
      </c>
      <c r="K2366">
        <f t="shared" si="110"/>
        <v>1008</v>
      </c>
      <c r="L2366">
        <v>3924</v>
      </c>
      <c r="M2366">
        <v>4230</v>
      </c>
      <c r="P2366" s="36">
        <v>41692</v>
      </c>
    </row>
    <row r="2367" spans="1:16">
      <c r="A2367" s="57">
        <v>41692</v>
      </c>
      <c r="B2367" t="s">
        <v>27</v>
      </c>
      <c r="C2367" t="s">
        <v>23</v>
      </c>
      <c r="D2367" t="s">
        <v>26</v>
      </c>
      <c r="E2367" t="s">
        <v>13</v>
      </c>
      <c r="F2367">
        <v>1</v>
      </c>
      <c r="G2367" t="str">
        <f t="shared" si="108"/>
        <v>2014</v>
      </c>
      <c r="H2367" t="str">
        <f t="shared" si="109"/>
        <v>February</v>
      </c>
      <c r="I2367">
        <v>45630</v>
      </c>
      <c r="J2367">
        <v>48600</v>
      </c>
      <c r="K2367">
        <f t="shared" si="110"/>
        <v>2970</v>
      </c>
      <c r="L2367">
        <v>2952</v>
      </c>
      <c r="M2367">
        <v>3150</v>
      </c>
      <c r="P2367" s="36">
        <v>41692</v>
      </c>
    </row>
    <row r="2368" spans="1:16">
      <c r="A2368" s="57">
        <v>41692</v>
      </c>
      <c r="B2368" t="s">
        <v>20</v>
      </c>
      <c r="C2368" t="s">
        <v>18</v>
      </c>
      <c r="D2368" t="s">
        <v>12</v>
      </c>
      <c r="E2368" t="s">
        <v>13</v>
      </c>
      <c r="F2368">
        <v>15</v>
      </c>
      <c r="G2368" t="str">
        <f t="shared" si="108"/>
        <v>2014</v>
      </c>
      <c r="H2368" t="str">
        <f t="shared" si="109"/>
        <v>February</v>
      </c>
      <c r="I2368">
        <v>38646</v>
      </c>
      <c r="J2368">
        <v>41040</v>
      </c>
      <c r="K2368">
        <f t="shared" si="110"/>
        <v>2394</v>
      </c>
      <c r="L2368">
        <v>3042</v>
      </c>
      <c r="M2368">
        <v>3240</v>
      </c>
      <c r="P2368" s="36">
        <v>41692</v>
      </c>
    </row>
    <row r="2369" spans="1:16">
      <c r="A2369" s="57">
        <v>41693</v>
      </c>
      <c r="B2369" t="s">
        <v>27</v>
      </c>
      <c r="C2369" t="s">
        <v>23</v>
      </c>
      <c r="D2369" t="s">
        <v>43</v>
      </c>
      <c r="E2369" t="s">
        <v>13</v>
      </c>
      <c r="F2369">
        <v>4</v>
      </c>
      <c r="G2369" t="str">
        <f t="shared" si="108"/>
        <v>2014</v>
      </c>
      <c r="H2369" t="str">
        <f t="shared" si="109"/>
        <v>February</v>
      </c>
      <c r="I2369">
        <v>40608</v>
      </c>
      <c r="J2369">
        <v>43200</v>
      </c>
      <c r="K2369">
        <f t="shared" si="110"/>
        <v>2592</v>
      </c>
      <c r="L2369">
        <v>3978</v>
      </c>
      <c r="M2369">
        <v>4230</v>
      </c>
      <c r="P2369" s="36">
        <v>41693</v>
      </c>
    </row>
    <row r="2370" spans="1:16">
      <c r="A2370" s="57">
        <v>41693</v>
      </c>
      <c r="B2370" t="s">
        <v>29</v>
      </c>
      <c r="C2370" t="s">
        <v>30</v>
      </c>
      <c r="D2370" t="s">
        <v>21</v>
      </c>
      <c r="E2370" t="s">
        <v>13</v>
      </c>
      <c r="F2370">
        <v>16</v>
      </c>
      <c r="G2370" t="str">
        <f t="shared" si="108"/>
        <v>2014</v>
      </c>
      <c r="H2370" t="str">
        <f t="shared" si="109"/>
        <v>February</v>
      </c>
      <c r="I2370">
        <v>32940</v>
      </c>
      <c r="J2370">
        <v>35100</v>
      </c>
      <c r="K2370">
        <f t="shared" si="110"/>
        <v>2160</v>
      </c>
      <c r="L2370">
        <v>2106</v>
      </c>
      <c r="M2370">
        <v>2250</v>
      </c>
      <c r="P2370" s="36">
        <v>41693</v>
      </c>
    </row>
    <row r="2371" spans="1:16">
      <c r="A2371" s="57">
        <v>41693</v>
      </c>
      <c r="B2371" t="s">
        <v>29</v>
      </c>
      <c r="C2371" t="s">
        <v>30</v>
      </c>
      <c r="D2371" t="s">
        <v>15</v>
      </c>
      <c r="E2371" t="s">
        <v>16</v>
      </c>
      <c r="F2371">
        <v>10</v>
      </c>
      <c r="G2371" t="str">
        <f t="shared" ref="G2371:G2434" si="111">TEXT(A2371,"yyyy")</f>
        <v>2014</v>
      </c>
      <c r="H2371" t="str">
        <f t="shared" ref="H2371:H2434" si="112">TEXT(A2371,"mmmm")</f>
        <v>February</v>
      </c>
      <c r="I2371">
        <v>78804</v>
      </c>
      <c r="J2371">
        <v>85140</v>
      </c>
      <c r="K2371">
        <f t="shared" ref="K2371:K2434" si="113">J2371-I2371</f>
        <v>6336</v>
      </c>
      <c r="L2371">
        <v>2034</v>
      </c>
      <c r="M2371">
        <v>2160</v>
      </c>
      <c r="P2371" s="36">
        <v>41693</v>
      </c>
    </row>
    <row r="2372" spans="1:16">
      <c r="A2372" s="57">
        <v>41693</v>
      </c>
      <c r="B2372" t="s">
        <v>22</v>
      </c>
      <c r="C2372" t="s">
        <v>23</v>
      </c>
      <c r="D2372" t="s">
        <v>40</v>
      </c>
      <c r="E2372" t="s">
        <v>16</v>
      </c>
      <c r="F2372">
        <v>21</v>
      </c>
      <c r="G2372" t="str">
        <f t="shared" si="111"/>
        <v>2014</v>
      </c>
      <c r="H2372" t="str">
        <f t="shared" si="112"/>
        <v>February</v>
      </c>
      <c r="I2372">
        <v>39240</v>
      </c>
      <c r="J2372">
        <v>42300</v>
      </c>
      <c r="K2372">
        <f t="shared" si="113"/>
        <v>3060</v>
      </c>
      <c r="L2372">
        <v>4482</v>
      </c>
      <c r="M2372">
        <v>4770</v>
      </c>
      <c r="P2372" s="36">
        <v>41693</v>
      </c>
    </row>
    <row r="2373" spans="1:16">
      <c r="A2373" s="57">
        <v>41693</v>
      </c>
      <c r="B2373" t="s">
        <v>27</v>
      </c>
      <c r="C2373" t="s">
        <v>23</v>
      </c>
      <c r="D2373" t="s">
        <v>21</v>
      </c>
      <c r="E2373" t="s">
        <v>13</v>
      </c>
      <c r="F2373">
        <v>7</v>
      </c>
      <c r="G2373" t="str">
        <f t="shared" si="111"/>
        <v>2014</v>
      </c>
      <c r="H2373" t="str">
        <f t="shared" si="112"/>
        <v>February</v>
      </c>
      <c r="I2373">
        <v>15372</v>
      </c>
      <c r="J2373">
        <v>16380</v>
      </c>
      <c r="K2373">
        <f t="shared" si="113"/>
        <v>1008</v>
      </c>
      <c r="L2373">
        <v>3726</v>
      </c>
      <c r="M2373">
        <v>3960</v>
      </c>
      <c r="P2373" s="36">
        <v>41693</v>
      </c>
    </row>
    <row r="2374" spans="1:16">
      <c r="A2374" s="57">
        <v>41694</v>
      </c>
      <c r="B2374" t="s">
        <v>34</v>
      </c>
      <c r="C2374" t="s">
        <v>25</v>
      </c>
      <c r="D2374" t="s">
        <v>39</v>
      </c>
      <c r="E2374" t="s">
        <v>13</v>
      </c>
      <c r="F2374">
        <v>22</v>
      </c>
      <c r="G2374" t="str">
        <f t="shared" si="111"/>
        <v>2014</v>
      </c>
      <c r="H2374" t="str">
        <f t="shared" si="112"/>
        <v>February</v>
      </c>
      <c r="I2374">
        <v>70794</v>
      </c>
      <c r="J2374">
        <v>75240</v>
      </c>
      <c r="K2374">
        <f t="shared" si="113"/>
        <v>4446</v>
      </c>
      <c r="L2374">
        <v>2952</v>
      </c>
      <c r="M2374">
        <v>3150</v>
      </c>
      <c r="P2374" s="36">
        <v>41694</v>
      </c>
    </row>
    <row r="2375" spans="1:16">
      <c r="A2375" s="57">
        <v>41695</v>
      </c>
      <c r="B2375" t="s">
        <v>10</v>
      </c>
      <c r="C2375" t="s">
        <v>11</v>
      </c>
      <c r="D2375" t="s">
        <v>39</v>
      </c>
      <c r="E2375" t="s">
        <v>13</v>
      </c>
      <c r="F2375">
        <v>15</v>
      </c>
      <c r="G2375" t="str">
        <f t="shared" si="111"/>
        <v>2014</v>
      </c>
      <c r="H2375" t="str">
        <f t="shared" si="112"/>
        <v>February</v>
      </c>
      <c r="I2375">
        <v>11178</v>
      </c>
      <c r="J2375">
        <v>11880</v>
      </c>
      <c r="K2375">
        <f t="shared" si="113"/>
        <v>702</v>
      </c>
      <c r="L2375">
        <v>3384</v>
      </c>
      <c r="M2375">
        <v>3600</v>
      </c>
      <c r="P2375" s="36">
        <v>41695</v>
      </c>
    </row>
    <row r="2376" spans="1:16">
      <c r="A2376" s="57">
        <v>41695</v>
      </c>
      <c r="B2376" t="s">
        <v>31</v>
      </c>
      <c r="C2376" t="s">
        <v>30</v>
      </c>
      <c r="D2376" t="s">
        <v>42</v>
      </c>
      <c r="E2376" t="s">
        <v>16</v>
      </c>
      <c r="F2376">
        <v>7</v>
      </c>
      <c r="G2376" t="str">
        <f t="shared" si="111"/>
        <v>2014</v>
      </c>
      <c r="H2376" t="str">
        <f t="shared" si="112"/>
        <v>February</v>
      </c>
      <c r="I2376">
        <v>30024</v>
      </c>
      <c r="J2376">
        <v>32400</v>
      </c>
      <c r="K2376">
        <f t="shared" si="113"/>
        <v>2376</v>
      </c>
      <c r="L2376">
        <v>3546</v>
      </c>
      <c r="M2376">
        <v>3780</v>
      </c>
      <c r="P2376" s="36">
        <v>41695</v>
      </c>
    </row>
    <row r="2377" spans="1:16">
      <c r="A2377" s="57">
        <v>41695</v>
      </c>
      <c r="B2377" t="s">
        <v>31</v>
      </c>
      <c r="C2377" t="s">
        <v>30</v>
      </c>
      <c r="D2377" t="s">
        <v>28</v>
      </c>
      <c r="E2377" t="s">
        <v>13</v>
      </c>
      <c r="F2377">
        <v>17</v>
      </c>
      <c r="G2377" t="str">
        <f t="shared" si="111"/>
        <v>2014</v>
      </c>
      <c r="H2377" t="str">
        <f t="shared" si="112"/>
        <v>February</v>
      </c>
      <c r="I2377">
        <v>58320</v>
      </c>
      <c r="J2377">
        <v>62100</v>
      </c>
      <c r="K2377">
        <f t="shared" si="113"/>
        <v>3780</v>
      </c>
      <c r="L2377">
        <v>5148</v>
      </c>
      <c r="M2377">
        <v>5490</v>
      </c>
      <c r="P2377" s="36">
        <v>41695</v>
      </c>
    </row>
    <row r="2378" spans="1:16">
      <c r="A2378" s="57">
        <v>41696</v>
      </c>
      <c r="B2378" t="s">
        <v>20</v>
      </c>
      <c r="C2378" t="s">
        <v>18</v>
      </c>
      <c r="D2378" t="s">
        <v>12</v>
      </c>
      <c r="E2378" t="s">
        <v>13</v>
      </c>
      <c r="F2378">
        <v>20</v>
      </c>
      <c r="G2378" t="str">
        <f t="shared" si="111"/>
        <v>2014</v>
      </c>
      <c r="H2378" t="str">
        <f t="shared" si="112"/>
        <v>February</v>
      </c>
      <c r="I2378">
        <v>28476</v>
      </c>
      <c r="J2378">
        <v>30240</v>
      </c>
      <c r="K2378">
        <f t="shared" si="113"/>
        <v>1764</v>
      </c>
      <c r="L2378">
        <v>2034</v>
      </c>
      <c r="M2378">
        <v>2160</v>
      </c>
      <c r="P2378" s="36">
        <v>41696</v>
      </c>
    </row>
    <row r="2379" spans="1:16">
      <c r="A2379" s="57">
        <v>41696</v>
      </c>
      <c r="B2379" t="s">
        <v>24</v>
      </c>
      <c r="C2379" t="s">
        <v>25</v>
      </c>
      <c r="D2379" t="s">
        <v>43</v>
      </c>
      <c r="E2379" t="s">
        <v>13</v>
      </c>
      <c r="F2379">
        <v>5</v>
      </c>
      <c r="G2379" t="str">
        <f t="shared" si="111"/>
        <v>2014</v>
      </c>
      <c r="H2379" t="str">
        <f t="shared" si="112"/>
        <v>February</v>
      </c>
      <c r="I2379">
        <v>77832</v>
      </c>
      <c r="J2379">
        <v>82800</v>
      </c>
      <c r="K2379">
        <f t="shared" si="113"/>
        <v>4968</v>
      </c>
      <c r="L2379">
        <v>2196</v>
      </c>
      <c r="M2379">
        <v>2340</v>
      </c>
      <c r="P2379" s="36">
        <v>41696</v>
      </c>
    </row>
    <row r="2380" spans="1:16">
      <c r="A2380" s="57">
        <v>41696</v>
      </c>
      <c r="B2380" t="s">
        <v>14</v>
      </c>
      <c r="C2380" t="s">
        <v>11</v>
      </c>
      <c r="D2380" t="s">
        <v>32</v>
      </c>
      <c r="E2380" t="s">
        <v>13</v>
      </c>
      <c r="F2380">
        <v>14</v>
      </c>
      <c r="G2380" t="str">
        <f t="shared" si="111"/>
        <v>2014</v>
      </c>
      <c r="H2380" t="str">
        <f t="shared" si="112"/>
        <v>February</v>
      </c>
      <c r="I2380">
        <v>17730</v>
      </c>
      <c r="J2380">
        <v>18900</v>
      </c>
      <c r="K2380">
        <f t="shared" si="113"/>
        <v>1170</v>
      </c>
      <c r="L2380">
        <v>3546</v>
      </c>
      <c r="M2380">
        <v>3780</v>
      </c>
      <c r="P2380" s="36">
        <v>41696</v>
      </c>
    </row>
    <row r="2381" spans="1:16">
      <c r="A2381" s="57">
        <v>41696</v>
      </c>
      <c r="B2381" t="s">
        <v>14</v>
      </c>
      <c r="C2381" t="s">
        <v>11</v>
      </c>
      <c r="D2381" t="s">
        <v>36</v>
      </c>
      <c r="E2381" t="s">
        <v>13</v>
      </c>
      <c r="F2381">
        <v>6</v>
      </c>
      <c r="G2381" t="str">
        <f t="shared" si="111"/>
        <v>2014</v>
      </c>
      <c r="H2381" t="str">
        <f t="shared" si="112"/>
        <v>February</v>
      </c>
      <c r="I2381">
        <v>50544</v>
      </c>
      <c r="J2381">
        <v>54000</v>
      </c>
      <c r="K2381">
        <f t="shared" si="113"/>
        <v>3456</v>
      </c>
      <c r="L2381">
        <v>3546</v>
      </c>
      <c r="M2381">
        <v>3780</v>
      </c>
      <c r="P2381" s="36">
        <v>41696</v>
      </c>
    </row>
    <row r="2382" spans="1:16">
      <c r="A2382" s="57">
        <v>41697</v>
      </c>
      <c r="B2382" t="s">
        <v>14</v>
      </c>
      <c r="C2382" t="s">
        <v>11</v>
      </c>
      <c r="D2382" t="s">
        <v>15</v>
      </c>
      <c r="E2382" t="s">
        <v>16</v>
      </c>
      <c r="F2382">
        <v>22</v>
      </c>
      <c r="G2382" t="str">
        <f t="shared" si="111"/>
        <v>2014</v>
      </c>
      <c r="H2382" t="str">
        <f t="shared" si="112"/>
        <v>February</v>
      </c>
      <c r="I2382">
        <v>89550</v>
      </c>
      <c r="J2382">
        <v>96750</v>
      </c>
      <c r="K2382">
        <f t="shared" si="113"/>
        <v>7200</v>
      </c>
      <c r="L2382">
        <v>7506</v>
      </c>
      <c r="M2382">
        <v>8100</v>
      </c>
      <c r="P2382" s="36">
        <v>41697</v>
      </c>
    </row>
    <row r="2383" spans="1:16">
      <c r="A2383" s="57">
        <v>41697</v>
      </c>
      <c r="B2383" t="s">
        <v>24</v>
      </c>
      <c r="C2383" t="s">
        <v>25</v>
      </c>
      <c r="D2383" t="s">
        <v>26</v>
      </c>
      <c r="E2383" t="s">
        <v>13</v>
      </c>
      <c r="F2383">
        <v>6</v>
      </c>
      <c r="G2383" t="str">
        <f t="shared" si="111"/>
        <v>2014</v>
      </c>
      <c r="H2383" t="str">
        <f t="shared" si="112"/>
        <v>February</v>
      </c>
      <c r="I2383">
        <v>9126</v>
      </c>
      <c r="J2383">
        <v>9720</v>
      </c>
      <c r="K2383">
        <f t="shared" si="113"/>
        <v>594</v>
      </c>
      <c r="L2383">
        <v>3924</v>
      </c>
      <c r="M2383">
        <v>4230</v>
      </c>
      <c r="P2383" s="36">
        <v>41697</v>
      </c>
    </row>
    <row r="2384" spans="1:16">
      <c r="A2384" s="57">
        <v>41697</v>
      </c>
      <c r="B2384" t="s">
        <v>20</v>
      </c>
      <c r="C2384" t="s">
        <v>18</v>
      </c>
      <c r="D2384" t="s">
        <v>37</v>
      </c>
      <c r="E2384" t="s">
        <v>13</v>
      </c>
      <c r="F2384">
        <v>6</v>
      </c>
      <c r="G2384" t="str">
        <f t="shared" si="111"/>
        <v>2014</v>
      </c>
      <c r="H2384" t="str">
        <f t="shared" si="112"/>
        <v>February</v>
      </c>
      <c r="I2384">
        <v>31374</v>
      </c>
      <c r="J2384">
        <v>33390</v>
      </c>
      <c r="K2384">
        <f t="shared" si="113"/>
        <v>2016</v>
      </c>
      <c r="L2384">
        <v>4482</v>
      </c>
      <c r="M2384">
        <v>4770</v>
      </c>
      <c r="P2384" s="36">
        <v>41697</v>
      </c>
    </row>
    <row r="2385" spans="1:16">
      <c r="A2385" s="57">
        <v>41697</v>
      </c>
      <c r="B2385" t="s">
        <v>31</v>
      </c>
      <c r="C2385" t="s">
        <v>30</v>
      </c>
      <c r="D2385" t="s">
        <v>35</v>
      </c>
      <c r="E2385" t="s">
        <v>13</v>
      </c>
      <c r="F2385">
        <v>2</v>
      </c>
      <c r="G2385" t="str">
        <f t="shared" si="111"/>
        <v>2014</v>
      </c>
      <c r="H2385" t="str">
        <f t="shared" si="112"/>
        <v>February</v>
      </c>
      <c r="I2385">
        <v>51480</v>
      </c>
      <c r="J2385">
        <v>54900</v>
      </c>
      <c r="K2385">
        <f t="shared" si="113"/>
        <v>3420</v>
      </c>
      <c r="L2385">
        <v>3546</v>
      </c>
      <c r="M2385">
        <v>3780</v>
      </c>
      <c r="P2385" s="36">
        <v>41697</v>
      </c>
    </row>
    <row r="2386" spans="1:16">
      <c r="A2386" s="57">
        <v>41697</v>
      </c>
      <c r="B2386" t="s">
        <v>17</v>
      </c>
      <c r="C2386" t="s">
        <v>18</v>
      </c>
      <c r="D2386" t="s">
        <v>41</v>
      </c>
      <c r="E2386" t="s">
        <v>13</v>
      </c>
      <c r="F2386">
        <v>24</v>
      </c>
      <c r="G2386" t="str">
        <f t="shared" si="111"/>
        <v>2014</v>
      </c>
      <c r="H2386" t="str">
        <f t="shared" si="112"/>
        <v>February</v>
      </c>
      <c r="I2386">
        <v>59040</v>
      </c>
      <c r="J2386">
        <v>63000</v>
      </c>
      <c r="K2386">
        <f t="shared" si="113"/>
        <v>3960</v>
      </c>
      <c r="L2386">
        <v>3726</v>
      </c>
      <c r="M2386">
        <v>3960</v>
      </c>
      <c r="P2386" s="36">
        <v>41697</v>
      </c>
    </row>
    <row r="2387" spans="1:16">
      <c r="A2387" s="57">
        <v>41697</v>
      </c>
      <c r="B2387" t="s">
        <v>31</v>
      </c>
      <c r="C2387" t="s">
        <v>30</v>
      </c>
      <c r="D2387" t="s">
        <v>33</v>
      </c>
      <c r="E2387" t="s">
        <v>13</v>
      </c>
      <c r="F2387">
        <v>11</v>
      </c>
      <c r="G2387" t="str">
        <f t="shared" si="111"/>
        <v>2014</v>
      </c>
      <c r="H2387" t="str">
        <f t="shared" si="112"/>
        <v>February</v>
      </c>
      <c r="I2387">
        <v>59670</v>
      </c>
      <c r="J2387">
        <v>63450</v>
      </c>
      <c r="K2387">
        <f t="shared" si="113"/>
        <v>3780</v>
      </c>
      <c r="L2387">
        <v>2106</v>
      </c>
      <c r="M2387">
        <v>2250</v>
      </c>
      <c r="P2387" s="36">
        <v>41697</v>
      </c>
    </row>
    <row r="2388" spans="1:16">
      <c r="A2388" s="57">
        <v>41698</v>
      </c>
      <c r="B2388" t="s">
        <v>17</v>
      </c>
      <c r="C2388" t="s">
        <v>18</v>
      </c>
      <c r="D2388" t="s">
        <v>37</v>
      </c>
      <c r="E2388" t="s">
        <v>13</v>
      </c>
      <c r="F2388">
        <v>10</v>
      </c>
      <c r="G2388" t="str">
        <f t="shared" si="111"/>
        <v>2014</v>
      </c>
      <c r="H2388" t="str">
        <f t="shared" si="112"/>
        <v>February</v>
      </c>
      <c r="I2388">
        <v>80676</v>
      </c>
      <c r="J2388">
        <v>85860</v>
      </c>
      <c r="K2388">
        <f t="shared" si="113"/>
        <v>5184</v>
      </c>
      <c r="L2388">
        <v>3546</v>
      </c>
      <c r="M2388">
        <v>3780</v>
      </c>
      <c r="P2388" s="36">
        <v>41698</v>
      </c>
    </row>
    <row r="2389" spans="1:16">
      <c r="A2389" s="57">
        <v>41698</v>
      </c>
      <c r="B2389" t="s">
        <v>22</v>
      </c>
      <c r="C2389" t="s">
        <v>23</v>
      </c>
      <c r="D2389" t="s">
        <v>15</v>
      </c>
      <c r="E2389" t="s">
        <v>16</v>
      </c>
      <c r="F2389">
        <v>7</v>
      </c>
      <c r="G2389" t="str">
        <f t="shared" si="111"/>
        <v>2014</v>
      </c>
      <c r="H2389" t="str">
        <f t="shared" si="112"/>
        <v>February</v>
      </c>
      <c r="I2389">
        <v>46566</v>
      </c>
      <c r="J2389">
        <v>50310</v>
      </c>
      <c r="K2389">
        <f t="shared" si="113"/>
        <v>3744</v>
      </c>
      <c r="L2389">
        <v>3384</v>
      </c>
      <c r="M2389">
        <v>3600</v>
      </c>
      <c r="P2389" s="36">
        <v>41698</v>
      </c>
    </row>
    <row r="2390" spans="1:16">
      <c r="A2390" s="57">
        <v>41698</v>
      </c>
      <c r="B2390" t="s">
        <v>20</v>
      </c>
      <c r="C2390" t="s">
        <v>18</v>
      </c>
      <c r="D2390" t="s">
        <v>38</v>
      </c>
      <c r="E2390" t="s">
        <v>13</v>
      </c>
      <c r="F2390">
        <v>22</v>
      </c>
      <c r="G2390" t="str">
        <f t="shared" si="111"/>
        <v>2014</v>
      </c>
      <c r="H2390" t="str">
        <f t="shared" si="112"/>
        <v>February</v>
      </c>
      <c r="I2390">
        <v>7092</v>
      </c>
      <c r="J2390">
        <v>7560</v>
      </c>
      <c r="K2390">
        <f t="shared" si="113"/>
        <v>468</v>
      </c>
      <c r="L2390">
        <v>2106</v>
      </c>
      <c r="M2390">
        <v>2250</v>
      </c>
      <c r="P2390" s="36">
        <v>41698</v>
      </c>
    </row>
    <row r="2391" spans="1:16">
      <c r="A2391" s="57">
        <v>41699</v>
      </c>
      <c r="B2391" t="s">
        <v>31</v>
      </c>
      <c r="C2391" t="s">
        <v>30</v>
      </c>
      <c r="D2391" t="s">
        <v>15</v>
      </c>
      <c r="E2391" t="s">
        <v>16</v>
      </c>
      <c r="F2391">
        <v>7</v>
      </c>
      <c r="G2391" t="str">
        <f t="shared" si="111"/>
        <v>2014</v>
      </c>
      <c r="H2391" t="str">
        <f t="shared" si="112"/>
        <v>March</v>
      </c>
      <c r="I2391">
        <v>75222</v>
      </c>
      <c r="J2391">
        <v>81270</v>
      </c>
      <c r="K2391">
        <f t="shared" si="113"/>
        <v>6048</v>
      </c>
      <c r="L2391">
        <v>3924</v>
      </c>
      <c r="M2391">
        <v>4230</v>
      </c>
      <c r="P2391" s="36">
        <v>41699</v>
      </c>
    </row>
    <row r="2392" spans="1:16">
      <c r="A2392" s="57">
        <v>41699</v>
      </c>
      <c r="B2392" t="s">
        <v>34</v>
      </c>
      <c r="C2392" t="s">
        <v>25</v>
      </c>
      <c r="D2392" t="s">
        <v>19</v>
      </c>
      <c r="E2392" t="s">
        <v>13</v>
      </c>
      <c r="F2392">
        <v>18</v>
      </c>
      <c r="G2392" t="str">
        <f t="shared" si="111"/>
        <v>2014</v>
      </c>
      <c r="H2392" t="str">
        <f t="shared" si="112"/>
        <v>March</v>
      </c>
      <c r="I2392">
        <v>83538</v>
      </c>
      <c r="J2392">
        <v>88830</v>
      </c>
      <c r="K2392">
        <f t="shared" si="113"/>
        <v>5292</v>
      </c>
      <c r="L2392">
        <v>3582</v>
      </c>
      <c r="M2392">
        <v>3870</v>
      </c>
      <c r="P2392" s="36">
        <v>41699</v>
      </c>
    </row>
    <row r="2393" spans="1:16">
      <c r="A2393" s="57">
        <v>41699</v>
      </c>
      <c r="B2393" t="s">
        <v>24</v>
      </c>
      <c r="C2393" t="s">
        <v>25</v>
      </c>
      <c r="D2393" t="s">
        <v>33</v>
      </c>
      <c r="E2393" t="s">
        <v>13</v>
      </c>
      <c r="F2393">
        <v>12</v>
      </c>
      <c r="G2393" t="str">
        <f t="shared" si="111"/>
        <v>2014</v>
      </c>
      <c r="H2393" t="str">
        <f t="shared" si="112"/>
        <v>March</v>
      </c>
      <c r="I2393">
        <v>91494</v>
      </c>
      <c r="J2393">
        <v>97290</v>
      </c>
      <c r="K2393">
        <f t="shared" si="113"/>
        <v>5796</v>
      </c>
      <c r="L2393">
        <v>3582</v>
      </c>
      <c r="M2393">
        <v>3870</v>
      </c>
      <c r="P2393" s="36">
        <v>41699</v>
      </c>
    </row>
    <row r="2394" spans="1:16">
      <c r="A2394" s="57">
        <v>41699</v>
      </c>
      <c r="B2394" t="s">
        <v>27</v>
      </c>
      <c r="C2394" t="s">
        <v>23</v>
      </c>
      <c r="D2394" t="s">
        <v>12</v>
      </c>
      <c r="E2394" t="s">
        <v>13</v>
      </c>
      <c r="F2394">
        <v>19</v>
      </c>
      <c r="G2394" t="str">
        <f t="shared" si="111"/>
        <v>2014</v>
      </c>
      <c r="H2394" t="str">
        <f t="shared" si="112"/>
        <v>March</v>
      </c>
      <c r="I2394">
        <v>10170</v>
      </c>
      <c r="J2394">
        <v>10800</v>
      </c>
      <c r="K2394">
        <f t="shared" si="113"/>
        <v>630</v>
      </c>
      <c r="L2394">
        <v>3726</v>
      </c>
      <c r="M2394">
        <v>3960</v>
      </c>
      <c r="P2394" s="36">
        <v>41699</v>
      </c>
    </row>
    <row r="2395" spans="1:16">
      <c r="A2395" s="57">
        <v>41699</v>
      </c>
      <c r="B2395" t="s">
        <v>20</v>
      </c>
      <c r="C2395" t="s">
        <v>18</v>
      </c>
      <c r="D2395" t="s">
        <v>33</v>
      </c>
      <c r="E2395" t="s">
        <v>13</v>
      </c>
      <c r="F2395">
        <v>23</v>
      </c>
      <c r="G2395" t="str">
        <f t="shared" si="111"/>
        <v>2014</v>
      </c>
      <c r="H2395" t="str">
        <f t="shared" si="112"/>
        <v>March</v>
      </c>
      <c r="I2395">
        <v>31824</v>
      </c>
      <c r="J2395">
        <v>33840</v>
      </c>
      <c r="K2395">
        <f t="shared" si="113"/>
        <v>2016</v>
      </c>
      <c r="L2395">
        <v>3582</v>
      </c>
      <c r="M2395">
        <v>3870</v>
      </c>
      <c r="P2395" s="36">
        <v>41699</v>
      </c>
    </row>
    <row r="2396" spans="1:16">
      <c r="A2396" s="57">
        <v>41699</v>
      </c>
      <c r="B2396" t="s">
        <v>10</v>
      </c>
      <c r="C2396" t="s">
        <v>11</v>
      </c>
      <c r="D2396" t="s">
        <v>12</v>
      </c>
      <c r="E2396" t="s">
        <v>13</v>
      </c>
      <c r="F2396">
        <v>3</v>
      </c>
      <c r="G2396" t="str">
        <f t="shared" si="111"/>
        <v>2014</v>
      </c>
      <c r="H2396" t="str">
        <f t="shared" si="112"/>
        <v>March</v>
      </c>
      <c r="I2396">
        <v>6102</v>
      </c>
      <c r="J2396">
        <v>6480</v>
      </c>
      <c r="K2396">
        <f t="shared" si="113"/>
        <v>378</v>
      </c>
      <c r="L2396">
        <v>2952</v>
      </c>
      <c r="M2396">
        <v>3150</v>
      </c>
      <c r="P2396" s="36">
        <v>41699</v>
      </c>
    </row>
    <row r="2397" spans="1:16">
      <c r="A2397" s="57">
        <v>41699</v>
      </c>
      <c r="B2397" t="s">
        <v>31</v>
      </c>
      <c r="C2397" t="s">
        <v>30</v>
      </c>
      <c r="D2397" t="s">
        <v>12</v>
      </c>
      <c r="E2397" t="s">
        <v>13</v>
      </c>
      <c r="F2397">
        <v>24</v>
      </c>
      <c r="G2397" t="str">
        <f t="shared" si="111"/>
        <v>2014</v>
      </c>
      <c r="H2397" t="str">
        <f t="shared" si="112"/>
        <v>March</v>
      </c>
      <c r="I2397">
        <v>42714</v>
      </c>
      <c r="J2397">
        <v>45360</v>
      </c>
      <c r="K2397">
        <f t="shared" si="113"/>
        <v>2646</v>
      </c>
      <c r="L2397">
        <v>3978</v>
      </c>
      <c r="M2397">
        <v>4230</v>
      </c>
      <c r="P2397" s="36">
        <v>41699</v>
      </c>
    </row>
    <row r="2398" spans="1:16">
      <c r="A2398" s="57">
        <v>41700</v>
      </c>
      <c r="B2398" t="s">
        <v>14</v>
      </c>
      <c r="C2398" t="s">
        <v>11</v>
      </c>
      <c r="D2398" t="s">
        <v>35</v>
      </c>
      <c r="E2398" t="s">
        <v>13</v>
      </c>
      <c r="F2398">
        <v>25</v>
      </c>
      <c r="G2398" t="str">
        <f t="shared" si="111"/>
        <v>2014</v>
      </c>
      <c r="H2398" t="str">
        <f t="shared" si="112"/>
        <v>March</v>
      </c>
      <c r="I2398">
        <v>92664</v>
      </c>
      <c r="J2398">
        <v>98820</v>
      </c>
      <c r="K2398">
        <f t="shared" si="113"/>
        <v>6156</v>
      </c>
      <c r="L2398">
        <v>2034</v>
      </c>
      <c r="M2398">
        <v>2160</v>
      </c>
      <c r="P2398" s="36">
        <v>41700</v>
      </c>
    </row>
    <row r="2399" spans="1:16">
      <c r="A2399" s="57">
        <v>41701</v>
      </c>
      <c r="B2399" t="s">
        <v>24</v>
      </c>
      <c r="C2399" t="s">
        <v>25</v>
      </c>
      <c r="D2399" t="s">
        <v>33</v>
      </c>
      <c r="E2399" t="s">
        <v>13</v>
      </c>
      <c r="F2399">
        <v>5</v>
      </c>
      <c r="G2399" t="str">
        <f t="shared" si="111"/>
        <v>2014</v>
      </c>
      <c r="H2399" t="str">
        <f t="shared" si="112"/>
        <v>March</v>
      </c>
      <c r="I2399">
        <v>43758</v>
      </c>
      <c r="J2399">
        <v>46530</v>
      </c>
      <c r="K2399">
        <f t="shared" si="113"/>
        <v>2772</v>
      </c>
      <c r="L2399">
        <v>3924</v>
      </c>
      <c r="M2399">
        <v>4230</v>
      </c>
      <c r="P2399" s="36">
        <v>41701</v>
      </c>
    </row>
    <row r="2400" spans="1:16">
      <c r="A2400" s="57">
        <v>41702</v>
      </c>
      <c r="B2400" t="s">
        <v>14</v>
      </c>
      <c r="C2400" t="s">
        <v>11</v>
      </c>
      <c r="D2400" t="s">
        <v>32</v>
      </c>
      <c r="E2400" t="s">
        <v>13</v>
      </c>
      <c r="F2400">
        <v>2</v>
      </c>
      <c r="G2400" t="str">
        <f t="shared" si="111"/>
        <v>2014</v>
      </c>
      <c r="H2400" t="str">
        <f t="shared" si="112"/>
        <v>March</v>
      </c>
      <c r="I2400">
        <v>17730</v>
      </c>
      <c r="J2400">
        <v>18900</v>
      </c>
      <c r="K2400">
        <f t="shared" si="113"/>
        <v>1170</v>
      </c>
      <c r="L2400">
        <v>5832</v>
      </c>
      <c r="M2400">
        <v>6210</v>
      </c>
      <c r="P2400" s="36">
        <v>41702</v>
      </c>
    </row>
    <row r="2401" spans="1:16">
      <c r="A2401" s="57">
        <v>41702</v>
      </c>
      <c r="B2401" t="s">
        <v>14</v>
      </c>
      <c r="C2401" t="s">
        <v>11</v>
      </c>
      <c r="D2401" t="s">
        <v>35</v>
      </c>
      <c r="E2401" t="s">
        <v>13</v>
      </c>
      <c r="F2401">
        <v>14</v>
      </c>
      <c r="G2401" t="str">
        <f t="shared" si="111"/>
        <v>2014</v>
      </c>
      <c r="H2401" t="str">
        <f t="shared" si="112"/>
        <v>March</v>
      </c>
      <c r="I2401">
        <v>25740</v>
      </c>
      <c r="J2401">
        <v>27450</v>
      </c>
      <c r="K2401">
        <f t="shared" si="113"/>
        <v>1710</v>
      </c>
      <c r="L2401">
        <v>3546</v>
      </c>
      <c r="M2401">
        <v>3780</v>
      </c>
      <c r="P2401" s="36">
        <v>41702</v>
      </c>
    </row>
    <row r="2402" spans="1:16">
      <c r="A2402" s="57">
        <v>41703</v>
      </c>
      <c r="B2402" t="s">
        <v>29</v>
      </c>
      <c r="C2402" t="s">
        <v>30</v>
      </c>
      <c r="D2402" t="s">
        <v>15</v>
      </c>
      <c r="E2402" t="s">
        <v>16</v>
      </c>
      <c r="F2402">
        <v>6</v>
      </c>
      <c r="G2402" t="str">
        <f t="shared" si="111"/>
        <v>2014</v>
      </c>
      <c r="H2402" t="str">
        <f t="shared" si="112"/>
        <v>March</v>
      </c>
      <c r="I2402">
        <v>68058</v>
      </c>
      <c r="J2402">
        <v>73530</v>
      </c>
      <c r="K2402">
        <f t="shared" si="113"/>
        <v>5472</v>
      </c>
      <c r="L2402">
        <v>2034</v>
      </c>
      <c r="M2402">
        <v>2160</v>
      </c>
      <c r="P2402" s="36">
        <v>41703</v>
      </c>
    </row>
    <row r="2403" spans="1:16">
      <c r="A2403" s="57">
        <v>41703</v>
      </c>
      <c r="B2403" t="s">
        <v>27</v>
      </c>
      <c r="C2403" t="s">
        <v>23</v>
      </c>
      <c r="D2403" t="s">
        <v>39</v>
      </c>
      <c r="E2403" t="s">
        <v>13</v>
      </c>
      <c r="F2403">
        <v>13</v>
      </c>
      <c r="G2403" t="str">
        <f t="shared" si="111"/>
        <v>2014</v>
      </c>
      <c r="H2403" t="str">
        <f t="shared" si="112"/>
        <v>March</v>
      </c>
      <c r="I2403">
        <v>26082</v>
      </c>
      <c r="J2403">
        <v>27720</v>
      </c>
      <c r="K2403">
        <f t="shared" si="113"/>
        <v>1638</v>
      </c>
      <c r="L2403">
        <v>2034</v>
      </c>
      <c r="M2403">
        <v>2160</v>
      </c>
      <c r="P2403" s="36">
        <v>41703</v>
      </c>
    </row>
    <row r="2404" spans="1:16">
      <c r="A2404" s="57">
        <v>41704</v>
      </c>
      <c r="B2404" t="s">
        <v>31</v>
      </c>
      <c r="C2404" t="s">
        <v>30</v>
      </c>
      <c r="D2404" t="s">
        <v>19</v>
      </c>
      <c r="E2404" t="s">
        <v>13</v>
      </c>
      <c r="F2404">
        <v>4</v>
      </c>
      <c r="G2404" t="str">
        <f t="shared" si="111"/>
        <v>2014</v>
      </c>
      <c r="H2404" t="str">
        <f t="shared" si="112"/>
        <v>March</v>
      </c>
      <c r="I2404">
        <v>87516</v>
      </c>
      <c r="J2404">
        <v>93060</v>
      </c>
      <c r="K2404">
        <f t="shared" si="113"/>
        <v>5544</v>
      </c>
      <c r="L2404">
        <v>3042</v>
      </c>
      <c r="M2404">
        <v>3240</v>
      </c>
      <c r="P2404" s="36">
        <v>41704</v>
      </c>
    </row>
    <row r="2405" spans="1:16">
      <c r="A2405" s="57">
        <v>41705</v>
      </c>
      <c r="B2405" t="s">
        <v>24</v>
      </c>
      <c r="C2405" t="s">
        <v>25</v>
      </c>
      <c r="D2405" t="s">
        <v>19</v>
      </c>
      <c r="E2405" t="s">
        <v>13</v>
      </c>
      <c r="F2405">
        <v>21</v>
      </c>
      <c r="G2405" t="str">
        <f t="shared" si="111"/>
        <v>2014</v>
      </c>
      <c r="H2405" t="str">
        <f t="shared" si="112"/>
        <v>March</v>
      </c>
      <c r="I2405">
        <v>7956</v>
      </c>
      <c r="J2405">
        <v>8460</v>
      </c>
      <c r="K2405">
        <f t="shared" si="113"/>
        <v>504</v>
      </c>
      <c r="L2405">
        <v>3042</v>
      </c>
      <c r="M2405">
        <v>3240</v>
      </c>
      <c r="P2405" s="36">
        <v>41705</v>
      </c>
    </row>
    <row r="2406" spans="1:16">
      <c r="A2406" s="57">
        <v>41705</v>
      </c>
      <c r="B2406" t="s">
        <v>31</v>
      </c>
      <c r="C2406" t="s">
        <v>30</v>
      </c>
      <c r="D2406" t="s">
        <v>36</v>
      </c>
      <c r="E2406" t="s">
        <v>13</v>
      </c>
      <c r="F2406">
        <v>16</v>
      </c>
      <c r="G2406" t="str">
        <f t="shared" si="111"/>
        <v>2014</v>
      </c>
      <c r="H2406" t="str">
        <f t="shared" si="112"/>
        <v>March</v>
      </c>
      <c r="I2406">
        <v>18954</v>
      </c>
      <c r="J2406">
        <v>20250</v>
      </c>
      <c r="K2406">
        <f t="shared" si="113"/>
        <v>1296</v>
      </c>
      <c r="L2406">
        <v>3726</v>
      </c>
      <c r="M2406">
        <v>3960</v>
      </c>
      <c r="P2406" s="36">
        <v>41705</v>
      </c>
    </row>
    <row r="2407" spans="1:16">
      <c r="A2407" s="57">
        <v>41705</v>
      </c>
      <c r="B2407" t="s">
        <v>17</v>
      </c>
      <c r="C2407" t="s">
        <v>18</v>
      </c>
      <c r="D2407" t="s">
        <v>33</v>
      </c>
      <c r="E2407" t="s">
        <v>13</v>
      </c>
      <c r="F2407">
        <v>10</v>
      </c>
      <c r="G2407" t="str">
        <f t="shared" si="111"/>
        <v>2014</v>
      </c>
      <c r="H2407" t="str">
        <f t="shared" si="112"/>
        <v>March</v>
      </c>
      <c r="I2407">
        <v>59670</v>
      </c>
      <c r="J2407">
        <v>63450</v>
      </c>
      <c r="K2407">
        <f t="shared" si="113"/>
        <v>3780</v>
      </c>
      <c r="L2407">
        <v>2196</v>
      </c>
      <c r="M2407">
        <v>2340</v>
      </c>
      <c r="P2407" s="36">
        <v>41705</v>
      </c>
    </row>
    <row r="2408" spans="1:16">
      <c r="A2408" s="57">
        <v>41707</v>
      </c>
      <c r="B2408" t="s">
        <v>20</v>
      </c>
      <c r="C2408" t="s">
        <v>18</v>
      </c>
      <c r="D2408" t="s">
        <v>21</v>
      </c>
      <c r="E2408" t="s">
        <v>13</v>
      </c>
      <c r="F2408">
        <v>3</v>
      </c>
      <c r="G2408" t="str">
        <f t="shared" si="111"/>
        <v>2014</v>
      </c>
      <c r="H2408" t="str">
        <f t="shared" si="112"/>
        <v>March</v>
      </c>
      <c r="I2408">
        <v>26352</v>
      </c>
      <c r="J2408">
        <v>28080</v>
      </c>
      <c r="K2408">
        <f t="shared" si="113"/>
        <v>1728</v>
      </c>
      <c r="L2408">
        <v>4482</v>
      </c>
      <c r="M2408">
        <v>4770</v>
      </c>
      <c r="P2408" s="36">
        <v>41707</v>
      </c>
    </row>
    <row r="2409" spans="1:16">
      <c r="A2409" s="57">
        <v>41707</v>
      </c>
      <c r="B2409" t="s">
        <v>24</v>
      </c>
      <c r="C2409" t="s">
        <v>25</v>
      </c>
      <c r="D2409" t="s">
        <v>26</v>
      </c>
      <c r="E2409" t="s">
        <v>13</v>
      </c>
      <c r="F2409">
        <v>1</v>
      </c>
      <c r="G2409" t="str">
        <f t="shared" si="111"/>
        <v>2014</v>
      </c>
      <c r="H2409" t="str">
        <f t="shared" si="112"/>
        <v>March</v>
      </c>
      <c r="I2409">
        <v>18252</v>
      </c>
      <c r="J2409">
        <v>19440</v>
      </c>
      <c r="K2409">
        <f t="shared" si="113"/>
        <v>1188</v>
      </c>
      <c r="L2409">
        <v>5148</v>
      </c>
      <c r="M2409">
        <v>5490</v>
      </c>
      <c r="P2409" s="36">
        <v>41707</v>
      </c>
    </row>
    <row r="2410" spans="1:16">
      <c r="A2410" s="57">
        <v>41707</v>
      </c>
      <c r="B2410" t="s">
        <v>17</v>
      </c>
      <c r="C2410" t="s">
        <v>18</v>
      </c>
      <c r="D2410" t="s">
        <v>21</v>
      </c>
      <c r="E2410" t="s">
        <v>13</v>
      </c>
      <c r="F2410">
        <v>13</v>
      </c>
      <c r="G2410" t="str">
        <f t="shared" si="111"/>
        <v>2014</v>
      </c>
      <c r="H2410" t="str">
        <f t="shared" si="112"/>
        <v>March</v>
      </c>
      <c r="I2410">
        <v>48312</v>
      </c>
      <c r="J2410">
        <v>51480</v>
      </c>
      <c r="K2410">
        <f t="shared" si="113"/>
        <v>3168</v>
      </c>
      <c r="L2410">
        <v>3978</v>
      </c>
      <c r="M2410">
        <v>4230</v>
      </c>
      <c r="P2410" s="36">
        <v>41707</v>
      </c>
    </row>
    <row r="2411" spans="1:16">
      <c r="A2411" s="57">
        <v>41708</v>
      </c>
      <c r="B2411" t="s">
        <v>20</v>
      </c>
      <c r="C2411" t="s">
        <v>18</v>
      </c>
      <c r="D2411" t="s">
        <v>39</v>
      </c>
      <c r="E2411" t="s">
        <v>13</v>
      </c>
      <c r="F2411">
        <v>15</v>
      </c>
      <c r="G2411" t="str">
        <f t="shared" si="111"/>
        <v>2014</v>
      </c>
      <c r="H2411" t="str">
        <f t="shared" si="112"/>
        <v>March</v>
      </c>
      <c r="I2411">
        <v>78246</v>
      </c>
      <c r="J2411">
        <v>83160</v>
      </c>
      <c r="K2411">
        <f t="shared" si="113"/>
        <v>4914</v>
      </c>
      <c r="L2411">
        <v>2106</v>
      </c>
      <c r="M2411">
        <v>2250</v>
      </c>
      <c r="P2411" s="36">
        <v>41708</v>
      </c>
    </row>
    <row r="2412" spans="1:16">
      <c r="A2412" s="57">
        <v>41708</v>
      </c>
      <c r="B2412" t="s">
        <v>22</v>
      </c>
      <c r="C2412" t="s">
        <v>23</v>
      </c>
      <c r="D2412" t="s">
        <v>43</v>
      </c>
      <c r="E2412" t="s">
        <v>13</v>
      </c>
      <c r="F2412">
        <v>5</v>
      </c>
      <c r="G2412" t="str">
        <f t="shared" si="111"/>
        <v>2014</v>
      </c>
      <c r="H2412" t="str">
        <f t="shared" si="112"/>
        <v>March</v>
      </c>
      <c r="I2412">
        <v>81216</v>
      </c>
      <c r="J2412">
        <v>86400</v>
      </c>
      <c r="K2412">
        <f t="shared" si="113"/>
        <v>5184</v>
      </c>
      <c r="L2412">
        <v>3978</v>
      </c>
      <c r="M2412">
        <v>4230</v>
      </c>
      <c r="P2412" s="36">
        <v>41708</v>
      </c>
    </row>
    <row r="2413" spans="1:16">
      <c r="A2413" s="57">
        <v>41708</v>
      </c>
      <c r="B2413" t="s">
        <v>24</v>
      </c>
      <c r="C2413" t="s">
        <v>25</v>
      </c>
      <c r="D2413" t="s">
        <v>26</v>
      </c>
      <c r="E2413" t="s">
        <v>13</v>
      </c>
      <c r="F2413">
        <v>25</v>
      </c>
      <c r="G2413" t="str">
        <f t="shared" si="111"/>
        <v>2014</v>
      </c>
      <c r="H2413" t="str">
        <f t="shared" si="112"/>
        <v>March</v>
      </c>
      <c r="I2413">
        <v>12168</v>
      </c>
      <c r="J2413">
        <v>12960</v>
      </c>
      <c r="K2413">
        <f t="shared" si="113"/>
        <v>792</v>
      </c>
      <c r="L2413">
        <v>2034</v>
      </c>
      <c r="M2413">
        <v>2160</v>
      </c>
      <c r="P2413" s="36">
        <v>41708</v>
      </c>
    </row>
    <row r="2414" spans="1:16">
      <c r="A2414" s="57">
        <v>41708</v>
      </c>
      <c r="B2414" t="s">
        <v>17</v>
      </c>
      <c r="C2414" t="s">
        <v>18</v>
      </c>
      <c r="D2414" t="s">
        <v>12</v>
      </c>
      <c r="E2414" t="s">
        <v>13</v>
      </c>
      <c r="F2414">
        <v>8</v>
      </c>
      <c r="G2414" t="str">
        <f t="shared" si="111"/>
        <v>2014</v>
      </c>
      <c r="H2414" t="str">
        <f t="shared" si="112"/>
        <v>March</v>
      </c>
      <c r="I2414">
        <v>32544</v>
      </c>
      <c r="J2414">
        <v>34560</v>
      </c>
      <c r="K2414">
        <f t="shared" si="113"/>
        <v>2016</v>
      </c>
      <c r="L2414">
        <v>2034</v>
      </c>
      <c r="M2414">
        <v>2160</v>
      </c>
      <c r="P2414" s="36">
        <v>41708</v>
      </c>
    </row>
    <row r="2415" spans="1:16">
      <c r="A2415" s="57">
        <v>41708</v>
      </c>
      <c r="B2415" t="s">
        <v>31</v>
      </c>
      <c r="C2415" t="s">
        <v>30</v>
      </c>
      <c r="D2415" t="s">
        <v>32</v>
      </c>
      <c r="E2415" t="s">
        <v>13</v>
      </c>
      <c r="F2415">
        <v>21</v>
      </c>
      <c r="G2415" t="str">
        <f t="shared" si="111"/>
        <v>2014</v>
      </c>
      <c r="H2415" t="str">
        <f t="shared" si="112"/>
        <v>March</v>
      </c>
      <c r="I2415">
        <v>3546</v>
      </c>
      <c r="J2415">
        <v>3780</v>
      </c>
      <c r="K2415">
        <f t="shared" si="113"/>
        <v>234</v>
      </c>
      <c r="L2415">
        <v>3582</v>
      </c>
      <c r="M2415">
        <v>3870</v>
      </c>
      <c r="P2415" s="36">
        <v>41708</v>
      </c>
    </row>
    <row r="2416" spans="1:16">
      <c r="A2416" s="57">
        <v>41709</v>
      </c>
      <c r="B2416" t="s">
        <v>10</v>
      </c>
      <c r="C2416" t="s">
        <v>11</v>
      </c>
      <c r="D2416" t="s">
        <v>19</v>
      </c>
      <c r="E2416" t="s">
        <v>13</v>
      </c>
      <c r="F2416">
        <v>16</v>
      </c>
      <c r="G2416" t="str">
        <f t="shared" si="111"/>
        <v>2014</v>
      </c>
      <c r="H2416" t="str">
        <f t="shared" si="112"/>
        <v>March</v>
      </c>
      <c r="I2416">
        <v>27846</v>
      </c>
      <c r="J2416">
        <v>29610</v>
      </c>
      <c r="K2416">
        <f t="shared" si="113"/>
        <v>1764</v>
      </c>
      <c r="L2416">
        <v>3978</v>
      </c>
      <c r="M2416">
        <v>4230</v>
      </c>
      <c r="P2416" s="36">
        <v>41709</v>
      </c>
    </row>
    <row r="2417" spans="1:16">
      <c r="A2417" s="57">
        <v>41710</v>
      </c>
      <c r="B2417" t="s">
        <v>17</v>
      </c>
      <c r="C2417" t="s">
        <v>18</v>
      </c>
      <c r="D2417" t="s">
        <v>40</v>
      </c>
      <c r="E2417" t="s">
        <v>16</v>
      </c>
      <c r="F2417">
        <v>23</v>
      </c>
      <c r="G2417" t="str">
        <f t="shared" si="111"/>
        <v>2014</v>
      </c>
      <c r="H2417" t="str">
        <f t="shared" si="112"/>
        <v>March</v>
      </c>
      <c r="I2417">
        <v>70632</v>
      </c>
      <c r="J2417">
        <v>76140</v>
      </c>
      <c r="K2417">
        <f t="shared" si="113"/>
        <v>5508</v>
      </c>
      <c r="L2417">
        <v>2196</v>
      </c>
      <c r="M2417">
        <v>2340</v>
      </c>
      <c r="P2417" s="36">
        <v>41710</v>
      </c>
    </row>
    <row r="2418" spans="1:16">
      <c r="A2418" s="57">
        <v>41710</v>
      </c>
      <c r="B2418" t="s">
        <v>31</v>
      </c>
      <c r="C2418" t="s">
        <v>30</v>
      </c>
      <c r="D2418" t="s">
        <v>43</v>
      </c>
      <c r="E2418" t="s">
        <v>13</v>
      </c>
      <c r="F2418">
        <v>22</v>
      </c>
      <c r="G2418" t="str">
        <f t="shared" si="111"/>
        <v>2014</v>
      </c>
      <c r="H2418" t="str">
        <f t="shared" si="112"/>
        <v>March</v>
      </c>
      <c r="I2418">
        <v>16920</v>
      </c>
      <c r="J2418">
        <v>18000</v>
      </c>
      <c r="K2418">
        <f t="shared" si="113"/>
        <v>1080</v>
      </c>
      <c r="L2418">
        <v>3978</v>
      </c>
      <c r="M2418">
        <v>4230</v>
      </c>
      <c r="P2418" s="36">
        <v>41710</v>
      </c>
    </row>
    <row r="2419" spans="1:16">
      <c r="A2419" s="57">
        <v>41710</v>
      </c>
      <c r="B2419" t="s">
        <v>29</v>
      </c>
      <c r="C2419" t="s">
        <v>30</v>
      </c>
      <c r="D2419" t="s">
        <v>35</v>
      </c>
      <c r="E2419" t="s">
        <v>13</v>
      </c>
      <c r="F2419">
        <v>13</v>
      </c>
      <c r="G2419" t="str">
        <f t="shared" si="111"/>
        <v>2014</v>
      </c>
      <c r="H2419" t="str">
        <f t="shared" si="112"/>
        <v>March</v>
      </c>
      <c r="I2419">
        <v>61776</v>
      </c>
      <c r="J2419">
        <v>65880</v>
      </c>
      <c r="K2419">
        <f t="shared" si="113"/>
        <v>4104</v>
      </c>
      <c r="L2419">
        <v>3978</v>
      </c>
      <c r="M2419">
        <v>4230</v>
      </c>
      <c r="P2419" s="36">
        <v>41710</v>
      </c>
    </row>
    <row r="2420" spans="1:16">
      <c r="A2420" s="57">
        <v>41711</v>
      </c>
      <c r="B2420" t="s">
        <v>17</v>
      </c>
      <c r="C2420" t="s">
        <v>18</v>
      </c>
      <c r="D2420" t="s">
        <v>28</v>
      </c>
      <c r="E2420" t="s">
        <v>13</v>
      </c>
      <c r="F2420">
        <v>27</v>
      </c>
      <c r="G2420" t="str">
        <f t="shared" si="111"/>
        <v>2014</v>
      </c>
      <c r="H2420" t="str">
        <f t="shared" si="112"/>
        <v>March</v>
      </c>
      <c r="I2420">
        <v>99144</v>
      </c>
      <c r="J2420">
        <v>105570</v>
      </c>
      <c r="K2420">
        <f t="shared" si="113"/>
        <v>6426</v>
      </c>
      <c r="L2420">
        <v>3042</v>
      </c>
      <c r="M2420">
        <v>3240</v>
      </c>
      <c r="P2420" s="36">
        <v>41711</v>
      </c>
    </row>
    <row r="2421" spans="1:16">
      <c r="A2421" s="57">
        <v>41711</v>
      </c>
      <c r="B2421" t="s">
        <v>24</v>
      </c>
      <c r="C2421" t="s">
        <v>25</v>
      </c>
      <c r="D2421" t="s">
        <v>32</v>
      </c>
      <c r="E2421" t="s">
        <v>13</v>
      </c>
      <c r="F2421">
        <v>27</v>
      </c>
      <c r="G2421" t="str">
        <f t="shared" si="111"/>
        <v>2014</v>
      </c>
      <c r="H2421" t="str">
        <f t="shared" si="112"/>
        <v>March</v>
      </c>
      <c r="I2421">
        <v>35460</v>
      </c>
      <c r="J2421">
        <v>37800</v>
      </c>
      <c r="K2421">
        <f t="shared" si="113"/>
        <v>2340</v>
      </c>
      <c r="L2421">
        <v>3978</v>
      </c>
      <c r="M2421">
        <v>4230</v>
      </c>
      <c r="P2421" s="36">
        <v>41711</v>
      </c>
    </row>
    <row r="2422" spans="1:16">
      <c r="A2422" s="57">
        <v>41711</v>
      </c>
      <c r="B2422" t="s">
        <v>10</v>
      </c>
      <c r="C2422" t="s">
        <v>11</v>
      </c>
      <c r="D2422" t="s">
        <v>12</v>
      </c>
      <c r="E2422" t="s">
        <v>13</v>
      </c>
      <c r="F2422">
        <v>27</v>
      </c>
      <c r="G2422" t="str">
        <f t="shared" si="111"/>
        <v>2014</v>
      </c>
      <c r="H2422" t="str">
        <f t="shared" si="112"/>
        <v>March</v>
      </c>
      <c r="I2422">
        <v>32544</v>
      </c>
      <c r="J2422">
        <v>34560</v>
      </c>
      <c r="K2422">
        <f t="shared" si="113"/>
        <v>2016</v>
      </c>
      <c r="L2422">
        <v>3978</v>
      </c>
      <c r="M2422">
        <v>4230</v>
      </c>
      <c r="P2422" s="36">
        <v>41711</v>
      </c>
    </row>
    <row r="2423" spans="1:16">
      <c r="A2423" s="57">
        <v>41711</v>
      </c>
      <c r="B2423" t="s">
        <v>27</v>
      </c>
      <c r="C2423" t="s">
        <v>23</v>
      </c>
      <c r="D2423" t="s">
        <v>33</v>
      </c>
      <c r="E2423" t="s">
        <v>13</v>
      </c>
      <c r="F2423">
        <v>27</v>
      </c>
      <c r="G2423" t="str">
        <f t="shared" si="111"/>
        <v>2014</v>
      </c>
      <c r="H2423" t="str">
        <f t="shared" si="112"/>
        <v>March</v>
      </c>
      <c r="I2423">
        <v>35802</v>
      </c>
      <c r="J2423">
        <v>38070</v>
      </c>
      <c r="K2423">
        <f t="shared" si="113"/>
        <v>2268</v>
      </c>
      <c r="L2423">
        <v>5832</v>
      </c>
      <c r="M2423">
        <v>6210</v>
      </c>
      <c r="P2423" s="36">
        <v>41711</v>
      </c>
    </row>
    <row r="2424" spans="1:16">
      <c r="A2424" s="57">
        <v>41711</v>
      </c>
      <c r="B2424" t="s">
        <v>29</v>
      </c>
      <c r="C2424" t="s">
        <v>30</v>
      </c>
      <c r="D2424" t="s">
        <v>26</v>
      </c>
      <c r="E2424" t="s">
        <v>13</v>
      </c>
      <c r="F2424">
        <v>27</v>
      </c>
      <c r="G2424" t="str">
        <f t="shared" si="111"/>
        <v>2014</v>
      </c>
      <c r="H2424" t="str">
        <f t="shared" si="112"/>
        <v>March</v>
      </c>
      <c r="I2424">
        <v>27378</v>
      </c>
      <c r="J2424">
        <v>29160</v>
      </c>
      <c r="K2424">
        <f t="shared" si="113"/>
        <v>1782</v>
      </c>
      <c r="L2424">
        <v>2196</v>
      </c>
      <c r="M2424">
        <v>2340</v>
      </c>
      <c r="P2424" s="36">
        <v>41711</v>
      </c>
    </row>
    <row r="2425" spans="1:16">
      <c r="A2425" s="57">
        <v>41712</v>
      </c>
      <c r="B2425" t="s">
        <v>20</v>
      </c>
      <c r="C2425" t="s">
        <v>18</v>
      </c>
      <c r="D2425" t="s">
        <v>33</v>
      </c>
      <c r="E2425" t="s">
        <v>13</v>
      </c>
      <c r="F2425">
        <v>27</v>
      </c>
      <c r="G2425" t="str">
        <f t="shared" si="111"/>
        <v>2014</v>
      </c>
      <c r="H2425" t="str">
        <f t="shared" si="112"/>
        <v>March</v>
      </c>
      <c r="I2425">
        <v>59670</v>
      </c>
      <c r="J2425">
        <v>63450</v>
      </c>
      <c r="K2425">
        <f t="shared" si="113"/>
        <v>3780</v>
      </c>
      <c r="L2425">
        <v>3546</v>
      </c>
      <c r="M2425">
        <v>3780</v>
      </c>
      <c r="P2425" s="36">
        <v>41712</v>
      </c>
    </row>
    <row r="2426" spans="1:16">
      <c r="A2426" s="57">
        <v>41712</v>
      </c>
      <c r="B2426" t="s">
        <v>10</v>
      </c>
      <c r="C2426" t="s">
        <v>11</v>
      </c>
      <c r="D2426" t="s">
        <v>12</v>
      </c>
      <c r="E2426" t="s">
        <v>13</v>
      </c>
      <c r="F2426">
        <v>12</v>
      </c>
      <c r="G2426" t="str">
        <f t="shared" si="111"/>
        <v>2014</v>
      </c>
      <c r="H2426" t="str">
        <f t="shared" si="112"/>
        <v>March</v>
      </c>
      <c r="I2426">
        <v>2034</v>
      </c>
      <c r="J2426">
        <v>2160</v>
      </c>
      <c r="K2426">
        <f t="shared" si="113"/>
        <v>126</v>
      </c>
      <c r="L2426">
        <v>3582</v>
      </c>
      <c r="M2426">
        <v>3870</v>
      </c>
      <c r="P2426" s="36">
        <v>41712</v>
      </c>
    </row>
    <row r="2427" spans="1:16">
      <c r="A2427" s="57">
        <v>41712</v>
      </c>
      <c r="B2427" t="s">
        <v>14</v>
      </c>
      <c r="C2427" t="s">
        <v>11</v>
      </c>
      <c r="D2427" t="s">
        <v>28</v>
      </c>
      <c r="E2427" t="s">
        <v>13</v>
      </c>
      <c r="F2427">
        <v>18</v>
      </c>
      <c r="G2427" t="str">
        <f t="shared" si="111"/>
        <v>2014</v>
      </c>
      <c r="H2427" t="str">
        <f t="shared" si="112"/>
        <v>March</v>
      </c>
      <c r="I2427">
        <v>64152</v>
      </c>
      <c r="J2427">
        <v>68310</v>
      </c>
      <c r="K2427">
        <f t="shared" si="113"/>
        <v>4158</v>
      </c>
      <c r="L2427">
        <v>3978</v>
      </c>
      <c r="M2427">
        <v>4230</v>
      </c>
      <c r="P2427" s="36">
        <v>41712</v>
      </c>
    </row>
    <row r="2428" spans="1:16">
      <c r="A2428" s="57">
        <v>41712</v>
      </c>
      <c r="B2428" t="s">
        <v>27</v>
      </c>
      <c r="C2428" t="s">
        <v>23</v>
      </c>
      <c r="D2428" t="s">
        <v>32</v>
      </c>
      <c r="E2428" t="s">
        <v>13</v>
      </c>
      <c r="F2428">
        <v>8</v>
      </c>
      <c r="G2428" t="str">
        <f t="shared" si="111"/>
        <v>2014</v>
      </c>
      <c r="H2428" t="str">
        <f t="shared" si="112"/>
        <v>March</v>
      </c>
      <c r="I2428">
        <v>88650</v>
      </c>
      <c r="J2428">
        <v>94500</v>
      </c>
      <c r="K2428">
        <f t="shared" si="113"/>
        <v>5850</v>
      </c>
      <c r="L2428">
        <v>3978</v>
      </c>
      <c r="M2428">
        <v>4230</v>
      </c>
      <c r="P2428" s="36">
        <v>41712</v>
      </c>
    </row>
    <row r="2429" spans="1:16">
      <c r="A2429" s="57">
        <v>41713</v>
      </c>
      <c r="B2429" t="s">
        <v>24</v>
      </c>
      <c r="C2429" t="s">
        <v>25</v>
      </c>
      <c r="D2429" t="s">
        <v>19</v>
      </c>
      <c r="E2429" t="s">
        <v>13</v>
      </c>
      <c r="F2429">
        <v>21</v>
      </c>
      <c r="G2429" t="str">
        <f t="shared" si="111"/>
        <v>2014</v>
      </c>
      <c r="H2429" t="str">
        <f t="shared" si="112"/>
        <v>March</v>
      </c>
      <c r="I2429">
        <v>79560</v>
      </c>
      <c r="J2429">
        <v>84600</v>
      </c>
      <c r="K2429">
        <f t="shared" si="113"/>
        <v>5040</v>
      </c>
      <c r="L2429">
        <v>2034</v>
      </c>
      <c r="M2429">
        <v>2160</v>
      </c>
      <c r="P2429" s="36">
        <v>41713</v>
      </c>
    </row>
    <row r="2430" spans="1:16">
      <c r="A2430" s="57">
        <v>41714</v>
      </c>
      <c r="B2430" t="s">
        <v>20</v>
      </c>
      <c r="C2430" t="s">
        <v>18</v>
      </c>
      <c r="D2430" t="s">
        <v>21</v>
      </c>
      <c r="E2430" t="s">
        <v>13</v>
      </c>
      <c r="F2430">
        <v>25</v>
      </c>
      <c r="G2430" t="str">
        <f t="shared" si="111"/>
        <v>2014</v>
      </c>
      <c r="H2430" t="str">
        <f t="shared" si="112"/>
        <v>March</v>
      </c>
      <c r="I2430">
        <v>2196</v>
      </c>
      <c r="J2430">
        <v>2340</v>
      </c>
      <c r="K2430">
        <f t="shared" si="113"/>
        <v>144</v>
      </c>
      <c r="L2430">
        <v>3042</v>
      </c>
      <c r="M2430">
        <v>3240</v>
      </c>
      <c r="P2430" s="36">
        <v>41714</v>
      </c>
    </row>
    <row r="2431" spans="1:16">
      <c r="A2431" s="57">
        <v>41714</v>
      </c>
      <c r="B2431" t="s">
        <v>27</v>
      </c>
      <c r="C2431" t="s">
        <v>23</v>
      </c>
      <c r="D2431" t="s">
        <v>41</v>
      </c>
      <c r="E2431" t="s">
        <v>13</v>
      </c>
      <c r="F2431">
        <v>12</v>
      </c>
      <c r="G2431" t="str">
        <f t="shared" si="111"/>
        <v>2014</v>
      </c>
      <c r="H2431" t="str">
        <f t="shared" si="112"/>
        <v>March</v>
      </c>
      <c r="I2431">
        <v>67896</v>
      </c>
      <c r="J2431">
        <v>72450</v>
      </c>
      <c r="K2431">
        <f t="shared" si="113"/>
        <v>4554</v>
      </c>
      <c r="L2431">
        <v>5148</v>
      </c>
      <c r="M2431">
        <v>5490</v>
      </c>
      <c r="P2431" s="36">
        <v>41714</v>
      </c>
    </row>
    <row r="2432" spans="1:16">
      <c r="A2432" s="57">
        <v>41714</v>
      </c>
      <c r="B2432" t="s">
        <v>10</v>
      </c>
      <c r="C2432" t="s">
        <v>11</v>
      </c>
      <c r="D2432" t="s">
        <v>32</v>
      </c>
      <c r="E2432" t="s">
        <v>13</v>
      </c>
      <c r="F2432">
        <v>9</v>
      </c>
      <c r="G2432" t="str">
        <f t="shared" si="111"/>
        <v>2014</v>
      </c>
      <c r="H2432" t="str">
        <f t="shared" si="112"/>
        <v>March</v>
      </c>
      <c r="I2432">
        <v>88650</v>
      </c>
      <c r="J2432">
        <v>94500</v>
      </c>
      <c r="K2432">
        <f t="shared" si="113"/>
        <v>5850</v>
      </c>
      <c r="L2432">
        <v>2106</v>
      </c>
      <c r="M2432">
        <v>2250</v>
      </c>
      <c r="P2432" s="36">
        <v>41714</v>
      </c>
    </row>
    <row r="2433" spans="1:16">
      <c r="A2433" s="57">
        <v>41715</v>
      </c>
      <c r="B2433" t="s">
        <v>24</v>
      </c>
      <c r="C2433" t="s">
        <v>25</v>
      </c>
      <c r="D2433" t="s">
        <v>37</v>
      </c>
      <c r="E2433" t="s">
        <v>13</v>
      </c>
      <c r="F2433">
        <v>23</v>
      </c>
      <c r="G2433" t="str">
        <f t="shared" si="111"/>
        <v>2014</v>
      </c>
      <c r="H2433" t="str">
        <f t="shared" si="112"/>
        <v>March</v>
      </c>
      <c r="I2433">
        <v>107568</v>
      </c>
      <c r="J2433">
        <v>114480</v>
      </c>
      <c r="K2433">
        <f t="shared" si="113"/>
        <v>6912</v>
      </c>
      <c r="L2433">
        <v>4482</v>
      </c>
      <c r="M2433">
        <v>4770</v>
      </c>
      <c r="P2433" s="36">
        <v>41715</v>
      </c>
    </row>
    <row r="2434" spans="1:16">
      <c r="A2434" s="57">
        <v>41715</v>
      </c>
      <c r="B2434" t="s">
        <v>10</v>
      </c>
      <c r="C2434" t="s">
        <v>11</v>
      </c>
      <c r="D2434" t="s">
        <v>37</v>
      </c>
      <c r="E2434" t="s">
        <v>13</v>
      </c>
      <c r="F2434">
        <v>23</v>
      </c>
      <c r="G2434" t="str">
        <f t="shared" si="111"/>
        <v>2014</v>
      </c>
      <c r="H2434" t="str">
        <f t="shared" si="112"/>
        <v>March</v>
      </c>
      <c r="I2434">
        <v>35856</v>
      </c>
      <c r="J2434">
        <v>38160</v>
      </c>
      <c r="K2434">
        <f t="shared" si="113"/>
        <v>2304</v>
      </c>
      <c r="L2434">
        <v>3546</v>
      </c>
      <c r="M2434">
        <v>3780</v>
      </c>
      <c r="P2434" s="36">
        <v>41715</v>
      </c>
    </row>
    <row r="2435" spans="1:16">
      <c r="A2435" s="57">
        <v>41715</v>
      </c>
      <c r="B2435" t="s">
        <v>29</v>
      </c>
      <c r="C2435" t="s">
        <v>30</v>
      </c>
      <c r="D2435" t="s">
        <v>40</v>
      </c>
      <c r="E2435" t="s">
        <v>16</v>
      </c>
      <c r="F2435">
        <v>20</v>
      </c>
      <c r="G2435" t="str">
        <f t="shared" ref="G2435:G2498" si="114">TEXT(A2435,"yyyy")</f>
        <v>2014</v>
      </c>
      <c r="H2435" t="str">
        <f t="shared" ref="H2435:H2498" si="115">TEXT(A2435,"mmmm")</f>
        <v>March</v>
      </c>
      <c r="I2435">
        <v>47088</v>
      </c>
      <c r="J2435">
        <v>50760</v>
      </c>
      <c r="K2435">
        <f t="shared" ref="K2435:K2498" si="116">J2435-I2435</f>
        <v>3672</v>
      </c>
      <c r="L2435">
        <v>4482</v>
      </c>
      <c r="M2435">
        <v>4770</v>
      </c>
      <c r="P2435" s="36">
        <v>41715</v>
      </c>
    </row>
    <row r="2436" spans="1:16">
      <c r="A2436" s="57">
        <v>41715</v>
      </c>
      <c r="B2436" t="s">
        <v>17</v>
      </c>
      <c r="C2436" t="s">
        <v>18</v>
      </c>
      <c r="D2436" t="s">
        <v>41</v>
      </c>
      <c r="E2436" t="s">
        <v>13</v>
      </c>
      <c r="F2436">
        <v>25</v>
      </c>
      <c r="G2436" t="str">
        <f t="shared" si="114"/>
        <v>2014</v>
      </c>
      <c r="H2436" t="str">
        <f t="shared" si="115"/>
        <v>March</v>
      </c>
      <c r="I2436">
        <v>67896</v>
      </c>
      <c r="J2436">
        <v>72450</v>
      </c>
      <c r="K2436">
        <f t="shared" si="116"/>
        <v>4554</v>
      </c>
      <c r="L2436">
        <v>4482</v>
      </c>
      <c r="M2436">
        <v>4770</v>
      </c>
      <c r="P2436" s="36">
        <v>41715</v>
      </c>
    </row>
    <row r="2437" spans="1:16">
      <c r="A2437" s="57">
        <v>41716</v>
      </c>
      <c r="B2437" t="s">
        <v>14</v>
      </c>
      <c r="C2437" t="s">
        <v>11</v>
      </c>
      <c r="D2437" t="s">
        <v>15</v>
      </c>
      <c r="E2437" t="s">
        <v>16</v>
      </c>
      <c r="F2437">
        <v>4</v>
      </c>
      <c r="G2437" t="str">
        <f t="shared" si="114"/>
        <v>2014</v>
      </c>
      <c r="H2437" t="str">
        <f t="shared" si="115"/>
        <v>March</v>
      </c>
      <c r="I2437">
        <v>78804</v>
      </c>
      <c r="J2437">
        <v>85140</v>
      </c>
      <c r="K2437">
        <f t="shared" si="116"/>
        <v>6336</v>
      </c>
      <c r="L2437">
        <v>2034</v>
      </c>
      <c r="M2437">
        <v>2160</v>
      </c>
      <c r="P2437" s="36">
        <v>41716</v>
      </c>
    </row>
    <row r="2438" spans="1:16">
      <c r="A2438" s="57">
        <v>41716</v>
      </c>
      <c r="B2438" t="s">
        <v>22</v>
      </c>
      <c r="C2438" t="s">
        <v>23</v>
      </c>
      <c r="D2438" t="s">
        <v>35</v>
      </c>
      <c r="E2438" t="s">
        <v>13</v>
      </c>
      <c r="F2438">
        <v>24</v>
      </c>
      <c r="G2438" t="str">
        <f t="shared" si="114"/>
        <v>2014</v>
      </c>
      <c r="H2438" t="str">
        <f t="shared" si="115"/>
        <v>March</v>
      </c>
      <c r="I2438">
        <v>128700</v>
      </c>
      <c r="J2438">
        <v>137250</v>
      </c>
      <c r="K2438">
        <f t="shared" si="116"/>
        <v>8550</v>
      </c>
      <c r="L2438">
        <v>3978</v>
      </c>
      <c r="M2438">
        <v>4230</v>
      </c>
      <c r="P2438" s="36">
        <v>41716</v>
      </c>
    </row>
    <row r="2439" spans="1:16">
      <c r="A2439" s="57">
        <v>41717</v>
      </c>
      <c r="B2439" t="s">
        <v>31</v>
      </c>
      <c r="C2439" t="s">
        <v>30</v>
      </c>
      <c r="D2439" t="s">
        <v>42</v>
      </c>
      <c r="E2439" t="s">
        <v>16</v>
      </c>
      <c r="F2439">
        <v>24</v>
      </c>
      <c r="G2439" t="str">
        <f t="shared" si="114"/>
        <v>2014</v>
      </c>
      <c r="H2439" t="str">
        <f t="shared" si="115"/>
        <v>March</v>
      </c>
      <c r="I2439">
        <v>67554</v>
      </c>
      <c r="J2439">
        <v>72900</v>
      </c>
      <c r="K2439">
        <f t="shared" si="116"/>
        <v>5346</v>
      </c>
      <c r="L2439">
        <v>5832</v>
      </c>
      <c r="M2439">
        <v>6210</v>
      </c>
      <c r="P2439" s="36">
        <v>41717</v>
      </c>
    </row>
    <row r="2440" spans="1:16">
      <c r="A2440" s="57">
        <v>41717</v>
      </c>
      <c r="B2440" t="s">
        <v>29</v>
      </c>
      <c r="C2440" t="s">
        <v>30</v>
      </c>
      <c r="D2440" t="s">
        <v>42</v>
      </c>
      <c r="E2440" t="s">
        <v>16</v>
      </c>
      <c r="F2440">
        <v>16</v>
      </c>
      <c r="G2440" t="str">
        <f t="shared" si="114"/>
        <v>2014</v>
      </c>
      <c r="H2440" t="str">
        <f t="shared" si="115"/>
        <v>March</v>
      </c>
      <c r="I2440">
        <v>22518</v>
      </c>
      <c r="J2440">
        <v>24300</v>
      </c>
      <c r="K2440">
        <f t="shared" si="116"/>
        <v>1782</v>
      </c>
      <c r="L2440">
        <v>3978</v>
      </c>
      <c r="M2440">
        <v>4230</v>
      </c>
      <c r="P2440" s="36">
        <v>41717</v>
      </c>
    </row>
    <row r="2441" spans="1:16">
      <c r="A2441" s="57">
        <v>41718</v>
      </c>
      <c r="B2441" t="s">
        <v>14</v>
      </c>
      <c r="C2441" t="s">
        <v>11</v>
      </c>
      <c r="D2441" t="s">
        <v>41</v>
      </c>
      <c r="E2441" t="s">
        <v>13</v>
      </c>
      <c r="F2441">
        <v>6</v>
      </c>
      <c r="G2441" t="str">
        <f t="shared" si="114"/>
        <v>2014</v>
      </c>
      <c r="H2441" t="str">
        <f t="shared" si="115"/>
        <v>March</v>
      </c>
      <c r="I2441">
        <v>35424</v>
      </c>
      <c r="J2441">
        <v>37800</v>
      </c>
      <c r="K2441">
        <f t="shared" si="116"/>
        <v>2376</v>
      </c>
      <c r="L2441">
        <v>3978</v>
      </c>
      <c r="M2441">
        <v>4230</v>
      </c>
      <c r="P2441" s="36">
        <v>41718</v>
      </c>
    </row>
    <row r="2442" spans="1:16">
      <c r="A2442" s="57">
        <v>41718</v>
      </c>
      <c r="B2442" t="s">
        <v>31</v>
      </c>
      <c r="C2442" t="s">
        <v>30</v>
      </c>
      <c r="D2442" t="s">
        <v>32</v>
      </c>
      <c r="E2442" t="s">
        <v>13</v>
      </c>
      <c r="F2442">
        <v>4</v>
      </c>
      <c r="G2442" t="str">
        <f t="shared" si="114"/>
        <v>2014</v>
      </c>
      <c r="H2442" t="str">
        <f t="shared" si="115"/>
        <v>March</v>
      </c>
      <c r="I2442">
        <v>49644</v>
      </c>
      <c r="J2442">
        <v>52920</v>
      </c>
      <c r="K2442">
        <f t="shared" si="116"/>
        <v>3276</v>
      </c>
      <c r="L2442">
        <v>5148</v>
      </c>
      <c r="M2442">
        <v>5490</v>
      </c>
      <c r="P2442" s="36">
        <v>41718</v>
      </c>
    </row>
    <row r="2443" spans="1:16">
      <c r="A2443" s="57">
        <v>41719</v>
      </c>
      <c r="B2443" t="s">
        <v>10</v>
      </c>
      <c r="C2443" t="s">
        <v>11</v>
      </c>
      <c r="D2443" t="s">
        <v>38</v>
      </c>
      <c r="E2443" t="s">
        <v>13</v>
      </c>
      <c r="F2443">
        <v>24</v>
      </c>
      <c r="G2443" t="str">
        <f t="shared" si="114"/>
        <v>2014</v>
      </c>
      <c r="H2443" t="str">
        <f t="shared" si="115"/>
        <v>March</v>
      </c>
      <c r="I2443">
        <v>63828</v>
      </c>
      <c r="J2443">
        <v>68040</v>
      </c>
      <c r="K2443">
        <f t="shared" si="116"/>
        <v>4212</v>
      </c>
      <c r="L2443">
        <v>5832</v>
      </c>
      <c r="M2443">
        <v>6210</v>
      </c>
      <c r="P2443" s="36">
        <v>41719</v>
      </c>
    </row>
    <row r="2444" spans="1:16">
      <c r="A2444" s="57">
        <v>41719</v>
      </c>
      <c r="B2444" t="s">
        <v>14</v>
      </c>
      <c r="C2444" t="s">
        <v>11</v>
      </c>
      <c r="D2444" t="s">
        <v>38</v>
      </c>
      <c r="E2444" t="s">
        <v>13</v>
      </c>
      <c r="F2444">
        <v>21</v>
      </c>
      <c r="G2444" t="str">
        <f t="shared" si="114"/>
        <v>2014</v>
      </c>
      <c r="H2444" t="str">
        <f t="shared" si="115"/>
        <v>March</v>
      </c>
      <c r="I2444">
        <v>7092</v>
      </c>
      <c r="J2444">
        <v>7560</v>
      </c>
      <c r="K2444">
        <f t="shared" si="116"/>
        <v>468</v>
      </c>
      <c r="L2444">
        <v>2034</v>
      </c>
      <c r="M2444">
        <v>2160</v>
      </c>
      <c r="P2444" s="36">
        <v>41719</v>
      </c>
    </row>
    <row r="2445" spans="1:16">
      <c r="A2445" s="57">
        <v>41719</v>
      </c>
      <c r="B2445" t="s">
        <v>29</v>
      </c>
      <c r="C2445" t="s">
        <v>30</v>
      </c>
      <c r="D2445" t="s">
        <v>32</v>
      </c>
      <c r="E2445" t="s">
        <v>13</v>
      </c>
      <c r="F2445">
        <v>13</v>
      </c>
      <c r="G2445" t="str">
        <f t="shared" si="114"/>
        <v>2014</v>
      </c>
      <c r="H2445" t="str">
        <f t="shared" si="115"/>
        <v>March</v>
      </c>
      <c r="I2445">
        <v>85104</v>
      </c>
      <c r="J2445">
        <v>90720</v>
      </c>
      <c r="K2445">
        <f t="shared" si="116"/>
        <v>5616</v>
      </c>
      <c r="L2445">
        <v>5832</v>
      </c>
      <c r="M2445">
        <v>6210</v>
      </c>
      <c r="P2445" s="36">
        <v>41719</v>
      </c>
    </row>
    <row r="2446" spans="1:16">
      <c r="A2446" s="57">
        <v>41720</v>
      </c>
      <c r="B2446" t="s">
        <v>17</v>
      </c>
      <c r="C2446" t="s">
        <v>18</v>
      </c>
      <c r="D2446" t="s">
        <v>38</v>
      </c>
      <c r="E2446" t="s">
        <v>13</v>
      </c>
      <c r="F2446">
        <v>2</v>
      </c>
      <c r="G2446" t="str">
        <f t="shared" si="114"/>
        <v>2014</v>
      </c>
      <c r="H2446" t="str">
        <f t="shared" si="115"/>
        <v>March</v>
      </c>
      <c r="I2446">
        <v>7092</v>
      </c>
      <c r="J2446">
        <v>7560</v>
      </c>
      <c r="K2446">
        <f t="shared" si="116"/>
        <v>468</v>
      </c>
      <c r="L2446">
        <v>3546</v>
      </c>
      <c r="M2446">
        <v>3780</v>
      </c>
      <c r="P2446" s="36">
        <v>41720</v>
      </c>
    </row>
    <row r="2447" spans="1:16">
      <c r="A2447" s="57">
        <v>41720</v>
      </c>
      <c r="B2447" t="s">
        <v>34</v>
      </c>
      <c r="C2447" t="s">
        <v>25</v>
      </c>
      <c r="D2447" t="s">
        <v>38</v>
      </c>
      <c r="E2447" t="s">
        <v>13</v>
      </c>
      <c r="F2447">
        <v>20</v>
      </c>
      <c r="G2447" t="str">
        <f t="shared" si="114"/>
        <v>2014</v>
      </c>
      <c r="H2447" t="str">
        <f t="shared" si="115"/>
        <v>March</v>
      </c>
      <c r="I2447">
        <v>53190</v>
      </c>
      <c r="J2447">
        <v>56700</v>
      </c>
      <c r="K2447">
        <f t="shared" si="116"/>
        <v>3510</v>
      </c>
      <c r="L2447">
        <v>3726</v>
      </c>
      <c r="M2447">
        <v>3960</v>
      </c>
      <c r="P2447" s="36">
        <v>41720</v>
      </c>
    </row>
    <row r="2448" spans="1:16">
      <c r="A2448" s="57">
        <v>41721</v>
      </c>
      <c r="B2448" t="s">
        <v>17</v>
      </c>
      <c r="C2448" t="s">
        <v>18</v>
      </c>
      <c r="D2448" t="s">
        <v>21</v>
      </c>
      <c r="E2448" t="s">
        <v>13</v>
      </c>
      <c r="F2448">
        <v>21</v>
      </c>
      <c r="G2448" t="str">
        <f t="shared" si="114"/>
        <v>2014</v>
      </c>
      <c r="H2448" t="str">
        <f t="shared" si="115"/>
        <v>March</v>
      </c>
      <c r="I2448">
        <v>50508</v>
      </c>
      <c r="J2448">
        <v>53820</v>
      </c>
      <c r="K2448">
        <f t="shared" si="116"/>
        <v>3312</v>
      </c>
      <c r="L2448">
        <v>3978</v>
      </c>
      <c r="M2448">
        <v>4230</v>
      </c>
      <c r="P2448" s="36">
        <v>41721</v>
      </c>
    </row>
    <row r="2449" spans="1:16">
      <c r="A2449" s="57">
        <v>41722</v>
      </c>
      <c r="B2449" t="s">
        <v>31</v>
      </c>
      <c r="C2449" t="s">
        <v>30</v>
      </c>
      <c r="D2449" t="s">
        <v>39</v>
      </c>
      <c r="E2449" t="s">
        <v>13</v>
      </c>
      <c r="F2449">
        <v>12</v>
      </c>
      <c r="G2449" t="str">
        <f t="shared" si="114"/>
        <v>2014</v>
      </c>
      <c r="H2449" t="str">
        <f t="shared" si="115"/>
        <v>March</v>
      </c>
      <c r="I2449">
        <v>7452</v>
      </c>
      <c r="J2449">
        <v>7920</v>
      </c>
      <c r="K2449">
        <f t="shared" si="116"/>
        <v>468</v>
      </c>
      <c r="L2449">
        <v>3042</v>
      </c>
      <c r="M2449">
        <v>3240</v>
      </c>
      <c r="P2449" s="36">
        <v>41722</v>
      </c>
    </row>
    <row r="2450" spans="1:16">
      <c r="A2450" s="57">
        <v>41722</v>
      </c>
      <c r="B2450" t="s">
        <v>31</v>
      </c>
      <c r="C2450" t="s">
        <v>30</v>
      </c>
      <c r="D2450" t="s">
        <v>42</v>
      </c>
      <c r="E2450" t="s">
        <v>16</v>
      </c>
      <c r="F2450">
        <v>23</v>
      </c>
      <c r="G2450" t="str">
        <f t="shared" si="114"/>
        <v>2014</v>
      </c>
      <c r="H2450" t="str">
        <f t="shared" si="115"/>
        <v>March</v>
      </c>
      <c r="I2450">
        <v>112590</v>
      </c>
      <c r="J2450">
        <v>121500</v>
      </c>
      <c r="K2450">
        <f t="shared" si="116"/>
        <v>8910</v>
      </c>
      <c r="L2450">
        <v>3546</v>
      </c>
      <c r="M2450">
        <v>3780</v>
      </c>
      <c r="P2450" s="36">
        <v>41722</v>
      </c>
    </row>
    <row r="2451" spans="1:16">
      <c r="A2451" s="57">
        <v>41722</v>
      </c>
      <c r="B2451" t="s">
        <v>17</v>
      </c>
      <c r="C2451" t="s">
        <v>18</v>
      </c>
      <c r="D2451" t="s">
        <v>15</v>
      </c>
      <c r="E2451" t="s">
        <v>16</v>
      </c>
      <c r="F2451">
        <v>23</v>
      </c>
      <c r="G2451" t="str">
        <f t="shared" si="114"/>
        <v>2014</v>
      </c>
      <c r="H2451" t="str">
        <f t="shared" si="115"/>
        <v>March</v>
      </c>
      <c r="I2451">
        <v>89550</v>
      </c>
      <c r="J2451">
        <v>96750</v>
      </c>
      <c r="K2451">
        <f t="shared" si="116"/>
        <v>7200</v>
      </c>
      <c r="L2451">
        <v>4482</v>
      </c>
      <c r="M2451">
        <v>4770</v>
      </c>
      <c r="P2451" s="36">
        <v>41722</v>
      </c>
    </row>
    <row r="2452" spans="1:16">
      <c r="A2452" s="57">
        <v>41723</v>
      </c>
      <c r="B2452" t="s">
        <v>17</v>
      </c>
      <c r="C2452" t="s">
        <v>18</v>
      </c>
      <c r="D2452" t="s">
        <v>41</v>
      </c>
      <c r="E2452" t="s">
        <v>13</v>
      </c>
      <c r="F2452">
        <v>24</v>
      </c>
      <c r="G2452" t="str">
        <f t="shared" si="114"/>
        <v>2014</v>
      </c>
      <c r="H2452" t="str">
        <f t="shared" si="115"/>
        <v>March</v>
      </c>
      <c r="I2452">
        <v>61992</v>
      </c>
      <c r="J2452">
        <v>66150</v>
      </c>
      <c r="K2452">
        <f t="shared" si="116"/>
        <v>4158</v>
      </c>
      <c r="L2452">
        <v>3924</v>
      </c>
      <c r="M2452">
        <v>4230</v>
      </c>
      <c r="P2452" s="36">
        <v>41723</v>
      </c>
    </row>
    <row r="2453" spans="1:16">
      <c r="A2453" s="57">
        <v>41723</v>
      </c>
      <c r="B2453" t="s">
        <v>31</v>
      </c>
      <c r="C2453" t="s">
        <v>30</v>
      </c>
      <c r="D2453" t="s">
        <v>21</v>
      </c>
      <c r="E2453" t="s">
        <v>13</v>
      </c>
      <c r="F2453">
        <v>25</v>
      </c>
      <c r="G2453" t="str">
        <f t="shared" si="114"/>
        <v>2014</v>
      </c>
      <c r="H2453" t="str">
        <f t="shared" si="115"/>
        <v>March</v>
      </c>
      <c r="I2453">
        <v>35136</v>
      </c>
      <c r="J2453">
        <v>37440</v>
      </c>
      <c r="K2453">
        <f t="shared" si="116"/>
        <v>2304</v>
      </c>
      <c r="L2453">
        <v>2952</v>
      </c>
      <c r="M2453">
        <v>3150</v>
      </c>
      <c r="P2453" s="36">
        <v>41723</v>
      </c>
    </row>
    <row r="2454" spans="1:16">
      <c r="A2454" s="57">
        <v>41723</v>
      </c>
      <c r="B2454" t="s">
        <v>10</v>
      </c>
      <c r="C2454" t="s">
        <v>11</v>
      </c>
      <c r="D2454" t="s">
        <v>42</v>
      </c>
      <c r="E2454" t="s">
        <v>16</v>
      </c>
      <c r="F2454">
        <v>17</v>
      </c>
      <c r="G2454" t="str">
        <f t="shared" si="114"/>
        <v>2014</v>
      </c>
      <c r="H2454" t="str">
        <f t="shared" si="115"/>
        <v>March</v>
      </c>
      <c r="I2454">
        <v>172638</v>
      </c>
      <c r="J2454">
        <v>186300</v>
      </c>
      <c r="K2454">
        <f t="shared" si="116"/>
        <v>13662</v>
      </c>
      <c r="L2454">
        <v>3726</v>
      </c>
      <c r="M2454">
        <v>3960</v>
      </c>
      <c r="P2454" s="36">
        <v>41723</v>
      </c>
    </row>
    <row r="2455" spans="1:16">
      <c r="A2455" s="57">
        <v>41724</v>
      </c>
      <c r="B2455" t="s">
        <v>31</v>
      </c>
      <c r="C2455" t="s">
        <v>30</v>
      </c>
      <c r="D2455" t="s">
        <v>35</v>
      </c>
      <c r="E2455" t="s">
        <v>13</v>
      </c>
      <c r="F2455">
        <v>21</v>
      </c>
      <c r="G2455" t="str">
        <f t="shared" si="114"/>
        <v>2014</v>
      </c>
      <c r="H2455" t="str">
        <f t="shared" si="115"/>
        <v>March</v>
      </c>
      <c r="I2455">
        <v>66924</v>
      </c>
      <c r="J2455">
        <v>71370</v>
      </c>
      <c r="K2455">
        <f t="shared" si="116"/>
        <v>4446</v>
      </c>
      <c r="L2455">
        <v>3978</v>
      </c>
      <c r="M2455">
        <v>4230</v>
      </c>
      <c r="P2455" s="36">
        <v>41724</v>
      </c>
    </row>
    <row r="2456" spans="1:16">
      <c r="A2456" s="57">
        <v>41724</v>
      </c>
      <c r="B2456" t="s">
        <v>17</v>
      </c>
      <c r="C2456" t="s">
        <v>18</v>
      </c>
      <c r="D2456" t="s">
        <v>40</v>
      </c>
      <c r="E2456" t="s">
        <v>16</v>
      </c>
      <c r="F2456">
        <v>9</v>
      </c>
      <c r="G2456" t="str">
        <f t="shared" si="114"/>
        <v>2014</v>
      </c>
      <c r="H2456" t="str">
        <f t="shared" si="115"/>
        <v>March</v>
      </c>
      <c r="I2456">
        <v>78480</v>
      </c>
      <c r="J2456">
        <v>84600</v>
      </c>
      <c r="K2456">
        <f t="shared" si="116"/>
        <v>6120</v>
      </c>
      <c r="L2456">
        <v>3726</v>
      </c>
      <c r="M2456">
        <v>3960</v>
      </c>
      <c r="P2456" s="36">
        <v>41724</v>
      </c>
    </row>
    <row r="2457" spans="1:16">
      <c r="A2457" s="57">
        <v>41724</v>
      </c>
      <c r="B2457" t="s">
        <v>34</v>
      </c>
      <c r="C2457" t="s">
        <v>25</v>
      </c>
      <c r="D2457" t="s">
        <v>38</v>
      </c>
      <c r="E2457" t="s">
        <v>13</v>
      </c>
      <c r="F2457">
        <v>11</v>
      </c>
      <c r="G2457" t="str">
        <f t="shared" si="114"/>
        <v>2014</v>
      </c>
      <c r="H2457" t="str">
        <f t="shared" si="115"/>
        <v>March</v>
      </c>
      <c r="I2457">
        <v>31914</v>
      </c>
      <c r="J2457">
        <v>34020</v>
      </c>
      <c r="K2457">
        <f t="shared" si="116"/>
        <v>2106</v>
      </c>
      <c r="L2457">
        <v>4482</v>
      </c>
      <c r="M2457">
        <v>4770</v>
      </c>
      <c r="P2457" s="36">
        <v>41724</v>
      </c>
    </row>
    <row r="2458" spans="1:16">
      <c r="A2458" s="57">
        <v>41725</v>
      </c>
      <c r="B2458" t="s">
        <v>27</v>
      </c>
      <c r="C2458" t="s">
        <v>23</v>
      </c>
      <c r="D2458" t="s">
        <v>19</v>
      </c>
      <c r="E2458" t="s">
        <v>13</v>
      </c>
      <c r="F2458">
        <v>4</v>
      </c>
      <c r="G2458" t="str">
        <f t="shared" si="114"/>
        <v>2014</v>
      </c>
      <c r="H2458" t="str">
        <f t="shared" si="115"/>
        <v>March</v>
      </c>
      <c r="I2458">
        <v>87516</v>
      </c>
      <c r="J2458">
        <v>93060</v>
      </c>
      <c r="K2458">
        <f t="shared" si="116"/>
        <v>5544</v>
      </c>
      <c r="L2458">
        <v>3582</v>
      </c>
      <c r="M2458">
        <v>3870</v>
      </c>
      <c r="P2458" s="36">
        <v>41725</v>
      </c>
    </row>
    <row r="2459" spans="1:16">
      <c r="A2459" s="57">
        <v>41726</v>
      </c>
      <c r="B2459" t="s">
        <v>24</v>
      </c>
      <c r="C2459" t="s">
        <v>25</v>
      </c>
      <c r="D2459" t="s">
        <v>39</v>
      </c>
      <c r="E2459" t="s">
        <v>13</v>
      </c>
      <c r="F2459">
        <v>22</v>
      </c>
      <c r="G2459" t="str">
        <f t="shared" si="114"/>
        <v>2014</v>
      </c>
      <c r="H2459" t="str">
        <f t="shared" si="115"/>
        <v>March</v>
      </c>
      <c r="I2459">
        <v>33534</v>
      </c>
      <c r="J2459">
        <v>35640</v>
      </c>
      <c r="K2459">
        <f t="shared" si="116"/>
        <v>2106</v>
      </c>
      <c r="L2459">
        <v>4482</v>
      </c>
      <c r="M2459">
        <v>4770</v>
      </c>
      <c r="P2459" s="36">
        <v>41726</v>
      </c>
    </row>
    <row r="2460" spans="1:16">
      <c r="A2460" s="57">
        <v>41726</v>
      </c>
      <c r="B2460" t="s">
        <v>29</v>
      </c>
      <c r="C2460" t="s">
        <v>30</v>
      </c>
      <c r="D2460" t="s">
        <v>33</v>
      </c>
      <c r="E2460" t="s">
        <v>13</v>
      </c>
      <c r="F2460">
        <v>15</v>
      </c>
      <c r="G2460" t="str">
        <f t="shared" si="114"/>
        <v>2014</v>
      </c>
      <c r="H2460" t="str">
        <f t="shared" si="115"/>
        <v>March</v>
      </c>
      <c r="I2460">
        <v>75582</v>
      </c>
      <c r="J2460">
        <v>80370</v>
      </c>
      <c r="K2460">
        <f t="shared" si="116"/>
        <v>4788</v>
      </c>
      <c r="L2460">
        <v>3924</v>
      </c>
      <c r="M2460">
        <v>4230</v>
      </c>
      <c r="P2460" s="36">
        <v>41726</v>
      </c>
    </row>
    <row r="2461" spans="1:16">
      <c r="A2461" s="57">
        <v>41726</v>
      </c>
      <c r="B2461" t="s">
        <v>14</v>
      </c>
      <c r="C2461" t="s">
        <v>11</v>
      </c>
      <c r="D2461" t="s">
        <v>12</v>
      </c>
      <c r="E2461" t="s">
        <v>13</v>
      </c>
      <c r="F2461">
        <v>23</v>
      </c>
      <c r="G2461" t="str">
        <f t="shared" si="114"/>
        <v>2014</v>
      </c>
      <c r="H2461" t="str">
        <f t="shared" si="115"/>
        <v>March</v>
      </c>
      <c r="I2461">
        <v>50850</v>
      </c>
      <c r="J2461">
        <v>54000</v>
      </c>
      <c r="K2461">
        <f t="shared" si="116"/>
        <v>3150</v>
      </c>
      <c r="L2461">
        <v>7506</v>
      </c>
      <c r="M2461">
        <v>8100</v>
      </c>
      <c r="P2461" s="36">
        <v>41726</v>
      </c>
    </row>
    <row r="2462" spans="1:16">
      <c r="A2462" s="57">
        <v>41726</v>
      </c>
      <c r="B2462" t="s">
        <v>29</v>
      </c>
      <c r="C2462" t="s">
        <v>30</v>
      </c>
      <c r="D2462" t="s">
        <v>41</v>
      </c>
      <c r="E2462" t="s">
        <v>13</v>
      </c>
      <c r="F2462">
        <v>9</v>
      </c>
      <c r="G2462" t="str">
        <f t="shared" si="114"/>
        <v>2014</v>
      </c>
      <c r="H2462" t="str">
        <f t="shared" si="115"/>
        <v>March</v>
      </c>
      <c r="I2462">
        <v>50184</v>
      </c>
      <c r="J2462">
        <v>53550</v>
      </c>
      <c r="K2462">
        <f t="shared" si="116"/>
        <v>3366</v>
      </c>
      <c r="L2462">
        <v>3546</v>
      </c>
      <c r="M2462">
        <v>3780</v>
      </c>
      <c r="P2462" s="36">
        <v>41726</v>
      </c>
    </row>
    <row r="2463" spans="1:16">
      <c r="A2463" s="57">
        <v>41726</v>
      </c>
      <c r="B2463" t="s">
        <v>10</v>
      </c>
      <c r="C2463" t="s">
        <v>11</v>
      </c>
      <c r="D2463" t="s">
        <v>28</v>
      </c>
      <c r="E2463" t="s">
        <v>13</v>
      </c>
      <c r="F2463">
        <v>7</v>
      </c>
      <c r="G2463" t="str">
        <f t="shared" si="114"/>
        <v>2014</v>
      </c>
      <c r="H2463" t="str">
        <f t="shared" si="115"/>
        <v>March</v>
      </c>
      <c r="I2463">
        <v>69984</v>
      </c>
      <c r="J2463">
        <v>74520</v>
      </c>
      <c r="K2463">
        <f t="shared" si="116"/>
        <v>4536</v>
      </c>
      <c r="L2463">
        <v>3042</v>
      </c>
      <c r="M2463">
        <v>3240</v>
      </c>
      <c r="P2463" s="36">
        <v>41726</v>
      </c>
    </row>
    <row r="2464" spans="1:16">
      <c r="A2464" s="57">
        <v>41726</v>
      </c>
      <c r="B2464" t="s">
        <v>17</v>
      </c>
      <c r="C2464" t="s">
        <v>18</v>
      </c>
      <c r="D2464" t="s">
        <v>28</v>
      </c>
      <c r="E2464" t="s">
        <v>13</v>
      </c>
      <c r="F2464">
        <v>25</v>
      </c>
      <c r="G2464" t="str">
        <f t="shared" si="114"/>
        <v>2014</v>
      </c>
      <c r="H2464" t="str">
        <f t="shared" si="115"/>
        <v>March</v>
      </c>
      <c r="I2464">
        <v>58320</v>
      </c>
      <c r="J2464">
        <v>62100</v>
      </c>
      <c r="K2464">
        <f t="shared" si="116"/>
        <v>3780</v>
      </c>
      <c r="L2464">
        <v>3042</v>
      </c>
      <c r="M2464">
        <v>3240</v>
      </c>
      <c r="P2464" s="36">
        <v>41726</v>
      </c>
    </row>
    <row r="2465" spans="1:16">
      <c r="A2465" s="57">
        <v>41727</v>
      </c>
      <c r="B2465" t="s">
        <v>34</v>
      </c>
      <c r="C2465" t="s">
        <v>25</v>
      </c>
      <c r="D2465" t="s">
        <v>38</v>
      </c>
      <c r="E2465" t="s">
        <v>13</v>
      </c>
      <c r="F2465">
        <v>10</v>
      </c>
      <c r="G2465" t="str">
        <f t="shared" si="114"/>
        <v>2014</v>
      </c>
      <c r="H2465" t="str">
        <f t="shared" si="115"/>
        <v>March</v>
      </c>
      <c r="I2465">
        <v>63828</v>
      </c>
      <c r="J2465">
        <v>68040</v>
      </c>
      <c r="K2465">
        <f t="shared" si="116"/>
        <v>4212</v>
      </c>
      <c r="L2465">
        <v>3978</v>
      </c>
      <c r="M2465">
        <v>4230</v>
      </c>
      <c r="P2465" s="36">
        <v>41727</v>
      </c>
    </row>
    <row r="2466" spans="1:16">
      <c r="A2466" s="57">
        <v>41728</v>
      </c>
      <c r="B2466" t="s">
        <v>20</v>
      </c>
      <c r="C2466" t="s">
        <v>18</v>
      </c>
      <c r="D2466" t="s">
        <v>42</v>
      </c>
      <c r="E2466" t="s">
        <v>16</v>
      </c>
      <c r="F2466">
        <v>8</v>
      </c>
      <c r="G2466" t="str">
        <f t="shared" si="114"/>
        <v>2014</v>
      </c>
      <c r="H2466" t="str">
        <f t="shared" si="115"/>
        <v>March</v>
      </c>
      <c r="I2466">
        <v>82566</v>
      </c>
      <c r="J2466">
        <v>89100</v>
      </c>
      <c r="K2466">
        <f t="shared" si="116"/>
        <v>6534</v>
      </c>
      <c r="L2466">
        <v>5148</v>
      </c>
      <c r="M2466">
        <v>5490</v>
      </c>
      <c r="P2466" s="36">
        <v>41728</v>
      </c>
    </row>
    <row r="2467" spans="1:16">
      <c r="A2467" s="57">
        <v>41728</v>
      </c>
      <c r="B2467" t="s">
        <v>24</v>
      </c>
      <c r="C2467" t="s">
        <v>25</v>
      </c>
      <c r="D2467" t="s">
        <v>15</v>
      </c>
      <c r="E2467" t="s">
        <v>16</v>
      </c>
      <c r="F2467">
        <v>18</v>
      </c>
      <c r="G2467" t="str">
        <f t="shared" si="114"/>
        <v>2014</v>
      </c>
      <c r="H2467" t="str">
        <f t="shared" si="115"/>
        <v>March</v>
      </c>
      <c r="I2467">
        <v>17910</v>
      </c>
      <c r="J2467">
        <v>19350</v>
      </c>
      <c r="K2467">
        <f t="shared" si="116"/>
        <v>1440</v>
      </c>
      <c r="L2467">
        <v>3042</v>
      </c>
      <c r="M2467">
        <v>3240</v>
      </c>
      <c r="P2467" s="36">
        <v>41728</v>
      </c>
    </row>
    <row r="2468" spans="1:16">
      <c r="A2468" s="57">
        <v>41728</v>
      </c>
      <c r="B2468" t="s">
        <v>22</v>
      </c>
      <c r="C2468" t="s">
        <v>23</v>
      </c>
      <c r="D2468" t="s">
        <v>43</v>
      </c>
      <c r="E2468" t="s">
        <v>13</v>
      </c>
      <c r="F2468">
        <v>8</v>
      </c>
      <c r="G2468" t="str">
        <f t="shared" si="114"/>
        <v>2014</v>
      </c>
      <c r="H2468" t="str">
        <f t="shared" si="115"/>
        <v>March</v>
      </c>
      <c r="I2468">
        <v>54144</v>
      </c>
      <c r="J2468">
        <v>57600</v>
      </c>
      <c r="K2468">
        <f t="shared" si="116"/>
        <v>3456</v>
      </c>
      <c r="L2468">
        <v>5148</v>
      </c>
      <c r="M2468">
        <v>5490</v>
      </c>
      <c r="P2468" s="36">
        <v>41728</v>
      </c>
    </row>
    <row r="2469" spans="1:16">
      <c r="A2469" s="57">
        <v>41728</v>
      </c>
      <c r="B2469" t="s">
        <v>27</v>
      </c>
      <c r="C2469" t="s">
        <v>23</v>
      </c>
      <c r="D2469" t="s">
        <v>35</v>
      </c>
      <c r="E2469" t="s">
        <v>13</v>
      </c>
      <c r="F2469">
        <v>25</v>
      </c>
      <c r="G2469" t="str">
        <f t="shared" si="114"/>
        <v>2014</v>
      </c>
      <c r="H2469" t="str">
        <f t="shared" si="115"/>
        <v>March</v>
      </c>
      <c r="I2469">
        <v>118404</v>
      </c>
      <c r="J2469">
        <v>126270</v>
      </c>
      <c r="K2469">
        <f t="shared" si="116"/>
        <v>7866</v>
      </c>
      <c r="L2469">
        <v>7506</v>
      </c>
      <c r="M2469">
        <v>8100</v>
      </c>
      <c r="P2469" s="36">
        <v>41728</v>
      </c>
    </row>
    <row r="2470" spans="1:16">
      <c r="A2470" s="57">
        <v>41728</v>
      </c>
      <c r="B2470" t="s">
        <v>10</v>
      </c>
      <c r="C2470" t="s">
        <v>11</v>
      </c>
      <c r="D2470" t="s">
        <v>41</v>
      </c>
      <c r="E2470" t="s">
        <v>13</v>
      </c>
      <c r="F2470">
        <v>7</v>
      </c>
      <c r="G2470" t="str">
        <f t="shared" si="114"/>
        <v>2014</v>
      </c>
      <c r="H2470" t="str">
        <f t="shared" si="115"/>
        <v>March</v>
      </c>
      <c r="I2470">
        <v>53136</v>
      </c>
      <c r="J2470">
        <v>56700</v>
      </c>
      <c r="K2470">
        <f t="shared" si="116"/>
        <v>3564</v>
      </c>
      <c r="L2470">
        <v>3042</v>
      </c>
      <c r="M2470">
        <v>3240</v>
      </c>
      <c r="P2470" s="36">
        <v>41728</v>
      </c>
    </row>
    <row r="2471" spans="1:16">
      <c r="A2471" s="57">
        <v>41729</v>
      </c>
      <c r="B2471" t="s">
        <v>31</v>
      </c>
      <c r="C2471" t="s">
        <v>30</v>
      </c>
      <c r="D2471" t="s">
        <v>39</v>
      </c>
      <c r="E2471" t="s">
        <v>13</v>
      </c>
      <c r="F2471">
        <v>17</v>
      </c>
      <c r="G2471" t="str">
        <f t="shared" si="114"/>
        <v>2014</v>
      </c>
      <c r="H2471" t="str">
        <f t="shared" si="115"/>
        <v>March</v>
      </c>
      <c r="I2471">
        <v>3726</v>
      </c>
      <c r="J2471">
        <v>3960</v>
      </c>
      <c r="K2471">
        <f t="shared" si="116"/>
        <v>234</v>
      </c>
      <c r="L2471">
        <v>3978</v>
      </c>
      <c r="M2471">
        <v>4230</v>
      </c>
      <c r="P2471" s="36">
        <v>41729</v>
      </c>
    </row>
    <row r="2472" spans="1:16">
      <c r="A2472" s="57">
        <v>41730</v>
      </c>
      <c r="B2472" t="s">
        <v>27</v>
      </c>
      <c r="C2472" t="s">
        <v>23</v>
      </c>
      <c r="D2472" t="s">
        <v>19</v>
      </c>
      <c r="E2472" t="s">
        <v>13</v>
      </c>
      <c r="F2472">
        <v>3</v>
      </c>
      <c r="G2472" t="str">
        <f t="shared" si="114"/>
        <v>2014</v>
      </c>
      <c r="H2472" t="str">
        <f t="shared" si="115"/>
        <v>April</v>
      </c>
      <c r="I2472">
        <v>11934</v>
      </c>
      <c r="J2472">
        <v>12690</v>
      </c>
      <c r="K2472">
        <f t="shared" si="116"/>
        <v>756</v>
      </c>
      <c r="L2472">
        <v>2952</v>
      </c>
      <c r="M2472">
        <v>3150</v>
      </c>
      <c r="P2472" s="36">
        <v>41730</v>
      </c>
    </row>
    <row r="2473" spans="1:16">
      <c r="A2473" s="57">
        <v>41731</v>
      </c>
      <c r="B2473" t="s">
        <v>24</v>
      </c>
      <c r="C2473" t="s">
        <v>25</v>
      </c>
      <c r="D2473" t="s">
        <v>19</v>
      </c>
      <c r="E2473" t="s">
        <v>13</v>
      </c>
      <c r="F2473">
        <v>13</v>
      </c>
      <c r="G2473" t="str">
        <f t="shared" si="114"/>
        <v>2014</v>
      </c>
      <c r="H2473" t="str">
        <f t="shared" si="115"/>
        <v>April</v>
      </c>
      <c r="I2473">
        <v>63648</v>
      </c>
      <c r="J2473">
        <v>67680</v>
      </c>
      <c r="K2473">
        <f t="shared" si="116"/>
        <v>4032</v>
      </c>
      <c r="L2473">
        <v>2034</v>
      </c>
      <c r="M2473">
        <v>2160</v>
      </c>
      <c r="P2473" s="36">
        <v>41731</v>
      </c>
    </row>
    <row r="2474" spans="1:16">
      <c r="A2474" s="57">
        <v>41731</v>
      </c>
      <c r="B2474" t="s">
        <v>22</v>
      </c>
      <c r="C2474" t="s">
        <v>23</v>
      </c>
      <c r="D2474" t="s">
        <v>36</v>
      </c>
      <c r="E2474" t="s">
        <v>13</v>
      </c>
      <c r="F2474">
        <v>17</v>
      </c>
      <c r="G2474" t="str">
        <f t="shared" si="114"/>
        <v>2014</v>
      </c>
      <c r="H2474" t="str">
        <f t="shared" si="115"/>
        <v>April</v>
      </c>
      <c r="I2474">
        <v>29484</v>
      </c>
      <c r="J2474">
        <v>31500</v>
      </c>
      <c r="K2474">
        <f t="shared" si="116"/>
        <v>2016</v>
      </c>
      <c r="L2474">
        <v>3582</v>
      </c>
      <c r="M2474">
        <v>3870</v>
      </c>
      <c r="P2474" s="36">
        <v>41731</v>
      </c>
    </row>
    <row r="2475" spans="1:16">
      <c r="A2475" s="57">
        <v>41731</v>
      </c>
      <c r="B2475" t="s">
        <v>22</v>
      </c>
      <c r="C2475" t="s">
        <v>23</v>
      </c>
      <c r="D2475" t="s">
        <v>43</v>
      </c>
      <c r="E2475" t="s">
        <v>13</v>
      </c>
      <c r="F2475">
        <v>22</v>
      </c>
      <c r="G2475" t="str">
        <f t="shared" si="114"/>
        <v>2014</v>
      </c>
      <c r="H2475" t="str">
        <f t="shared" si="115"/>
        <v>April</v>
      </c>
      <c r="I2475">
        <v>57528</v>
      </c>
      <c r="J2475">
        <v>61200</v>
      </c>
      <c r="K2475">
        <f t="shared" si="116"/>
        <v>3672</v>
      </c>
      <c r="L2475">
        <v>3978</v>
      </c>
      <c r="M2475">
        <v>4230</v>
      </c>
      <c r="P2475" s="36">
        <v>41731</v>
      </c>
    </row>
    <row r="2476" spans="1:16">
      <c r="A2476" s="57">
        <v>41732</v>
      </c>
      <c r="B2476" t="s">
        <v>17</v>
      </c>
      <c r="C2476" t="s">
        <v>18</v>
      </c>
      <c r="D2476" t="s">
        <v>37</v>
      </c>
      <c r="E2476" t="s">
        <v>13</v>
      </c>
      <c r="F2476">
        <v>23</v>
      </c>
      <c r="G2476" t="str">
        <f t="shared" si="114"/>
        <v>2014</v>
      </c>
      <c r="H2476" t="str">
        <f t="shared" si="115"/>
        <v>April</v>
      </c>
      <c r="I2476">
        <v>4482</v>
      </c>
      <c r="J2476">
        <v>4770</v>
      </c>
      <c r="K2476">
        <f t="shared" si="116"/>
        <v>288</v>
      </c>
      <c r="L2476">
        <v>2196</v>
      </c>
      <c r="M2476">
        <v>2340</v>
      </c>
      <c r="P2476" s="36">
        <v>41732</v>
      </c>
    </row>
    <row r="2477" spans="1:16">
      <c r="A2477" s="57">
        <v>41732</v>
      </c>
      <c r="B2477" t="s">
        <v>10</v>
      </c>
      <c r="C2477" t="s">
        <v>11</v>
      </c>
      <c r="D2477" t="s">
        <v>15</v>
      </c>
      <c r="E2477" t="s">
        <v>16</v>
      </c>
      <c r="F2477">
        <v>1</v>
      </c>
      <c r="G2477" t="str">
        <f t="shared" si="114"/>
        <v>2014</v>
      </c>
      <c r="H2477" t="str">
        <f t="shared" si="115"/>
        <v>April</v>
      </c>
      <c r="I2477">
        <v>75222</v>
      </c>
      <c r="J2477">
        <v>81270</v>
      </c>
      <c r="K2477">
        <f t="shared" si="116"/>
        <v>6048</v>
      </c>
      <c r="L2477">
        <v>2034</v>
      </c>
      <c r="M2477">
        <v>2160</v>
      </c>
      <c r="P2477" s="36">
        <v>41732</v>
      </c>
    </row>
    <row r="2478" spans="1:16">
      <c r="A2478" s="57">
        <v>41732</v>
      </c>
      <c r="B2478" t="s">
        <v>17</v>
      </c>
      <c r="C2478" t="s">
        <v>18</v>
      </c>
      <c r="D2478" t="s">
        <v>38</v>
      </c>
      <c r="E2478" t="s">
        <v>13</v>
      </c>
      <c r="F2478">
        <v>25</v>
      </c>
      <c r="G2478" t="str">
        <f t="shared" si="114"/>
        <v>2014</v>
      </c>
      <c r="H2478" t="str">
        <f t="shared" si="115"/>
        <v>April</v>
      </c>
      <c r="I2478">
        <v>24822</v>
      </c>
      <c r="J2478">
        <v>26460</v>
      </c>
      <c r="K2478">
        <f t="shared" si="116"/>
        <v>1638</v>
      </c>
      <c r="L2478">
        <v>5148</v>
      </c>
      <c r="M2478">
        <v>5490</v>
      </c>
      <c r="P2478" s="36">
        <v>41732</v>
      </c>
    </row>
    <row r="2479" spans="1:16">
      <c r="A2479" s="57">
        <v>41732</v>
      </c>
      <c r="B2479" t="s">
        <v>31</v>
      </c>
      <c r="C2479" t="s">
        <v>30</v>
      </c>
      <c r="D2479" t="s">
        <v>35</v>
      </c>
      <c r="E2479" t="s">
        <v>13</v>
      </c>
      <c r="F2479">
        <v>22</v>
      </c>
      <c r="G2479" t="str">
        <f t="shared" si="114"/>
        <v>2014</v>
      </c>
      <c r="H2479" t="str">
        <f t="shared" si="115"/>
        <v>April</v>
      </c>
      <c r="I2479">
        <v>46332</v>
      </c>
      <c r="J2479">
        <v>49410</v>
      </c>
      <c r="K2479">
        <f t="shared" si="116"/>
        <v>3078</v>
      </c>
      <c r="L2479">
        <v>3384</v>
      </c>
      <c r="M2479">
        <v>3600</v>
      </c>
      <c r="P2479" s="36">
        <v>41732</v>
      </c>
    </row>
    <row r="2480" spans="1:16">
      <c r="A2480" s="57">
        <v>41732</v>
      </c>
      <c r="B2480" t="s">
        <v>20</v>
      </c>
      <c r="C2480" t="s">
        <v>18</v>
      </c>
      <c r="D2480" t="s">
        <v>33</v>
      </c>
      <c r="E2480" t="s">
        <v>13</v>
      </c>
      <c r="F2480">
        <v>2</v>
      </c>
      <c r="G2480" t="str">
        <f t="shared" si="114"/>
        <v>2014</v>
      </c>
      <c r="H2480" t="str">
        <f t="shared" si="115"/>
        <v>April</v>
      </c>
      <c r="I2480">
        <v>43758</v>
      </c>
      <c r="J2480">
        <v>46530</v>
      </c>
      <c r="K2480">
        <f t="shared" si="116"/>
        <v>2772</v>
      </c>
      <c r="L2480">
        <v>3978</v>
      </c>
      <c r="M2480">
        <v>4230</v>
      </c>
      <c r="P2480" s="36">
        <v>41732</v>
      </c>
    </row>
    <row r="2481" spans="1:16">
      <c r="A2481" s="57">
        <v>41733</v>
      </c>
      <c r="B2481" t="s">
        <v>34</v>
      </c>
      <c r="C2481" t="s">
        <v>25</v>
      </c>
      <c r="D2481" t="s">
        <v>15</v>
      </c>
      <c r="E2481" t="s">
        <v>16</v>
      </c>
      <c r="F2481">
        <v>11</v>
      </c>
      <c r="G2481" t="str">
        <f t="shared" si="114"/>
        <v>2014</v>
      </c>
      <c r="H2481" t="str">
        <f t="shared" si="115"/>
        <v>April</v>
      </c>
      <c r="I2481">
        <v>32238</v>
      </c>
      <c r="J2481">
        <v>34830</v>
      </c>
      <c r="K2481">
        <f t="shared" si="116"/>
        <v>2592</v>
      </c>
      <c r="L2481">
        <v>3582</v>
      </c>
      <c r="M2481">
        <v>3870</v>
      </c>
      <c r="P2481" s="36">
        <v>41733</v>
      </c>
    </row>
    <row r="2482" spans="1:16">
      <c r="A2482" s="57">
        <v>41733</v>
      </c>
      <c r="B2482" t="s">
        <v>14</v>
      </c>
      <c r="C2482" t="s">
        <v>11</v>
      </c>
      <c r="D2482" t="s">
        <v>41</v>
      </c>
      <c r="E2482" t="s">
        <v>13</v>
      </c>
      <c r="F2482">
        <v>11</v>
      </c>
      <c r="G2482" t="str">
        <f t="shared" si="114"/>
        <v>2014</v>
      </c>
      <c r="H2482" t="str">
        <f t="shared" si="115"/>
        <v>April</v>
      </c>
      <c r="I2482">
        <v>44280</v>
      </c>
      <c r="J2482">
        <v>47250</v>
      </c>
      <c r="K2482">
        <f t="shared" si="116"/>
        <v>2970</v>
      </c>
      <c r="L2482">
        <v>3546</v>
      </c>
      <c r="M2482">
        <v>3780</v>
      </c>
      <c r="P2482" s="36">
        <v>41733</v>
      </c>
    </row>
    <row r="2483" spans="1:16">
      <c r="A2483" s="57">
        <v>41733</v>
      </c>
      <c r="B2483" t="s">
        <v>10</v>
      </c>
      <c r="C2483" t="s">
        <v>11</v>
      </c>
      <c r="D2483" t="s">
        <v>37</v>
      </c>
      <c r="E2483" t="s">
        <v>13</v>
      </c>
      <c r="F2483">
        <v>1</v>
      </c>
      <c r="G2483" t="str">
        <f t="shared" si="114"/>
        <v>2014</v>
      </c>
      <c r="H2483" t="str">
        <f t="shared" si="115"/>
        <v>April</v>
      </c>
      <c r="I2483">
        <v>35856</v>
      </c>
      <c r="J2483">
        <v>38160</v>
      </c>
      <c r="K2483">
        <f t="shared" si="116"/>
        <v>2304</v>
      </c>
      <c r="L2483">
        <v>7506</v>
      </c>
      <c r="M2483">
        <v>8100</v>
      </c>
      <c r="P2483" s="36">
        <v>41733</v>
      </c>
    </row>
    <row r="2484" spans="1:16">
      <c r="A2484" s="57">
        <v>41733</v>
      </c>
      <c r="B2484" t="s">
        <v>17</v>
      </c>
      <c r="C2484" t="s">
        <v>18</v>
      </c>
      <c r="D2484" t="s">
        <v>39</v>
      </c>
      <c r="E2484" t="s">
        <v>13</v>
      </c>
      <c r="F2484">
        <v>14</v>
      </c>
      <c r="G2484" t="str">
        <f t="shared" si="114"/>
        <v>2014</v>
      </c>
      <c r="H2484" t="str">
        <f t="shared" si="115"/>
        <v>April</v>
      </c>
      <c r="I2484">
        <v>7452</v>
      </c>
      <c r="J2484">
        <v>7920</v>
      </c>
      <c r="K2484">
        <f t="shared" si="116"/>
        <v>468</v>
      </c>
      <c r="L2484">
        <v>3978</v>
      </c>
      <c r="M2484">
        <v>4230</v>
      </c>
      <c r="P2484" s="36">
        <v>41733</v>
      </c>
    </row>
    <row r="2485" spans="1:16">
      <c r="A2485" s="57">
        <v>41734</v>
      </c>
      <c r="B2485" t="s">
        <v>27</v>
      </c>
      <c r="C2485" t="s">
        <v>23</v>
      </c>
      <c r="D2485" t="s">
        <v>42</v>
      </c>
      <c r="E2485" t="s">
        <v>16</v>
      </c>
      <c r="F2485">
        <v>11</v>
      </c>
      <c r="G2485" t="str">
        <f t="shared" si="114"/>
        <v>2014</v>
      </c>
      <c r="H2485" t="str">
        <f t="shared" si="115"/>
        <v>April</v>
      </c>
      <c r="I2485">
        <v>187650</v>
      </c>
      <c r="J2485">
        <v>202500</v>
      </c>
      <c r="K2485">
        <f t="shared" si="116"/>
        <v>14850</v>
      </c>
      <c r="L2485">
        <v>2034</v>
      </c>
      <c r="M2485">
        <v>2160</v>
      </c>
      <c r="P2485" s="36">
        <v>41734</v>
      </c>
    </row>
    <row r="2486" spans="1:16">
      <c r="A2486" s="57">
        <v>41734</v>
      </c>
      <c r="B2486" t="s">
        <v>10</v>
      </c>
      <c r="C2486" t="s">
        <v>11</v>
      </c>
      <c r="D2486" t="s">
        <v>42</v>
      </c>
      <c r="E2486" t="s">
        <v>16</v>
      </c>
      <c r="F2486">
        <v>8</v>
      </c>
      <c r="G2486" t="str">
        <f t="shared" si="114"/>
        <v>2014</v>
      </c>
      <c r="H2486" t="str">
        <f t="shared" si="115"/>
        <v>April</v>
      </c>
      <c r="I2486">
        <v>90072</v>
      </c>
      <c r="J2486">
        <v>97200</v>
      </c>
      <c r="K2486">
        <f t="shared" si="116"/>
        <v>7128</v>
      </c>
      <c r="L2486">
        <v>2952</v>
      </c>
      <c r="M2486">
        <v>3150</v>
      </c>
      <c r="P2486" s="36">
        <v>41734</v>
      </c>
    </row>
    <row r="2487" spans="1:16">
      <c r="A2487" s="57">
        <v>41734</v>
      </c>
      <c r="B2487" t="s">
        <v>24</v>
      </c>
      <c r="C2487" t="s">
        <v>25</v>
      </c>
      <c r="D2487" t="s">
        <v>21</v>
      </c>
      <c r="E2487" t="s">
        <v>13</v>
      </c>
      <c r="F2487">
        <v>1</v>
      </c>
      <c r="G2487" t="str">
        <f t="shared" si="114"/>
        <v>2014</v>
      </c>
      <c r="H2487" t="str">
        <f t="shared" si="115"/>
        <v>April</v>
      </c>
      <c r="I2487">
        <v>43920</v>
      </c>
      <c r="J2487">
        <v>46800</v>
      </c>
      <c r="K2487">
        <f t="shared" si="116"/>
        <v>2880</v>
      </c>
      <c r="L2487">
        <v>3546</v>
      </c>
      <c r="M2487">
        <v>3780</v>
      </c>
      <c r="P2487" s="36">
        <v>41734</v>
      </c>
    </row>
    <row r="2488" spans="1:16">
      <c r="A2488" s="57">
        <v>41735</v>
      </c>
      <c r="B2488" t="s">
        <v>34</v>
      </c>
      <c r="C2488" t="s">
        <v>25</v>
      </c>
      <c r="D2488" t="s">
        <v>26</v>
      </c>
      <c r="E2488" t="s">
        <v>13</v>
      </c>
      <c r="F2488">
        <v>24</v>
      </c>
      <c r="G2488" t="str">
        <f t="shared" si="114"/>
        <v>2014</v>
      </c>
      <c r="H2488" t="str">
        <f t="shared" si="115"/>
        <v>April</v>
      </c>
      <c r="I2488">
        <v>73008</v>
      </c>
      <c r="J2488">
        <v>77760</v>
      </c>
      <c r="K2488">
        <f t="shared" si="116"/>
        <v>4752</v>
      </c>
      <c r="L2488">
        <v>3546</v>
      </c>
      <c r="M2488">
        <v>3780</v>
      </c>
      <c r="P2488" s="36">
        <v>41735</v>
      </c>
    </row>
    <row r="2489" spans="1:16">
      <c r="A2489" s="57">
        <v>41736</v>
      </c>
      <c r="B2489" t="s">
        <v>10</v>
      </c>
      <c r="C2489" t="s">
        <v>11</v>
      </c>
      <c r="D2489" t="s">
        <v>15</v>
      </c>
      <c r="E2489" t="s">
        <v>16</v>
      </c>
      <c r="F2489">
        <v>15</v>
      </c>
      <c r="G2489" t="str">
        <f t="shared" si="114"/>
        <v>2014</v>
      </c>
      <c r="H2489" t="str">
        <f t="shared" si="115"/>
        <v>April</v>
      </c>
      <c r="I2489">
        <v>21492</v>
      </c>
      <c r="J2489">
        <v>23220</v>
      </c>
      <c r="K2489">
        <f t="shared" si="116"/>
        <v>1728</v>
      </c>
      <c r="L2489">
        <v>3978</v>
      </c>
      <c r="M2489">
        <v>4230</v>
      </c>
      <c r="P2489" s="36">
        <v>41736</v>
      </c>
    </row>
    <row r="2490" spans="1:16">
      <c r="A2490" s="57">
        <v>41736</v>
      </c>
      <c r="B2490" t="s">
        <v>24</v>
      </c>
      <c r="C2490" t="s">
        <v>25</v>
      </c>
      <c r="D2490" t="s">
        <v>39</v>
      </c>
      <c r="E2490" t="s">
        <v>13</v>
      </c>
      <c r="F2490">
        <v>20</v>
      </c>
      <c r="G2490" t="str">
        <f t="shared" si="114"/>
        <v>2014</v>
      </c>
      <c r="H2490" t="str">
        <f t="shared" si="115"/>
        <v>April</v>
      </c>
      <c r="I2490">
        <v>3726</v>
      </c>
      <c r="J2490">
        <v>3960</v>
      </c>
      <c r="K2490">
        <f t="shared" si="116"/>
        <v>234</v>
      </c>
      <c r="L2490">
        <v>3546</v>
      </c>
      <c r="M2490">
        <v>3780</v>
      </c>
      <c r="P2490" s="36">
        <v>41736</v>
      </c>
    </row>
    <row r="2491" spans="1:16">
      <c r="A2491" s="57">
        <v>41737</v>
      </c>
      <c r="B2491" t="s">
        <v>10</v>
      </c>
      <c r="C2491" t="s">
        <v>11</v>
      </c>
      <c r="D2491" t="s">
        <v>42</v>
      </c>
      <c r="E2491" t="s">
        <v>16</v>
      </c>
      <c r="F2491">
        <v>1</v>
      </c>
      <c r="G2491" t="str">
        <f t="shared" si="114"/>
        <v>2014</v>
      </c>
      <c r="H2491" t="str">
        <f t="shared" si="115"/>
        <v>April</v>
      </c>
      <c r="I2491">
        <v>142614</v>
      </c>
      <c r="J2491">
        <v>153900</v>
      </c>
      <c r="K2491">
        <f t="shared" si="116"/>
        <v>11286</v>
      </c>
      <c r="L2491">
        <v>5148</v>
      </c>
      <c r="M2491">
        <v>5490</v>
      </c>
      <c r="P2491" s="36">
        <v>41737</v>
      </c>
    </row>
    <row r="2492" spans="1:16">
      <c r="A2492" s="57">
        <v>41737</v>
      </c>
      <c r="B2492" t="s">
        <v>17</v>
      </c>
      <c r="C2492" t="s">
        <v>18</v>
      </c>
      <c r="D2492" t="s">
        <v>42</v>
      </c>
      <c r="E2492" t="s">
        <v>16</v>
      </c>
      <c r="F2492">
        <v>5</v>
      </c>
      <c r="G2492" t="str">
        <f t="shared" si="114"/>
        <v>2014</v>
      </c>
      <c r="H2492" t="str">
        <f t="shared" si="115"/>
        <v>April</v>
      </c>
      <c r="I2492">
        <v>150120</v>
      </c>
      <c r="J2492">
        <v>162000</v>
      </c>
      <c r="K2492">
        <f t="shared" si="116"/>
        <v>11880</v>
      </c>
      <c r="L2492">
        <v>2196</v>
      </c>
      <c r="M2492">
        <v>2340</v>
      </c>
      <c r="P2492" s="36">
        <v>41737</v>
      </c>
    </row>
    <row r="2493" spans="1:16">
      <c r="A2493" s="57">
        <v>41737</v>
      </c>
      <c r="B2493" t="s">
        <v>27</v>
      </c>
      <c r="C2493" t="s">
        <v>23</v>
      </c>
      <c r="D2493" t="s">
        <v>26</v>
      </c>
      <c r="E2493" t="s">
        <v>13</v>
      </c>
      <c r="F2493">
        <v>2</v>
      </c>
      <c r="G2493" t="str">
        <f t="shared" si="114"/>
        <v>2014</v>
      </c>
      <c r="H2493" t="str">
        <f t="shared" si="115"/>
        <v>April</v>
      </c>
      <c r="I2493">
        <v>48672</v>
      </c>
      <c r="J2493">
        <v>51840</v>
      </c>
      <c r="K2493">
        <f t="shared" si="116"/>
        <v>3168</v>
      </c>
      <c r="L2493">
        <v>3924</v>
      </c>
      <c r="M2493">
        <v>4230</v>
      </c>
      <c r="P2493" s="36">
        <v>41737</v>
      </c>
    </row>
    <row r="2494" spans="1:16">
      <c r="A2494" s="57">
        <v>41737</v>
      </c>
      <c r="B2494" t="s">
        <v>14</v>
      </c>
      <c r="C2494" t="s">
        <v>11</v>
      </c>
      <c r="D2494" t="s">
        <v>32</v>
      </c>
      <c r="E2494" t="s">
        <v>13</v>
      </c>
      <c r="F2494">
        <v>15</v>
      </c>
      <c r="G2494" t="str">
        <f t="shared" si="114"/>
        <v>2014</v>
      </c>
      <c r="H2494" t="str">
        <f t="shared" si="115"/>
        <v>April</v>
      </c>
      <c r="I2494">
        <v>35460</v>
      </c>
      <c r="J2494">
        <v>37800</v>
      </c>
      <c r="K2494">
        <f t="shared" si="116"/>
        <v>2340</v>
      </c>
      <c r="L2494">
        <v>3978</v>
      </c>
      <c r="M2494">
        <v>4230</v>
      </c>
      <c r="P2494" s="36">
        <v>41737</v>
      </c>
    </row>
    <row r="2495" spans="1:16">
      <c r="A2495" s="57">
        <v>41738</v>
      </c>
      <c r="B2495" t="s">
        <v>24</v>
      </c>
      <c r="C2495" t="s">
        <v>25</v>
      </c>
      <c r="D2495" t="s">
        <v>12</v>
      </c>
      <c r="E2495" t="s">
        <v>13</v>
      </c>
      <c r="F2495">
        <v>24</v>
      </c>
      <c r="G2495" t="str">
        <f t="shared" si="114"/>
        <v>2014</v>
      </c>
      <c r="H2495" t="str">
        <f t="shared" si="115"/>
        <v>April</v>
      </c>
      <c r="I2495">
        <v>2034</v>
      </c>
      <c r="J2495">
        <v>2160</v>
      </c>
      <c r="K2495">
        <f t="shared" si="116"/>
        <v>126</v>
      </c>
      <c r="L2495">
        <v>2106</v>
      </c>
      <c r="M2495">
        <v>2250</v>
      </c>
      <c r="P2495" s="36">
        <v>41738</v>
      </c>
    </row>
    <row r="2496" spans="1:16">
      <c r="A2496" s="57">
        <v>41738</v>
      </c>
      <c r="B2496" t="s">
        <v>17</v>
      </c>
      <c r="C2496" t="s">
        <v>18</v>
      </c>
      <c r="D2496" t="s">
        <v>41</v>
      </c>
      <c r="E2496" t="s">
        <v>13</v>
      </c>
      <c r="F2496">
        <v>23</v>
      </c>
      <c r="G2496" t="str">
        <f t="shared" si="114"/>
        <v>2014</v>
      </c>
      <c r="H2496" t="str">
        <f t="shared" si="115"/>
        <v>April</v>
      </c>
      <c r="I2496">
        <v>26568</v>
      </c>
      <c r="J2496">
        <v>28350</v>
      </c>
      <c r="K2496">
        <f t="shared" si="116"/>
        <v>1782</v>
      </c>
      <c r="L2496">
        <v>5148</v>
      </c>
      <c r="M2496">
        <v>5490</v>
      </c>
      <c r="P2496" s="36">
        <v>41738</v>
      </c>
    </row>
    <row r="2497" spans="1:16">
      <c r="A2497" s="57">
        <v>41738</v>
      </c>
      <c r="B2497" t="s">
        <v>20</v>
      </c>
      <c r="C2497" t="s">
        <v>18</v>
      </c>
      <c r="D2497" t="s">
        <v>26</v>
      </c>
      <c r="E2497" t="s">
        <v>13</v>
      </c>
      <c r="F2497">
        <v>20</v>
      </c>
      <c r="G2497" t="str">
        <f t="shared" si="114"/>
        <v>2014</v>
      </c>
      <c r="H2497" t="str">
        <f t="shared" si="115"/>
        <v>April</v>
      </c>
      <c r="I2497">
        <v>36504</v>
      </c>
      <c r="J2497">
        <v>38880</v>
      </c>
      <c r="K2497">
        <f t="shared" si="116"/>
        <v>2376</v>
      </c>
      <c r="L2497">
        <v>3546</v>
      </c>
      <c r="M2497">
        <v>3780</v>
      </c>
      <c r="P2497" s="36">
        <v>41738</v>
      </c>
    </row>
    <row r="2498" spans="1:16">
      <c r="A2498" s="57">
        <v>41738</v>
      </c>
      <c r="B2498" t="s">
        <v>27</v>
      </c>
      <c r="C2498" t="s">
        <v>23</v>
      </c>
      <c r="D2498" t="s">
        <v>26</v>
      </c>
      <c r="E2498" t="s">
        <v>13</v>
      </c>
      <c r="F2498">
        <v>23</v>
      </c>
      <c r="G2498" t="str">
        <f t="shared" si="114"/>
        <v>2014</v>
      </c>
      <c r="H2498" t="str">
        <f t="shared" si="115"/>
        <v>April</v>
      </c>
      <c r="I2498">
        <v>36504</v>
      </c>
      <c r="J2498">
        <v>38880</v>
      </c>
      <c r="K2498">
        <f t="shared" si="116"/>
        <v>2376</v>
      </c>
      <c r="L2498">
        <v>3546</v>
      </c>
      <c r="M2498">
        <v>3780</v>
      </c>
      <c r="P2498" s="36">
        <v>41738</v>
      </c>
    </row>
    <row r="2499" spans="1:16">
      <c r="A2499" s="57">
        <v>41738</v>
      </c>
      <c r="B2499" t="s">
        <v>20</v>
      </c>
      <c r="C2499" t="s">
        <v>18</v>
      </c>
      <c r="D2499" t="s">
        <v>35</v>
      </c>
      <c r="E2499" t="s">
        <v>13</v>
      </c>
      <c r="F2499">
        <v>22</v>
      </c>
      <c r="G2499" t="str">
        <f t="shared" ref="G2499:G2562" si="117">TEXT(A2499,"yyyy")</f>
        <v>2014</v>
      </c>
      <c r="H2499" t="str">
        <f t="shared" ref="H2499:H2562" si="118">TEXT(A2499,"mmmm")</f>
        <v>April</v>
      </c>
      <c r="I2499">
        <v>56628</v>
      </c>
      <c r="J2499">
        <v>60390</v>
      </c>
      <c r="K2499">
        <f t="shared" ref="K2499:K2562" si="119">J2499-I2499</f>
        <v>3762</v>
      </c>
      <c r="L2499">
        <v>5148</v>
      </c>
      <c r="M2499">
        <v>5490</v>
      </c>
      <c r="P2499" s="36">
        <v>41738</v>
      </c>
    </row>
    <row r="2500" spans="1:16">
      <c r="A2500" s="57">
        <v>41738</v>
      </c>
      <c r="B2500" t="s">
        <v>31</v>
      </c>
      <c r="C2500" t="s">
        <v>30</v>
      </c>
      <c r="D2500" t="s">
        <v>35</v>
      </c>
      <c r="E2500" t="s">
        <v>13</v>
      </c>
      <c r="F2500">
        <v>10</v>
      </c>
      <c r="G2500" t="str">
        <f t="shared" si="117"/>
        <v>2014</v>
      </c>
      <c r="H2500" t="str">
        <f t="shared" si="118"/>
        <v>April</v>
      </c>
      <c r="I2500">
        <v>72072</v>
      </c>
      <c r="J2500">
        <v>76860</v>
      </c>
      <c r="K2500">
        <f t="shared" si="119"/>
        <v>4788</v>
      </c>
      <c r="L2500">
        <v>3384</v>
      </c>
      <c r="M2500">
        <v>3600</v>
      </c>
      <c r="P2500" s="36">
        <v>41738</v>
      </c>
    </row>
    <row r="2501" spans="1:16">
      <c r="A2501" s="57">
        <v>41739</v>
      </c>
      <c r="B2501" t="s">
        <v>24</v>
      </c>
      <c r="C2501" t="s">
        <v>25</v>
      </c>
      <c r="D2501" t="s">
        <v>15</v>
      </c>
      <c r="E2501" t="s">
        <v>16</v>
      </c>
      <c r="F2501">
        <v>5</v>
      </c>
      <c r="G2501" t="str">
        <f t="shared" si="117"/>
        <v>2014</v>
      </c>
      <c r="H2501" t="str">
        <f t="shared" si="118"/>
        <v>April</v>
      </c>
      <c r="I2501">
        <v>78804</v>
      </c>
      <c r="J2501">
        <v>85140</v>
      </c>
      <c r="K2501">
        <f t="shared" si="119"/>
        <v>6336</v>
      </c>
      <c r="L2501">
        <v>3042</v>
      </c>
      <c r="M2501">
        <v>3240</v>
      </c>
      <c r="P2501" s="36">
        <v>41739</v>
      </c>
    </row>
    <row r="2502" spans="1:16">
      <c r="A2502" s="57">
        <v>41739</v>
      </c>
      <c r="B2502" t="s">
        <v>14</v>
      </c>
      <c r="C2502" t="s">
        <v>11</v>
      </c>
      <c r="D2502" t="s">
        <v>39</v>
      </c>
      <c r="E2502" t="s">
        <v>13</v>
      </c>
      <c r="F2502">
        <v>12</v>
      </c>
      <c r="G2502" t="str">
        <f t="shared" si="117"/>
        <v>2014</v>
      </c>
      <c r="H2502" t="str">
        <f t="shared" si="118"/>
        <v>April</v>
      </c>
      <c r="I2502">
        <v>59616</v>
      </c>
      <c r="J2502">
        <v>63360</v>
      </c>
      <c r="K2502">
        <f t="shared" si="119"/>
        <v>3744</v>
      </c>
      <c r="L2502">
        <v>3978</v>
      </c>
      <c r="M2502">
        <v>4230</v>
      </c>
      <c r="P2502" s="36">
        <v>41739</v>
      </c>
    </row>
    <row r="2503" spans="1:16">
      <c r="A2503" s="57">
        <v>41740</v>
      </c>
      <c r="B2503" t="s">
        <v>34</v>
      </c>
      <c r="C2503" t="s">
        <v>25</v>
      </c>
      <c r="D2503" t="s">
        <v>28</v>
      </c>
      <c r="E2503" t="s">
        <v>13</v>
      </c>
      <c r="F2503">
        <v>19</v>
      </c>
      <c r="G2503" t="str">
        <f t="shared" si="117"/>
        <v>2014</v>
      </c>
      <c r="H2503" t="str">
        <f t="shared" si="118"/>
        <v>April</v>
      </c>
      <c r="I2503">
        <v>29160</v>
      </c>
      <c r="J2503">
        <v>31050</v>
      </c>
      <c r="K2503">
        <f t="shared" si="119"/>
        <v>1890</v>
      </c>
      <c r="L2503">
        <v>3978</v>
      </c>
      <c r="M2503">
        <v>4230</v>
      </c>
      <c r="P2503" s="36">
        <v>41740</v>
      </c>
    </row>
    <row r="2504" spans="1:16">
      <c r="A2504" s="57">
        <v>41740</v>
      </c>
      <c r="B2504" t="s">
        <v>29</v>
      </c>
      <c r="C2504" t="s">
        <v>30</v>
      </c>
      <c r="D2504" t="s">
        <v>39</v>
      </c>
      <c r="E2504" t="s">
        <v>13</v>
      </c>
      <c r="F2504">
        <v>18</v>
      </c>
      <c r="G2504" t="str">
        <f t="shared" si="117"/>
        <v>2014</v>
      </c>
      <c r="H2504" t="str">
        <f t="shared" si="118"/>
        <v>April</v>
      </c>
      <c r="I2504">
        <v>40986</v>
      </c>
      <c r="J2504">
        <v>43560</v>
      </c>
      <c r="K2504">
        <f t="shared" si="119"/>
        <v>2574</v>
      </c>
      <c r="L2504">
        <v>3924</v>
      </c>
      <c r="M2504">
        <v>4230</v>
      </c>
      <c r="P2504" s="36">
        <v>41740</v>
      </c>
    </row>
    <row r="2505" spans="1:16">
      <c r="A2505" s="57">
        <v>41741</v>
      </c>
      <c r="B2505" t="s">
        <v>22</v>
      </c>
      <c r="C2505" t="s">
        <v>23</v>
      </c>
      <c r="D2505" t="s">
        <v>15</v>
      </c>
      <c r="E2505" t="s">
        <v>16</v>
      </c>
      <c r="F2505">
        <v>1</v>
      </c>
      <c r="G2505" t="str">
        <f t="shared" si="117"/>
        <v>2014</v>
      </c>
      <c r="H2505" t="str">
        <f t="shared" si="118"/>
        <v>April</v>
      </c>
      <c r="I2505">
        <v>32238</v>
      </c>
      <c r="J2505">
        <v>34830</v>
      </c>
      <c r="K2505">
        <f t="shared" si="119"/>
        <v>2592</v>
      </c>
      <c r="L2505">
        <v>2952</v>
      </c>
      <c r="M2505">
        <v>3150</v>
      </c>
      <c r="P2505" s="36">
        <v>41741</v>
      </c>
    </row>
    <row r="2506" spans="1:16">
      <c r="A2506" s="57">
        <v>41741</v>
      </c>
      <c r="B2506" t="s">
        <v>17</v>
      </c>
      <c r="C2506" t="s">
        <v>18</v>
      </c>
      <c r="D2506" t="s">
        <v>43</v>
      </c>
      <c r="E2506" t="s">
        <v>13</v>
      </c>
      <c r="F2506">
        <v>15</v>
      </c>
      <c r="G2506" t="str">
        <f t="shared" si="117"/>
        <v>2014</v>
      </c>
      <c r="H2506" t="str">
        <f t="shared" si="118"/>
        <v>April</v>
      </c>
      <c r="I2506">
        <v>74448</v>
      </c>
      <c r="J2506">
        <v>79200</v>
      </c>
      <c r="K2506">
        <f t="shared" si="119"/>
        <v>4752</v>
      </c>
      <c r="L2506">
        <v>3042</v>
      </c>
      <c r="M2506">
        <v>3240</v>
      </c>
      <c r="P2506" s="36">
        <v>41741</v>
      </c>
    </row>
    <row r="2507" spans="1:16">
      <c r="A2507" s="57">
        <v>41741</v>
      </c>
      <c r="B2507" t="s">
        <v>20</v>
      </c>
      <c r="C2507" t="s">
        <v>18</v>
      </c>
      <c r="D2507" t="s">
        <v>42</v>
      </c>
      <c r="E2507" t="s">
        <v>16</v>
      </c>
      <c r="F2507">
        <v>4</v>
      </c>
      <c r="G2507" t="str">
        <f t="shared" si="117"/>
        <v>2014</v>
      </c>
      <c r="H2507" t="str">
        <f t="shared" si="118"/>
        <v>April</v>
      </c>
      <c r="I2507">
        <v>15012</v>
      </c>
      <c r="J2507">
        <v>16200</v>
      </c>
      <c r="K2507">
        <f t="shared" si="119"/>
        <v>1188</v>
      </c>
      <c r="L2507">
        <v>3978</v>
      </c>
      <c r="M2507">
        <v>4230</v>
      </c>
      <c r="P2507" s="36">
        <v>41741</v>
      </c>
    </row>
    <row r="2508" spans="1:16">
      <c r="A2508" s="57">
        <v>41741</v>
      </c>
      <c r="B2508" t="s">
        <v>22</v>
      </c>
      <c r="C2508" t="s">
        <v>23</v>
      </c>
      <c r="D2508" t="s">
        <v>33</v>
      </c>
      <c r="E2508" t="s">
        <v>13</v>
      </c>
      <c r="F2508">
        <v>16</v>
      </c>
      <c r="G2508" t="str">
        <f t="shared" si="117"/>
        <v>2014</v>
      </c>
      <c r="H2508" t="str">
        <f t="shared" si="118"/>
        <v>April</v>
      </c>
      <c r="I2508">
        <v>11934</v>
      </c>
      <c r="J2508">
        <v>12690</v>
      </c>
      <c r="K2508">
        <f t="shared" si="119"/>
        <v>756</v>
      </c>
      <c r="L2508">
        <v>2106</v>
      </c>
      <c r="M2508">
        <v>2250</v>
      </c>
      <c r="P2508" s="36">
        <v>41741</v>
      </c>
    </row>
    <row r="2509" spans="1:16">
      <c r="A2509" s="57">
        <v>41741</v>
      </c>
      <c r="B2509" t="s">
        <v>24</v>
      </c>
      <c r="C2509" t="s">
        <v>25</v>
      </c>
      <c r="D2509" t="s">
        <v>41</v>
      </c>
      <c r="E2509" t="s">
        <v>13</v>
      </c>
      <c r="F2509">
        <v>10</v>
      </c>
      <c r="G2509" t="str">
        <f t="shared" si="117"/>
        <v>2014</v>
      </c>
      <c r="H2509" t="str">
        <f t="shared" si="118"/>
        <v>April</v>
      </c>
      <c r="I2509">
        <v>2952</v>
      </c>
      <c r="J2509">
        <v>3150</v>
      </c>
      <c r="K2509">
        <f t="shared" si="119"/>
        <v>198</v>
      </c>
      <c r="L2509">
        <v>2034</v>
      </c>
      <c r="M2509">
        <v>2160</v>
      </c>
      <c r="P2509" s="36">
        <v>41741</v>
      </c>
    </row>
    <row r="2510" spans="1:16">
      <c r="A2510" s="57">
        <v>41741</v>
      </c>
      <c r="B2510" t="s">
        <v>29</v>
      </c>
      <c r="C2510" t="s">
        <v>30</v>
      </c>
      <c r="D2510" t="s">
        <v>32</v>
      </c>
      <c r="E2510" t="s">
        <v>13</v>
      </c>
      <c r="F2510">
        <v>21</v>
      </c>
      <c r="G2510" t="str">
        <f t="shared" si="117"/>
        <v>2014</v>
      </c>
      <c r="H2510" t="str">
        <f t="shared" si="118"/>
        <v>April</v>
      </c>
      <c r="I2510">
        <v>31914</v>
      </c>
      <c r="J2510">
        <v>34020</v>
      </c>
      <c r="K2510">
        <f t="shared" si="119"/>
        <v>2106</v>
      </c>
      <c r="L2510">
        <v>4482</v>
      </c>
      <c r="M2510">
        <v>4770</v>
      </c>
      <c r="P2510" s="36">
        <v>41741</v>
      </c>
    </row>
    <row r="2511" spans="1:16">
      <c r="A2511" s="57">
        <v>41741</v>
      </c>
      <c r="B2511" t="s">
        <v>29</v>
      </c>
      <c r="C2511" t="s">
        <v>30</v>
      </c>
      <c r="D2511" t="s">
        <v>38</v>
      </c>
      <c r="E2511" t="s">
        <v>13</v>
      </c>
      <c r="F2511">
        <v>7</v>
      </c>
      <c r="G2511" t="str">
        <f t="shared" si="117"/>
        <v>2014</v>
      </c>
      <c r="H2511" t="str">
        <f t="shared" si="118"/>
        <v>April</v>
      </c>
      <c r="I2511">
        <v>21276</v>
      </c>
      <c r="J2511">
        <v>22680</v>
      </c>
      <c r="K2511">
        <f t="shared" si="119"/>
        <v>1404</v>
      </c>
      <c r="L2511">
        <v>3726</v>
      </c>
      <c r="M2511">
        <v>3960</v>
      </c>
      <c r="P2511" s="36">
        <v>41741</v>
      </c>
    </row>
    <row r="2512" spans="1:16">
      <c r="A2512" s="57">
        <v>41741</v>
      </c>
      <c r="B2512" t="s">
        <v>10</v>
      </c>
      <c r="C2512" t="s">
        <v>11</v>
      </c>
      <c r="D2512" t="s">
        <v>36</v>
      </c>
      <c r="E2512" t="s">
        <v>13</v>
      </c>
      <c r="F2512">
        <v>22</v>
      </c>
      <c r="G2512" t="str">
        <f t="shared" si="117"/>
        <v>2014</v>
      </c>
      <c r="H2512" t="str">
        <f t="shared" si="118"/>
        <v>April</v>
      </c>
      <c r="I2512">
        <v>23166</v>
      </c>
      <c r="J2512">
        <v>24750</v>
      </c>
      <c r="K2512">
        <f t="shared" si="119"/>
        <v>1584</v>
      </c>
      <c r="L2512">
        <v>2952</v>
      </c>
      <c r="M2512">
        <v>3150</v>
      </c>
      <c r="P2512" s="36">
        <v>41741</v>
      </c>
    </row>
    <row r="2513" spans="1:16">
      <c r="A2513" s="57">
        <v>41741</v>
      </c>
      <c r="B2513" t="s">
        <v>27</v>
      </c>
      <c r="C2513" t="s">
        <v>23</v>
      </c>
      <c r="D2513" t="s">
        <v>35</v>
      </c>
      <c r="E2513" t="s">
        <v>13</v>
      </c>
      <c r="F2513">
        <v>15</v>
      </c>
      <c r="G2513" t="str">
        <f t="shared" si="117"/>
        <v>2014</v>
      </c>
      <c r="H2513" t="str">
        <f t="shared" si="118"/>
        <v>April</v>
      </c>
      <c r="I2513">
        <v>30888</v>
      </c>
      <c r="J2513">
        <v>32940</v>
      </c>
      <c r="K2513">
        <f t="shared" si="119"/>
        <v>2052</v>
      </c>
      <c r="L2513">
        <v>3384</v>
      </c>
      <c r="M2513">
        <v>3600</v>
      </c>
      <c r="P2513" s="36">
        <v>41741</v>
      </c>
    </row>
    <row r="2514" spans="1:16">
      <c r="A2514" s="57">
        <v>41742</v>
      </c>
      <c r="B2514" t="s">
        <v>31</v>
      </c>
      <c r="C2514" t="s">
        <v>30</v>
      </c>
      <c r="D2514" t="s">
        <v>26</v>
      </c>
      <c r="E2514" t="s">
        <v>13</v>
      </c>
      <c r="F2514">
        <v>7</v>
      </c>
      <c r="G2514" t="str">
        <f t="shared" si="117"/>
        <v>2014</v>
      </c>
      <c r="H2514" t="str">
        <f t="shared" si="118"/>
        <v>April</v>
      </c>
      <c r="I2514">
        <v>6084</v>
      </c>
      <c r="J2514">
        <v>6480</v>
      </c>
      <c r="K2514">
        <f t="shared" si="119"/>
        <v>396</v>
      </c>
      <c r="L2514">
        <v>3546</v>
      </c>
      <c r="M2514">
        <v>3780</v>
      </c>
      <c r="P2514" s="36">
        <v>41742</v>
      </c>
    </row>
    <row r="2515" spans="1:16">
      <c r="A2515" s="57">
        <v>41743</v>
      </c>
      <c r="B2515" t="s">
        <v>10</v>
      </c>
      <c r="C2515" t="s">
        <v>11</v>
      </c>
      <c r="D2515" t="s">
        <v>12</v>
      </c>
      <c r="E2515" t="s">
        <v>13</v>
      </c>
      <c r="F2515">
        <v>17</v>
      </c>
      <c r="G2515" t="str">
        <f t="shared" si="117"/>
        <v>2014</v>
      </c>
      <c r="H2515" t="str">
        <f t="shared" si="118"/>
        <v>April</v>
      </c>
      <c r="I2515">
        <v>46782</v>
      </c>
      <c r="J2515">
        <v>49680</v>
      </c>
      <c r="K2515">
        <f t="shared" si="119"/>
        <v>2898</v>
      </c>
      <c r="L2515">
        <v>5148</v>
      </c>
      <c r="M2515">
        <v>5490</v>
      </c>
      <c r="P2515" s="36">
        <v>41743</v>
      </c>
    </row>
    <row r="2516" spans="1:16">
      <c r="A2516" s="57">
        <v>41743</v>
      </c>
      <c r="B2516" t="s">
        <v>31</v>
      </c>
      <c r="C2516" t="s">
        <v>30</v>
      </c>
      <c r="D2516" t="s">
        <v>33</v>
      </c>
      <c r="E2516" t="s">
        <v>13</v>
      </c>
      <c r="F2516">
        <v>20</v>
      </c>
      <c r="G2516" t="str">
        <f t="shared" si="117"/>
        <v>2014</v>
      </c>
      <c r="H2516" t="str">
        <f t="shared" si="118"/>
        <v>April</v>
      </c>
      <c r="I2516">
        <v>23868</v>
      </c>
      <c r="J2516">
        <v>25380</v>
      </c>
      <c r="K2516">
        <f t="shared" si="119"/>
        <v>1512</v>
      </c>
      <c r="L2516">
        <v>2034</v>
      </c>
      <c r="M2516">
        <v>2160</v>
      </c>
      <c r="P2516" s="36">
        <v>41743</v>
      </c>
    </row>
    <row r="2517" spans="1:16">
      <c r="A2517" s="57">
        <v>41743</v>
      </c>
      <c r="B2517" t="s">
        <v>17</v>
      </c>
      <c r="C2517" t="s">
        <v>18</v>
      </c>
      <c r="D2517" t="s">
        <v>28</v>
      </c>
      <c r="E2517" t="s">
        <v>13</v>
      </c>
      <c r="F2517">
        <v>5</v>
      </c>
      <c r="G2517" t="str">
        <f t="shared" si="117"/>
        <v>2014</v>
      </c>
      <c r="H2517" t="str">
        <f t="shared" si="118"/>
        <v>April</v>
      </c>
      <c r="I2517">
        <v>128304</v>
      </c>
      <c r="J2517">
        <v>136620</v>
      </c>
      <c r="K2517">
        <f t="shared" si="119"/>
        <v>8316</v>
      </c>
      <c r="L2517">
        <v>2196</v>
      </c>
      <c r="M2517">
        <v>2340</v>
      </c>
      <c r="P2517" s="36">
        <v>41743</v>
      </c>
    </row>
    <row r="2518" spans="1:16">
      <c r="A2518" s="57">
        <v>41743</v>
      </c>
      <c r="B2518" t="s">
        <v>29</v>
      </c>
      <c r="C2518" t="s">
        <v>30</v>
      </c>
      <c r="D2518" t="s">
        <v>12</v>
      </c>
      <c r="E2518" t="s">
        <v>13</v>
      </c>
      <c r="F2518">
        <v>14</v>
      </c>
      <c r="G2518" t="str">
        <f t="shared" si="117"/>
        <v>2014</v>
      </c>
      <c r="H2518" t="str">
        <f t="shared" si="118"/>
        <v>April</v>
      </c>
      <c r="I2518">
        <v>30510</v>
      </c>
      <c r="J2518">
        <v>32400</v>
      </c>
      <c r="K2518">
        <f t="shared" si="119"/>
        <v>1890</v>
      </c>
      <c r="L2518">
        <v>3546</v>
      </c>
      <c r="M2518">
        <v>3780</v>
      </c>
      <c r="P2518" s="36">
        <v>41743</v>
      </c>
    </row>
    <row r="2519" spans="1:16">
      <c r="A2519" s="57">
        <v>41743</v>
      </c>
      <c r="B2519" t="s">
        <v>29</v>
      </c>
      <c r="C2519" t="s">
        <v>30</v>
      </c>
      <c r="D2519" t="s">
        <v>37</v>
      </c>
      <c r="E2519" t="s">
        <v>13</v>
      </c>
      <c r="F2519">
        <v>6</v>
      </c>
      <c r="G2519" t="str">
        <f t="shared" si="117"/>
        <v>2014</v>
      </c>
      <c r="H2519" t="str">
        <f t="shared" si="118"/>
        <v>April</v>
      </c>
      <c r="I2519">
        <v>80676</v>
      </c>
      <c r="J2519">
        <v>85860</v>
      </c>
      <c r="K2519">
        <f t="shared" si="119"/>
        <v>5184</v>
      </c>
      <c r="L2519">
        <v>3546</v>
      </c>
      <c r="M2519">
        <v>3780</v>
      </c>
      <c r="P2519" s="36">
        <v>41743</v>
      </c>
    </row>
    <row r="2520" spans="1:16">
      <c r="A2520" s="57">
        <v>41743</v>
      </c>
      <c r="B2520" t="s">
        <v>31</v>
      </c>
      <c r="C2520" t="s">
        <v>30</v>
      </c>
      <c r="D2520" t="s">
        <v>36</v>
      </c>
      <c r="E2520" t="s">
        <v>13</v>
      </c>
      <c r="F2520">
        <v>22</v>
      </c>
      <c r="G2520" t="str">
        <f t="shared" si="117"/>
        <v>2014</v>
      </c>
      <c r="H2520" t="str">
        <f t="shared" si="118"/>
        <v>April</v>
      </c>
      <c r="I2520">
        <v>8424</v>
      </c>
      <c r="J2520">
        <v>9000</v>
      </c>
      <c r="K2520">
        <f t="shared" si="119"/>
        <v>576</v>
      </c>
      <c r="L2520">
        <v>7506</v>
      </c>
      <c r="M2520">
        <v>8100</v>
      </c>
      <c r="P2520" s="36">
        <v>41743</v>
      </c>
    </row>
    <row r="2521" spans="1:16">
      <c r="A2521" s="57">
        <v>41743</v>
      </c>
      <c r="B2521" t="s">
        <v>29</v>
      </c>
      <c r="C2521" t="s">
        <v>30</v>
      </c>
      <c r="D2521" t="s">
        <v>40</v>
      </c>
      <c r="E2521" t="s">
        <v>16</v>
      </c>
      <c r="F2521">
        <v>6</v>
      </c>
      <c r="G2521" t="str">
        <f t="shared" si="117"/>
        <v>2014</v>
      </c>
      <c r="H2521" t="str">
        <f t="shared" si="118"/>
        <v>April</v>
      </c>
      <c r="I2521">
        <v>39240</v>
      </c>
      <c r="J2521">
        <v>42300</v>
      </c>
      <c r="K2521">
        <f t="shared" si="119"/>
        <v>3060</v>
      </c>
      <c r="L2521">
        <v>3924</v>
      </c>
      <c r="M2521">
        <v>4230</v>
      </c>
      <c r="P2521" s="36">
        <v>41743</v>
      </c>
    </row>
    <row r="2522" spans="1:16">
      <c r="A2522" s="57">
        <v>41744</v>
      </c>
      <c r="B2522" t="s">
        <v>17</v>
      </c>
      <c r="C2522" t="s">
        <v>18</v>
      </c>
      <c r="D2522" t="s">
        <v>41</v>
      </c>
      <c r="E2522" t="s">
        <v>13</v>
      </c>
      <c r="F2522">
        <v>6</v>
      </c>
      <c r="G2522" t="str">
        <f t="shared" si="117"/>
        <v>2014</v>
      </c>
      <c r="H2522" t="str">
        <f t="shared" si="118"/>
        <v>April</v>
      </c>
      <c r="I2522">
        <v>5904</v>
      </c>
      <c r="J2522">
        <v>6300</v>
      </c>
      <c r="K2522">
        <f t="shared" si="119"/>
        <v>396</v>
      </c>
      <c r="L2522">
        <v>4482</v>
      </c>
      <c r="M2522">
        <v>4770</v>
      </c>
      <c r="P2522" s="36">
        <v>41744</v>
      </c>
    </row>
    <row r="2523" spans="1:16">
      <c r="A2523" s="57">
        <v>41744</v>
      </c>
      <c r="B2523" t="s">
        <v>31</v>
      </c>
      <c r="C2523" t="s">
        <v>30</v>
      </c>
      <c r="D2523" t="s">
        <v>12</v>
      </c>
      <c r="E2523" t="s">
        <v>13</v>
      </c>
      <c r="F2523">
        <v>2</v>
      </c>
      <c r="G2523" t="str">
        <f t="shared" si="117"/>
        <v>2014</v>
      </c>
      <c r="H2523" t="str">
        <f t="shared" si="118"/>
        <v>April</v>
      </c>
      <c r="I2523">
        <v>6102</v>
      </c>
      <c r="J2523">
        <v>6480</v>
      </c>
      <c r="K2523">
        <f t="shared" si="119"/>
        <v>378</v>
      </c>
      <c r="L2523">
        <v>3546</v>
      </c>
      <c r="M2523">
        <v>3780</v>
      </c>
      <c r="P2523" s="36">
        <v>41744</v>
      </c>
    </row>
    <row r="2524" spans="1:16">
      <c r="A2524" s="57">
        <v>41744</v>
      </c>
      <c r="B2524" t="s">
        <v>10</v>
      </c>
      <c r="C2524" t="s">
        <v>11</v>
      </c>
      <c r="D2524" t="s">
        <v>41</v>
      </c>
      <c r="E2524" t="s">
        <v>13</v>
      </c>
      <c r="F2524">
        <v>24</v>
      </c>
      <c r="G2524" t="str">
        <f t="shared" si="117"/>
        <v>2014</v>
      </c>
      <c r="H2524" t="str">
        <f t="shared" si="118"/>
        <v>April</v>
      </c>
      <c r="I2524">
        <v>47232</v>
      </c>
      <c r="J2524">
        <v>50400</v>
      </c>
      <c r="K2524">
        <f t="shared" si="119"/>
        <v>3168</v>
      </c>
      <c r="L2524">
        <v>3726</v>
      </c>
      <c r="M2524">
        <v>3960</v>
      </c>
      <c r="P2524" s="36">
        <v>41744</v>
      </c>
    </row>
    <row r="2525" spans="1:16">
      <c r="A2525" s="57">
        <v>41744</v>
      </c>
      <c r="B2525" t="s">
        <v>24</v>
      </c>
      <c r="C2525" t="s">
        <v>25</v>
      </c>
      <c r="D2525" t="s">
        <v>32</v>
      </c>
      <c r="E2525" t="s">
        <v>13</v>
      </c>
      <c r="F2525">
        <v>11</v>
      </c>
      <c r="G2525" t="str">
        <f t="shared" si="117"/>
        <v>2014</v>
      </c>
      <c r="H2525" t="str">
        <f t="shared" si="118"/>
        <v>April</v>
      </c>
      <c r="I2525">
        <v>3546</v>
      </c>
      <c r="J2525">
        <v>3780</v>
      </c>
      <c r="K2525">
        <f t="shared" si="119"/>
        <v>234</v>
      </c>
      <c r="L2525">
        <v>2106</v>
      </c>
      <c r="M2525">
        <v>2250</v>
      </c>
      <c r="P2525" s="36">
        <v>41744</v>
      </c>
    </row>
    <row r="2526" spans="1:16">
      <c r="A2526" s="57">
        <v>41744</v>
      </c>
      <c r="B2526" t="s">
        <v>14</v>
      </c>
      <c r="C2526" t="s">
        <v>11</v>
      </c>
      <c r="D2526" t="s">
        <v>35</v>
      </c>
      <c r="E2526" t="s">
        <v>13</v>
      </c>
      <c r="F2526">
        <v>10</v>
      </c>
      <c r="G2526" t="str">
        <f t="shared" si="117"/>
        <v>2014</v>
      </c>
      <c r="H2526" t="str">
        <f t="shared" si="118"/>
        <v>April</v>
      </c>
      <c r="I2526">
        <v>123552</v>
      </c>
      <c r="J2526">
        <v>131760</v>
      </c>
      <c r="K2526">
        <f t="shared" si="119"/>
        <v>8208</v>
      </c>
      <c r="L2526">
        <v>3546</v>
      </c>
      <c r="M2526">
        <v>3780</v>
      </c>
      <c r="P2526" s="36">
        <v>41744</v>
      </c>
    </row>
    <row r="2527" spans="1:16">
      <c r="A2527" s="57">
        <v>41745</v>
      </c>
      <c r="B2527" t="s">
        <v>31</v>
      </c>
      <c r="C2527" t="s">
        <v>30</v>
      </c>
      <c r="D2527" t="s">
        <v>33</v>
      </c>
      <c r="E2527" t="s">
        <v>13</v>
      </c>
      <c r="F2527">
        <v>7</v>
      </c>
      <c r="G2527" t="str">
        <f t="shared" si="117"/>
        <v>2014</v>
      </c>
      <c r="H2527" t="str">
        <f t="shared" si="118"/>
        <v>April</v>
      </c>
      <c r="I2527">
        <v>19890</v>
      </c>
      <c r="J2527">
        <v>21150</v>
      </c>
      <c r="K2527">
        <f t="shared" si="119"/>
        <v>1260</v>
      </c>
      <c r="L2527">
        <v>3384</v>
      </c>
      <c r="M2527">
        <v>3600</v>
      </c>
      <c r="P2527" s="36">
        <v>41745</v>
      </c>
    </row>
    <row r="2528" spans="1:16">
      <c r="A2528" s="57">
        <v>41745</v>
      </c>
      <c r="B2528" t="s">
        <v>10</v>
      </c>
      <c r="C2528" t="s">
        <v>11</v>
      </c>
      <c r="D2528" t="s">
        <v>40</v>
      </c>
      <c r="E2528" t="s">
        <v>16</v>
      </c>
      <c r="F2528">
        <v>22</v>
      </c>
      <c r="G2528" t="str">
        <f t="shared" si="117"/>
        <v>2014</v>
      </c>
      <c r="H2528" t="str">
        <f t="shared" si="118"/>
        <v>April</v>
      </c>
      <c r="I2528">
        <v>47088</v>
      </c>
      <c r="J2528">
        <v>50760</v>
      </c>
      <c r="K2528">
        <f t="shared" si="119"/>
        <v>3672</v>
      </c>
      <c r="L2528">
        <v>2106</v>
      </c>
      <c r="M2528">
        <v>2250</v>
      </c>
      <c r="P2528" s="36">
        <v>41745</v>
      </c>
    </row>
    <row r="2529" spans="1:16">
      <c r="A2529" s="57">
        <v>41745</v>
      </c>
      <c r="B2529" t="s">
        <v>20</v>
      </c>
      <c r="C2529" t="s">
        <v>18</v>
      </c>
      <c r="D2529" t="s">
        <v>15</v>
      </c>
      <c r="E2529" t="s">
        <v>16</v>
      </c>
      <c r="F2529">
        <v>7</v>
      </c>
      <c r="G2529" t="str">
        <f t="shared" si="117"/>
        <v>2014</v>
      </c>
      <c r="H2529" t="str">
        <f t="shared" si="118"/>
        <v>April</v>
      </c>
      <c r="I2529">
        <v>10746</v>
      </c>
      <c r="J2529">
        <v>11610</v>
      </c>
      <c r="K2529">
        <f t="shared" si="119"/>
        <v>864</v>
      </c>
      <c r="L2529">
        <v>3924</v>
      </c>
      <c r="M2529">
        <v>4230</v>
      </c>
      <c r="P2529" s="36">
        <v>41745</v>
      </c>
    </row>
    <row r="2530" spans="1:16">
      <c r="A2530" s="57">
        <v>41746</v>
      </c>
      <c r="B2530" t="s">
        <v>14</v>
      </c>
      <c r="C2530" t="s">
        <v>11</v>
      </c>
      <c r="D2530" t="s">
        <v>41</v>
      </c>
      <c r="E2530" t="s">
        <v>13</v>
      </c>
      <c r="F2530">
        <v>18</v>
      </c>
      <c r="G2530" t="str">
        <f t="shared" si="117"/>
        <v>2014</v>
      </c>
      <c r="H2530" t="str">
        <f t="shared" si="118"/>
        <v>April</v>
      </c>
      <c r="I2530">
        <v>32472</v>
      </c>
      <c r="J2530">
        <v>34650</v>
      </c>
      <c r="K2530">
        <f t="shared" si="119"/>
        <v>2178</v>
      </c>
      <c r="L2530">
        <v>3582</v>
      </c>
      <c r="M2530">
        <v>3870</v>
      </c>
      <c r="P2530" s="36">
        <v>41746</v>
      </c>
    </row>
    <row r="2531" spans="1:16">
      <c r="A2531" s="57">
        <v>41747</v>
      </c>
      <c r="B2531" t="s">
        <v>29</v>
      </c>
      <c r="C2531" t="s">
        <v>30</v>
      </c>
      <c r="D2531" t="s">
        <v>41</v>
      </c>
      <c r="E2531" t="s">
        <v>13</v>
      </c>
      <c r="F2531">
        <v>12</v>
      </c>
      <c r="G2531" t="str">
        <f t="shared" si="117"/>
        <v>2014</v>
      </c>
      <c r="H2531" t="str">
        <f t="shared" si="118"/>
        <v>April</v>
      </c>
      <c r="I2531">
        <v>67896</v>
      </c>
      <c r="J2531">
        <v>72450</v>
      </c>
      <c r="K2531">
        <f t="shared" si="119"/>
        <v>4554</v>
      </c>
      <c r="L2531">
        <v>3582</v>
      </c>
      <c r="M2531">
        <v>3870</v>
      </c>
      <c r="P2531" s="36">
        <v>41747</v>
      </c>
    </row>
    <row r="2532" spans="1:16">
      <c r="A2532" s="57">
        <v>41747</v>
      </c>
      <c r="B2532" t="s">
        <v>14</v>
      </c>
      <c r="C2532" t="s">
        <v>11</v>
      </c>
      <c r="D2532" t="s">
        <v>33</v>
      </c>
      <c r="E2532" t="s">
        <v>13</v>
      </c>
      <c r="F2532">
        <v>19</v>
      </c>
      <c r="G2532" t="str">
        <f t="shared" si="117"/>
        <v>2014</v>
      </c>
      <c r="H2532" t="str">
        <f t="shared" si="118"/>
        <v>April</v>
      </c>
      <c r="I2532">
        <v>83538</v>
      </c>
      <c r="J2532">
        <v>88830</v>
      </c>
      <c r="K2532">
        <f t="shared" si="119"/>
        <v>5292</v>
      </c>
      <c r="L2532">
        <v>3726</v>
      </c>
      <c r="M2532">
        <v>3960</v>
      </c>
      <c r="P2532" s="36">
        <v>41747</v>
      </c>
    </row>
    <row r="2533" spans="1:16">
      <c r="A2533" s="57">
        <v>41747</v>
      </c>
      <c r="B2533" t="s">
        <v>10</v>
      </c>
      <c r="C2533" t="s">
        <v>11</v>
      </c>
      <c r="D2533" t="s">
        <v>38</v>
      </c>
      <c r="E2533" t="s">
        <v>13</v>
      </c>
      <c r="F2533">
        <v>23</v>
      </c>
      <c r="G2533" t="str">
        <f t="shared" si="117"/>
        <v>2014</v>
      </c>
      <c r="H2533" t="str">
        <f t="shared" si="118"/>
        <v>April</v>
      </c>
      <c r="I2533">
        <v>10638</v>
      </c>
      <c r="J2533">
        <v>11340</v>
      </c>
      <c r="K2533">
        <f t="shared" si="119"/>
        <v>702</v>
      </c>
      <c r="L2533">
        <v>3582</v>
      </c>
      <c r="M2533">
        <v>3870</v>
      </c>
      <c r="P2533" s="36">
        <v>41747</v>
      </c>
    </row>
    <row r="2534" spans="1:16">
      <c r="A2534" s="57">
        <v>41747</v>
      </c>
      <c r="B2534" t="s">
        <v>14</v>
      </c>
      <c r="C2534" t="s">
        <v>11</v>
      </c>
      <c r="D2534" t="s">
        <v>40</v>
      </c>
      <c r="E2534" t="s">
        <v>16</v>
      </c>
      <c r="F2534">
        <v>3</v>
      </c>
      <c r="G2534" t="str">
        <f t="shared" si="117"/>
        <v>2014</v>
      </c>
      <c r="H2534" t="str">
        <f t="shared" si="118"/>
        <v>April</v>
      </c>
      <c r="I2534">
        <v>11772</v>
      </c>
      <c r="J2534">
        <v>12690</v>
      </c>
      <c r="K2534">
        <f t="shared" si="119"/>
        <v>918</v>
      </c>
      <c r="L2534">
        <v>2952</v>
      </c>
      <c r="M2534">
        <v>3150</v>
      </c>
      <c r="P2534" s="36">
        <v>41747</v>
      </c>
    </row>
    <row r="2535" spans="1:16">
      <c r="A2535" s="57">
        <v>41747</v>
      </c>
      <c r="B2535" t="s">
        <v>22</v>
      </c>
      <c r="C2535" t="s">
        <v>23</v>
      </c>
      <c r="D2535" t="s">
        <v>12</v>
      </c>
      <c r="E2535" t="s">
        <v>13</v>
      </c>
      <c r="F2535">
        <v>24</v>
      </c>
      <c r="G2535" t="str">
        <f t="shared" si="117"/>
        <v>2014</v>
      </c>
      <c r="H2535" t="str">
        <f t="shared" si="118"/>
        <v>April</v>
      </c>
      <c r="I2535">
        <v>30510</v>
      </c>
      <c r="J2535">
        <v>32400</v>
      </c>
      <c r="K2535">
        <f t="shared" si="119"/>
        <v>1890</v>
      </c>
      <c r="L2535">
        <v>3978</v>
      </c>
      <c r="M2535">
        <v>4230</v>
      </c>
      <c r="P2535" s="36">
        <v>41747</v>
      </c>
    </row>
    <row r="2536" spans="1:16">
      <c r="A2536" s="57">
        <v>41748</v>
      </c>
      <c r="B2536" t="s">
        <v>31</v>
      </c>
      <c r="C2536" t="s">
        <v>30</v>
      </c>
      <c r="D2536" t="s">
        <v>36</v>
      </c>
      <c r="E2536" t="s">
        <v>13</v>
      </c>
      <c r="F2536">
        <v>25</v>
      </c>
      <c r="G2536" t="str">
        <f t="shared" si="117"/>
        <v>2014</v>
      </c>
      <c r="H2536" t="str">
        <f t="shared" si="118"/>
        <v>April</v>
      </c>
      <c r="I2536">
        <v>14742</v>
      </c>
      <c r="J2536">
        <v>15750</v>
      </c>
      <c r="K2536">
        <f t="shared" si="119"/>
        <v>1008</v>
      </c>
      <c r="L2536">
        <v>2034</v>
      </c>
      <c r="M2536">
        <v>2160</v>
      </c>
      <c r="P2536" s="36">
        <v>41748</v>
      </c>
    </row>
    <row r="2537" spans="1:16">
      <c r="A2537" s="57">
        <v>41748</v>
      </c>
      <c r="B2537" t="s">
        <v>27</v>
      </c>
      <c r="C2537" t="s">
        <v>23</v>
      </c>
      <c r="D2537" t="s">
        <v>37</v>
      </c>
      <c r="E2537" t="s">
        <v>13</v>
      </c>
      <c r="F2537">
        <v>5</v>
      </c>
      <c r="G2537" t="str">
        <f t="shared" si="117"/>
        <v>2014</v>
      </c>
      <c r="H2537" t="str">
        <f t="shared" si="118"/>
        <v>April</v>
      </c>
      <c r="I2537">
        <v>107568</v>
      </c>
      <c r="J2537">
        <v>114480</v>
      </c>
      <c r="K2537">
        <f t="shared" si="119"/>
        <v>6912</v>
      </c>
      <c r="L2537">
        <v>3924</v>
      </c>
      <c r="M2537">
        <v>4230</v>
      </c>
      <c r="P2537" s="36">
        <v>41748</v>
      </c>
    </row>
    <row r="2538" spans="1:16">
      <c r="A2538" s="57">
        <v>41748</v>
      </c>
      <c r="B2538" t="s">
        <v>24</v>
      </c>
      <c r="C2538" t="s">
        <v>25</v>
      </c>
      <c r="D2538" t="s">
        <v>40</v>
      </c>
      <c r="E2538" t="s">
        <v>16</v>
      </c>
      <c r="F2538">
        <v>2</v>
      </c>
      <c r="G2538" t="str">
        <f t="shared" si="117"/>
        <v>2014</v>
      </c>
      <c r="H2538" t="str">
        <f t="shared" si="118"/>
        <v>April</v>
      </c>
      <c r="I2538">
        <v>90252</v>
      </c>
      <c r="J2538">
        <v>97290</v>
      </c>
      <c r="K2538">
        <f t="shared" si="119"/>
        <v>7038</v>
      </c>
      <c r="L2538">
        <v>5832</v>
      </c>
      <c r="M2538">
        <v>6210</v>
      </c>
      <c r="P2538" s="36">
        <v>41748</v>
      </c>
    </row>
    <row r="2539" spans="1:16">
      <c r="A2539" s="57">
        <v>41748</v>
      </c>
      <c r="B2539" t="s">
        <v>20</v>
      </c>
      <c r="C2539" t="s">
        <v>18</v>
      </c>
      <c r="D2539" t="s">
        <v>15</v>
      </c>
      <c r="E2539" t="s">
        <v>16</v>
      </c>
      <c r="F2539">
        <v>14</v>
      </c>
      <c r="G2539" t="str">
        <f t="shared" si="117"/>
        <v>2014</v>
      </c>
      <c r="H2539" t="str">
        <f t="shared" si="118"/>
        <v>April</v>
      </c>
      <c r="I2539">
        <v>53730</v>
      </c>
      <c r="J2539">
        <v>58050</v>
      </c>
      <c r="K2539">
        <f t="shared" si="119"/>
        <v>4320</v>
      </c>
      <c r="L2539">
        <v>3546</v>
      </c>
      <c r="M2539">
        <v>3780</v>
      </c>
      <c r="P2539" s="36">
        <v>41748</v>
      </c>
    </row>
    <row r="2540" spans="1:16">
      <c r="A2540" s="57">
        <v>41748</v>
      </c>
      <c r="B2540" t="s">
        <v>34</v>
      </c>
      <c r="C2540" t="s">
        <v>25</v>
      </c>
      <c r="D2540" t="s">
        <v>42</v>
      </c>
      <c r="E2540" t="s">
        <v>16</v>
      </c>
      <c r="F2540">
        <v>6</v>
      </c>
      <c r="G2540" t="str">
        <f t="shared" si="117"/>
        <v>2014</v>
      </c>
      <c r="H2540" t="str">
        <f t="shared" si="118"/>
        <v>April</v>
      </c>
      <c r="I2540">
        <v>52542</v>
      </c>
      <c r="J2540">
        <v>56700</v>
      </c>
      <c r="K2540">
        <f t="shared" si="119"/>
        <v>4158</v>
      </c>
      <c r="L2540">
        <v>2034</v>
      </c>
      <c r="M2540">
        <v>2160</v>
      </c>
      <c r="P2540" s="36">
        <v>41748</v>
      </c>
    </row>
    <row r="2541" spans="1:16">
      <c r="A2541" s="57">
        <v>41748</v>
      </c>
      <c r="B2541" t="s">
        <v>20</v>
      </c>
      <c r="C2541" t="s">
        <v>18</v>
      </c>
      <c r="D2541" t="s">
        <v>40</v>
      </c>
      <c r="E2541" t="s">
        <v>16</v>
      </c>
      <c r="F2541">
        <v>13</v>
      </c>
      <c r="G2541" t="str">
        <f t="shared" si="117"/>
        <v>2014</v>
      </c>
      <c r="H2541" t="str">
        <f t="shared" si="118"/>
        <v>April</v>
      </c>
      <c r="I2541">
        <v>90252</v>
      </c>
      <c r="J2541">
        <v>97290</v>
      </c>
      <c r="K2541">
        <f t="shared" si="119"/>
        <v>7038</v>
      </c>
      <c r="L2541">
        <v>2034</v>
      </c>
      <c r="M2541">
        <v>2160</v>
      </c>
      <c r="P2541" s="36">
        <v>41748</v>
      </c>
    </row>
    <row r="2542" spans="1:16">
      <c r="A2542" s="57">
        <v>41749</v>
      </c>
      <c r="B2542" t="s">
        <v>17</v>
      </c>
      <c r="C2542" t="s">
        <v>18</v>
      </c>
      <c r="D2542" t="s">
        <v>19</v>
      </c>
      <c r="E2542" t="s">
        <v>13</v>
      </c>
      <c r="F2542">
        <v>4</v>
      </c>
      <c r="G2542" t="str">
        <f t="shared" si="117"/>
        <v>2014</v>
      </c>
      <c r="H2542" t="str">
        <f t="shared" si="118"/>
        <v>April</v>
      </c>
      <c r="I2542">
        <v>51714</v>
      </c>
      <c r="J2542">
        <v>54990</v>
      </c>
      <c r="K2542">
        <f t="shared" si="119"/>
        <v>3276</v>
      </c>
      <c r="L2542">
        <v>3042</v>
      </c>
      <c r="M2542">
        <v>3240</v>
      </c>
      <c r="P2542" s="36">
        <v>41749</v>
      </c>
    </row>
    <row r="2543" spans="1:16">
      <c r="A2543" s="57">
        <v>41749</v>
      </c>
      <c r="B2543" t="s">
        <v>14</v>
      </c>
      <c r="C2543" t="s">
        <v>11</v>
      </c>
      <c r="D2543" t="s">
        <v>15</v>
      </c>
      <c r="E2543" t="s">
        <v>16</v>
      </c>
      <c r="F2543">
        <v>21</v>
      </c>
      <c r="G2543" t="str">
        <f t="shared" si="117"/>
        <v>2014</v>
      </c>
      <c r="H2543" t="str">
        <f t="shared" si="118"/>
        <v>April</v>
      </c>
      <c r="I2543">
        <v>17910</v>
      </c>
      <c r="J2543">
        <v>19350</v>
      </c>
      <c r="K2543">
        <f t="shared" si="119"/>
        <v>1440</v>
      </c>
      <c r="L2543">
        <v>3042</v>
      </c>
      <c r="M2543">
        <v>3240</v>
      </c>
      <c r="P2543" s="36">
        <v>41749</v>
      </c>
    </row>
    <row r="2544" spans="1:16">
      <c r="A2544" s="57">
        <v>41749</v>
      </c>
      <c r="B2544" t="s">
        <v>10</v>
      </c>
      <c r="C2544" t="s">
        <v>11</v>
      </c>
      <c r="D2544" t="s">
        <v>28</v>
      </c>
      <c r="E2544" t="s">
        <v>13</v>
      </c>
      <c r="F2544">
        <v>16</v>
      </c>
      <c r="G2544" t="str">
        <f t="shared" si="117"/>
        <v>2014</v>
      </c>
      <c r="H2544" t="str">
        <f t="shared" si="118"/>
        <v>April</v>
      </c>
      <c r="I2544">
        <v>40824</v>
      </c>
      <c r="J2544">
        <v>43470</v>
      </c>
      <c r="K2544">
        <f t="shared" si="119"/>
        <v>2646</v>
      </c>
      <c r="L2544">
        <v>3726</v>
      </c>
      <c r="M2544">
        <v>3960</v>
      </c>
      <c r="P2544" s="36">
        <v>41749</v>
      </c>
    </row>
    <row r="2545" spans="1:16">
      <c r="A2545" s="57">
        <v>41750</v>
      </c>
      <c r="B2545" t="s">
        <v>14</v>
      </c>
      <c r="C2545" t="s">
        <v>11</v>
      </c>
      <c r="D2545" t="s">
        <v>40</v>
      </c>
      <c r="E2545" t="s">
        <v>16</v>
      </c>
      <c r="F2545">
        <v>10</v>
      </c>
      <c r="G2545" t="str">
        <f t="shared" si="117"/>
        <v>2014</v>
      </c>
      <c r="H2545" t="str">
        <f t="shared" si="118"/>
        <v>April</v>
      </c>
      <c r="I2545">
        <v>74556</v>
      </c>
      <c r="J2545">
        <v>80370</v>
      </c>
      <c r="K2545">
        <f t="shared" si="119"/>
        <v>5814</v>
      </c>
      <c r="L2545">
        <v>2196</v>
      </c>
      <c r="M2545">
        <v>2340</v>
      </c>
      <c r="P2545" s="36">
        <v>41750</v>
      </c>
    </row>
    <row r="2546" spans="1:16">
      <c r="A2546" s="57">
        <v>41750</v>
      </c>
      <c r="B2546" t="s">
        <v>31</v>
      </c>
      <c r="C2546" t="s">
        <v>30</v>
      </c>
      <c r="D2546" t="s">
        <v>35</v>
      </c>
      <c r="E2546" t="s">
        <v>13</v>
      </c>
      <c r="F2546">
        <v>3</v>
      </c>
      <c r="G2546" t="str">
        <f t="shared" si="117"/>
        <v>2014</v>
      </c>
      <c r="H2546" t="str">
        <f t="shared" si="118"/>
        <v>April</v>
      </c>
      <c r="I2546">
        <v>56628</v>
      </c>
      <c r="J2546">
        <v>60390</v>
      </c>
      <c r="K2546">
        <f t="shared" si="119"/>
        <v>3762</v>
      </c>
      <c r="L2546">
        <v>4482</v>
      </c>
      <c r="M2546">
        <v>4770</v>
      </c>
      <c r="P2546" s="36">
        <v>41750</v>
      </c>
    </row>
    <row r="2547" spans="1:16">
      <c r="A2547" s="57">
        <v>41750</v>
      </c>
      <c r="B2547" t="s">
        <v>24</v>
      </c>
      <c r="C2547" t="s">
        <v>25</v>
      </c>
      <c r="D2547" t="s">
        <v>35</v>
      </c>
      <c r="E2547" t="s">
        <v>13</v>
      </c>
      <c r="F2547">
        <v>1</v>
      </c>
      <c r="G2547" t="str">
        <f t="shared" si="117"/>
        <v>2014</v>
      </c>
      <c r="H2547" t="str">
        <f t="shared" si="118"/>
        <v>April</v>
      </c>
      <c r="I2547">
        <v>30888</v>
      </c>
      <c r="J2547">
        <v>32940</v>
      </c>
      <c r="K2547">
        <f t="shared" si="119"/>
        <v>2052</v>
      </c>
      <c r="L2547">
        <v>5148</v>
      </c>
      <c r="M2547">
        <v>5490</v>
      </c>
      <c r="P2547" s="36">
        <v>41750</v>
      </c>
    </row>
    <row r="2548" spans="1:16">
      <c r="A2548" s="57">
        <v>41751</v>
      </c>
      <c r="B2548" t="s">
        <v>34</v>
      </c>
      <c r="C2548" t="s">
        <v>25</v>
      </c>
      <c r="D2548" t="s">
        <v>28</v>
      </c>
      <c r="E2548" t="s">
        <v>13</v>
      </c>
      <c r="F2548">
        <v>13</v>
      </c>
      <c r="G2548" t="str">
        <f t="shared" si="117"/>
        <v>2014</v>
      </c>
      <c r="H2548" t="str">
        <f t="shared" si="118"/>
        <v>April</v>
      </c>
      <c r="I2548">
        <v>128304</v>
      </c>
      <c r="J2548">
        <v>136620</v>
      </c>
      <c r="K2548">
        <f t="shared" si="119"/>
        <v>8316</v>
      </c>
      <c r="L2548">
        <v>3978</v>
      </c>
      <c r="M2548">
        <v>4230</v>
      </c>
      <c r="P2548" s="36">
        <v>41751</v>
      </c>
    </row>
    <row r="2549" spans="1:16">
      <c r="A2549" s="57">
        <v>41751</v>
      </c>
      <c r="B2549" t="s">
        <v>29</v>
      </c>
      <c r="C2549" t="s">
        <v>30</v>
      </c>
      <c r="D2549" t="s">
        <v>40</v>
      </c>
      <c r="E2549" t="s">
        <v>16</v>
      </c>
      <c r="F2549">
        <v>15</v>
      </c>
      <c r="G2549" t="str">
        <f t="shared" si="117"/>
        <v>2014</v>
      </c>
      <c r="H2549" t="str">
        <f t="shared" si="118"/>
        <v>April</v>
      </c>
      <c r="I2549">
        <v>58860</v>
      </c>
      <c r="J2549">
        <v>63450</v>
      </c>
      <c r="K2549">
        <f t="shared" si="119"/>
        <v>4590</v>
      </c>
      <c r="L2549">
        <v>2106</v>
      </c>
      <c r="M2549">
        <v>2250</v>
      </c>
      <c r="P2549" s="36">
        <v>41751</v>
      </c>
    </row>
    <row r="2550" spans="1:16">
      <c r="A2550" s="57">
        <v>41752</v>
      </c>
      <c r="B2550" t="s">
        <v>29</v>
      </c>
      <c r="C2550" t="s">
        <v>30</v>
      </c>
      <c r="D2550" t="s">
        <v>40</v>
      </c>
      <c r="E2550" t="s">
        <v>16</v>
      </c>
      <c r="F2550">
        <v>5</v>
      </c>
      <c r="G2550" t="str">
        <f t="shared" si="117"/>
        <v>2014</v>
      </c>
      <c r="H2550" t="str">
        <f t="shared" si="118"/>
        <v>April</v>
      </c>
      <c r="I2550">
        <v>54936</v>
      </c>
      <c r="J2550">
        <v>59220</v>
      </c>
      <c r="K2550">
        <f t="shared" si="119"/>
        <v>4284</v>
      </c>
      <c r="L2550">
        <v>3978</v>
      </c>
      <c r="M2550">
        <v>4230</v>
      </c>
      <c r="P2550" s="36">
        <v>41752</v>
      </c>
    </row>
    <row r="2551" spans="1:16">
      <c r="A2551" s="57">
        <v>41752</v>
      </c>
      <c r="B2551" t="s">
        <v>10</v>
      </c>
      <c r="C2551" t="s">
        <v>11</v>
      </c>
      <c r="D2551" t="s">
        <v>43</v>
      </c>
      <c r="E2551" t="s">
        <v>13</v>
      </c>
      <c r="F2551">
        <v>25</v>
      </c>
      <c r="G2551" t="str">
        <f t="shared" si="117"/>
        <v>2014</v>
      </c>
      <c r="H2551" t="str">
        <f t="shared" si="118"/>
        <v>April</v>
      </c>
      <c r="I2551">
        <v>16920</v>
      </c>
      <c r="J2551">
        <v>18000</v>
      </c>
      <c r="K2551">
        <f t="shared" si="119"/>
        <v>1080</v>
      </c>
      <c r="L2551">
        <v>2034</v>
      </c>
      <c r="M2551">
        <v>2160</v>
      </c>
      <c r="P2551" s="36">
        <v>41752</v>
      </c>
    </row>
    <row r="2552" spans="1:16">
      <c r="A2552" s="57">
        <v>41753</v>
      </c>
      <c r="B2552" t="s">
        <v>14</v>
      </c>
      <c r="C2552" t="s">
        <v>11</v>
      </c>
      <c r="D2552" t="s">
        <v>15</v>
      </c>
      <c r="E2552" t="s">
        <v>16</v>
      </c>
      <c r="F2552">
        <v>8</v>
      </c>
      <c r="G2552" t="str">
        <f t="shared" si="117"/>
        <v>2014</v>
      </c>
      <c r="H2552" t="str">
        <f t="shared" si="118"/>
        <v>April</v>
      </c>
      <c r="I2552">
        <v>46566</v>
      </c>
      <c r="J2552">
        <v>50310</v>
      </c>
      <c r="K2552">
        <f t="shared" si="119"/>
        <v>3744</v>
      </c>
      <c r="L2552">
        <v>2034</v>
      </c>
      <c r="M2552">
        <v>2160</v>
      </c>
      <c r="P2552" s="36">
        <v>41753</v>
      </c>
    </row>
    <row r="2553" spans="1:16">
      <c r="A2553" s="57">
        <v>41753</v>
      </c>
      <c r="B2553" t="s">
        <v>20</v>
      </c>
      <c r="C2553" t="s">
        <v>18</v>
      </c>
      <c r="D2553" t="s">
        <v>35</v>
      </c>
      <c r="E2553" t="s">
        <v>13</v>
      </c>
      <c r="F2553">
        <v>21</v>
      </c>
      <c r="G2553" t="str">
        <f t="shared" si="117"/>
        <v>2014</v>
      </c>
      <c r="H2553" t="str">
        <f t="shared" si="118"/>
        <v>April</v>
      </c>
      <c r="I2553">
        <v>102960</v>
      </c>
      <c r="J2553">
        <v>109800</v>
      </c>
      <c r="K2553">
        <f t="shared" si="119"/>
        <v>6840</v>
      </c>
      <c r="L2553">
        <v>3582</v>
      </c>
      <c r="M2553">
        <v>3870</v>
      </c>
      <c r="P2553" s="36">
        <v>41753</v>
      </c>
    </row>
    <row r="2554" spans="1:16">
      <c r="A2554" s="57">
        <v>41753</v>
      </c>
      <c r="B2554" t="s">
        <v>17</v>
      </c>
      <c r="C2554" t="s">
        <v>18</v>
      </c>
      <c r="D2554" t="s">
        <v>38</v>
      </c>
      <c r="E2554" t="s">
        <v>13</v>
      </c>
      <c r="F2554">
        <v>16</v>
      </c>
      <c r="G2554" t="str">
        <f t="shared" si="117"/>
        <v>2014</v>
      </c>
      <c r="H2554" t="str">
        <f t="shared" si="118"/>
        <v>April</v>
      </c>
      <c r="I2554">
        <v>81558</v>
      </c>
      <c r="J2554">
        <v>86940</v>
      </c>
      <c r="K2554">
        <f t="shared" si="119"/>
        <v>5382</v>
      </c>
      <c r="L2554">
        <v>3978</v>
      </c>
      <c r="M2554">
        <v>4230</v>
      </c>
      <c r="P2554" s="36">
        <v>41753</v>
      </c>
    </row>
    <row r="2555" spans="1:16">
      <c r="A2555" s="57">
        <v>41753</v>
      </c>
      <c r="B2555" t="s">
        <v>27</v>
      </c>
      <c r="C2555" t="s">
        <v>23</v>
      </c>
      <c r="D2555" t="s">
        <v>32</v>
      </c>
      <c r="E2555" t="s">
        <v>13</v>
      </c>
      <c r="F2555">
        <v>23</v>
      </c>
      <c r="G2555" t="str">
        <f t="shared" si="117"/>
        <v>2014</v>
      </c>
      <c r="H2555" t="str">
        <f t="shared" si="118"/>
        <v>April</v>
      </c>
      <c r="I2555">
        <v>49644</v>
      </c>
      <c r="J2555">
        <v>52920</v>
      </c>
      <c r="K2555">
        <f t="shared" si="119"/>
        <v>3276</v>
      </c>
      <c r="L2555">
        <v>2196</v>
      </c>
      <c r="M2555">
        <v>2340</v>
      </c>
      <c r="P2555" s="36">
        <v>41753</v>
      </c>
    </row>
    <row r="2556" spans="1:16">
      <c r="A2556" s="57">
        <v>41754</v>
      </c>
      <c r="B2556" t="s">
        <v>27</v>
      </c>
      <c r="C2556" t="s">
        <v>23</v>
      </c>
      <c r="D2556" t="s">
        <v>36</v>
      </c>
      <c r="E2556" t="s">
        <v>13</v>
      </c>
      <c r="F2556">
        <v>22</v>
      </c>
      <c r="G2556" t="str">
        <f t="shared" si="117"/>
        <v>2014</v>
      </c>
      <c r="H2556" t="str">
        <f t="shared" si="118"/>
        <v>April</v>
      </c>
      <c r="I2556">
        <v>50544</v>
      </c>
      <c r="J2556">
        <v>54000</v>
      </c>
      <c r="K2556">
        <f t="shared" si="119"/>
        <v>3456</v>
      </c>
      <c r="L2556">
        <v>3978</v>
      </c>
      <c r="M2556">
        <v>4230</v>
      </c>
      <c r="P2556" s="36">
        <v>41754</v>
      </c>
    </row>
    <row r="2557" spans="1:16">
      <c r="A2557" s="57">
        <v>41754</v>
      </c>
      <c r="B2557" t="s">
        <v>27</v>
      </c>
      <c r="C2557" t="s">
        <v>23</v>
      </c>
      <c r="D2557" t="s">
        <v>28</v>
      </c>
      <c r="E2557" t="s">
        <v>13</v>
      </c>
      <c r="F2557">
        <v>13</v>
      </c>
      <c r="G2557" t="str">
        <f t="shared" si="117"/>
        <v>2014</v>
      </c>
      <c r="H2557" t="str">
        <f t="shared" si="118"/>
        <v>April</v>
      </c>
      <c r="I2557">
        <v>34992</v>
      </c>
      <c r="J2557">
        <v>37260</v>
      </c>
      <c r="K2557">
        <f t="shared" si="119"/>
        <v>2268</v>
      </c>
      <c r="L2557">
        <v>3978</v>
      </c>
      <c r="M2557">
        <v>4230</v>
      </c>
      <c r="P2557" s="36">
        <v>41754</v>
      </c>
    </row>
    <row r="2558" spans="1:16">
      <c r="A2558" s="57">
        <v>41754</v>
      </c>
      <c r="B2558" t="s">
        <v>17</v>
      </c>
      <c r="C2558" t="s">
        <v>18</v>
      </c>
      <c r="D2558" t="s">
        <v>21</v>
      </c>
      <c r="E2558" t="s">
        <v>13</v>
      </c>
      <c r="F2558">
        <v>27</v>
      </c>
      <c r="G2558" t="str">
        <f t="shared" si="117"/>
        <v>2014</v>
      </c>
      <c r="H2558" t="str">
        <f t="shared" si="118"/>
        <v>April</v>
      </c>
      <c r="I2558">
        <v>43920</v>
      </c>
      <c r="J2558">
        <v>46800</v>
      </c>
      <c r="K2558">
        <f t="shared" si="119"/>
        <v>2880</v>
      </c>
      <c r="L2558">
        <v>3042</v>
      </c>
      <c r="M2558">
        <v>3240</v>
      </c>
      <c r="P2558" s="36">
        <v>41754</v>
      </c>
    </row>
    <row r="2559" spans="1:16">
      <c r="A2559" s="57">
        <v>41754</v>
      </c>
      <c r="B2559" t="s">
        <v>17</v>
      </c>
      <c r="C2559" t="s">
        <v>18</v>
      </c>
      <c r="D2559" t="s">
        <v>43</v>
      </c>
      <c r="E2559" t="s">
        <v>13</v>
      </c>
      <c r="F2559">
        <v>27</v>
      </c>
      <c r="G2559" t="str">
        <f t="shared" si="117"/>
        <v>2014</v>
      </c>
      <c r="H2559" t="str">
        <f t="shared" si="118"/>
        <v>April</v>
      </c>
      <c r="I2559">
        <v>60912</v>
      </c>
      <c r="J2559">
        <v>64800</v>
      </c>
      <c r="K2559">
        <f t="shared" si="119"/>
        <v>3888</v>
      </c>
      <c r="L2559">
        <v>3978</v>
      </c>
      <c r="M2559">
        <v>4230</v>
      </c>
      <c r="P2559" s="36">
        <v>41754</v>
      </c>
    </row>
    <row r="2560" spans="1:16">
      <c r="A2560" s="57">
        <v>41754</v>
      </c>
      <c r="B2560" t="s">
        <v>10</v>
      </c>
      <c r="C2560" t="s">
        <v>11</v>
      </c>
      <c r="D2560" t="s">
        <v>26</v>
      </c>
      <c r="E2560" t="s">
        <v>13</v>
      </c>
      <c r="F2560">
        <v>27</v>
      </c>
      <c r="G2560" t="str">
        <f t="shared" si="117"/>
        <v>2014</v>
      </c>
      <c r="H2560" t="str">
        <f t="shared" si="118"/>
        <v>April</v>
      </c>
      <c r="I2560">
        <v>30420</v>
      </c>
      <c r="J2560">
        <v>32400</v>
      </c>
      <c r="K2560">
        <f t="shared" si="119"/>
        <v>1980</v>
      </c>
      <c r="L2560">
        <v>3978</v>
      </c>
      <c r="M2560">
        <v>4230</v>
      </c>
      <c r="P2560" s="36">
        <v>41754</v>
      </c>
    </row>
    <row r="2561" spans="1:16">
      <c r="A2561" s="57">
        <v>41754</v>
      </c>
      <c r="B2561" t="s">
        <v>10</v>
      </c>
      <c r="C2561" t="s">
        <v>11</v>
      </c>
      <c r="D2561" t="s">
        <v>15</v>
      </c>
      <c r="E2561" t="s">
        <v>16</v>
      </c>
      <c r="F2561">
        <v>27</v>
      </c>
      <c r="G2561" t="str">
        <f t="shared" si="117"/>
        <v>2014</v>
      </c>
      <c r="H2561" t="str">
        <f t="shared" si="118"/>
        <v>April</v>
      </c>
      <c r="I2561">
        <v>32238</v>
      </c>
      <c r="J2561">
        <v>34830</v>
      </c>
      <c r="K2561">
        <f t="shared" si="119"/>
        <v>2592</v>
      </c>
      <c r="L2561">
        <v>5832</v>
      </c>
      <c r="M2561">
        <v>6210</v>
      </c>
      <c r="P2561" s="36">
        <v>41754</v>
      </c>
    </row>
    <row r="2562" spans="1:16">
      <c r="A2562" s="57">
        <v>41755</v>
      </c>
      <c r="B2562" t="s">
        <v>10</v>
      </c>
      <c r="C2562" t="s">
        <v>11</v>
      </c>
      <c r="D2562" t="s">
        <v>43</v>
      </c>
      <c r="E2562" t="s">
        <v>13</v>
      </c>
      <c r="F2562">
        <v>27</v>
      </c>
      <c r="G2562" t="str">
        <f t="shared" si="117"/>
        <v>2014</v>
      </c>
      <c r="H2562" t="str">
        <f t="shared" si="118"/>
        <v>April</v>
      </c>
      <c r="I2562">
        <v>71064</v>
      </c>
      <c r="J2562">
        <v>75600</v>
      </c>
      <c r="K2562">
        <f t="shared" si="119"/>
        <v>4536</v>
      </c>
      <c r="L2562">
        <v>2196</v>
      </c>
      <c r="M2562">
        <v>2340</v>
      </c>
      <c r="P2562" s="36">
        <v>41755</v>
      </c>
    </row>
    <row r="2563" spans="1:16">
      <c r="A2563" s="57">
        <v>41755</v>
      </c>
      <c r="B2563" t="s">
        <v>22</v>
      </c>
      <c r="C2563" t="s">
        <v>23</v>
      </c>
      <c r="D2563" t="s">
        <v>42</v>
      </c>
      <c r="E2563" t="s">
        <v>16</v>
      </c>
      <c r="F2563">
        <v>27</v>
      </c>
      <c r="G2563" t="str">
        <f t="shared" ref="G2563:G2626" si="120">TEXT(A2563,"yyyy")</f>
        <v>2014</v>
      </c>
      <c r="H2563" t="str">
        <f t="shared" ref="H2563:H2626" si="121">TEXT(A2563,"mmmm")</f>
        <v>April</v>
      </c>
      <c r="I2563">
        <v>30024</v>
      </c>
      <c r="J2563">
        <v>32400</v>
      </c>
      <c r="K2563">
        <f t="shared" ref="K2563:K2626" si="122">J2563-I2563</f>
        <v>2376</v>
      </c>
      <c r="L2563">
        <v>3546</v>
      </c>
      <c r="M2563">
        <v>3780</v>
      </c>
      <c r="P2563" s="36">
        <v>41755</v>
      </c>
    </row>
    <row r="2564" spans="1:16">
      <c r="A2564" s="57">
        <v>41755</v>
      </c>
      <c r="B2564" t="s">
        <v>34</v>
      </c>
      <c r="C2564" t="s">
        <v>25</v>
      </c>
      <c r="D2564" t="s">
        <v>38</v>
      </c>
      <c r="E2564" t="s">
        <v>13</v>
      </c>
      <c r="F2564">
        <v>12</v>
      </c>
      <c r="G2564" t="str">
        <f t="shared" si="120"/>
        <v>2014</v>
      </c>
      <c r="H2564" t="str">
        <f t="shared" si="121"/>
        <v>April</v>
      </c>
      <c r="I2564">
        <v>35460</v>
      </c>
      <c r="J2564">
        <v>37800</v>
      </c>
      <c r="K2564">
        <f t="shared" si="122"/>
        <v>2340</v>
      </c>
      <c r="L2564">
        <v>3582</v>
      </c>
      <c r="M2564">
        <v>3870</v>
      </c>
      <c r="P2564" s="36">
        <v>41755</v>
      </c>
    </row>
    <row r="2565" spans="1:16">
      <c r="A2565" s="57">
        <v>41755</v>
      </c>
      <c r="B2565" t="s">
        <v>14</v>
      </c>
      <c r="C2565" t="s">
        <v>11</v>
      </c>
      <c r="D2565" t="s">
        <v>37</v>
      </c>
      <c r="E2565" t="s">
        <v>13</v>
      </c>
      <c r="F2565">
        <v>18</v>
      </c>
      <c r="G2565" t="str">
        <f t="shared" si="120"/>
        <v>2014</v>
      </c>
      <c r="H2565" t="str">
        <f t="shared" si="121"/>
        <v>April</v>
      </c>
      <c r="I2565">
        <v>98604</v>
      </c>
      <c r="J2565">
        <v>104940</v>
      </c>
      <c r="K2565">
        <f t="shared" si="122"/>
        <v>6336</v>
      </c>
      <c r="L2565">
        <v>3978</v>
      </c>
      <c r="M2565">
        <v>4230</v>
      </c>
      <c r="P2565" s="36">
        <v>41755</v>
      </c>
    </row>
    <row r="2566" spans="1:16">
      <c r="A2566" s="57">
        <v>41756</v>
      </c>
      <c r="B2566" t="s">
        <v>14</v>
      </c>
      <c r="C2566" t="s">
        <v>11</v>
      </c>
      <c r="D2566" t="s">
        <v>39</v>
      </c>
      <c r="E2566" t="s">
        <v>13</v>
      </c>
      <c r="F2566">
        <v>8</v>
      </c>
      <c r="G2566" t="str">
        <f t="shared" si="120"/>
        <v>2014</v>
      </c>
      <c r="H2566" t="str">
        <f t="shared" si="121"/>
        <v>April</v>
      </c>
      <c r="I2566">
        <v>3726</v>
      </c>
      <c r="J2566">
        <v>3960</v>
      </c>
      <c r="K2566">
        <f t="shared" si="122"/>
        <v>234</v>
      </c>
      <c r="L2566">
        <v>3978</v>
      </c>
      <c r="M2566">
        <v>4230</v>
      </c>
      <c r="P2566" s="36">
        <v>41756</v>
      </c>
    </row>
    <row r="2567" spans="1:16">
      <c r="A2567" s="57">
        <v>41756</v>
      </c>
      <c r="B2567" t="s">
        <v>31</v>
      </c>
      <c r="C2567" t="s">
        <v>30</v>
      </c>
      <c r="D2567" t="s">
        <v>35</v>
      </c>
      <c r="E2567" t="s">
        <v>13</v>
      </c>
      <c r="F2567">
        <v>21</v>
      </c>
      <c r="G2567" t="str">
        <f t="shared" si="120"/>
        <v>2014</v>
      </c>
      <c r="H2567" t="str">
        <f t="shared" si="121"/>
        <v>April</v>
      </c>
      <c r="I2567">
        <v>5148</v>
      </c>
      <c r="J2567">
        <v>5490</v>
      </c>
      <c r="K2567">
        <f t="shared" si="122"/>
        <v>342</v>
      </c>
      <c r="L2567">
        <v>2034</v>
      </c>
      <c r="M2567">
        <v>2160</v>
      </c>
      <c r="P2567" s="36">
        <v>41756</v>
      </c>
    </row>
    <row r="2568" spans="1:16">
      <c r="A2568" s="57">
        <v>41756</v>
      </c>
      <c r="B2568" t="s">
        <v>14</v>
      </c>
      <c r="C2568" t="s">
        <v>11</v>
      </c>
      <c r="D2568" t="s">
        <v>35</v>
      </c>
      <c r="E2568" t="s">
        <v>13</v>
      </c>
      <c r="F2568">
        <v>25</v>
      </c>
      <c r="G2568" t="str">
        <f t="shared" si="120"/>
        <v>2014</v>
      </c>
      <c r="H2568" t="str">
        <f t="shared" si="121"/>
        <v>April</v>
      </c>
      <c r="I2568">
        <v>113256</v>
      </c>
      <c r="J2568">
        <v>120780</v>
      </c>
      <c r="K2568">
        <f t="shared" si="122"/>
        <v>7524</v>
      </c>
      <c r="L2568">
        <v>3042</v>
      </c>
      <c r="M2568">
        <v>3240</v>
      </c>
      <c r="P2568" s="36">
        <v>41756</v>
      </c>
    </row>
    <row r="2569" spans="1:16">
      <c r="A2569" s="57">
        <v>41757</v>
      </c>
      <c r="B2569" t="s">
        <v>31</v>
      </c>
      <c r="C2569" t="s">
        <v>30</v>
      </c>
      <c r="D2569" t="s">
        <v>28</v>
      </c>
      <c r="E2569" t="s">
        <v>13</v>
      </c>
      <c r="F2569">
        <v>12</v>
      </c>
      <c r="G2569" t="str">
        <f t="shared" si="120"/>
        <v>2014</v>
      </c>
      <c r="H2569" t="str">
        <f t="shared" si="121"/>
        <v>April</v>
      </c>
      <c r="I2569">
        <v>52488</v>
      </c>
      <c r="J2569">
        <v>55890</v>
      </c>
      <c r="K2569">
        <f t="shared" si="122"/>
        <v>3402</v>
      </c>
      <c r="L2569">
        <v>5148</v>
      </c>
      <c r="M2569">
        <v>5490</v>
      </c>
      <c r="P2569" s="36">
        <v>41757</v>
      </c>
    </row>
    <row r="2570" spans="1:16">
      <c r="A2570" s="57">
        <v>41757</v>
      </c>
      <c r="B2570" t="s">
        <v>22</v>
      </c>
      <c r="C2570" t="s">
        <v>23</v>
      </c>
      <c r="D2570" t="s">
        <v>32</v>
      </c>
      <c r="E2570" t="s">
        <v>13</v>
      </c>
      <c r="F2570">
        <v>9</v>
      </c>
      <c r="G2570" t="str">
        <f t="shared" si="120"/>
        <v>2014</v>
      </c>
      <c r="H2570" t="str">
        <f t="shared" si="121"/>
        <v>April</v>
      </c>
      <c r="I2570">
        <v>14184</v>
      </c>
      <c r="J2570">
        <v>15120</v>
      </c>
      <c r="K2570">
        <f t="shared" si="122"/>
        <v>936</v>
      </c>
      <c r="L2570">
        <v>2106</v>
      </c>
      <c r="M2570">
        <v>2250</v>
      </c>
      <c r="P2570" s="36">
        <v>41757</v>
      </c>
    </row>
    <row r="2571" spans="1:16">
      <c r="A2571" s="57">
        <v>41757</v>
      </c>
      <c r="B2571" t="s">
        <v>24</v>
      </c>
      <c r="C2571" t="s">
        <v>25</v>
      </c>
      <c r="D2571" t="s">
        <v>21</v>
      </c>
      <c r="E2571" t="s">
        <v>13</v>
      </c>
      <c r="F2571">
        <v>23</v>
      </c>
      <c r="G2571" t="str">
        <f t="shared" si="120"/>
        <v>2014</v>
      </c>
      <c r="H2571" t="str">
        <f t="shared" si="121"/>
        <v>April</v>
      </c>
      <c r="I2571">
        <v>39528</v>
      </c>
      <c r="J2571">
        <v>42120</v>
      </c>
      <c r="K2571">
        <f t="shared" si="122"/>
        <v>2592</v>
      </c>
      <c r="L2571">
        <v>4482</v>
      </c>
      <c r="M2571">
        <v>4770</v>
      </c>
      <c r="P2571" s="36">
        <v>41757</v>
      </c>
    </row>
    <row r="2572" spans="1:16">
      <c r="A2572" s="57">
        <v>41757</v>
      </c>
      <c r="B2572" t="s">
        <v>31</v>
      </c>
      <c r="C2572" t="s">
        <v>30</v>
      </c>
      <c r="D2572" t="s">
        <v>21</v>
      </c>
      <c r="E2572" t="s">
        <v>13</v>
      </c>
      <c r="F2572">
        <v>23</v>
      </c>
      <c r="G2572" t="str">
        <f t="shared" si="120"/>
        <v>2014</v>
      </c>
      <c r="H2572" t="str">
        <f t="shared" si="121"/>
        <v>April</v>
      </c>
      <c r="I2572">
        <v>28548</v>
      </c>
      <c r="J2572">
        <v>30420</v>
      </c>
      <c r="K2572">
        <f t="shared" si="122"/>
        <v>1872</v>
      </c>
      <c r="L2572">
        <v>3546</v>
      </c>
      <c r="M2572">
        <v>3780</v>
      </c>
      <c r="P2572" s="36">
        <v>41757</v>
      </c>
    </row>
    <row r="2573" spans="1:16">
      <c r="A2573" s="57">
        <v>41758</v>
      </c>
      <c r="B2573" t="s">
        <v>14</v>
      </c>
      <c r="C2573" t="s">
        <v>11</v>
      </c>
      <c r="D2573" t="s">
        <v>36</v>
      </c>
      <c r="E2573" t="s">
        <v>13</v>
      </c>
      <c r="F2573">
        <v>20</v>
      </c>
      <c r="G2573" t="str">
        <f t="shared" si="120"/>
        <v>2014</v>
      </c>
      <c r="H2573" t="str">
        <f t="shared" si="121"/>
        <v>April</v>
      </c>
      <c r="I2573">
        <v>12636</v>
      </c>
      <c r="J2573">
        <v>13500</v>
      </c>
      <c r="K2573">
        <f t="shared" si="122"/>
        <v>864</v>
      </c>
      <c r="L2573">
        <v>4482</v>
      </c>
      <c r="M2573">
        <v>4770</v>
      </c>
      <c r="P2573" s="36">
        <v>41758</v>
      </c>
    </row>
    <row r="2574" spans="1:16">
      <c r="A2574" s="57">
        <v>41758</v>
      </c>
      <c r="B2574" t="s">
        <v>22</v>
      </c>
      <c r="C2574" t="s">
        <v>23</v>
      </c>
      <c r="D2574" t="s">
        <v>39</v>
      </c>
      <c r="E2574" t="s">
        <v>13</v>
      </c>
      <c r="F2574">
        <v>25</v>
      </c>
      <c r="G2574" t="str">
        <f t="shared" si="120"/>
        <v>2014</v>
      </c>
      <c r="H2574" t="str">
        <f t="shared" si="121"/>
        <v>April</v>
      </c>
      <c r="I2574">
        <v>14904</v>
      </c>
      <c r="J2574">
        <v>15840</v>
      </c>
      <c r="K2574">
        <f t="shared" si="122"/>
        <v>936</v>
      </c>
      <c r="L2574">
        <v>4482</v>
      </c>
      <c r="M2574">
        <v>4770</v>
      </c>
      <c r="P2574" s="36">
        <v>41758</v>
      </c>
    </row>
    <row r="2575" spans="1:16">
      <c r="A2575" s="57">
        <v>41758</v>
      </c>
      <c r="B2575" t="s">
        <v>29</v>
      </c>
      <c r="C2575" t="s">
        <v>30</v>
      </c>
      <c r="D2575" t="s">
        <v>35</v>
      </c>
      <c r="E2575" t="s">
        <v>13</v>
      </c>
      <c r="F2575">
        <v>4</v>
      </c>
      <c r="G2575" t="str">
        <f t="shared" si="120"/>
        <v>2014</v>
      </c>
      <c r="H2575" t="str">
        <f t="shared" si="121"/>
        <v>April</v>
      </c>
      <c r="I2575">
        <v>56628</v>
      </c>
      <c r="J2575">
        <v>60390</v>
      </c>
      <c r="K2575">
        <f t="shared" si="122"/>
        <v>3762</v>
      </c>
      <c r="L2575">
        <v>2034</v>
      </c>
      <c r="M2575">
        <v>2160</v>
      </c>
      <c r="P2575" s="36">
        <v>41758</v>
      </c>
    </row>
    <row r="2576" spans="1:16">
      <c r="A2576" s="57">
        <v>41759</v>
      </c>
      <c r="B2576" t="s">
        <v>14</v>
      </c>
      <c r="C2576" t="s">
        <v>11</v>
      </c>
      <c r="D2576" t="s">
        <v>12</v>
      </c>
      <c r="E2576" t="s">
        <v>13</v>
      </c>
      <c r="F2576">
        <v>24</v>
      </c>
      <c r="G2576" t="str">
        <f t="shared" si="120"/>
        <v>2014</v>
      </c>
      <c r="H2576" t="str">
        <f t="shared" si="121"/>
        <v>April</v>
      </c>
      <c r="I2576">
        <v>36612</v>
      </c>
      <c r="J2576">
        <v>38880</v>
      </c>
      <c r="K2576">
        <f t="shared" si="122"/>
        <v>2268</v>
      </c>
      <c r="L2576">
        <v>3978</v>
      </c>
      <c r="M2576">
        <v>4230</v>
      </c>
      <c r="P2576" s="36">
        <v>41759</v>
      </c>
    </row>
    <row r="2577" spans="1:16">
      <c r="A2577" s="57">
        <v>41759</v>
      </c>
      <c r="B2577" t="s">
        <v>24</v>
      </c>
      <c r="C2577" t="s">
        <v>25</v>
      </c>
      <c r="D2577" t="s">
        <v>43</v>
      </c>
      <c r="E2577" t="s">
        <v>13</v>
      </c>
      <c r="F2577">
        <v>24</v>
      </c>
      <c r="G2577" t="str">
        <f t="shared" si="120"/>
        <v>2014</v>
      </c>
      <c r="H2577" t="str">
        <f t="shared" si="121"/>
        <v>April</v>
      </c>
      <c r="I2577">
        <v>71064</v>
      </c>
      <c r="J2577">
        <v>75600</v>
      </c>
      <c r="K2577">
        <f t="shared" si="122"/>
        <v>4536</v>
      </c>
      <c r="L2577">
        <v>5832</v>
      </c>
      <c r="M2577">
        <v>6210</v>
      </c>
      <c r="P2577" s="36">
        <v>41759</v>
      </c>
    </row>
    <row r="2578" spans="1:16">
      <c r="A2578" s="57">
        <v>41760</v>
      </c>
      <c r="B2578" t="s">
        <v>17</v>
      </c>
      <c r="C2578" t="s">
        <v>18</v>
      </c>
      <c r="D2578" t="s">
        <v>43</v>
      </c>
      <c r="E2578" t="s">
        <v>13</v>
      </c>
      <c r="F2578">
        <v>16</v>
      </c>
      <c r="G2578" t="str">
        <f t="shared" si="120"/>
        <v>2014</v>
      </c>
      <c r="H2578" t="str">
        <f t="shared" si="121"/>
        <v>May</v>
      </c>
      <c r="I2578">
        <v>60912</v>
      </c>
      <c r="J2578">
        <v>64800</v>
      </c>
      <c r="K2578">
        <f t="shared" si="122"/>
        <v>3888</v>
      </c>
      <c r="L2578">
        <v>3978</v>
      </c>
      <c r="M2578">
        <v>4230</v>
      </c>
      <c r="P2578" s="36">
        <v>41760</v>
      </c>
    </row>
    <row r="2579" spans="1:16">
      <c r="A2579" s="57">
        <v>41760</v>
      </c>
      <c r="B2579" t="s">
        <v>14</v>
      </c>
      <c r="C2579" t="s">
        <v>11</v>
      </c>
      <c r="D2579" t="s">
        <v>26</v>
      </c>
      <c r="E2579" t="s">
        <v>13</v>
      </c>
      <c r="F2579">
        <v>6</v>
      </c>
      <c r="G2579" t="str">
        <f t="shared" si="120"/>
        <v>2014</v>
      </c>
      <c r="H2579" t="str">
        <f t="shared" si="121"/>
        <v>May</v>
      </c>
      <c r="I2579">
        <v>60840</v>
      </c>
      <c r="J2579">
        <v>64800</v>
      </c>
      <c r="K2579">
        <f t="shared" si="122"/>
        <v>3960</v>
      </c>
      <c r="L2579">
        <v>3978</v>
      </c>
      <c r="M2579">
        <v>4230</v>
      </c>
      <c r="P2579" s="36">
        <v>41760</v>
      </c>
    </row>
    <row r="2580" spans="1:16">
      <c r="A2580" s="57">
        <v>41760</v>
      </c>
      <c r="B2580" t="s">
        <v>10</v>
      </c>
      <c r="C2580" t="s">
        <v>11</v>
      </c>
      <c r="D2580" t="s">
        <v>39</v>
      </c>
      <c r="E2580" t="s">
        <v>13</v>
      </c>
      <c r="F2580">
        <v>4</v>
      </c>
      <c r="G2580" t="str">
        <f t="shared" si="120"/>
        <v>2014</v>
      </c>
      <c r="H2580" t="str">
        <f t="shared" si="121"/>
        <v>May</v>
      </c>
      <c r="I2580">
        <v>29808</v>
      </c>
      <c r="J2580">
        <v>31680</v>
      </c>
      <c r="K2580">
        <f t="shared" si="122"/>
        <v>1872</v>
      </c>
      <c r="L2580">
        <v>5148</v>
      </c>
      <c r="M2580">
        <v>5490</v>
      </c>
      <c r="P2580" s="36">
        <v>41760</v>
      </c>
    </row>
    <row r="2581" spans="1:16">
      <c r="A2581" s="57">
        <v>41760</v>
      </c>
      <c r="B2581" t="s">
        <v>34</v>
      </c>
      <c r="C2581" t="s">
        <v>25</v>
      </c>
      <c r="D2581" t="s">
        <v>37</v>
      </c>
      <c r="E2581" t="s">
        <v>13</v>
      </c>
      <c r="F2581">
        <v>24</v>
      </c>
      <c r="G2581" t="str">
        <f t="shared" si="120"/>
        <v>2014</v>
      </c>
      <c r="H2581" t="str">
        <f t="shared" si="121"/>
        <v>May</v>
      </c>
      <c r="I2581">
        <v>94122</v>
      </c>
      <c r="J2581">
        <v>100170</v>
      </c>
      <c r="K2581">
        <f t="shared" si="122"/>
        <v>6048</v>
      </c>
      <c r="L2581">
        <v>5832</v>
      </c>
      <c r="M2581">
        <v>6210</v>
      </c>
      <c r="P2581" s="36">
        <v>41760</v>
      </c>
    </row>
    <row r="2582" spans="1:16">
      <c r="A2582" s="57">
        <v>41760</v>
      </c>
      <c r="B2582" t="s">
        <v>34</v>
      </c>
      <c r="C2582" t="s">
        <v>25</v>
      </c>
      <c r="D2582" t="s">
        <v>41</v>
      </c>
      <c r="E2582" t="s">
        <v>13</v>
      </c>
      <c r="F2582">
        <v>21</v>
      </c>
      <c r="G2582" t="str">
        <f t="shared" si="120"/>
        <v>2014</v>
      </c>
      <c r="H2582" t="str">
        <f t="shared" si="121"/>
        <v>May</v>
      </c>
      <c r="I2582">
        <v>17712</v>
      </c>
      <c r="J2582">
        <v>18900</v>
      </c>
      <c r="K2582">
        <f t="shared" si="122"/>
        <v>1188</v>
      </c>
      <c r="L2582">
        <v>2034</v>
      </c>
      <c r="M2582">
        <v>2160</v>
      </c>
      <c r="P2582" s="36">
        <v>41760</v>
      </c>
    </row>
    <row r="2583" spans="1:16">
      <c r="A2583" s="57">
        <v>41760</v>
      </c>
      <c r="B2583" t="s">
        <v>22</v>
      </c>
      <c r="C2583" t="s">
        <v>23</v>
      </c>
      <c r="D2583" t="s">
        <v>12</v>
      </c>
      <c r="E2583" t="s">
        <v>13</v>
      </c>
      <c r="F2583">
        <v>13</v>
      </c>
      <c r="G2583" t="str">
        <f t="shared" si="120"/>
        <v>2014</v>
      </c>
      <c r="H2583" t="str">
        <f t="shared" si="121"/>
        <v>May</v>
      </c>
      <c r="I2583">
        <v>42714</v>
      </c>
      <c r="J2583">
        <v>45360</v>
      </c>
      <c r="K2583">
        <f t="shared" si="122"/>
        <v>2646</v>
      </c>
      <c r="L2583">
        <v>5832</v>
      </c>
      <c r="M2583">
        <v>6210</v>
      </c>
      <c r="P2583" s="36">
        <v>41760</v>
      </c>
    </row>
    <row r="2584" spans="1:16">
      <c r="A2584" s="57">
        <v>41761</v>
      </c>
      <c r="B2584" t="s">
        <v>27</v>
      </c>
      <c r="C2584" t="s">
        <v>23</v>
      </c>
      <c r="D2584" t="s">
        <v>42</v>
      </c>
      <c r="E2584" t="s">
        <v>16</v>
      </c>
      <c r="F2584">
        <v>2</v>
      </c>
      <c r="G2584" t="str">
        <f t="shared" si="120"/>
        <v>2014</v>
      </c>
      <c r="H2584" t="str">
        <f t="shared" si="121"/>
        <v>May</v>
      </c>
      <c r="I2584">
        <v>127602</v>
      </c>
      <c r="J2584">
        <v>137700</v>
      </c>
      <c r="K2584">
        <f t="shared" si="122"/>
        <v>10098</v>
      </c>
      <c r="L2584">
        <v>3546</v>
      </c>
      <c r="M2584">
        <v>3780</v>
      </c>
      <c r="P2584" s="36">
        <v>41761</v>
      </c>
    </row>
    <row r="2585" spans="1:16">
      <c r="A2585" s="57">
        <v>41761</v>
      </c>
      <c r="B2585" t="s">
        <v>24</v>
      </c>
      <c r="C2585" t="s">
        <v>25</v>
      </c>
      <c r="D2585" t="s">
        <v>35</v>
      </c>
      <c r="E2585" t="s">
        <v>13</v>
      </c>
      <c r="F2585">
        <v>20</v>
      </c>
      <c r="G2585" t="str">
        <f t="shared" si="120"/>
        <v>2014</v>
      </c>
      <c r="H2585" t="str">
        <f t="shared" si="121"/>
        <v>May</v>
      </c>
      <c r="I2585">
        <v>123552</v>
      </c>
      <c r="J2585">
        <v>131760</v>
      </c>
      <c r="K2585">
        <f t="shared" si="122"/>
        <v>8208</v>
      </c>
      <c r="L2585">
        <v>3726</v>
      </c>
      <c r="M2585">
        <v>3960</v>
      </c>
      <c r="P2585" s="36">
        <v>41761</v>
      </c>
    </row>
    <row r="2586" spans="1:16">
      <c r="A2586" s="57">
        <v>41762</v>
      </c>
      <c r="B2586" t="s">
        <v>29</v>
      </c>
      <c r="C2586" t="s">
        <v>30</v>
      </c>
      <c r="D2586" t="s">
        <v>21</v>
      </c>
      <c r="E2586" t="s">
        <v>13</v>
      </c>
      <c r="F2586">
        <v>21</v>
      </c>
      <c r="G2586" t="str">
        <f t="shared" si="120"/>
        <v>2014</v>
      </c>
      <c r="H2586" t="str">
        <f t="shared" si="121"/>
        <v>May</v>
      </c>
      <c r="I2586">
        <v>10980</v>
      </c>
      <c r="J2586">
        <v>11700</v>
      </c>
      <c r="K2586">
        <f t="shared" si="122"/>
        <v>720</v>
      </c>
      <c r="L2586">
        <v>3978</v>
      </c>
      <c r="M2586">
        <v>4230</v>
      </c>
      <c r="P2586" s="36">
        <v>41762</v>
      </c>
    </row>
    <row r="2587" spans="1:16">
      <c r="A2587" s="57">
        <v>41763</v>
      </c>
      <c r="B2587" t="s">
        <v>24</v>
      </c>
      <c r="C2587" t="s">
        <v>25</v>
      </c>
      <c r="D2587" t="s">
        <v>33</v>
      </c>
      <c r="E2587" t="s">
        <v>13</v>
      </c>
      <c r="F2587">
        <v>12</v>
      </c>
      <c r="G2587" t="str">
        <f t="shared" si="120"/>
        <v>2014</v>
      </c>
      <c r="H2587" t="str">
        <f t="shared" si="121"/>
        <v>May</v>
      </c>
      <c r="I2587">
        <v>99450</v>
      </c>
      <c r="J2587">
        <v>105750</v>
      </c>
      <c r="K2587">
        <f t="shared" si="122"/>
        <v>6300</v>
      </c>
      <c r="L2587">
        <v>3042</v>
      </c>
      <c r="M2587">
        <v>3240</v>
      </c>
      <c r="P2587" s="36">
        <v>41763</v>
      </c>
    </row>
    <row r="2588" spans="1:16">
      <c r="A2588" s="57">
        <v>41763</v>
      </c>
      <c r="B2588" t="s">
        <v>22</v>
      </c>
      <c r="C2588" t="s">
        <v>23</v>
      </c>
      <c r="D2588" t="s">
        <v>19</v>
      </c>
      <c r="E2588" t="s">
        <v>13</v>
      </c>
      <c r="F2588">
        <v>23</v>
      </c>
      <c r="G2588" t="str">
        <f t="shared" si="120"/>
        <v>2014</v>
      </c>
      <c r="H2588" t="str">
        <f t="shared" si="121"/>
        <v>May</v>
      </c>
      <c r="I2588">
        <v>95472</v>
      </c>
      <c r="J2588">
        <v>101520</v>
      </c>
      <c r="K2588">
        <f t="shared" si="122"/>
        <v>6048</v>
      </c>
      <c r="L2588">
        <v>3546</v>
      </c>
      <c r="M2588">
        <v>3780</v>
      </c>
      <c r="P2588" s="36">
        <v>41763</v>
      </c>
    </row>
    <row r="2589" spans="1:16">
      <c r="A2589" s="57">
        <v>41763</v>
      </c>
      <c r="B2589" t="s">
        <v>17</v>
      </c>
      <c r="C2589" t="s">
        <v>18</v>
      </c>
      <c r="D2589" t="s">
        <v>38</v>
      </c>
      <c r="E2589" t="s">
        <v>13</v>
      </c>
      <c r="F2589">
        <v>23</v>
      </c>
      <c r="G2589" t="str">
        <f t="shared" si="120"/>
        <v>2014</v>
      </c>
      <c r="H2589" t="str">
        <f t="shared" si="121"/>
        <v>May</v>
      </c>
      <c r="I2589">
        <v>67374</v>
      </c>
      <c r="J2589">
        <v>71820</v>
      </c>
      <c r="K2589">
        <f t="shared" si="122"/>
        <v>4446</v>
      </c>
      <c r="L2589">
        <v>4482</v>
      </c>
      <c r="M2589">
        <v>4770</v>
      </c>
      <c r="P2589" s="36">
        <v>41763</v>
      </c>
    </row>
    <row r="2590" spans="1:16">
      <c r="A2590" s="57">
        <v>41764</v>
      </c>
      <c r="B2590" t="s">
        <v>17</v>
      </c>
      <c r="C2590" t="s">
        <v>18</v>
      </c>
      <c r="D2590" t="s">
        <v>39</v>
      </c>
      <c r="E2590" t="s">
        <v>13</v>
      </c>
      <c r="F2590">
        <v>24</v>
      </c>
      <c r="G2590" t="str">
        <f t="shared" si="120"/>
        <v>2014</v>
      </c>
      <c r="H2590" t="str">
        <f t="shared" si="121"/>
        <v>May</v>
      </c>
      <c r="I2590">
        <v>85698</v>
      </c>
      <c r="J2590">
        <v>91080</v>
      </c>
      <c r="K2590">
        <f t="shared" si="122"/>
        <v>5382</v>
      </c>
      <c r="L2590">
        <v>3924</v>
      </c>
      <c r="M2590">
        <v>4230</v>
      </c>
      <c r="P2590" s="36">
        <v>41764</v>
      </c>
    </row>
    <row r="2591" spans="1:16">
      <c r="A2591" s="57">
        <v>41764</v>
      </c>
      <c r="B2591" t="s">
        <v>10</v>
      </c>
      <c r="C2591" t="s">
        <v>11</v>
      </c>
      <c r="D2591" t="s">
        <v>35</v>
      </c>
      <c r="E2591" t="s">
        <v>13</v>
      </c>
      <c r="F2591">
        <v>25</v>
      </c>
      <c r="G2591" t="str">
        <f t="shared" si="120"/>
        <v>2014</v>
      </c>
      <c r="H2591" t="str">
        <f t="shared" si="121"/>
        <v>May</v>
      </c>
      <c r="I2591">
        <v>123552</v>
      </c>
      <c r="J2591">
        <v>131760</v>
      </c>
      <c r="K2591">
        <f t="shared" si="122"/>
        <v>8208</v>
      </c>
      <c r="L2591">
        <v>2952</v>
      </c>
      <c r="M2591">
        <v>3150</v>
      </c>
      <c r="P2591" s="36">
        <v>41764</v>
      </c>
    </row>
    <row r="2592" spans="1:16">
      <c r="A2592" s="57">
        <v>41765</v>
      </c>
      <c r="B2592" t="s">
        <v>10</v>
      </c>
      <c r="C2592" t="s">
        <v>11</v>
      </c>
      <c r="D2592" t="s">
        <v>41</v>
      </c>
      <c r="E2592" t="s">
        <v>13</v>
      </c>
      <c r="F2592">
        <v>17</v>
      </c>
      <c r="G2592" t="str">
        <f t="shared" si="120"/>
        <v>2014</v>
      </c>
      <c r="H2592" t="str">
        <f t="shared" si="121"/>
        <v>May</v>
      </c>
      <c r="I2592">
        <v>47232</v>
      </c>
      <c r="J2592">
        <v>50400</v>
      </c>
      <c r="K2592">
        <f t="shared" si="122"/>
        <v>3168</v>
      </c>
      <c r="L2592">
        <v>3726</v>
      </c>
      <c r="M2592">
        <v>3960</v>
      </c>
      <c r="P2592" s="36">
        <v>41765</v>
      </c>
    </row>
    <row r="2593" spans="1:16">
      <c r="A2593" s="57">
        <v>41765</v>
      </c>
      <c r="B2593" t="s">
        <v>34</v>
      </c>
      <c r="C2593" t="s">
        <v>25</v>
      </c>
      <c r="D2593" t="s">
        <v>35</v>
      </c>
      <c r="E2593" t="s">
        <v>13</v>
      </c>
      <c r="F2593">
        <v>21</v>
      </c>
      <c r="G2593" t="str">
        <f t="shared" si="120"/>
        <v>2014</v>
      </c>
      <c r="H2593" t="str">
        <f t="shared" si="121"/>
        <v>May</v>
      </c>
      <c r="I2593">
        <v>97812</v>
      </c>
      <c r="J2593">
        <v>104310</v>
      </c>
      <c r="K2593">
        <f t="shared" si="122"/>
        <v>6498</v>
      </c>
      <c r="L2593">
        <v>3978</v>
      </c>
      <c r="M2593">
        <v>4230</v>
      </c>
      <c r="P2593" s="36">
        <v>41765</v>
      </c>
    </row>
    <row r="2594" spans="1:16">
      <c r="A2594" s="57">
        <v>41765</v>
      </c>
      <c r="B2594" t="s">
        <v>22</v>
      </c>
      <c r="C2594" t="s">
        <v>23</v>
      </c>
      <c r="D2594" t="s">
        <v>41</v>
      </c>
      <c r="E2594" t="s">
        <v>13</v>
      </c>
      <c r="F2594">
        <v>9</v>
      </c>
      <c r="G2594" t="str">
        <f t="shared" si="120"/>
        <v>2014</v>
      </c>
      <c r="H2594" t="str">
        <f t="shared" si="121"/>
        <v>May</v>
      </c>
      <c r="I2594">
        <v>47232</v>
      </c>
      <c r="J2594">
        <v>50400</v>
      </c>
      <c r="K2594">
        <f t="shared" si="122"/>
        <v>3168</v>
      </c>
      <c r="L2594">
        <v>3726</v>
      </c>
      <c r="M2594">
        <v>3960</v>
      </c>
      <c r="P2594" s="36">
        <v>41765</v>
      </c>
    </row>
    <row r="2595" spans="1:16">
      <c r="A2595" s="57">
        <v>41765</v>
      </c>
      <c r="B2595" t="s">
        <v>17</v>
      </c>
      <c r="C2595" t="s">
        <v>18</v>
      </c>
      <c r="D2595" t="s">
        <v>43</v>
      </c>
      <c r="E2595" t="s">
        <v>13</v>
      </c>
      <c r="F2595">
        <v>11</v>
      </c>
      <c r="G2595" t="str">
        <f t="shared" si="120"/>
        <v>2014</v>
      </c>
      <c r="H2595" t="str">
        <f t="shared" si="121"/>
        <v>May</v>
      </c>
      <c r="I2595">
        <v>47376</v>
      </c>
      <c r="J2595">
        <v>50400</v>
      </c>
      <c r="K2595">
        <f t="shared" si="122"/>
        <v>3024</v>
      </c>
      <c r="L2595">
        <v>4482</v>
      </c>
      <c r="M2595">
        <v>4770</v>
      </c>
      <c r="P2595" s="36">
        <v>41765</v>
      </c>
    </row>
    <row r="2596" spans="1:16">
      <c r="A2596" s="57">
        <v>41766</v>
      </c>
      <c r="B2596" t="s">
        <v>14</v>
      </c>
      <c r="C2596" t="s">
        <v>11</v>
      </c>
      <c r="D2596" t="s">
        <v>33</v>
      </c>
      <c r="E2596" t="s">
        <v>13</v>
      </c>
      <c r="F2596">
        <v>4</v>
      </c>
      <c r="G2596" t="str">
        <f t="shared" si="120"/>
        <v>2014</v>
      </c>
      <c r="H2596" t="str">
        <f t="shared" si="121"/>
        <v>May</v>
      </c>
      <c r="I2596">
        <v>91494</v>
      </c>
      <c r="J2596">
        <v>97290</v>
      </c>
      <c r="K2596">
        <f t="shared" si="122"/>
        <v>5796</v>
      </c>
      <c r="L2596">
        <v>3582</v>
      </c>
      <c r="M2596">
        <v>3870</v>
      </c>
      <c r="P2596" s="36">
        <v>41766</v>
      </c>
    </row>
    <row r="2597" spans="1:16">
      <c r="A2597" s="57">
        <v>41766</v>
      </c>
      <c r="B2597" t="s">
        <v>27</v>
      </c>
      <c r="C2597" t="s">
        <v>23</v>
      </c>
      <c r="D2597" t="s">
        <v>28</v>
      </c>
      <c r="E2597" t="s">
        <v>13</v>
      </c>
      <c r="F2597">
        <v>22</v>
      </c>
      <c r="G2597" t="str">
        <f t="shared" si="120"/>
        <v>2014</v>
      </c>
      <c r="H2597" t="str">
        <f t="shared" si="121"/>
        <v>May</v>
      </c>
      <c r="I2597">
        <v>40824</v>
      </c>
      <c r="J2597">
        <v>43470</v>
      </c>
      <c r="K2597">
        <f t="shared" si="122"/>
        <v>2646</v>
      </c>
      <c r="L2597">
        <v>4482</v>
      </c>
      <c r="M2597">
        <v>4770</v>
      </c>
      <c r="P2597" s="36">
        <v>41766</v>
      </c>
    </row>
    <row r="2598" spans="1:16">
      <c r="A2598" s="57">
        <v>41766</v>
      </c>
      <c r="B2598" t="s">
        <v>34</v>
      </c>
      <c r="C2598" t="s">
        <v>25</v>
      </c>
      <c r="D2598" t="s">
        <v>19</v>
      </c>
      <c r="E2598" t="s">
        <v>13</v>
      </c>
      <c r="F2598">
        <v>15</v>
      </c>
      <c r="G2598" t="str">
        <f t="shared" si="120"/>
        <v>2014</v>
      </c>
      <c r="H2598" t="str">
        <f t="shared" si="121"/>
        <v>May</v>
      </c>
      <c r="I2598">
        <v>71604</v>
      </c>
      <c r="J2598">
        <v>76140</v>
      </c>
      <c r="K2598">
        <f t="shared" si="122"/>
        <v>4536</v>
      </c>
      <c r="L2598">
        <v>3924</v>
      </c>
      <c r="M2598">
        <v>4230</v>
      </c>
      <c r="P2598" s="36">
        <v>41766</v>
      </c>
    </row>
    <row r="2599" spans="1:16">
      <c r="A2599" s="57">
        <v>41767</v>
      </c>
      <c r="B2599" t="s">
        <v>17</v>
      </c>
      <c r="C2599" t="s">
        <v>18</v>
      </c>
      <c r="D2599" t="s">
        <v>21</v>
      </c>
      <c r="E2599" t="s">
        <v>13</v>
      </c>
      <c r="F2599">
        <v>23</v>
      </c>
      <c r="G2599" t="str">
        <f t="shared" si="120"/>
        <v>2014</v>
      </c>
      <c r="H2599" t="str">
        <f t="shared" si="121"/>
        <v>May</v>
      </c>
      <c r="I2599">
        <v>4392</v>
      </c>
      <c r="J2599">
        <v>4680</v>
      </c>
      <c r="K2599">
        <f t="shared" si="122"/>
        <v>288</v>
      </c>
      <c r="L2599">
        <v>7506</v>
      </c>
      <c r="M2599">
        <v>8100</v>
      </c>
      <c r="P2599" s="36">
        <v>41767</v>
      </c>
    </row>
    <row r="2600" spans="1:16">
      <c r="A2600" s="57">
        <v>41767</v>
      </c>
      <c r="B2600" t="s">
        <v>31</v>
      </c>
      <c r="C2600" t="s">
        <v>30</v>
      </c>
      <c r="D2600" t="s">
        <v>43</v>
      </c>
      <c r="E2600" t="s">
        <v>13</v>
      </c>
      <c r="F2600">
        <v>9</v>
      </c>
      <c r="G2600" t="str">
        <f t="shared" si="120"/>
        <v>2014</v>
      </c>
      <c r="H2600" t="str">
        <f t="shared" si="121"/>
        <v>May</v>
      </c>
      <c r="I2600">
        <v>81216</v>
      </c>
      <c r="J2600">
        <v>86400</v>
      </c>
      <c r="K2600">
        <f t="shared" si="122"/>
        <v>5184</v>
      </c>
      <c r="L2600">
        <v>3546</v>
      </c>
      <c r="M2600">
        <v>3780</v>
      </c>
      <c r="P2600" s="36">
        <v>41767</v>
      </c>
    </row>
    <row r="2601" spans="1:16">
      <c r="A2601" s="57">
        <v>41767</v>
      </c>
      <c r="B2601" t="s">
        <v>20</v>
      </c>
      <c r="C2601" t="s">
        <v>18</v>
      </c>
      <c r="D2601" t="s">
        <v>36</v>
      </c>
      <c r="E2601" t="s">
        <v>13</v>
      </c>
      <c r="F2601">
        <v>7</v>
      </c>
      <c r="G2601" t="str">
        <f t="shared" si="120"/>
        <v>2014</v>
      </c>
      <c r="H2601" t="str">
        <f t="shared" si="121"/>
        <v>May</v>
      </c>
      <c r="I2601">
        <v>23166</v>
      </c>
      <c r="J2601">
        <v>24750</v>
      </c>
      <c r="K2601">
        <f t="shared" si="122"/>
        <v>1584</v>
      </c>
      <c r="L2601">
        <v>3042</v>
      </c>
      <c r="M2601">
        <v>3240</v>
      </c>
      <c r="P2601" s="36">
        <v>41767</v>
      </c>
    </row>
    <row r="2602" spans="1:16">
      <c r="A2602" s="57">
        <v>41767</v>
      </c>
      <c r="B2602" t="s">
        <v>22</v>
      </c>
      <c r="C2602" t="s">
        <v>23</v>
      </c>
      <c r="D2602" t="s">
        <v>12</v>
      </c>
      <c r="E2602" t="s">
        <v>13</v>
      </c>
      <c r="F2602">
        <v>25</v>
      </c>
      <c r="G2602" t="str">
        <f t="shared" si="120"/>
        <v>2014</v>
      </c>
      <c r="H2602" t="str">
        <f t="shared" si="121"/>
        <v>May</v>
      </c>
      <c r="I2602">
        <v>32544</v>
      </c>
      <c r="J2602">
        <v>34560</v>
      </c>
      <c r="K2602">
        <f t="shared" si="122"/>
        <v>2016</v>
      </c>
      <c r="L2602">
        <v>3042</v>
      </c>
      <c r="M2602">
        <v>3240</v>
      </c>
      <c r="P2602" s="36">
        <v>41767</v>
      </c>
    </row>
    <row r="2603" spans="1:16">
      <c r="A2603" s="57">
        <v>41767</v>
      </c>
      <c r="B2603" t="s">
        <v>27</v>
      </c>
      <c r="C2603" t="s">
        <v>23</v>
      </c>
      <c r="D2603" t="s">
        <v>15</v>
      </c>
      <c r="E2603" t="s">
        <v>16</v>
      </c>
      <c r="F2603">
        <v>10</v>
      </c>
      <c r="G2603" t="str">
        <f t="shared" si="120"/>
        <v>2014</v>
      </c>
      <c r="H2603" t="str">
        <f t="shared" si="121"/>
        <v>May</v>
      </c>
      <c r="I2603">
        <v>14328</v>
      </c>
      <c r="J2603">
        <v>15480</v>
      </c>
      <c r="K2603">
        <f t="shared" si="122"/>
        <v>1152</v>
      </c>
      <c r="L2603">
        <v>3978</v>
      </c>
      <c r="M2603">
        <v>4230</v>
      </c>
      <c r="P2603" s="36">
        <v>41767</v>
      </c>
    </row>
    <row r="2604" spans="1:16">
      <c r="A2604" s="57">
        <v>41767</v>
      </c>
      <c r="B2604" t="s">
        <v>34</v>
      </c>
      <c r="C2604" t="s">
        <v>25</v>
      </c>
      <c r="D2604" t="s">
        <v>15</v>
      </c>
      <c r="E2604" t="s">
        <v>16</v>
      </c>
      <c r="F2604">
        <v>8</v>
      </c>
      <c r="G2604" t="str">
        <f t="shared" si="120"/>
        <v>2014</v>
      </c>
      <c r="H2604" t="str">
        <f t="shared" si="121"/>
        <v>May</v>
      </c>
      <c r="I2604">
        <v>60894</v>
      </c>
      <c r="J2604">
        <v>65790</v>
      </c>
      <c r="K2604">
        <f t="shared" si="122"/>
        <v>4896</v>
      </c>
      <c r="L2604">
        <v>5148</v>
      </c>
      <c r="M2604">
        <v>5490</v>
      </c>
      <c r="P2604" s="36">
        <v>41767</v>
      </c>
    </row>
    <row r="2605" spans="1:16">
      <c r="A2605" s="57">
        <v>41768</v>
      </c>
      <c r="B2605" t="s">
        <v>20</v>
      </c>
      <c r="C2605" t="s">
        <v>18</v>
      </c>
      <c r="D2605" t="s">
        <v>33</v>
      </c>
      <c r="E2605" t="s">
        <v>13</v>
      </c>
      <c r="F2605">
        <v>18</v>
      </c>
      <c r="G2605" t="str">
        <f t="shared" si="120"/>
        <v>2014</v>
      </c>
      <c r="H2605" t="str">
        <f t="shared" si="121"/>
        <v>May</v>
      </c>
      <c r="I2605">
        <v>63648</v>
      </c>
      <c r="J2605">
        <v>67680</v>
      </c>
      <c r="K2605">
        <f t="shared" si="122"/>
        <v>4032</v>
      </c>
      <c r="L2605">
        <v>3042</v>
      </c>
      <c r="M2605">
        <v>3240</v>
      </c>
      <c r="P2605" s="36">
        <v>41768</v>
      </c>
    </row>
    <row r="2606" spans="1:16">
      <c r="A2606" s="57">
        <v>41768</v>
      </c>
      <c r="B2606" t="s">
        <v>17</v>
      </c>
      <c r="C2606" t="s">
        <v>18</v>
      </c>
      <c r="D2606" t="s">
        <v>40</v>
      </c>
      <c r="E2606" t="s">
        <v>16</v>
      </c>
      <c r="F2606">
        <v>8</v>
      </c>
      <c r="G2606" t="str">
        <f t="shared" si="120"/>
        <v>2014</v>
      </c>
      <c r="H2606" t="str">
        <f t="shared" si="121"/>
        <v>May</v>
      </c>
      <c r="I2606">
        <v>39240</v>
      </c>
      <c r="J2606">
        <v>42300</v>
      </c>
      <c r="K2606">
        <f t="shared" si="122"/>
        <v>3060</v>
      </c>
      <c r="L2606">
        <v>5148</v>
      </c>
      <c r="M2606">
        <v>5490</v>
      </c>
      <c r="P2606" s="36">
        <v>41768</v>
      </c>
    </row>
    <row r="2607" spans="1:16">
      <c r="A2607" s="57">
        <v>41769</v>
      </c>
      <c r="B2607" t="s">
        <v>34</v>
      </c>
      <c r="C2607" t="s">
        <v>25</v>
      </c>
      <c r="D2607" t="s">
        <v>39</v>
      </c>
      <c r="E2607" t="s">
        <v>13</v>
      </c>
      <c r="F2607">
        <v>25</v>
      </c>
      <c r="G2607" t="str">
        <f t="shared" si="120"/>
        <v>2014</v>
      </c>
      <c r="H2607" t="str">
        <f t="shared" si="121"/>
        <v>May</v>
      </c>
      <c r="I2607">
        <v>59616</v>
      </c>
      <c r="J2607">
        <v>63360</v>
      </c>
      <c r="K2607">
        <f t="shared" si="122"/>
        <v>3744</v>
      </c>
      <c r="L2607">
        <v>7506</v>
      </c>
      <c r="M2607">
        <v>8100</v>
      </c>
      <c r="P2607" s="36">
        <v>41769</v>
      </c>
    </row>
    <row r="2608" spans="1:16">
      <c r="A2608" s="57">
        <v>41769</v>
      </c>
      <c r="B2608" t="s">
        <v>31</v>
      </c>
      <c r="C2608" t="s">
        <v>30</v>
      </c>
      <c r="D2608" t="s">
        <v>40</v>
      </c>
      <c r="E2608" t="s">
        <v>16</v>
      </c>
      <c r="F2608">
        <v>7</v>
      </c>
      <c r="G2608" t="str">
        <f t="shared" si="120"/>
        <v>2014</v>
      </c>
      <c r="H2608" t="str">
        <f t="shared" si="121"/>
        <v>May</v>
      </c>
      <c r="I2608">
        <v>39240</v>
      </c>
      <c r="J2608">
        <v>42300</v>
      </c>
      <c r="K2608">
        <f t="shared" si="122"/>
        <v>3060</v>
      </c>
      <c r="L2608">
        <v>3042</v>
      </c>
      <c r="M2608">
        <v>3240</v>
      </c>
      <c r="P2608" s="36">
        <v>41769</v>
      </c>
    </row>
    <row r="2609" spans="1:16">
      <c r="A2609" s="57">
        <v>41769</v>
      </c>
      <c r="B2609" t="s">
        <v>10</v>
      </c>
      <c r="C2609" t="s">
        <v>11</v>
      </c>
      <c r="D2609" t="s">
        <v>38</v>
      </c>
      <c r="E2609" t="s">
        <v>13</v>
      </c>
      <c r="F2609">
        <v>17</v>
      </c>
      <c r="G2609" t="str">
        <f t="shared" si="120"/>
        <v>2014</v>
      </c>
      <c r="H2609" t="str">
        <f t="shared" si="121"/>
        <v>May</v>
      </c>
      <c r="I2609">
        <v>14184</v>
      </c>
      <c r="J2609">
        <v>15120</v>
      </c>
      <c r="K2609">
        <f t="shared" si="122"/>
        <v>936</v>
      </c>
      <c r="L2609">
        <v>3978</v>
      </c>
      <c r="M2609">
        <v>4230</v>
      </c>
      <c r="P2609" s="36">
        <v>41769</v>
      </c>
    </row>
    <row r="2610" spans="1:16">
      <c r="A2610" s="57">
        <v>41770</v>
      </c>
      <c r="B2610" t="s">
        <v>24</v>
      </c>
      <c r="C2610" t="s">
        <v>25</v>
      </c>
      <c r="D2610" t="s">
        <v>35</v>
      </c>
      <c r="E2610" t="s">
        <v>13</v>
      </c>
      <c r="F2610">
        <v>3</v>
      </c>
      <c r="G2610" t="str">
        <f t="shared" si="120"/>
        <v>2014</v>
      </c>
      <c r="H2610" t="str">
        <f t="shared" si="121"/>
        <v>May</v>
      </c>
      <c r="I2610">
        <v>10296</v>
      </c>
      <c r="J2610">
        <v>10980</v>
      </c>
      <c r="K2610">
        <f t="shared" si="122"/>
        <v>684</v>
      </c>
      <c r="L2610">
        <v>2952</v>
      </c>
      <c r="M2610">
        <v>3150</v>
      </c>
      <c r="P2610" s="36">
        <v>41770</v>
      </c>
    </row>
    <row r="2611" spans="1:16">
      <c r="A2611" s="57">
        <v>41770</v>
      </c>
      <c r="B2611" t="s">
        <v>14</v>
      </c>
      <c r="C2611" t="s">
        <v>11</v>
      </c>
      <c r="D2611" t="s">
        <v>39</v>
      </c>
      <c r="E2611" t="s">
        <v>13</v>
      </c>
      <c r="F2611">
        <v>13</v>
      </c>
      <c r="G2611" t="str">
        <f t="shared" si="120"/>
        <v>2014</v>
      </c>
      <c r="H2611" t="str">
        <f t="shared" si="121"/>
        <v>May</v>
      </c>
      <c r="I2611">
        <v>52164</v>
      </c>
      <c r="J2611">
        <v>55440</v>
      </c>
      <c r="K2611">
        <f t="shared" si="122"/>
        <v>3276</v>
      </c>
      <c r="L2611">
        <v>2034</v>
      </c>
      <c r="M2611">
        <v>2160</v>
      </c>
      <c r="P2611" s="36">
        <v>41770</v>
      </c>
    </row>
    <row r="2612" spans="1:16">
      <c r="A2612" s="57">
        <v>41770</v>
      </c>
      <c r="B2612" t="s">
        <v>29</v>
      </c>
      <c r="C2612" t="s">
        <v>30</v>
      </c>
      <c r="D2612" t="s">
        <v>39</v>
      </c>
      <c r="E2612" t="s">
        <v>13</v>
      </c>
      <c r="F2612">
        <v>17</v>
      </c>
      <c r="G2612" t="str">
        <f t="shared" si="120"/>
        <v>2014</v>
      </c>
      <c r="H2612" t="str">
        <f t="shared" si="121"/>
        <v>May</v>
      </c>
      <c r="I2612">
        <v>7452</v>
      </c>
      <c r="J2612">
        <v>7920</v>
      </c>
      <c r="K2612">
        <f t="shared" si="122"/>
        <v>468</v>
      </c>
      <c r="L2612">
        <v>3582</v>
      </c>
      <c r="M2612">
        <v>3870</v>
      </c>
      <c r="P2612" s="36">
        <v>41770</v>
      </c>
    </row>
    <row r="2613" spans="1:16">
      <c r="A2613" s="57">
        <v>41770</v>
      </c>
      <c r="B2613" t="s">
        <v>27</v>
      </c>
      <c r="C2613" t="s">
        <v>23</v>
      </c>
      <c r="D2613" t="s">
        <v>28</v>
      </c>
      <c r="E2613" t="s">
        <v>13</v>
      </c>
      <c r="F2613">
        <v>22</v>
      </c>
      <c r="G2613" t="str">
        <f t="shared" si="120"/>
        <v>2014</v>
      </c>
      <c r="H2613" t="str">
        <f t="shared" si="121"/>
        <v>May</v>
      </c>
      <c r="I2613">
        <v>139968</v>
      </c>
      <c r="J2613">
        <v>149040</v>
      </c>
      <c r="K2613">
        <f t="shared" si="122"/>
        <v>9072</v>
      </c>
      <c r="L2613">
        <v>3978</v>
      </c>
      <c r="M2613">
        <v>4230</v>
      </c>
      <c r="P2613" s="36">
        <v>41770</v>
      </c>
    </row>
    <row r="2614" spans="1:16">
      <c r="A2614" s="57">
        <v>41771</v>
      </c>
      <c r="B2614" t="s">
        <v>27</v>
      </c>
      <c r="C2614" t="s">
        <v>23</v>
      </c>
      <c r="D2614" t="s">
        <v>39</v>
      </c>
      <c r="E2614" t="s">
        <v>13</v>
      </c>
      <c r="F2614">
        <v>23</v>
      </c>
      <c r="G2614" t="str">
        <f t="shared" si="120"/>
        <v>2014</v>
      </c>
      <c r="H2614" t="str">
        <f t="shared" si="121"/>
        <v>May</v>
      </c>
      <c r="I2614">
        <v>81972</v>
      </c>
      <c r="J2614">
        <v>87120</v>
      </c>
      <c r="K2614">
        <f t="shared" si="122"/>
        <v>5148</v>
      </c>
      <c r="L2614">
        <v>2196</v>
      </c>
      <c r="M2614">
        <v>2340</v>
      </c>
      <c r="P2614" s="36">
        <v>41771</v>
      </c>
    </row>
    <row r="2615" spans="1:16">
      <c r="A2615" s="57">
        <v>41771</v>
      </c>
      <c r="B2615" t="s">
        <v>34</v>
      </c>
      <c r="C2615" t="s">
        <v>25</v>
      </c>
      <c r="D2615" t="s">
        <v>43</v>
      </c>
      <c r="E2615" t="s">
        <v>13</v>
      </c>
      <c r="F2615">
        <v>1</v>
      </c>
      <c r="G2615" t="str">
        <f t="shared" si="120"/>
        <v>2014</v>
      </c>
      <c r="H2615" t="str">
        <f t="shared" si="121"/>
        <v>May</v>
      </c>
      <c r="I2615">
        <v>60912</v>
      </c>
      <c r="J2615">
        <v>64800</v>
      </c>
      <c r="K2615">
        <f t="shared" si="122"/>
        <v>3888</v>
      </c>
      <c r="L2615">
        <v>2034</v>
      </c>
      <c r="M2615">
        <v>2160</v>
      </c>
      <c r="P2615" s="36">
        <v>41771</v>
      </c>
    </row>
    <row r="2616" spans="1:16">
      <c r="A2616" s="57">
        <v>41771</v>
      </c>
      <c r="B2616" t="s">
        <v>22</v>
      </c>
      <c r="C2616" t="s">
        <v>23</v>
      </c>
      <c r="D2616" t="s">
        <v>41</v>
      </c>
      <c r="E2616" t="s">
        <v>13</v>
      </c>
      <c r="F2616">
        <v>25</v>
      </c>
      <c r="G2616" t="str">
        <f t="shared" si="120"/>
        <v>2014</v>
      </c>
      <c r="H2616" t="str">
        <f t="shared" si="121"/>
        <v>May</v>
      </c>
      <c r="I2616">
        <v>35424</v>
      </c>
      <c r="J2616">
        <v>37800</v>
      </c>
      <c r="K2616">
        <f t="shared" si="122"/>
        <v>2376</v>
      </c>
      <c r="L2616">
        <v>5148</v>
      </c>
      <c r="M2616">
        <v>5490</v>
      </c>
      <c r="P2616" s="36">
        <v>41771</v>
      </c>
    </row>
    <row r="2617" spans="1:16">
      <c r="A2617" s="57">
        <v>41771</v>
      </c>
      <c r="B2617" t="s">
        <v>17</v>
      </c>
      <c r="C2617" t="s">
        <v>18</v>
      </c>
      <c r="D2617" t="s">
        <v>43</v>
      </c>
      <c r="E2617" t="s">
        <v>13</v>
      </c>
      <c r="F2617">
        <v>22</v>
      </c>
      <c r="G2617" t="str">
        <f t="shared" si="120"/>
        <v>2014</v>
      </c>
      <c r="H2617" t="str">
        <f t="shared" si="121"/>
        <v>May</v>
      </c>
      <c r="I2617">
        <v>84600</v>
      </c>
      <c r="J2617">
        <v>90000</v>
      </c>
      <c r="K2617">
        <f t="shared" si="122"/>
        <v>5400</v>
      </c>
      <c r="L2617">
        <v>3384</v>
      </c>
      <c r="M2617">
        <v>3600</v>
      </c>
      <c r="P2617" s="36">
        <v>41771</v>
      </c>
    </row>
    <row r="2618" spans="1:16">
      <c r="A2618" s="57">
        <v>41772</v>
      </c>
      <c r="B2618" t="s">
        <v>27</v>
      </c>
      <c r="C2618" t="s">
        <v>23</v>
      </c>
      <c r="D2618" t="s">
        <v>21</v>
      </c>
      <c r="E2618" t="s">
        <v>13</v>
      </c>
      <c r="F2618">
        <v>2</v>
      </c>
      <c r="G2618" t="str">
        <f t="shared" si="120"/>
        <v>2014</v>
      </c>
      <c r="H2618" t="str">
        <f t="shared" si="121"/>
        <v>May</v>
      </c>
      <c r="I2618">
        <v>6588</v>
      </c>
      <c r="J2618">
        <v>7020</v>
      </c>
      <c r="K2618">
        <f t="shared" si="122"/>
        <v>432</v>
      </c>
      <c r="L2618">
        <v>3978</v>
      </c>
      <c r="M2618">
        <v>4230</v>
      </c>
      <c r="P2618" s="36">
        <v>41772</v>
      </c>
    </row>
    <row r="2619" spans="1:16">
      <c r="A2619" s="57">
        <v>41774</v>
      </c>
      <c r="B2619" t="s">
        <v>29</v>
      </c>
      <c r="C2619" t="s">
        <v>30</v>
      </c>
      <c r="D2619" t="s">
        <v>21</v>
      </c>
      <c r="E2619" t="s">
        <v>13</v>
      </c>
      <c r="F2619">
        <v>11</v>
      </c>
      <c r="G2619" t="str">
        <f t="shared" si="120"/>
        <v>2014</v>
      </c>
      <c r="H2619" t="str">
        <f t="shared" si="121"/>
        <v>May</v>
      </c>
      <c r="I2619">
        <v>43920</v>
      </c>
      <c r="J2619">
        <v>46800</v>
      </c>
      <c r="K2619">
        <f t="shared" si="122"/>
        <v>2880</v>
      </c>
      <c r="L2619">
        <v>3582</v>
      </c>
      <c r="M2619">
        <v>3870</v>
      </c>
      <c r="P2619" s="36">
        <v>41774</v>
      </c>
    </row>
    <row r="2620" spans="1:16">
      <c r="A2620" s="57">
        <v>41774</v>
      </c>
      <c r="B2620" t="s">
        <v>10</v>
      </c>
      <c r="C2620" t="s">
        <v>11</v>
      </c>
      <c r="D2620" t="s">
        <v>39</v>
      </c>
      <c r="E2620" t="s">
        <v>13</v>
      </c>
      <c r="F2620">
        <v>11</v>
      </c>
      <c r="G2620" t="str">
        <f t="shared" si="120"/>
        <v>2014</v>
      </c>
      <c r="H2620" t="str">
        <f t="shared" si="121"/>
        <v>May</v>
      </c>
      <c r="I2620">
        <v>93150</v>
      </c>
      <c r="J2620">
        <v>99000</v>
      </c>
      <c r="K2620">
        <f t="shared" si="122"/>
        <v>5850</v>
      </c>
      <c r="L2620">
        <v>3546</v>
      </c>
      <c r="M2620">
        <v>3780</v>
      </c>
      <c r="P2620" s="36">
        <v>41774</v>
      </c>
    </row>
    <row r="2621" spans="1:16">
      <c r="A2621" s="57">
        <v>41774</v>
      </c>
      <c r="B2621" t="s">
        <v>20</v>
      </c>
      <c r="C2621" t="s">
        <v>18</v>
      </c>
      <c r="D2621" t="s">
        <v>36</v>
      </c>
      <c r="E2621" t="s">
        <v>13</v>
      </c>
      <c r="F2621">
        <v>1</v>
      </c>
      <c r="G2621" t="str">
        <f t="shared" si="120"/>
        <v>2014</v>
      </c>
      <c r="H2621" t="str">
        <f t="shared" si="121"/>
        <v>May</v>
      </c>
      <c r="I2621">
        <v>21060</v>
      </c>
      <c r="J2621">
        <v>22500</v>
      </c>
      <c r="K2621">
        <f t="shared" si="122"/>
        <v>1440</v>
      </c>
      <c r="L2621">
        <v>7506</v>
      </c>
      <c r="M2621">
        <v>8100</v>
      </c>
      <c r="P2621" s="36">
        <v>41774</v>
      </c>
    </row>
    <row r="2622" spans="1:16">
      <c r="A2622" s="57">
        <v>41774</v>
      </c>
      <c r="B2622" t="s">
        <v>34</v>
      </c>
      <c r="C2622" t="s">
        <v>25</v>
      </c>
      <c r="D2622" t="s">
        <v>43</v>
      </c>
      <c r="E2622" t="s">
        <v>13</v>
      </c>
      <c r="F2622">
        <v>14</v>
      </c>
      <c r="G2622" t="str">
        <f t="shared" si="120"/>
        <v>2014</v>
      </c>
      <c r="H2622" t="str">
        <f t="shared" si="121"/>
        <v>May</v>
      </c>
      <c r="I2622">
        <v>13536</v>
      </c>
      <c r="J2622">
        <v>14400</v>
      </c>
      <c r="K2622">
        <f t="shared" si="122"/>
        <v>864</v>
      </c>
      <c r="L2622">
        <v>3978</v>
      </c>
      <c r="M2622">
        <v>4230</v>
      </c>
      <c r="P2622" s="36">
        <v>41774</v>
      </c>
    </row>
    <row r="2623" spans="1:16">
      <c r="A2623" s="57">
        <v>41775</v>
      </c>
      <c r="B2623" t="s">
        <v>27</v>
      </c>
      <c r="C2623" t="s">
        <v>23</v>
      </c>
      <c r="D2623" t="s">
        <v>35</v>
      </c>
      <c r="E2623" t="s">
        <v>13</v>
      </c>
      <c r="F2623">
        <v>11</v>
      </c>
      <c r="G2623" t="str">
        <f t="shared" si="120"/>
        <v>2014</v>
      </c>
      <c r="H2623" t="str">
        <f t="shared" si="121"/>
        <v>May</v>
      </c>
      <c r="I2623">
        <v>46332</v>
      </c>
      <c r="J2623">
        <v>49410</v>
      </c>
      <c r="K2623">
        <f t="shared" si="122"/>
        <v>3078</v>
      </c>
      <c r="L2623">
        <v>2034</v>
      </c>
      <c r="M2623">
        <v>2160</v>
      </c>
      <c r="P2623" s="36">
        <v>41775</v>
      </c>
    </row>
    <row r="2624" spans="1:16">
      <c r="A2624" s="57">
        <v>41775</v>
      </c>
      <c r="B2624" t="s">
        <v>27</v>
      </c>
      <c r="C2624" t="s">
        <v>23</v>
      </c>
      <c r="D2624" t="s">
        <v>32</v>
      </c>
      <c r="E2624" t="s">
        <v>13</v>
      </c>
      <c r="F2624">
        <v>8</v>
      </c>
      <c r="G2624" t="str">
        <f t="shared" si="120"/>
        <v>2014</v>
      </c>
      <c r="H2624" t="str">
        <f t="shared" si="121"/>
        <v>May</v>
      </c>
      <c r="I2624">
        <v>74466</v>
      </c>
      <c r="J2624">
        <v>79380</v>
      </c>
      <c r="K2624">
        <f t="shared" si="122"/>
        <v>4914</v>
      </c>
      <c r="L2624">
        <v>2952</v>
      </c>
      <c r="M2624">
        <v>3150</v>
      </c>
      <c r="P2624" s="36">
        <v>41775</v>
      </c>
    </row>
    <row r="2625" spans="1:16">
      <c r="A2625" s="57">
        <v>41775</v>
      </c>
      <c r="B2625" t="s">
        <v>20</v>
      </c>
      <c r="C2625" t="s">
        <v>18</v>
      </c>
      <c r="D2625" t="s">
        <v>42</v>
      </c>
      <c r="E2625" t="s">
        <v>16</v>
      </c>
      <c r="F2625">
        <v>1</v>
      </c>
      <c r="G2625" t="str">
        <f t="shared" si="120"/>
        <v>2014</v>
      </c>
      <c r="H2625" t="str">
        <f t="shared" si="121"/>
        <v>May</v>
      </c>
      <c r="I2625">
        <v>172638</v>
      </c>
      <c r="J2625">
        <v>186300</v>
      </c>
      <c r="K2625">
        <f t="shared" si="122"/>
        <v>13662</v>
      </c>
      <c r="L2625">
        <v>3546</v>
      </c>
      <c r="M2625">
        <v>3780</v>
      </c>
      <c r="P2625" s="36">
        <v>41775</v>
      </c>
    </row>
    <row r="2626" spans="1:16">
      <c r="A2626" s="57">
        <v>41776</v>
      </c>
      <c r="B2626" t="s">
        <v>31</v>
      </c>
      <c r="C2626" t="s">
        <v>30</v>
      </c>
      <c r="D2626" t="s">
        <v>39</v>
      </c>
      <c r="E2626" t="s">
        <v>13</v>
      </c>
      <c r="F2626">
        <v>24</v>
      </c>
      <c r="G2626" t="str">
        <f t="shared" si="120"/>
        <v>2014</v>
      </c>
      <c r="H2626" t="str">
        <f t="shared" si="121"/>
        <v>May</v>
      </c>
      <c r="I2626">
        <v>3726</v>
      </c>
      <c r="J2626">
        <v>3960</v>
      </c>
      <c r="K2626">
        <f t="shared" si="122"/>
        <v>234</v>
      </c>
      <c r="L2626">
        <v>3546</v>
      </c>
      <c r="M2626">
        <v>3780</v>
      </c>
      <c r="P2626" s="36">
        <v>41776</v>
      </c>
    </row>
    <row r="2627" spans="1:16">
      <c r="A2627" s="57">
        <v>41776</v>
      </c>
      <c r="B2627" t="s">
        <v>34</v>
      </c>
      <c r="C2627" t="s">
        <v>25</v>
      </c>
      <c r="D2627" t="s">
        <v>38</v>
      </c>
      <c r="E2627" t="s">
        <v>13</v>
      </c>
      <c r="F2627">
        <v>15</v>
      </c>
      <c r="G2627" t="str">
        <f t="shared" ref="G2627:G2690" si="123">TEXT(A2627,"yyyy")</f>
        <v>2014</v>
      </c>
      <c r="H2627" t="str">
        <f t="shared" ref="H2627:H2690" si="124">TEXT(A2627,"mmmm")</f>
        <v>May</v>
      </c>
      <c r="I2627">
        <v>31914</v>
      </c>
      <c r="J2627">
        <v>34020</v>
      </c>
      <c r="K2627">
        <f t="shared" ref="K2627:K2690" si="125">J2627-I2627</f>
        <v>2106</v>
      </c>
      <c r="L2627">
        <v>3978</v>
      </c>
      <c r="M2627">
        <v>4230</v>
      </c>
      <c r="P2627" s="36">
        <v>41776</v>
      </c>
    </row>
    <row r="2628" spans="1:16">
      <c r="A2628" s="57">
        <v>41776</v>
      </c>
      <c r="B2628" t="s">
        <v>27</v>
      </c>
      <c r="C2628" t="s">
        <v>23</v>
      </c>
      <c r="D2628" t="s">
        <v>40</v>
      </c>
      <c r="E2628" t="s">
        <v>16</v>
      </c>
      <c r="F2628">
        <v>20</v>
      </c>
      <c r="G2628" t="str">
        <f t="shared" si="123"/>
        <v>2014</v>
      </c>
      <c r="H2628" t="str">
        <f t="shared" si="124"/>
        <v>May</v>
      </c>
      <c r="I2628">
        <v>35316</v>
      </c>
      <c r="J2628">
        <v>38070</v>
      </c>
      <c r="K2628">
        <f t="shared" si="125"/>
        <v>2754</v>
      </c>
      <c r="L2628">
        <v>3546</v>
      </c>
      <c r="M2628">
        <v>3780</v>
      </c>
      <c r="P2628" s="36">
        <v>41776</v>
      </c>
    </row>
    <row r="2629" spans="1:16">
      <c r="A2629" s="57">
        <v>41776</v>
      </c>
      <c r="B2629" t="s">
        <v>14</v>
      </c>
      <c r="C2629" t="s">
        <v>11</v>
      </c>
      <c r="D2629" t="s">
        <v>39</v>
      </c>
      <c r="E2629" t="s">
        <v>13</v>
      </c>
      <c r="F2629">
        <v>1</v>
      </c>
      <c r="G2629" t="str">
        <f t="shared" si="123"/>
        <v>2014</v>
      </c>
      <c r="H2629" t="str">
        <f t="shared" si="124"/>
        <v>May</v>
      </c>
      <c r="I2629">
        <v>81972</v>
      </c>
      <c r="J2629">
        <v>87120</v>
      </c>
      <c r="K2629">
        <f t="shared" si="125"/>
        <v>5148</v>
      </c>
      <c r="L2629">
        <v>5148</v>
      </c>
      <c r="M2629">
        <v>5490</v>
      </c>
      <c r="P2629" s="36">
        <v>41776</v>
      </c>
    </row>
    <row r="2630" spans="1:16">
      <c r="A2630" s="57">
        <v>41777</v>
      </c>
      <c r="B2630" t="s">
        <v>17</v>
      </c>
      <c r="C2630" t="s">
        <v>18</v>
      </c>
      <c r="D2630" t="s">
        <v>43</v>
      </c>
      <c r="E2630" t="s">
        <v>13</v>
      </c>
      <c r="F2630">
        <v>5</v>
      </c>
      <c r="G2630" t="str">
        <f t="shared" si="123"/>
        <v>2014</v>
      </c>
      <c r="H2630" t="str">
        <f t="shared" si="124"/>
        <v>May</v>
      </c>
      <c r="I2630">
        <v>27072</v>
      </c>
      <c r="J2630">
        <v>28800</v>
      </c>
      <c r="K2630">
        <f t="shared" si="125"/>
        <v>1728</v>
      </c>
      <c r="L2630">
        <v>2196</v>
      </c>
      <c r="M2630">
        <v>2340</v>
      </c>
      <c r="P2630" s="36">
        <v>41777</v>
      </c>
    </row>
    <row r="2631" spans="1:16">
      <c r="A2631" s="57">
        <v>41778</v>
      </c>
      <c r="B2631" t="s">
        <v>20</v>
      </c>
      <c r="C2631" t="s">
        <v>18</v>
      </c>
      <c r="D2631" t="s">
        <v>33</v>
      </c>
      <c r="E2631" t="s">
        <v>13</v>
      </c>
      <c r="F2631">
        <v>2</v>
      </c>
      <c r="G2631" t="str">
        <f t="shared" si="123"/>
        <v>2014</v>
      </c>
      <c r="H2631" t="str">
        <f t="shared" si="124"/>
        <v>May</v>
      </c>
      <c r="I2631">
        <v>19890</v>
      </c>
      <c r="J2631">
        <v>21150</v>
      </c>
      <c r="K2631">
        <f t="shared" si="125"/>
        <v>1260</v>
      </c>
      <c r="L2631">
        <v>3924</v>
      </c>
      <c r="M2631">
        <v>4230</v>
      </c>
      <c r="P2631" s="36">
        <v>41778</v>
      </c>
    </row>
    <row r="2632" spans="1:16">
      <c r="A2632" s="57">
        <v>41778</v>
      </c>
      <c r="B2632" t="s">
        <v>14</v>
      </c>
      <c r="C2632" t="s">
        <v>11</v>
      </c>
      <c r="D2632" t="s">
        <v>38</v>
      </c>
      <c r="E2632" t="s">
        <v>13</v>
      </c>
      <c r="F2632">
        <v>15</v>
      </c>
      <c r="G2632" t="str">
        <f t="shared" si="123"/>
        <v>2014</v>
      </c>
      <c r="H2632" t="str">
        <f t="shared" si="124"/>
        <v>May</v>
      </c>
      <c r="I2632">
        <v>60282</v>
      </c>
      <c r="J2632">
        <v>64260</v>
      </c>
      <c r="K2632">
        <f t="shared" si="125"/>
        <v>3978</v>
      </c>
      <c r="L2632">
        <v>3978</v>
      </c>
      <c r="M2632">
        <v>4230</v>
      </c>
      <c r="P2632" s="36">
        <v>41778</v>
      </c>
    </row>
    <row r="2633" spans="1:16">
      <c r="A2633" s="57">
        <v>41778</v>
      </c>
      <c r="B2633" t="s">
        <v>29</v>
      </c>
      <c r="C2633" t="s">
        <v>30</v>
      </c>
      <c r="D2633" t="s">
        <v>42</v>
      </c>
      <c r="E2633" t="s">
        <v>16</v>
      </c>
      <c r="F2633">
        <v>24</v>
      </c>
      <c r="G2633" t="str">
        <f t="shared" si="123"/>
        <v>2014</v>
      </c>
      <c r="H2633" t="str">
        <f t="shared" si="124"/>
        <v>May</v>
      </c>
      <c r="I2633">
        <v>157626</v>
      </c>
      <c r="J2633">
        <v>170100</v>
      </c>
      <c r="K2633">
        <f t="shared" si="125"/>
        <v>12474</v>
      </c>
      <c r="L2633">
        <v>2106</v>
      </c>
      <c r="M2633">
        <v>2250</v>
      </c>
      <c r="P2633" s="36">
        <v>41778</v>
      </c>
    </row>
    <row r="2634" spans="1:16">
      <c r="A2634" s="57">
        <v>41779</v>
      </c>
      <c r="B2634" t="s">
        <v>29</v>
      </c>
      <c r="C2634" t="s">
        <v>30</v>
      </c>
      <c r="D2634" t="s">
        <v>33</v>
      </c>
      <c r="E2634" t="s">
        <v>13</v>
      </c>
      <c r="F2634">
        <v>23</v>
      </c>
      <c r="G2634" t="str">
        <f t="shared" si="123"/>
        <v>2014</v>
      </c>
      <c r="H2634" t="str">
        <f t="shared" si="124"/>
        <v>May</v>
      </c>
      <c r="I2634">
        <v>19890</v>
      </c>
      <c r="J2634">
        <v>21150</v>
      </c>
      <c r="K2634">
        <f t="shared" si="125"/>
        <v>1260</v>
      </c>
      <c r="L2634">
        <v>5148</v>
      </c>
      <c r="M2634">
        <v>5490</v>
      </c>
      <c r="P2634" s="36">
        <v>41779</v>
      </c>
    </row>
    <row r="2635" spans="1:16">
      <c r="A2635" s="57">
        <v>41779</v>
      </c>
      <c r="B2635" t="s">
        <v>27</v>
      </c>
      <c r="C2635" t="s">
        <v>23</v>
      </c>
      <c r="D2635" t="s">
        <v>21</v>
      </c>
      <c r="E2635" t="s">
        <v>13</v>
      </c>
      <c r="F2635">
        <v>20</v>
      </c>
      <c r="G2635" t="str">
        <f t="shared" si="123"/>
        <v>2014</v>
      </c>
      <c r="H2635" t="str">
        <f t="shared" si="124"/>
        <v>May</v>
      </c>
      <c r="I2635">
        <v>4392</v>
      </c>
      <c r="J2635">
        <v>4680</v>
      </c>
      <c r="K2635">
        <f t="shared" si="125"/>
        <v>288</v>
      </c>
      <c r="L2635">
        <v>3546</v>
      </c>
      <c r="M2635">
        <v>3780</v>
      </c>
      <c r="P2635" s="36">
        <v>41779</v>
      </c>
    </row>
    <row r="2636" spans="1:16">
      <c r="A2636" s="57">
        <v>41779</v>
      </c>
      <c r="B2636" t="s">
        <v>31</v>
      </c>
      <c r="C2636" t="s">
        <v>30</v>
      </c>
      <c r="D2636" t="s">
        <v>41</v>
      </c>
      <c r="E2636" t="s">
        <v>13</v>
      </c>
      <c r="F2636">
        <v>23</v>
      </c>
      <c r="G2636" t="str">
        <f t="shared" si="123"/>
        <v>2014</v>
      </c>
      <c r="H2636" t="str">
        <f t="shared" si="124"/>
        <v>May</v>
      </c>
      <c r="I2636">
        <v>44280</v>
      </c>
      <c r="J2636">
        <v>47250</v>
      </c>
      <c r="K2636">
        <f t="shared" si="125"/>
        <v>2970</v>
      </c>
      <c r="L2636">
        <v>3546</v>
      </c>
      <c r="M2636">
        <v>3780</v>
      </c>
      <c r="P2636" s="36">
        <v>41779</v>
      </c>
    </row>
    <row r="2637" spans="1:16">
      <c r="A2637" s="57">
        <v>41779</v>
      </c>
      <c r="B2637" t="s">
        <v>17</v>
      </c>
      <c r="C2637" t="s">
        <v>18</v>
      </c>
      <c r="D2637" t="s">
        <v>40</v>
      </c>
      <c r="E2637" t="s">
        <v>16</v>
      </c>
      <c r="F2637">
        <v>22</v>
      </c>
      <c r="G2637" t="str">
        <f t="shared" si="123"/>
        <v>2014</v>
      </c>
      <c r="H2637" t="str">
        <f t="shared" si="124"/>
        <v>May</v>
      </c>
      <c r="I2637">
        <v>82404</v>
      </c>
      <c r="J2637">
        <v>88830</v>
      </c>
      <c r="K2637">
        <f t="shared" si="125"/>
        <v>6426</v>
      </c>
      <c r="L2637">
        <v>5148</v>
      </c>
      <c r="M2637">
        <v>5490</v>
      </c>
      <c r="P2637" s="36">
        <v>41779</v>
      </c>
    </row>
    <row r="2638" spans="1:16">
      <c r="A2638" s="57">
        <v>41779</v>
      </c>
      <c r="B2638" t="s">
        <v>10</v>
      </c>
      <c r="C2638" t="s">
        <v>11</v>
      </c>
      <c r="D2638" t="s">
        <v>19</v>
      </c>
      <c r="E2638" t="s">
        <v>13</v>
      </c>
      <c r="F2638">
        <v>10</v>
      </c>
      <c r="G2638" t="str">
        <f t="shared" si="123"/>
        <v>2014</v>
      </c>
      <c r="H2638" t="str">
        <f t="shared" si="124"/>
        <v>May</v>
      </c>
      <c r="I2638">
        <v>95472</v>
      </c>
      <c r="J2638">
        <v>101520</v>
      </c>
      <c r="K2638">
        <f t="shared" si="125"/>
        <v>6048</v>
      </c>
      <c r="L2638">
        <v>3384</v>
      </c>
      <c r="M2638">
        <v>3600</v>
      </c>
      <c r="P2638" s="36">
        <v>41779</v>
      </c>
    </row>
    <row r="2639" spans="1:16">
      <c r="A2639" s="57">
        <v>41779</v>
      </c>
      <c r="B2639" t="s">
        <v>20</v>
      </c>
      <c r="C2639" t="s">
        <v>18</v>
      </c>
      <c r="D2639" t="s">
        <v>40</v>
      </c>
      <c r="E2639" t="s">
        <v>16</v>
      </c>
      <c r="F2639">
        <v>5</v>
      </c>
      <c r="G2639" t="str">
        <f t="shared" si="123"/>
        <v>2014</v>
      </c>
      <c r="H2639" t="str">
        <f t="shared" si="124"/>
        <v>May</v>
      </c>
      <c r="I2639">
        <v>58860</v>
      </c>
      <c r="J2639">
        <v>63450</v>
      </c>
      <c r="K2639">
        <f t="shared" si="125"/>
        <v>4590</v>
      </c>
      <c r="L2639">
        <v>3042</v>
      </c>
      <c r="M2639">
        <v>3240</v>
      </c>
      <c r="P2639" s="36">
        <v>41779</v>
      </c>
    </row>
    <row r="2640" spans="1:16">
      <c r="A2640" s="57">
        <v>41780</v>
      </c>
      <c r="B2640" t="s">
        <v>27</v>
      </c>
      <c r="C2640" t="s">
        <v>23</v>
      </c>
      <c r="D2640" t="s">
        <v>26</v>
      </c>
      <c r="E2640" t="s">
        <v>13</v>
      </c>
      <c r="F2640">
        <v>12</v>
      </c>
      <c r="G2640" t="str">
        <f t="shared" si="123"/>
        <v>2014</v>
      </c>
      <c r="H2640" t="str">
        <f t="shared" si="124"/>
        <v>May</v>
      </c>
      <c r="I2640">
        <v>48672</v>
      </c>
      <c r="J2640">
        <v>51840</v>
      </c>
      <c r="K2640">
        <f t="shared" si="125"/>
        <v>3168</v>
      </c>
      <c r="L2640">
        <v>3978</v>
      </c>
      <c r="M2640">
        <v>4230</v>
      </c>
      <c r="P2640" s="36">
        <v>41780</v>
      </c>
    </row>
    <row r="2641" spans="1:16">
      <c r="A2641" s="57">
        <v>41780</v>
      </c>
      <c r="B2641" t="s">
        <v>29</v>
      </c>
      <c r="C2641" t="s">
        <v>30</v>
      </c>
      <c r="D2641" t="s">
        <v>32</v>
      </c>
      <c r="E2641" t="s">
        <v>13</v>
      </c>
      <c r="F2641">
        <v>19</v>
      </c>
      <c r="G2641" t="str">
        <f t="shared" si="123"/>
        <v>2014</v>
      </c>
      <c r="H2641" t="str">
        <f t="shared" si="124"/>
        <v>May</v>
      </c>
      <c r="I2641">
        <v>60282</v>
      </c>
      <c r="J2641">
        <v>64260</v>
      </c>
      <c r="K2641">
        <f t="shared" si="125"/>
        <v>3978</v>
      </c>
      <c r="L2641">
        <v>3978</v>
      </c>
      <c r="M2641">
        <v>4230</v>
      </c>
      <c r="P2641" s="36">
        <v>41780</v>
      </c>
    </row>
    <row r="2642" spans="1:16">
      <c r="A2642" s="57">
        <v>41781</v>
      </c>
      <c r="B2642" t="s">
        <v>29</v>
      </c>
      <c r="C2642" t="s">
        <v>30</v>
      </c>
      <c r="D2642" t="s">
        <v>12</v>
      </c>
      <c r="E2642" t="s">
        <v>13</v>
      </c>
      <c r="F2642">
        <v>18</v>
      </c>
      <c r="G2642" t="str">
        <f t="shared" si="123"/>
        <v>2014</v>
      </c>
      <c r="H2642" t="str">
        <f t="shared" si="124"/>
        <v>May</v>
      </c>
      <c r="I2642">
        <v>42714</v>
      </c>
      <c r="J2642">
        <v>45360</v>
      </c>
      <c r="K2642">
        <f t="shared" si="125"/>
        <v>2646</v>
      </c>
      <c r="L2642">
        <v>3924</v>
      </c>
      <c r="M2642">
        <v>4230</v>
      </c>
      <c r="P2642" s="36">
        <v>41781</v>
      </c>
    </row>
    <row r="2643" spans="1:16">
      <c r="A2643" s="57">
        <v>41781</v>
      </c>
      <c r="B2643" t="s">
        <v>24</v>
      </c>
      <c r="C2643" t="s">
        <v>25</v>
      </c>
      <c r="D2643" t="s">
        <v>33</v>
      </c>
      <c r="E2643" t="s">
        <v>13</v>
      </c>
      <c r="F2643">
        <v>1</v>
      </c>
      <c r="G2643" t="str">
        <f t="shared" si="123"/>
        <v>2014</v>
      </c>
      <c r="H2643" t="str">
        <f t="shared" si="124"/>
        <v>May</v>
      </c>
      <c r="I2643">
        <v>35802</v>
      </c>
      <c r="J2643">
        <v>38070</v>
      </c>
      <c r="K2643">
        <f t="shared" si="125"/>
        <v>2268</v>
      </c>
      <c r="L2643">
        <v>2952</v>
      </c>
      <c r="M2643">
        <v>3150</v>
      </c>
      <c r="P2643" s="36">
        <v>41781</v>
      </c>
    </row>
    <row r="2644" spans="1:16">
      <c r="A2644" s="57">
        <v>41781</v>
      </c>
      <c r="B2644" t="s">
        <v>31</v>
      </c>
      <c r="C2644" t="s">
        <v>30</v>
      </c>
      <c r="D2644" t="s">
        <v>21</v>
      </c>
      <c r="E2644" t="s">
        <v>13</v>
      </c>
      <c r="F2644">
        <v>15</v>
      </c>
      <c r="G2644" t="str">
        <f t="shared" si="123"/>
        <v>2014</v>
      </c>
      <c r="H2644" t="str">
        <f t="shared" si="124"/>
        <v>May</v>
      </c>
      <c r="I2644">
        <v>26352</v>
      </c>
      <c r="J2644">
        <v>28080</v>
      </c>
      <c r="K2644">
        <f t="shared" si="125"/>
        <v>1728</v>
      </c>
      <c r="L2644">
        <v>3042</v>
      </c>
      <c r="M2644">
        <v>3240</v>
      </c>
      <c r="P2644" s="36">
        <v>41781</v>
      </c>
    </row>
    <row r="2645" spans="1:16">
      <c r="A2645" s="57">
        <v>41782</v>
      </c>
      <c r="B2645" t="s">
        <v>20</v>
      </c>
      <c r="C2645" t="s">
        <v>18</v>
      </c>
      <c r="D2645" t="s">
        <v>41</v>
      </c>
      <c r="E2645" t="s">
        <v>13</v>
      </c>
      <c r="F2645">
        <v>4</v>
      </c>
      <c r="G2645" t="str">
        <f t="shared" si="123"/>
        <v>2014</v>
      </c>
      <c r="H2645" t="str">
        <f t="shared" si="124"/>
        <v>May</v>
      </c>
      <c r="I2645">
        <v>38376</v>
      </c>
      <c r="J2645">
        <v>40950</v>
      </c>
      <c r="K2645">
        <f t="shared" si="125"/>
        <v>2574</v>
      </c>
      <c r="L2645">
        <v>3978</v>
      </c>
      <c r="M2645">
        <v>4230</v>
      </c>
      <c r="P2645" s="36">
        <v>41782</v>
      </c>
    </row>
    <row r="2646" spans="1:16">
      <c r="A2646" s="57">
        <v>41782</v>
      </c>
      <c r="B2646" t="s">
        <v>17</v>
      </c>
      <c r="C2646" t="s">
        <v>18</v>
      </c>
      <c r="D2646" t="s">
        <v>15</v>
      </c>
      <c r="E2646" t="s">
        <v>16</v>
      </c>
      <c r="F2646">
        <v>16</v>
      </c>
      <c r="G2646" t="str">
        <f t="shared" si="123"/>
        <v>2014</v>
      </c>
      <c r="H2646" t="str">
        <f t="shared" si="124"/>
        <v>May</v>
      </c>
      <c r="I2646">
        <v>82386</v>
      </c>
      <c r="J2646">
        <v>89010</v>
      </c>
      <c r="K2646">
        <f t="shared" si="125"/>
        <v>6624</v>
      </c>
      <c r="L2646">
        <v>2106</v>
      </c>
      <c r="M2646">
        <v>2250</v>
      </c>
      <c r="P2646" s="36">
        <v>41782</v>
      </c>
    </row>
    <row r="2647" spans="1:16">
      <c r="A2647" s="57">
        <v>41783</v>
      </c>
      <c r="B2647" t="s">
        <v>24</v>
      </c>
      <c r="C2647" t="s">
        <v>25</v>
      </c>
      <c r="D2647" t="s">
        <v>12</v>
      </c>
      <c r="E2647" t="s">
        <v>13</v>
      </c>
      <c r="F2647">
        <v>10</v>
      </c>
      <c r="G2647" t="str">
        <f t="shared" si="123"/>
        <v>2014</v>
      </c>
      <c r="H2647" t="str">
        <f t="shared" si="124"/>
        <v>May</v>
      </c>
      <c r="I2647">
        <v>14238</v>
      </c>
      <c r="J2647">
        <v>15120</v>
      </c>
      <c r="K2647">
        <f t="shared" si="125"/>
        <v>882</v>
      </c>
      <c r="L2647">
        <v>2034</v>
      </c>
      <c r="M2647">
        <v>2160</v>
      </c>
      <c r="P2647" s="36">
        <v>41783</v>
      </c>
    </row>
    <row r="2648" spans="1:16">
      <c r="A2648" s="57">
        <v>41783</v>
      </c>
      <c r="B2648" t="s">
        <v>10</v>
      </c>
      <c r="C2648" t="s">
        <v>11</v>
      </c>
      <c r="D2648" t="s">
        <v>41</v>
      </c>
      <c r="E2648" t="s">
        <v>13</v>
      </c>
      <c r="F2648">
        <v>21</v>
      </c>
      <c r="G2648" t="str">
        <f t="shared" si="123"/>
        <v>2014</v>
      </c>
      <c r="H2648" t="str">
        <f t="shared" si="124"/>
        <v>May</v>
      </c>
      <c r="I2648">
        <v>23616</v>
      </c>
      <c r="J2648">
        <v>25200</v>
      </c>
      <c r="K2648">
        <f t="shared" si="125"/>
        <v>1584</v>
      </c>
      <c r="L2648">
        <v>4482</v>
      </c>
      <c r="M2648">
        <v>4770</v>
      </c>
      <c r="P2648" s="36">
        <v>41783</v>
      </c>
    </row>
    <row r="2649" spans="1:16">
      <c r="A2649" s="57">
        <v>41783</v>
      </c>
      <c r="B2649" t="s">
        <v>31</v>
      </c>
      <c r="C2649" t="s">
        <v>30</v>
      </c>
      <c r="D2649" t="s">
        <v>32</v>
      </c>
      <c r="E2649" t="s">
        <v>13</v>
      </c>
      <c r="F2649">
        <v>7</v>
      </c>
      <c r="G2649" t="str">
        <f t="shared" si="123"/>
        <v>2014</v>
      </c>
      <c r="H2649" t="str">
        <f t="shared" si="124"/>
        <v>May</v>
      </c>
      <c r="I2649">
        <v>70920</v>
      </c>
      <c r="J2649">
        <v>75600</v>
      </c>
      <c r="K2649">
        <f t="shared" si="125"/>
        <v>4680</v>
      </c>
      <c r="L2649">
        <v>3726</v>
      </c>
      <c r="M2649">
        <v>3960</v>
      </c>
      <c r="P2649" s="36">
        <v>41783</v>
      </c>
    </row>
    <row r="2650" spans="1:16">
      <c r="A2650" s="57">
        <v>41783</v>
      </c>
      <c r="B2650" t="s">
        <v>31</v>
      </c>
      <c r="C2650" t="s">
        <v>30</v>
      </c>
      <c r="D2650" t="s">
        <v>37</v>
      </c>
      <c r="E2650" t="s">
        <v>13</v>
      </c>
      <c r="F2650">
        <v>22</v>
      </c>
      <c r="G2650" t="str">
        <f t="shared" si="123"/>
        <v>2014</v>
      </c>
      <c r="H2650" t="str">
        <f t="shared" si="124"/>
        <v>May</v>
      </c>
      <c r="I2650">
        <v>53784</v>
      </c>
      <c r="J2650">
        <v>57240</v>
      </c>
      <c r="K2650">
        <f t="shared" si="125"/>
        <v>3456</v>
      </c>
      <c r="L2650">
        <v>2952</v>
      </c>
      <c r="M2650">
        <v>3150</v>
      </c>
      <c r="P2650" s="36">
        <v>41783</v>
      </c>
    </row>
    <row r="2651" spans="1:16">
      <c r="A2651" s="57">
        <v>41783</v>
      </c>
      <c r="B2651" t="s">
        <v>29</v>
      </c>
      <c r="C2651" t="s">
        <v>30</v>
      </c>
      <c r="D2651" t="s">
        <v>12</v>
      </c>
      <c r="E2651" t="s">
        <v>13</v>
      </c>
      <c r="F2651">
        <v>15</v>
      </c>
      <c r="G2651" t="str">
        <f t="shared" si="123"/>
        <v>2014</v>
      </c>
      <c r="H2651" t="str">
        <f t="shared" si="124"/>
        <v>May</v>
      </c>
      <c r="I2651">
        <v>6102</v>
      </c>
      <c r="J2651">
        <v>6480</v>
      </c>
      <c r="K2651">
        <f t="shared" si="125"/>
        <v>378</v>
      </c>
      <c r="L2651">
        <v>3384</v>
      </c>
      <c r="M2651">
        <v>3600</v>
      </c>
      <c r="P2651" s="36">
        <v>41783</v>
      </c>
    </row>
    <row r="2652" spans="1:16">
      <c r="A2652" s="57">
        <v>41783</v>
      </c>
      <c r="B2652" t="s">
        <v>27</v>
      </c>
      <c r="C2652" t="s">
        <v>23</v>
      </c>
      <c r="D2652" t="s">
        <v>37</v>
      </c>
      <c r="E2652" t="s">
        <v>13</v>
      </c>
      <c r="F2652">
        <v>7</v>
      </c>
      <c r="G2652" t="str">
        <f t="shared" si="123"/>
        <v>2014</v>
      </c>
      <c r="H2652" t="str">
        <f t="shared" si="124"/>
        <v>May</v>
      </c>
      <c r="I2652">
        <v>71712</v>
      </c>
      <c r="J2652">
        <v>76320</v>
      </c>
      <c r="K2652">
        <f t="shared" si="125"/>
        <v>4608</v>
      </c>
      <c r="L2652">
        <v>3546</v>
      </c>
      <c r="M2652">
        <v>3780</v>
      </c>
      <c r="P2652" s="36">
        <v>41783</v>
      </c>
    </row>
    <row r="2653" spans="1:16">
      <c r="A2653" s="57">
        <v>41783</v>
      </c>
      <c r="B2653" t="s">
        <v>24</v>
      </c>
      <c r="C2653" t="s">
        <v>25</v>
      </c>
      <c r="D2653" t="s">
        <v>41</v>
      </c>
      <c r="E2653" t="s">
        <v>13</v>
      </c>
      <c r="F2653">
        <v>17</v>
      </c>
      <c r="G2653" t="str">
        <f t="shared" si="123"/>
        <v>2014</v>
      </c>
      <c r="H2653" t="str">
        <f t="shared" si="124"/>
        <v>May</v>
      </c>
      <c r="I2653">
        <v>35424</v>
      </c>
      <c r="J2653">
        <v>37800</v>
      </c>
      <c r="K2653">
        <f t="shared" si="125"/>
        <v>2376</v>
      </c>
      <c r="L2653">
        <v>5148</v>
      </c>
      <c r="M2653">
        <v>5490</v>
      </c>
      <c r="P2653" s="36">
        <v>41783</v>
      </c>
    </row>
    <row r="2654" spans="1:16">
      <c r="A2654" s="57">
        <v>41784</v>
      </c>
      <c r="B2654" t="s">
        <v>24</v>
      </c>
      <c r="C2654" t="s">
        <v>25</v>
      </c>
      <c r="D2654" t="s">
        <v>12</v>
      </c>
      <c r="E2654" t="s">
        <v>13</v>
      </c>
      <c r="F2654">
        <v>20</v>
      </c>
      <c r="G2654" t="str">
        <f t="shared" si="123"/>
        <v>2014</v>
      </c>
      <c r="H2654" t="str">
        <f t="shared" si="124"/>
        <v>May</v>
      </c>
      <c r="I2654">
        <v>8136</v>
      </c>
      <c r="J2654">
        <v>8640</v>
      </c>
      <c r="K2654">
        <f t="shared" si="125"/>
        <v>504</v>
      </c>
      <c r="L2654">
        <v>2034</v>
      </c>
      <c r="M2654">
        <v>2160</v>
      </c>
      <c r="P2654" s="36">
        <v>41784</v>
      </c>
    </row>
    <row r="2655" spans="1:16">
      <c r="A2655" s="57">
        <v>41784</v>
      </c>
      <c r="B2655" t="s">
        <v>22</v>
      </c>
      <c r="C2655" t="s">
        <v>23</v>
      </c>
      <c r="D2655" t="s">
        <v>43</v>
      </c>
      <c r="E2655" t="s">
        <v>13</v>
      </c>
      <c r="F2655">
        <v>5</v>
      </c>
      <c r="G2655" t="str">
        <f t="shared" si="123"/>
        <v>2014</v>
      </c>
      <c r="H2655" t="str">
        <f t="shared" si="124"/>
        <v>May</v>
      </c>
      <c r="I2655">
        <v>33840</v>
      </c>
      <c r="J2655">
        <v>36000</v>
      </c>
      <c r="K2655">
        <f t="shared" si="125"/>
        <v>2160</v>
      </c>
      <c r="L2655">
        <v>2196</v>
      </c>
      <c r="M2655">
        <v>2340</v>
      </c>
      <c r="P2655" s="36">
        <v>41784</v>
      </c>
    </row>
    <row r="2656" spans="1:16">
      <c r="A2656" s="57">
        <v>41784</v>
      </c>
      <c r="B2656" t="s">
        <v>27</v>
      </c>
      <c r="C2656" t="s">
        <v>23</v>
      </c>
      <c r="D2656" t="s">
        <v>26</v>
      </c>
      <c r="E2656" t="s">
        <v>13</v>
      </c>
      <c r="F2656">
        <v>14</v>
      </c>
      <c r="G2656" t="str">
        <f t="shared" si="123"/>
        <v>2014</v>
      </c>
      <c r="H2656" t="str">
        <f t="shared" si="124"/>
        <v>May</v>
      </c>
      <c r="I2656">
        <v>42588</v>
      </c>
      <c r="J2656">
        <v>45360</v>
      </c>
      <c r="K2656">
        <f t="shared" si="125"/>
        <v>2772</v>
      </c>
      <c r="L2656">
        <v>3546</v>
      </c>
      <c r="M2656">
        <v>3780</v>
      </c>
      <c r="P2656" s="36">
        <v>41784</v>
      </c>
    </row>
    <row r="2657" spans="1:16">
      <c r="A2657" s="57">
        <v>41786</v>
      </c>
      <c r="B2657" t="s">
        <v>29</v>
      </c>
      <c r="C2657" t="s">
        <v>30</v>
      </c>
      <c r="D2657" t="s">
        <v>26</v>
      </c>
      <c r="E2657" t="s">
        <v>13</v>
      </c>
      <c r="F2657">
        <v>6</v>
      </c>
      <c r="G2657" t="str">
        <f t="shared" si="123"/>
        <v>2014</v>
      </c>
      <c r="H2657" t="str">
        <f t="shared" si="124"/>
        <v>May</v>
      </c>
      <c r="I2657">
        <v>36504</v>
      </c>
      <c r="J2657">
        <v>38880</v>
      </c>
      <c r="K2657">
        <f t="shared" si="125"/>
        <v>2376</v>
      </c>
      <c r="L2657">
        <v>3546</v>
      </c>
      <c r="M2657">
        <v>3780</v>
      </c>
      <c r="P2657" s="36">
        <v>41786</v>
      </c>
    </row>
    <row r="2658" spans="1:16">
      <c r="A2658" s="57">
        <v>41786</v>
      </c>
      <c r="B2658" t="s">
        <v>31</v>
      </c>
      <c r="C2658" t="s">
        <v>30</v>
      </c>
      <c r="D2658" t="s">
        <v>39</v>
      </c>
      <c r="E2658" t="s">
        <v>13</v>
      </c>
      <c r="F2658">
        <v>22</v>
      </c>
      <c r="G2658" t="str">
        <f t="shared" si="123"/>
        <v>2014</v>
      </c>
      <c r="H2658" t="str">
        <f t="shared" si="124"/>
        <v>May</v>
      </c>
      <c r="I2658">
        <v>85698</v>
      </c>
      <c r="J2658">
        <v>91080</v>
      </c>
      <c r="K2658">
        <f t="shared" si="125"/>
        <v>5382</v>
      </c>
      <c r="L2658">
        <v>7506</v>
      </c>
      <c r="M2658">
        <v>8100</v>
      </c>
      <c r="P2658" s="36">
        <v>41786</v>
      </c>
    </row>
    <row r="2659" spans="1:16">
      <c r="A2659" s="57">
        <v>41786</v>
      </c>
      <c r="B2659" t="s">
        <v>14</v>
      </c>
      <c r="C2659" t="s">
        <v>11</v>
      </c>
      <c r="D2659" t="s">
        <v>37</v>
      </c>
      <c r="E2659" t="s">
        <v>13</v>
      </c>
      <c r="F2659">
        <v>6</v>
      </c>
      <c r="G2659" t="str">
        <f t="shared" si="123"/>
        <v>2014</v>
      </c>
      <c r="H2659" t="str">
        <f t="shared" si="124"/>
        <v>May</v>
      </c>
      <c r="I2659">
        <v>107568</v>
      </c>
      <c r="J2659">
        <v>114480</v>
      </c>
      <c r="K2659">
        <f t="shared" si="125"/>
        <v>6912</v>
      </c>
      <c r="L2659">
        <v>3924</v>
      </c>
      <c r="M2659">
        <v>4230</v>
      </c>
      <c r="P2659" s="36">
        <v>41786</v>
      </c>
    </row>
    <row r="2660" spans="1:16">
      <c r="A2660" s="57">
        <v>41786</v>
      </c>
      <c r="B2660" t="s">
        <v>17</v>
      </c>
      <c r="C2660" t="s">
        <v>18</v>
      </c>
      <c r="D2660" t="s">
        <v>26</v>
      </c>
      <c r="E2660" t="s">
        <v>13</v>
      </c>
      <c r="F2660">
        <v>6</v>
      </c>
      <c r="G2660" t="str">
        <f t="shared" si="123"/>
        <v>2014</v>
      </c>
      <c r="H2660" t="str">
        <f t="shared" si="124"/>
        <v>May</v>
      </c>
      <c r="I2660">
        <v>66924</v>
      </c>
      <c r="J2660">
        <v>71280</v>
      </c>
      <c r="K2660">
        <f t="shared" si="125"/>
        <v>4356</v>
      </c>
      <c r="L2660">
        <v>4482</v>
      </c>
      <c r="M2660">
        <v>4770</v>
      </c>
      <c r="P2660" s="36">
        <v>41786</v>
      </c>
    </row>
    <row r="2661" spans="1:16">
      <c r="A2661" s="57">
        <v>41786</v>
      </c>
      <c r="B2661" t="s">
        <v>34</v>
      </c>
      <c r="C2661" t="s">
        <v>25</v>
      </c>
      <c r="D2661" t="s">
        <v>42</v>
      </c>
      <c r="E2661" t="s">
        <v>16</v>
      </c>
      <c r="F2661">
        <v>2</v>
      </c>
      <c r="G2661" t="str">
        <f t="shared" si="123"/>
        <v>2014</v>
      </c>
      <c r="H2661" t="str">
        <f t="shared" si="124"/>
        <v>May</v>
      </c>
      <c r="I2661">
        <v>142614</v>
      </c>
      <c r="J2661">
        <v>153900</v>
      </c>
      <c r="K2661">
        <f t="shared" si="125"/>
        <v>11286</v>
      </c>
      <c r="L2661">
        <v>3546</v>
      </c>
      <c r="M2661">
        <v>3780</v>
      </c>
      <c r="P2661" s="36">
        <v>41786</v>
      </c>
    </row>
    <row r="2662" spans="1:16">
      <c r="A2662" s="57">
        <v>41787</v>
      </c>
      <c r="B2662" t="s">
        <v>14</v>
      </c>
      <c r="C2662" t="s">
        <v>11</v>
      </c>
      <c r="D2662" t="s">
        <v>12</v>
      </c>
      <c r="E2662" t="s">
        <v>13</v>
      </c>
      <c r="F2662">
        <v>24</v>
      </c>
      <c r="G2662" t="str">
        <f t="shared" si="123"/>
        <v>2014</v>
      </c>
      <c r="H2662" t="str">
        <f t="shared" si="124"/>
        <v>May</v>
      </c>
      <c r="I2662">
        <v>20340</v>
      </c>
      <c r="J2662">
        <v>21600</v>
      </c>
      <c r="K2662">
        <f t="shared" si="125"/>
        <v>1260</v>
      </c>
      <c r="L2662">
        <v>3726</v>
      </c>
      <c r="M2662">
        <v>3960</v>
      </c>
      <c r="P2662" s="36">
        <v>41787</v>
      </c>
    </row>
    <row r="2663" spans="1:16">
      <c r="A2663" s="57">
        <v>41787</v>
      </c>
      <c r="B2663" t="s">
        <v>17</v>
      </c>
      <c r="C2663" t="s">
        <v>18</v>
      </c>
      <c r="D2663" t="s">
        <v>15</v>
      </c>
      <c r="E2663" t="s">
        <v>16</v>
      </c>
      <c r="F2663">
        <v>11</v>
      </c>
      <c r="G2663" t="str">
        <f t="shared" si="123"/>
        <v>2014</v>
      </c>
      <c r="H2663" t="str">
        <f t="shared" si="124"/>
        <v>May</v>
      </c>
      <c r="I2663">
        <v>28656</v>
      </c>
      <c r="J2663">
        <v>30960</v>
      </c>
      <c r="K2663">
        <f t="shared" si="125"/>
        <v>2304</v>
      </c>
      <c r="L2663">
        <v>2106</v>
      </c>
      <c r="M2663">
        <v>2250</v>
      </c>
      <c r="P2663" s="36">
        <v>41787</v>
      </c>
    </row>
    <row r="2664" spans="1:16">
      <c r="A2664" s="57">
        <v>41787</v>
      </c>
      <c r="B2664" t="s">
        <v>14</v>
      </c>
      <c r="C2664" t="s">
        <v>11</v>
      </c>
      <c r="D2664" t="s">
        <v>42</v>
      </c>
      <c r="E2664" t="s">
        <v>16</v>
      </c>
      <c r="F2664">
        <v>10</v>
      </c>
      <c r="G2664" t="str">
        <f t="shared" si="123"/>
        <v>2014</v>
      </c>
      <c r="H2664" t="str">
        <f t="shared" si="124"/>
        <v>May</v>
      </c>
      <c r="I2664">
        <v>37530</v>
      </c>
      <c r="J2664">
        <v>40500</v>
      </c>
      <c r="K2664">
        <f t="shared" si="125"/>
        <v>2970</v>
      </c>
      <c r="L2664">
        <v>3546</v>
      </c>
      <c r="M2664">
        <v>3780</v>
      </c>
      <c r="P2664" s="36">
        <v>41787</v>
      </c>
    </row>
    <row r="2665" spans="1:16">
      <c r="A2665" s="57">
        <v>41787</v>
      </c>
      <c r="B2665" t="s">
        <v>29</v>
      </c>
      <c r="C2665" t="s">
        <v>30</v>
      </c>
      <c r="D2665" t="s">
        <v>41</v>
      </c>
      <c r="E2665" t="s">
        <v>13</v>
      </c>
      <c r="F2665">
        <v>7</v>
      </c>
      <c r="G2665" t="str">
        <f t="shared" si="123"/>
        <v>2014</v>
      </c>
      <c r="H2665" t="str">
        <f t="shared" si="124"/>
        <v>May</v>
      </c>
      <c r="I2665">
        <v>50184</v>
      </c>
      <c r="J2665">
        <v>53550</v>
      </c>
      <c r="K2665">
        <f t="shared" si="125"/>
        <v>3366</v>
      </c>
      <c r="L2665">
        <v>3384</v>
      </c>
      <c r="M2665">
        <v>3600</v>
      </c>
      <c r="P2665" s="36">
        <v>41787</v>
      </c>
    </row>
    <row r="2666" spans="1:16">
      <c r="A2666" s="57">
        <v>41788</v>
      </c>
      <c r="B2666" t="s">
        <v>29</v>
      </c>
      <c r="C2666" t="s">
        <v>30</v>
      </c>
      <c r="D2666" t="s">
        <v>40</v>
      </c>
      <c r="E2666" t="s">
        <v>16</v>
      </c>
      <c r="F2666">
        <v>22</v>
      </c>
      <c r="G2666" t="str">
        <f t="shared" si="123"/>
        <v>2014</v>
      </c>
      <c r="H2666" t="str">
        <f t="shared" si="124"/>
        <v>May</v>
      </c>
      <c r="I2666">
        <v>98100</v>
      </c>
      <c r="J2666">
        <v>105750</v>
      </c>
      <c r="K2666">
        <f t="shared" si="125"/>
        <v>7650</v>
      </c>
      <c r="L2666">
        <v>2106</v>
      </c>
      <c r="M2666">
        <v>2250</v>
      </c>
      <c r="P2666" s="36">
        <v>41788</v>
      </c>
    </row>
    <row r="2667" spans="1:16">
      <c r="A2667" s="57">
        <v>41789</v>
      </c>
      <c r="B2667" t="s">
        <v>20</v>
      </c>
      <c r="C2667" t="s">
        <v>18</v>
      </c>
      <c r="D2667" t="s">
        <v>28</v>
      </c>
      <c r="E2667" t="s">
        <v>13</v>
      </c>
      <c r="F2667">
        <v>7</v>
      </c>
      <c r="G2667" t="str">
        <f t="shared" si="123"/>
        <v>2014</v>
      </c>
      <c r="H2667" t="str">
        <f t="shared" si="124"/>
        <v>May</v>
      </c>
      <c r="I2667">
        <v>5832</v>
      </c>
      <c r="J2667">
        <v>6210</v>
      </c>
      <c r="K2667">
        <f t="shared" si="125"/>
        <v>378</v>
      </c>
      <c r="L2667">
        <v>3924</v>
      </c>
      <c r="M2667">
        <v>4230</v>
      </c>
      <c r="P2667" s="36">
        <v>41789</v>
      </c>
    </row>
    <row r="2668" spans="1:16">
      <c r="A2668" s="57">
        <v>41790</v>
      </c>
      <c r="B2668" t="s">
        <v>29</v>
      </c>
      <c r="C2668" t="s">
        <v>30</v>
      </c>
      <c r="D2668" t="s">
        <v>28</v>
      </c>
      <c r="E2668" t="s">
        <v>13</v>
      </c>
      <c r="F2668">
        <v>18</v>
      </c>
      <c r="G2668" t="str">
        <f t="shared" si="123"/>
        <v>2014</v>
      </c>
      <c r="H2668" t="str">
        <f t="shared" si="124"/>
        <v>May</v>
      </c>
      <c r="I2668">
        <v>104976</v>
      </c>
      <c r="J2668">
        <v>111780</v>
      </c>
      <c r="K2668">
        <f t="shared" si="125"/>
        <v>6804</v>
      </c>
      <c r="L2668">
        <v>3582</v>
      </c>
      <c r="M2668">
        <v>3870</v>
      </c>
      <c r="P2668" s="36">
        <v>41790</v>
      </c>
    </row>
    <row r="2669" spans="1:16">
      <c r="A2669" s="57">
        <v>41790</v>
      </c>
      <c r="B2669" t="s">
        <v>10</v>
      </c>
      <c r="C2669" t="s">
        <v>11</v>
      </c>
      <c r="D2669" t="s">
        <v>42</v>
      </c>
      <c r="E2669" t="s">
        <v>16</v>
      </c>
      <c r="F2669">
        <v>12</v>
      </c>
      <c r="G2669" t="str">
        <f t="shared" si="123"/>
        <v>2014</v>
      </c>
      <c r="H2669" t="str">
        <f t="shared" si="124"/>
        <v>May</v>
      </c>
      <c r="I2669">
        <v>22518</v>
      </c>
      <c r="J2669">
        <v>24300</v>
      </c>
      <c r="K2669">
        <f t="shared" si="125"/>
        <v>1782</v>
      </c>
      <c r="L2669">
        <v>3582</v>
      </c>
      <c r="M2669">
        <v>3870</v>
      </c>
      <c r="P2669" s="36">
        <v>41790</v>
      </c>
    </row>
    <row r="2670" spans="1:16">
      <c r="A2670" s="57">
        <v>41791</v>
      </c>
      <c r="B2670" t="s">
        <v>29</v>
      </c>
      <c r="C2670" t="s">
        <v>30</v>
      </c>
      <c r="D2670" t="s">
        <v>38</v>
      </c>
      <c r="E2670" t="s">
        <v>13</v>
      </c>
      <c r="F2670">
        <v>19</v>
      </c>
      <c r="G2670" t="str">
        <f t="shared" si="123"/>
        <v>2014</v>
      </c>
      <c r="H2670" t="str">
        <f t="shared" si="124"/>
        <v>June</v>
      </c>
      <c r="I2670">
        <v>46098</v>
      </c>
      <c r="J2670">
        <v>49140</v>
      </c>
      <c r="K2670">
        <f t="shared" si="125"/>
        <v>3042</v>
      </c>
      <c r="L2670">
        <v>3726</v>
      </c>
      <c r="M2670">
        <v>3960</v>
      </c>
      <c r="P2670" s="36">
        <v>41791</v>
      </c>
    </row>
    <row r="2671" spans="1:16">
      <c r="A2671" s="57">
        <v>41791</v>
      </c>
      <c r="B2671" t="s">
        <v>31</v>
      </c>
      <c r="C2671" t="s">
        <v>30</v>
      </c>
      <c r="D2671" t="s">
        <v>36</v>
      </c>
      <c r="E2671" t="s">
        <v>13</v>
      </c>
      <c r="F2671">
        <v>23</v>
      </c>
      <c r="G2671" t="str">
        <f t="shared" si="123"/>
        <v>2014</v>
      </c>
      <c r="H2671" t="str">
        <f t="shared" si="124"/>
        <v>June</v>
      </c>
      <c r="I2671">
        <v>52650</v>
      </c>
      <c r="J2671">
        <v>56250</v>
      </c>
      <c r="K2671">
        <f t="shared" si="125"/>
        <v>3600</v>
      </c>
      <c r="L2671">
        <v>3582</v>
      </c>
      <c r="M2671">
        <v>3870</v>
      </c>
      <c r="P2671" s="36">
        <v>41791</v>
      </c>
    </row>
    <row r="2672" spans="1:16">
      <c r="A2672" s="57">
        <v>41791</v>
      </c>
      <c r="B2672" t="s">
        <v>29</v>
      </c>
      <c r="C2672" t="s">
        <v>30</v>
      </c>
      <c r="D2672" t="s">
        <v>42</v>
      </c>
      <c r="E2672" t="s">
        <v>16</v>
      </c>
      <c r="F2672">
        <v>3</v>
      </c>
      <c r="G2672" t="str">
        <f t="shared" si="123"/>
        <v>2014</v>
      </c>
      <c r="H2672" t="str">
        <f t="shared" si="124"/>
        <v>June</v>
      </c>
      <c r="I2672">
        <v>82566</v>
      </c>
      <c r="J2672">
        <v>89100</v>
      </c>
      <c r="K2672">
        <f t="shared" si="125"/>
        <v>6534</v>
      </c>
      <c r="L2672">
        <v>2952</v>
      </c>
      <c r="M2672">
        <v>3150</v>
      </c>
      <c r="P2672" s="36">
        <v>41791</v>
      </c>
    </row>
    <row r="2673" spans="1:16">
      <c r="A2673" s="57">
        <v>41792</v>
      </c>
      <c r="B2673" t="s">
        <v>31</v>
      </c>
      <c r="C2673" t="s">
        <v>30</v>
      </c>
      <c r="D2673" t="s">
        <v>36</v>
      </c>
      <c r="E2673" t="s">
        <v>13</v>
      </c>
      <c r="F2673">
        <v>24</v>
      </c>
      <c r="G2673" t="str">
        <f t="shared" si="123"/>
        <v>2014</v>
      </c>
      <c r="H2673" t="str">
        <f t="shared" si="124"/>
        <v>June</v>
      </c>
      <c r="I2673">
        <v>52650</v>
      </c>
      <c r="J2673">
        <v>56250</v>
      </c>
      <c r="K2673">
        <f t="shared" si="125"/>
        <v>3600</v>
      </c>
      <c r="L2673">
        <v>3978</v>
      </c>
      <c r="M2673">
        <v>4230</v>
      </c>
      <c r="P2673" s="36">
        <v>41792</v>
      </c>
    </row>
    <row r="2674" spans="1:16">
      <c r="A2674" s="57">
        <v>41793</v>
      </c>
      <c r="B2674" t="s">
        <v>14</v>
      </c>
      <c r="C2674" t="s">
        <v>11</v>
      </c>
      <c r="D2674" t="s">
        <v>32</v>
      </c>
      <c r="E2674" t="s">
        <v>13</v>
      </c>
      <c r="F2674">
        <v>25</v>
      </c>
      <c r="G2674" t="str">
        <f t="shared" si="123"/>
        <v>2014</v>
      </c>
      <c r="H2674" t="str">
        <f t="shared" si="124"/>
        <v>June</v>
      </c>
      <c r="I2674">
        <v>24822</v>
      </c>
      <c r="J2674">
        <v>26460</v>
      </c>
      <c r="K2674">
        <f t="shared" si="125"/>
        <v>1638</v>
      </c>
      <c r="L2674">
        <v>2034</v>
      </c>
      <c r="M2674">
        <v>2160</v>
      </c>
      <c r="P2674" s="36">
        <v>41793</v>
      </c>
    </row>
    <row r="2675" spans="1:16">
      <c r="A2675" s="57">
        <v>41793</v>
      </c>
      <c r="B2675" t="s">
        <v>10</v>
      </c>
      <c r="C2675" t="s">
        <v>11</v>
      </c>
      <c r="D2675" t="s">
        <v>28</v>
      </c>
      <c r="E2675" t="s">
        <v>13</v>
      </c>
      <c r="F2675">
        <v>5</v>
      </c>
      <c r="G2675" t="str">
        <f t="shared" si="123"/>
        <v>2014</v>
      </c>
      <c r="H2675" t="str">
        <f t="shared" si="124"/>
        <v>June</v>
      </c>
      <c r="I2675">
        <v>116640</v>
      </c>
      <c r="J2675">
        <v>124200</v>
      </c>
      <c r="K2675">
        <f t="shared" si="125"/>
        <v>7560</v>
      </c>
      <c r="L2675">
        <v>3924</v>
      </c>
      <c r="M2675">
        <v>4230</v>
      </c>
      <c r="P2675" s="36">
        <v>41793</v>
      </c>
    </row>
    <row r="2676" spans="1:16">
      <c r="A2676" s="57">
        <v>41793</v>
      </c>
      <c r="B2676" t="s">
        <v>17</v>
      </c>
      <c r="C2676" t="s">
        <v>18</v>
      </c>
      <c r="D2676" t="s">
        <v>41</v>
      </c>
      <c r="E2676" t="s">
        <v>13</v>
      </c>
      <c r="F2676">
        <v>2</v>
      </c>
      <c r="G2676" t="str">
        <f t="shared" si="123"/>
        <v>2014</v>
      </c>
      <c r="H2676" t="str">
        <f t="shared" si="124"/>
        <v>June</v>
      </c>
      <c r="I2676">
        <v>38376</v>
      </c>
      <c r="J2676">
        <v>40950</v>
      </c>
      <c r="K2676">
        <f t="shared" si="125"/>
        <v>2574</v>
      </c>
      <c r="L2676">
        <v>5832</v>
      </c>
      <c r="M2676">
        <v>6210</v>
      </c>
      <c r="P2676" s="36">
        <v>41793</v>
      </c>
    </row>
    <row r="2677" spans="1:16">
      <c r="A2677" s="57">
        <v>41794</v>
      </c>
      <c r="B2677" t="s">
        <v>34</v>
      </c>
      <c r="C2677" t="s">
        <v>25</v>
      </c>
      <c r="D2677" t="s">
        <v>39</v>
      </c>
      <c r="E2677" t="s">
        <v>13</v>
      </c>
      <c r="F2677">
        <v>14</v>
      </c>
      <c r="G2677" t="str">
        <f t="shared" si="123"/>
        <v>2014</v>
      </c>
      <c r="H2677" t="str">
        <f t="shared" si="124"/>
        <v>June</v>
      </c>
      <c r="I2677">
        <v>74520</v>
      </c>
      <c r="J2677">
        <v>79200</v>
      </c>
      <c r="K2677">
        <f t="shared" si="125"/>
        <v>4680</v>
      </c>
      <c r="L2677">
        <v>3546</v>
      </c>
      <c r="M2677">
        <v>3780</v>
      </c>
      <c r="P2677" s="36">
        <v>41794</v>
      </c>
    </row>
    <row r="2678" spans="1:16">
      <c r="A2678" s="57">
        <v>41794</v>
      </c>
      <c r="B2678" t="s">
        <v>17</v>
      </c>
      <c r="C2678" t="s">
        <v>18</v>
      </c>
      <c r="D2678" t="s">
        <v>15</v>
      </c>
      <c r="E2678" t="s">
        <v>16</v>
      </c>
      <c r="F2678">
        <v>6</v>
      </c>
      <c r="G2678" t="str">
        <f t="shared" si="123"/>
        <v>2014</v>
      </c>
      <c r="H2678" t="str">
        <f t="shared" si="124"/>
        <v>June</v>
      </c>
      <c r="I2678">
        <v>25074</v>
      </c>
      <c r="J2678">
        <v>27090</v>
      </c>
      <c r="K2678">
        <f t="shared" si="125"/>
        <v>2016</v>
      </c>
      <c r="L2678">
        <v>2034</v>
      </c>
      <c r="M2678">
        <v>2160</v>
      </c>
      <c r="P2678" s="36">
        <v>41794</v>
      </c>
    </row>
    <row r="2679" spans="1:16">
      <c r="A2679" s="57">
        <v>41794</v>
      </c>
      <c r="B2679" t="s">
        <v>27</v>
      </c>
      <c r="C2679" t="s">
        <v>23</v>
      </c>
      <c r="D2679" t="s">
        <v>37</v>
      </c>
      <c r="E2679" t="s">
        <v>13</v>
      </c>
      <c r="F2679">
        <v>13</v>
      </c>
      <c r="G2679" t="str">
        <f t="shared" si="123"/>
        <v>2014</v>
      </c>
      <c r="H2679" t="str">
        <f t="shared" si="124"/>
        <v>June</v>
      </c>
      <c r="I2679">
        <v>58266</v>
      </c>
      <c r="J2679">
        <v>62010</v>
      </c>
      <c r="K2679">
        <f t="shared" si="125"/>
        <v>3744</v>
      </c>
      <c r="L2679">
        <v>2034</v>
      </c>
      <c r="M2679">
        <v>2160</v>
      </c>
      <c r="P2679" s="36">
        <v>41794</v>
      </c>
    </row>
    <row r="2680" spans="1:16">
      <c r="A2680" s="57">
        <v>41794</v>
      </c>
      <c r="B2680" t="s">
        <v>27</v>
      </c>
      <c r="C2680" t="s">
        <v>23</v>
      </c>
      <c r="D2680" t="s">
        <v>36</v>
      </c>
      <c r="E2680" t="s">
        <v>13</v>
      </c>
      <c r="F2680">
        <v>4</v>
      </c>
      <c r="G2680" t="str">
        <f t="shared" si="123"/>
        <v>2014</v>
      </c>
      <c r="H2680" t="str">
        <f t="shared" si="124"/>
        <v>June</v>
      </c>
      <c r="I2680">
        <v>52650</v>
      </c>
      <c r="J2680">
        <v>56250</v>
      </c>
      <c r="K2680">
        <f t="shared" si="125"/>
        <v>3600</v>
      </c>
      <c r="L2680">
        <v>3042</v>
      </c>
      <c r="M2680">
        <v>3240</v>
      </c>
      <c r="P2680" s="36">
        <v>41794</v>
      </c>
    </row>
    <row r="2681" spans="1:16">
      <c r="A2681" s="57">
        <v>41796</v>
      </c>
      <c r="B2681" t="s">
        <v>20</v>
      </c>
      <c r="C2681" t="s">
        <v>18</v>
      </c>
      <c r="D2681" t="s">
        <v>42</v>
      </c>
      <c r="E2681" t="s">
        <v>16</v>
      </c>
      <c r="F2681">
        <v>21</v>
      </c>
      <c r="G2681" t="str">
        <f t="shared" si="123"/>
        <v>2014</v>
      </c>
      <c r="H2681" t="str">
        <f t="shared" si="124"/>
        <v>June</v>
      </c>
      <c r="I2681">
        <v>120096</v>
      </c>
      <c r="J2681">
        <v>129600</v>
      </c>
      <c r="K2681">
        <f t="shared" si="125"/>
        <v>9504</v>
      </c>
      <c r="L2681">
        <v>3042</v>
      </c>
      <c r="M2681">
        <v>3240</v>
      </c>
      <c r="P2681" s="36">
        <v>41796</v>
      </c>
    </row>
    <row r="2682" spans="1:16">
      <c r="A2682" s="57">
        <v>41796</v>
      </c>
      <c r="B2682" t="s">
        <v>17</v>
      </c>
      <c r="C2682" t="s">
        <v>18</v>
      </c>
      <c r="D2682" t="s">
        <v>21</v>
      </c>
      <c r="E2682" t="s">
        <v>13</v>
      </c>
      <c r="F2682">
        <v>16</v>
      </c>
      <c r="G2682" t="str">
        <f t="shared" si="123"/>
        <v>2014</v>
      </c>
      <c r="H2682" t="str">
        <f t="shared" si="124"/>
        <v>June</v>
      </c>
      <c r="I2682">
        <v>54900</v>
      </c>
      <c r="J2682">
        <v>58500</v>
      </c>
      <c r="K2682">
        <f t="shared" si="125"/>
        <v>3600</v>
      </c>
      <c r="L2682">
        <v>3726</v>
      </c>
      <c r="M2682">
        <v>3960</v>
      </c>
      <c r="P2682" s="36">
        <v>41796</v>
      </c>
    </row>
    <row r="2683" spans="1:16">
      <c r="A2683" s="57">
        <v>41796</v>
      </c>
      <c r="B2683" t="s">
        <v>22</v>
      </c>
      <c r="C2683" t="s">
        <v>23</v>
      </c>
      <c r="D2683" t="s">
        <v>12</v>
      </c>
      <c r="E2683" t="s">
        <v>13</v>
      </c>
      <c r="F2683">
        <v>10</v>
      </c>
      <c r="G2683" t="str">
        <f t="shared" si="123"/>
        <v>2014</v>
      </c>
      <c r="H2683" t="str">
        <f t="shared" si="124"/>
        <v>June</v>
      </c>
      <c r="I2683">
        <v>34578</v>
      </c>
      <c r="J2683">
        <v>36720</v>
      </c>
      <c r="K2683">
        <f t="shared" si="125"/>
        <v>2142</v>
      </c>
      <c r="L2683">
        <v>2196</v>
      </c>
      <c r="M2683">
        <v>2340</v>
      </c>
      <c r="P2683" s="36">
        <v>41796</v>
      </c>
    </row>
    <row r="2684" spans="1:16">
      <c r="A2684" s="57">
        <v>41797</v>
      </c>
      <c r="B2684" t="s">
        <v>31</v>
      </c>
      <c r="C2684" t="s">
        <v>30</v>
      </c>
      <c r="D2684" t="s">
        <v>19</v>
      </c>
      <c r="E2684" t="s">
        <v>13</v>
      </c>
      <c r="F2684">
        <v>3</v>
      </c>
      <c r="G2684" t="str">
        <f t="shared" si="123"/>
        <v>2014</v>
      </c>
      <c r="H2684" t="str">
        <f t="shared" si="124"/>
        <v>June</v>
      </c>
      <c r="I2684">
        <v>55692</v>
      </c>
      <c r="J2684">
        <v>59220</v>
      </c>
      <c r="K2684">
        <f t="shared" si="125"/>
        <v>3528</v>
      </c>
      <c r="L2684">
        <v>4482</v>
      </c>
      <c r="M2684">
        <v>4770</v>
      </c>
      <c r="P2684" s="36">
        <v>41797</v>
      </c>
    </row>
    <row r="2685" spans="1:16">
      <c r="A2685" s="57">
        <v>41797</v>
      </c>
      <c r="B2685" t="s">
        <v>29</v>
      </c>
      <c r="C2685" t="s">
        <v>30</v>
      </c>
      <c r="D2685" t="s">
        <v>33</v>
      </c>
      <c r="E2685" t="s">
        <v>13</v>
      </c>
      <c r="F2685">
        <v>1</v>
      </c>
      <c r="G2685" t="str">
        <f t="shared" si="123"/>
        <v>2014</v>
      </c>
      <c r="H2685" t="str">
        <f t="shared" si="124"/>
        <v>June</v>
      </c>
      <c r="I2685">
        <v>31824</v>
      </c>
      <c r="J2685">
        <v>33840</v>
      </c>
      <c r="K2685">
        <f t="shared" si="125"/>
        <v>2016</v>
      </c>
      <c r="L2685">
        <v>5148</v>
      </c>
      <c r="M2685">
        <v>5490</v>
      </c>
      <c r="P2685" s="36">
        <v>41797</v>
      </c>
    </row>
    <row r="2686" spans="1:16">
      <c r="A2686" s="57">
        <v>41797</v>
      </c>
      <c r="B2686" t="s">
        <v>22</v>
      </c>
      <c r="C2686" t="s">
        <v>23</v>
      </c>
      <c r="D2686" t="s">
        <v>15</v>
      </c>
      <c r="E2686" t="s">
        <v>16</v>
      </c>
      <c r="F2686">
        <v>13</v>
      </c>
      <c r="G2686" t="str">
        <f t="shared" si="123"/>
        <v>2014</v>
      </c>
      <c r="H2686" t="str">
        <f t="shared" si="124"/>
        <v>June</v>
      </c>
      <c r="I2686">
        <v>78804</v>
      </c>
      <c r="J2686">
        <v>85140</v>
      </c>
      <c r="K2686">
        <f t="shared" si="125"/>
        <v>6336</v>
      </c>
      <c r="L2686">
        <v>3978</v>
      </c>
      <c r="M2686">
        <v>4230</v>
      </c>
      <c r="P2686" s="36">
        <v>41797</v>
      </c>
    </row>
    <row r="2687" spans="1:16">
      <c r="A2687" s="57">
        <v>41797</v>
      </c>
      <c r="B2687" t="s">
        <v>27</v>
      </c>
      <c r="C2687" t="s">
        <v>23</v>
      </c>
      <c r="D2687" t="s">
        <v>26</v>
      </c>
      <c r="E2687" t="s">
        <v>13</v>
      </c>
      <c r="F2687">
        <v>15</v>
      </c>
      <c r="G2687" t="str">
        <f t="shared" si="123"/>
        <v>2014</v>
      </c>
      <c r="H2687" t="str">
        <f t="shared" si="124"/>
        <v>June</v>
      </c>
      <c r="I2687">
        <v>76050</v>
      </c>
      <c r="J2687">
        <v>81000</v>
      </c>
      <c r="K2687">
        <f t="shared" si="125"/>
        <v>4950</v>
      </c>
      <c r="L2687">
        <v>2106</v>
      </c>
      <c r="M2687">
        <v>2250</v>
      </c>
      <c r="P2687" s="36">
        <v>41797</v>
      </c>
    </row>
    <row r="2688" spans="1:16">
      <c r="A2688" s="57">
        <v>41798</v>
      </c>
      <c r="B2688" t="s">
        <v>17</v>
      </c>
      <c r="C2688" t="s">
        <v>18</v>
      </c>
      <c r="D2688" t="s">
        <v>37</v>
      </c>
      <c r="E2688" t="s">
        <v>13</v>
      </c>
      <c r="F2688">
        <v>5</v>
      </c>
      <c r="G2688" t="str">
        <f t="shared" si="123"/>
        <v>2014</v>
      </c>
      <c r="H2688" t="str">
        <f t="shared" si="124"/>
        <v>June</v>
      </c>
      <c r="I2688">
        <v>112050</v>
      </c>
      <c r="J2688">
        <v>119250</v>
      </c>
      <c r="K2688">
        <f t="shared" si="125"/>
        <v>7200</v>
      </c>
      <c r="L2688">
        <v>3978</v>
      </c>
      <c r="M2688">
        <v>4230</v>
      </c>
      <c r="P2688" s="36">
        <v>41798</v>
      </c>
    </row>
    <row r="2689" spans="1:16">
      <c r="A2689" s="57">
        <v>41798</v>
      </c>
      <c r="B2689" t="s">
        <v>14</v>
      </c>
      <c r="C2689" t="s">
        <v>11</v>
      </c>
      <c r="D2689" t="s">
        <v>39</v>
      </c>
      <c r="E2689" t="s">
        <v>13</v>
      </c>
      <c r="F2689">
        <v>25</v>
      </c>
      <c r="G2689" t="str">
        <f t="shared" si="123"/>
        <v>2014</v>
      </c>
      <c r="H2689" t="str">
        <f t="shared" si="124"/>
        <v>June</v>
      </c>
      <c r="I2689">
        <v>33534</v>
      </c>
      <c r="J2689">
        <v>35640</v>
      </c>
      <c r="K2689">
        <f t="shared" si="125"/>
        <v>2106</v>
      </c>
      <c r="L2689">
        <v>2034</v>
      </c>
      <c r="M2689">
        <v>2160</v>
      </c>
      <c r="P2689" s="36">
        <v>41798</v>
      </c>
    </row>
    <row r="2690" spans="1:16">
      <c r="A2690" s="57">
        <v>41801</v>
      </c>
      <c r="B2690" t="s">
        <v>17</v>
      </c>
      <c r="C2690" t="s">
        <v>18</v>
      </c>
      <c r="D2690" t="s">
        <v>36</v>
      </c>
      <c r="E2690" t="s">
        <v>13</v>
      </c>
      <c r="F2690">
        <v>14</v>
      </c>
      <c r="G2690" t="str">
        <f t="shared" si="123"/>
        <v>2014</v>
      </c>
      <c r="H2690" t="str">
        <f t="shared" si="124"/>
        <v>June</v>
      </c>
      <c r="I2690">
        <v>2106</v>
      </c>
      <c r="J2690">
        <v>2250</v>
      </c>
      <c r="K2690">
        <f t="shared" si="125"/>
        <v>144</v>
      </c>
      <c r="L2690">
        <v>3978</v>
      </c>
      <c r="M2690">
        <v>4230</v>
      </c>
      <c r="P2690" s="36">
        <v>41801</v>
      </c>
    </row>
    <row r="2691" spans="1:16">
      <c r="A2691" s="57">
        <v>41801</v>
      </c>
      <c r="B2691" t="s">
        <v>22</v>
      </c>
      <c r="C2691" t="s">
        <v>23</v>
      </c>
      <c r="D2691" t="s">
        <v>43</v>
      </c>
      <c r="E2691" t="s">
        <v>13</v>
      </c>
      <c r="F2691">
        <v>11</v>
      </c>
      <c r="G2691" t="str">
        <f t="shared" ref="G2691:G2754" si="126">TEXT(A2691,"yyyy")</f>
        <v>2014</v>
      </c>
      <c r="H2691" t="str">
        <f t="shared" ref="H2691:H2754" si="127">TEXT(A2691,"mmmm")</f>
        <v>June</v>
      </c>
      <c r="I2691">
        <v>77832</v>
      </c>
      <c r="J2691">
        <v>82800</v>
      </c>
      <c r="K2691">
        <f t="shared" ref="K2691:K2754" si="128">J2691-I2691</f>
        <v>4968</v>
      </c>
      <c r="L2691">
        <v>2034</v>
      </c>
      <c r="M2691">
        <v>2160</v>
      </c>
      <c r="P2691" s="36">
        <v>41801</v>
      </c>
    </row>
    <row r="2692" spans="1:16">
      <c r="A2692" s="57">
        <v>41802</v>
      </c>
      <c r="B2692" t="s">
        <v>34</v>
      </c>
      <c r="C2692" t="s">
        <v>25</v>
      </c>
      <c r="D2692" t="s">
        <v>40</v>
      </c>
      <c r="E2692" t="s">
        <v>16</v>
      </c>
      <c r="F2692">
        <v>8</v>
      </c>
      <c r="G2692" t="str">
        <f t="shared" si="126"/>
        <v>2014</v>
      </c>
      <c r="H2692" t="str">
        <f t="shared" si="127"/>
        <v>June</v>
      </c>
      <c r="I2692">
        <v>62784</v>
      </c>
      <c r="J2692">
        <v>67680</v>
      </c>
      <c r="K2692">
        <f t="shared" si="128"/>
        <v>4896</v>
      </c>
      <c r="L2692">
        <v>2952</v>
      </c>
      <c r="M2692">
        <v>3150</v>
      </c>
      <c r="P2692" s="36">
        <v>41802</v>
      </c>
    </row>
    <row r="2693" spans="1:16">
      <c r="A2693" s="57">
        <v>41802</v>
      </c>
      <c r="B2693" t="s">
        <v>31</v>
      </c>
      <c r="C2693" t="s">
        <v>30</v>
      </c>
      <c r="D2693" t="s">
        <v>42</v>
      </c>
      <c r="E2693" t="s">
        <v>16</v>
      </c>
      <c r="F2693">
        <v>1</v>
      </c>
      <c r="G2693" t="str">
        <f t="shared" si="126"/>
        <v>2014</v>
      </c>
      <c r="H2693" t="str">
        <f t="shared" si="127"/>
        <v>June</v>
      </c>
      <c r="I2693">
        <v>60048</v>
      </c>
      <c r="J2693">
        <v>64800</v>
      </c>
      <c r="K2693">
        <f t="shared" si="128"/>
        <v>4752</v>
      </c>
      <c r="L2693">
        <v>3546</v>
      </c>
      <c r="M2693">
        <v>3780</v>
      </c>
      <c r="P2693" s="36">
        <v>41802</v>
      </c>
    </row>
    <row r="2694" spans="1:16">
      <c r="A2694" s="57">
        <v>41802</v>
      </c>
      <c r="B2694" t="s">
        <v>14</v>
      </c>
      <c r="C2694" t="s">
        <v>11</v>
      </c>
      <c r="D2694" t="s">
        <v>40</v>
      </c>
      <c r="E2694" t="s">
        <v>16</v>
      </c>
      <c r="F2694">
        <v>24</v>
      </c>
      <c r="G2694" t="str">
        <f t="shared" si="126"/>
        <v>2014</v>
      </c>
      <c r="H2694" t="str">
        <f t="shared" si="127"/>
        <v>June</v>
      </c>
      <c r="I2694">
        <v>74556</v>
      </c>
      <c r="J2694">
        <v>80370</v>
      </c>
      <c r="K2694">
        <f t="shared" si="128"/>
        <v>5814</v>
      </c>
      <c r="L2694">
        <v>3546</v>
      </c>
      <c r="M2694">
        <v>3780</v>
      </c>
      <c r="P2694" s="36">
        <v>41802</v>
      </c>
    </row>
    <row r="2695" spans="1:16">
      <c r="A2695" s="57">
        <v>41803</v>
      </c>
      <c r="B2695" t="s">
        <v>31</v>
      </c>
      <c r="C2695" t="s">
        <v>30</v>
      </c>
      <c r="D2695" t="s">
        <v>41</v>
      </c>
      <c r="E2695" t="s">
        <v>13</v>
      </c>
      <c r="F2695">
        <v>15</v>
      </c>
      <c r="G2695" t="str">
        <f t="shared" si="126"/>
        <v>2014</v>
      </c>
      <c r="H2695" t="str">
        <f t="shared" si="127"/>
        <v>June</v>
      </c>
      <c r="I2695">
        <v>2952</v>
      </c>
      <c r="J2695">
        <v>3150</v>
      </c>
      <c r="K2695">
        <f t="shared" si="128"/>
        <v>198</v>
      </c>
      <c r="L2695">
        <v>3978</v>
      </c>
      <c r="M2695">
        <v>4230</v>
      </c>
      <c r="P2695" s="36">
        <v>41803</v>
      </c>
    </row>
    <row r="2696" spans="1:16">
      <c r="A2696" s="57">
        <v>41803</v>
      </c>
      <c r="B2696" t="s">
        <v>20</v>
      </c>
      <c r="C2696" t="s">
        <v>18</v>
      </c>
      <c r="D2696" t="s">
        <v>28</v>
      </c>
      <c r="E2696" t="s">
        <v>13</v>
      </c>
      <c r="F2696">
        <v>20</v>
      </c>
      <c r="G2696" t="str">
        <f t="shared" si="126"/>
        <v>2014</v>
      </c>
      <c r="H2696" t="str">
        <f t="shared" si="127"/>
        <v>June</v>
      </c>
      <c r="I2696">
        <v>145800</v>
      </c>
      <c r="J2696">
        <v>155250</v>
      </c>
      <c r="K2696">
        <f t="shared" si="128"/>
        <v>9450</v>
      </c>
      <c r="L2696">
        <v>3546</v>
      </c>
      <c r="M2696">
        <v>3780</v>
      </c>
      <c r="P2696" s="36">
        <v>41803</v>
      </c>
    </row>
    <row r="2697" spans="1:16">
      <c r="A2697" s="57">
        <v>41804</v>
      </c>
      <c r="B2697" t="s">
        <v>34</v>
      </c>
      <c r="C2697" t="s">
        <v>25</v>
      </c>
      <c r="D2697" t="s">
        <v>43</v>
      </c>
      <c r="E2697" t="s">
        <v>13</v>
      </c>
      <c r="F2697">
        <v>1</v>
      </c>
      <c r="G2697" t="str">
        <f t="shared" si="126"/>
        <v>2014</v>
      </c>
      <c r="H2697" t="str">
        <f t="shared" si="127"/>
        <v>June</v>
      </c>
      <c r="I2697">
        <v>71064</v>
      </c>
      <c r="J2697">
        <v>75600</v>
      </c>
      <c r="K2697">
        <f t="shared" si="128"/>
        <v>4536</v>
      </c>
      <c r="L2697">
        <v>5148</v>
      </c>
      <c r="M2697">
        <v>5490</v>
      </c>
      <c r="P2697" s="36">
        <v>41804</v>
      </c>
    </row>
    <row r="2698" spans="1:16">
      <c r="A2698" s="57">
        <v>41805</v>
      </c>
      <c r="B2698" t="s">
        <v>20</v>
      </c>
      <c r="C2698" t="s">
        <v>18</v>
      </c>
      <c r="D2698" t="s">
        <v>37</v>
      </c>
      <c r="E2698" t="s">
        <v>13</v>
      </c>
      <c r="F2698">
        <v>5</v>
      </c>
      <c r="G2698" t="str">
        <f t="shared" si="126"/>
        <v>2014</v>
      </c>
      <c r="H2698" t="str">
        <f t="shared" si="127"/>
        <v>June</v>
      </c>
      <c r="I2698">
        <v>67230</v>
      </c>
      <c r="J2698">
        <v>71550</v>
      </c>
      <c r="K2698">
        <f t="shared" si="128"/>
        <v>4320</v>
      </c>
      <c r="L2698">
        <v>2196</v>
      </c>
      <c r="M2698">
        <v>2340</v>
      </c>
      <c r="P2698" s="36">
        <v>41805</v>
      </c>
    </row>
    <row r="2699" spans="1:16">
      <c r="A2699" s="57">
        <v>41805</v>
      </c>
      <c r="B2699" t="s">
        <v>17</v>
      </c>
      <c r="C2699" t="s">
        <v>18</v>
      </c>
      <c r="D2699" t="s">
        <v>19</v>
      </c>
      <c r="E2699" t="s">
        <v>13</v>
      </c>
      <c r="F2699">
        <v>2</v>
      </c>
      <c r="G2699" t="str">
        <f t="shared" si="126"/>
        <v>2014</v>
      </c>
      <c r="H2699" t="str">
        <f t="shared" si="127"/>
        <v>June</v>
      </c>
      <c r="I2699">
        <v>67626</v>
      </c>
      <c r="J2699">
        <v>71910</v>
      </c>
      <c r="K2699">
        <f t="shared" si="128"/>
        <v>4284</v>
      </c>
      <c r="L2699">
        <v>3924</v>
      </c>
      <c r="M2699">
        <v>4230</v>
      </c>
      <c r="P2699" s="36">
        <v>41805</v>
      </c>
    </row>
    <row r="2700" spans="1:16">
      <c r="A2700" s="57">
        <v>41805</v>
      </c>
      <c r="B2700" t="s">
        <v>17</v>
      </c>
      <c r="C2700" t="s">
        <v>18</v>
      </c>
      <c r="D2700" t="s">
        <v>19</v>
      </c>
      <c r="E2700" t="s">
        <v>13</v>
      </c>
      <c r="F2700">
        <v>15</v>
      </c>
      <c r="G2700" t="str">
        <f t="shared" si="126"/>
        <v>2014</v>
      </c>
      <c r="H2700" t="str">
        <f t="shared" si="127"/>
        <v>June</v>
      </c>
      <c r="I2700">
        <v>99450</v>
      </c>
      <c r="J2700">
        <v>105750</v>
      </c>
      <c r="K2700">
        <f t="shared" si="128"/>
        <v>6300</v>
      </c>
      <c r="L2700">
        <v>3978</v>
      </c>
      <c r="M2700">
        <v>4230</v>
      </c>
      <c r="P2700" s="36">
        <v>41805</v>
      </c>
    </row>
    <row r="2701" spans="1:16">
      <c r="A2701" s="57">
        <v>41805</v>
      </c>
      <c r="B2701" t="s">
        <v>17</v>
      </c>
      <c r="C2701" t="s">
        <v>18</v>
      </c>
      <c r="D2701" t="s">
        <v>42</v>
      </c>
      <c r="E2701" t="s">
        <v>16</v>
      </c>
      <c r="F2701">
        <v>24</v>
      </c>
      <c r="G2701" t="str">
        <f t="shared" si="126"/>
        <v>2014</v>
      </c>
      <c r="H2701" t="str">
        <f t="shared" si="127"/>
        <v>June</v>
      </c>
      <c r="I2701">
        <v>7506</v>
      </c>
      <c r="J2701">
        <v>8100</v>
      </c>
      <c r="K2701">
        <f t="shared" si="128"/>
        <v>594</v>
      </c>
      <c r="L2701">
        <v>2106</v>
      </c>
      <c r="M2701">
        <v>2250</v>
      </c>
      <c r="P2701" s="36">
        <v>41805</v>
      </c>
    </row>
    <row r="2702" spans="1:16">
      <c r="A2702" s="57">
        <v>41805</v>
      </c>
      <c r="B2702" t="s">
        <v>27</v>
      </c>
      <c r="C2702" t="s">
        <v>23</v>
      </c>
      <c r="D2702" t="s">
        <v>15</v>
      </c>
      <c r="E2702" t="s">
        <v>16</v>
      </c>
      <c r="F2702">
        <v>23</v>
      </c>
      <c r="G2702" t="str">
        <f t="shared" si="126"/>
        <v>2014</v>
      </c>
      <c r="H2702" t="str">
        <f t="shared" si="127"/>
        <v>June</v>
      </c>
      <c r="I2702">
        <v>53730</v>
      </c>
      <c r="J2702">
        <v>58050</v>
      </c>
      <c r="K2702">
        <f t="shared" si="128"/>
        <v>4320</v>
      </c>
      <c r="L2702">
        <v>5148</v>
      </c>
      <c r="M2702">
        <v>5490</v>
      </c>
      <c r="P2702" s="36">
        <v>41805</v>
      </c>
    </row>
    <row r="2703" spans="1:16">
      <c r="A2703" s="57">
        <v>41806</v>
      </c>
      <c r="B2703" t="s">
        <v>27</v>
      </c>
      <c r="C2703" t="s">
        <v>23</v>
      </c>
      <c r="D2703" t="s">
        <v>35</v>
      </c>
      <c r="E2703" t="s">
        <v>13</v>
      </c>
      <c r="F2703">
        <v>20</v>
      </c>
      <c r="G2703" t="str">
        <f t="shared" si="126"/>
        <v>2014</v>
      </c>
      <c r="H2703" t="str">
        <f t="shared" si="127"/>
        <v>June</v>
      </c>
      <c r="I2703">
        <v>61776</v>
      </c>
      <c r="J2703">
        <v>65880</v>
      </c>
      <c r="K2703">
        <f t="shared" si="128"/>
        <v>4104</v>
      </c>
      <c r="L2703">
        <v>3546</v>
      </c>
      <c r="M2703">
        <v>3780</v>
      </c>
      <c r="P2703" s="36">
        <v>41806</v>
      </c>
    </row>
    <row r="2704" spans="1:16">
      <c r="A2704" s="57">
        <v>41806</v>
      </c>
      <c r="B2704" t="s">
        <v>34</v>
      </c>
      <c r="C2704" t="s">
        <v>25</v>
      </c>
      <c r="D2704" t="s">
        <v>12</v>
      </c>
      <c r="E2704" t="s">
        <v>13</v>
      </c>
      <c r="F2704">
        <v>23</v>
      </c>
      <c r="G2704" t="str">
        <f t="shared" si="126"/>
        <v>2014</v>
      </c>
      <c r="H2704" t="str">
        <f t="shared" si="127"/>
        <v>June</v>
      </c>
      <c r="I2704">
        <v>18306</v>
      </c>
      <c r="J2704">
        <v>19440</v>
      </c>
      <c r="K2704">
        <f t="shared" si="128"/>
        <v>1134</v>
      </c>
      <c r="L2704">
        <v>3546</v>
      </c>
      <c r="M2704">
        <v>3780</v>
      </c>
      <c r="P2704" s="36">
        <v>41806</v>
      </c>
    </row>
    <row r="2705" spans="1:16">
      <c r="A2705" s="57">
        <v>41806</v>
      </c>
      <c r="B2705" t="s">
        <v>31</v>
      </c>
      <c r="C2705" t="s">
        <v>30</v>
      </c>
      <c r="D2705" t="s">
        <v>21</v>
      </c>
      <c r="E2705" t="s">
        <v>13</v>
      </c>
      <c r="F2705">
        <v>22</v>
      </c>
      <c r="G2705" t="str">
        <f t="shared" si="126"/>
        <v>2014</v>
      </c>
      <c r="H2705" t="str">
        <f t="shared" si="127"/>
        <v>June</v>
      </c>
      <c r="I2705">
        <v>21960</v>
      </c>
      <c r="J2705">
        <v>23400</v>
      </c>
      <c r="K2705">
        <f t="shared" si="128"/>
        <v>1440</v>
      </c>
      <c r="L2705">
        <v>5148</v>
      </c>
      <c r="M2705">
        <v>5490</v>
      </c>
      <c r="P2705" s="36">
        <v>41806</v>
      </c>
    </row>
    <row r="2706" spans="1:16">
      <c r="A2706" s="57">
        <v>41806</v>
      </c>
      <c r="B2706" t="s">
        <v>24</v>
      </c>
      <c r="C2706" t="s">
        <v>25</v>
      </c>
      <c r="D2706" t="s">
        <v>35</v>
      </c>
      <c r="E2706" t="s">
        <v>13</v>
      </c>
      <c r="F2706">
        <v>10</v>
      </c>
      <c r="G2706" t="str">
        <f t="shared" si="126"/>
        <v>2014</v>
      </c>
      <c r="H2706" t="str">
        <f t="shared" si="127"/>
        <v>June</v>
      </c>
      <c r="I2706">
        <v>108108</v>
      </c>
      <c r="J2706">
        <v>115290</v>
      </c>
      <c r="K2706">
        <f t="shared" si="128"/>
        <v>7182</v>
      </c>
      <c r="L2706">
        <v>3384</v>
      </c>
      <c r="M2706">
        <v>3600</v>
      </c>
      <c r="P2706" s="36">
        <v>41806</v>
      </c>
    </row>
    <row r="2707" spans="1:16">
      <c r="A2707" s="57">
        <v>41806</v>
      </c>
      <c r="B2707" t="s">
        <v>17</v>
      </c>
      <c r="C2707" t="s">
        <v>18</v>
      </c>
      <c r="D2707" t="s">
        <v>26</v>
      </c>
      <c r="E2707" t="s">
        <v>13</v>
      </c>
      <c r="F2707">
        <v>5</v>
      </c>
      <c r="G2707" t="str">
        <f t="shared" si="126"/>
        <v>2014</v>
      </c>
      <c r="H2707" t="str">
        <f t="shared" si="127"/>
        <v>June</v>
      </c>
      <c r="I2707">
        <v>18252</v>
      </c>
      <c r="J2707">
        <v>19440</v>
      </c>
      <c r="K2707">
        <f t="shared" si="128"/>
        <v>1188</v>
      </c>
      <c r="L2707">
        <v>3042</v>
      </c>
      <c r="M2707">
        <v>3240</v>
      </c>
      <c r="P2707" s="36">
        <v>41806</v>
      </c>
    </row>
    <row r="2708" spans="1:16">
      <c r="A2708" s="57">
        <v>41806</v>
      </c>
      <c r="B2708" t="s">
        <v>20</v>
      </c>
      <c r="C2708" t="s">
        <v>18</v>
      </c>
      <c r="D2708" t="s">
        <v>40</v>
      </c>
      <c r="E2708" t="s">
        <v>16</v>
      </c>
      <c r="F2708">
        <v>12</v>
      </c>
      <c r="G2708" t="str">
        <f t="shared" si="126"/>
        <v>2014</v>
      </c>
      <c r="H2708" t="str">
        <f t="shared" si="127"/>
        <v>June</v>
      </c>
      <c r="I2708">
        <v>35316</v>
      </c>
      <c r="J2708">
        <v>38070</v>
      </c>
      <c r="K2708">
        <f t="shared" si="128"/>
        <v>2754</v>
      </c>
      <c r="L2708">
        <v>3978</v>
      </c>
      <c r="M2708">
        <v>4230</v>
      </c>
      <c r="P2708" s="36">
        <v>41806</v>
      </c>
    </row>
    <row r="2709" spans="1:16">
      <c r="A2709" s="57">
        <v>41806</v>
      </c>
      <c r="B2709" t="s">
        <v>20</v>
      </c>
      <c r="C2709" t="s">
        <v>18</v>
      </c>
      <c r="D2709" t="s">
        <v>12</v>
      </c>
      <c r="E2709" t="s">
        <v>13</v>
      </c>
      <c r="F2709">
        <v>19</v>
      </c>
      <c r="G2709" t="str">
        <f t="shared" si="126"/>
        <v>2014</v>
      </c>
      <c r="H2709" t="str">
        <f t="shared" si="127"/>
        <v>June</v>
      </c>
      <c r="I2709">
        <v>46782</v>
      </c>
      <c r="J2709">
        <v>49680</v>
      </c>
      <c r="K2709">
        <f t="shared" si="128"/>
        <v>2898</v>
      </c>
      <c r="L2709">
        <v>3978</v>
      </c>
      <c r="M2709">
        <v>4230</v>
      </c>
      <c r="P2709" s="36">
        <v>41806</v>
      </c>
    </row>
    <row r="2710" spans="1:16">
      <c r="A2710" s="57">
        <v>41806</v>
      </c>
      <c r="B2710" t="s">
        <v>10</v>
      </c>
      <c r="C2710" t="s">
        <v>11</v>
      </c>
      <c r="D2710" t="s">
        <v>28</v>
      </c>
      <c r="E2710" t="s">
        <v>13</v>
      </c>
      <c r="F2710">
        <v>18</v>
      </c>
      <c r="G2710" t="str">
        <f t="shared" si="126"/>
        <v>2014</v>
      </c>
      <c r="H2710" t="str">
        <f t="shared" si="127"/>
        <v>June</v>
      </c>
      <c r="I2710">
        <v>17496</v>
      </c>
      <c r="J2710">
        <v>18630</v>
      </c>
      <c r="K2710">
        <f t="shared" si="128"/>
        <v>1134</v>
      </c>
      <c r="L2710">
        <v>3924</v>
      </c>
      <c r="M2710">
        <v>4230</v>
      </c>
      <c r="P2710" s="36">
        <v>41806</v>
      </c>
    </row>
    <row r="2711" spans="1:16">
      <c r="A2711" s="57">
        <v>41806</v>
      </c>
      <c r="B2711" t="s">
        <v>29</v>
      </c>
      <c r="C2711" t="s">
        <v>30</v>
      </c>
      <c r="D2711" t="s">
        <v>36</v>
      </c>
      <c r="E2711" t="s">
        <v>13</v>
      </c>
      <c r="F2711">
        <v>1</v>
      </c>
      <c r="G2711" t="str">
        <f t="shared" si="126"/>
        <v>2014</v>
      </c>
      <c r="H2711" t="str">
        <f t="shared" si="127"/>
        <v>June</v>
      </c>
      <c r="I2711">
        <v>25272</v>
      </c>
      <c r="J2711">
        <v>27000</v>
      </c>
      <c r="K2711">
        <f t="shared" si="128"/>
        <v>1728</v>
      </c>
      <c r="L2711">
        <v>2952</v>
      </c>
      <c r="M2711">
        <v>3150</v>
      </c>
      <c r="P2711" s="36">
        <v>41806</v>
      </c>
    </row>
    <row r="2712" spans="1:16">
      <c r="A2712" s="57">
        <v>41806</v>
      </c>
      <c r="B2712" t="s">
        <v>31</v>
      </c>
      <c r="C2712" t="s">
        <v>30</v>
      </c>
      <c r="D2712" t="s">
        <v>43</v>
      </c>
      <c r="E2712" t="s">
        <v>13</v>
      </c>
      <c r="F2712">
        <v>15</v>
      </c>
      <c r="G2712" t="str">
        <f t="shared" si="126"/>
        <v>2014</v>
      </c>
      <c r="H2712" t="str">
        <f t="shared" si="127"/>
        <v>June</v>
      </c>
      <c r="I2712">
        <v>40608</v>
      </c>
      <c r="J2712">
        <v>43200</v>
      </c>
      <c r="K2712">
        <f t="shared" si="128"/>
        <v>2592</v>
      </c>
      <c r="L2712">
        <v>3042</v>
      </c>
      <c r="M2712">
        <v>3240</v>
      </c>
      <c r="P2712" s="36">
        <v>41806</v>
      </c>
    </row>
    <row r="2713" spans="1:16">
      <c r="A2713" s="57">
        <v>41807</v>
      </c>
      <c r="B2713" t="s">
        <v>14</v>
      </c>
      <c r="C2713" t="s">
        <v>11</v>
      </c>
      <c r="D2713" t="s">
        <v>32</v>
      </c>
      <c r="E2713" t="s">
        <v>13</v>
      </c>
      <c r="F2713">
        <v>4</v>
      </c>
      <c r="G2713" t="str">
        <f t="shared" si="126"/>
        <v>2014</v>
      </c>
      <c r="H2713" t="str">
        <f t="shared" si="127"/>
        <v>June</v>
      </c>
      <c r="I2713">
        <v>56736</v>
      </c>
      <c r="J2713">
        <v>60480</v>
      </c>
      <c r="K2713">
        <f t="shared" si="128"/>
        <v>3744</v>
      </c>
      <c r="L2713">
        <v>3978</v>
      </c>
      <c r="M2713">
        <v>4230</v>
      </c>
      <c r="P2713" s="36">
        <v>41807</v>
      </c>
    </row>
    <row r="2714" spans="1:16">
      <c r="A2714" s="57">
        <v>41807</v>
      </c>
      <c r="B2714" t="s">
        <v>17</v>
      </c>
      <c r="C2714" t="s">
        <v>18</v>
      </c>
      <c r="D2714" t="s">
        <v>19</v>
      </c>
      <c r="E2714" t="s">
        <v>13</v>
      </c>
      <c r="F2714">
        <v>16</v>
      </c>
      <c r="G2714" t="str">
        <f t="shared" si="126"/>
        <v>2014</v>
      </c>
      <c r="H2714" t="str">
        <f t="shared" si="127"/>
        <v>June</v>
      </c>
      <c r="I2714">
        <v>75582</v>
      </c>
      <c r="J2714">
        <v>80370</v>
      </c>
      <c r="K2714">
        <f t="shared" si="128"/>
        <v>4788</v>
      </c>
      <c r="L2714">
        <v>2106</v>
      </c>
      <c r="M2714">
        <v>2250</v>
      </c>
      <c r="P2714" s="36">
        <v>41807</v>
      </c>
    </row>
    <row r="2715" spans="1:16">
      <c r="A2715" s="57">
        <v>41808</v>
      </c>
      <c r="B2715" t="s">
        <v>22</v>
      </c>
      <c r="C2715" t="s">
        <v>23</v>
      </c>
      <c r="D2715" t="s">
        <v>41</v>
      </c>
      <c r="E2715" t="s">
        <v>13</v>
      </c>
      <c r="F2715">
        <v>10</v>
      </c>
      <c r="G2715" t="str">
        <f t="shared" si="126"/>
        <v>2014</v>
      </c>
      <c r="H2715" t="str">
        <f t="shared" si="127"/>
        <v>June</v>
      </c>
      <c r="I2715">
        <v>41328</v>
      </c>
      <c r="J2715">
        <v>44100</v>
      </c>
      <c r="K2715">
        <f t="shared" si="128"/>
        <v>2772</v>
      </c>
      <c r="L2715">
        <v>2034</v>
      </c>
      <c r="M2715">
        <v>2160</v>
      </c>
      <c r="P2715" s="36">
        <v>41808</v>
      </c>
    </row>
    <row r="2716" spans="1:16">
      <c r="A2716" s="57">
        <v>41808</v>
      </c>
      <c r="B2716" t="s">
        <v>27</v>
      </c>
      <c r="C2716" t="s">
        <v>23</v>
      </c>
      <c r="D2716" t="s">
        <v>15</v>
      </c>
      <c r="E2716" t="s">
        <v>16</v>
      </c>
      <c r="F2716">
        <v>21</v>
      </c>
      <c r="G2716" t="str">
        <f t="shared" si="126"/>
        <v>2014</v>
      </c>
      <c r="H2716" t="str">
        <f t="shared" si="127"/>
        <v>June</v>
      </c>
      <c r="I2716">
        <v>60894</v>
      </c>
      <c r="J2716">
        <v>65790</v>
      </c>
      <c r="K2716">
        <f t="shared" si="128"/>
        <v>4896</v>
      </c>
      <c r="L2716">
        <v>4482</v>
      </c>
      <c r="M2716">
        <v>4770</v>
      </c>
      <c r="P2716" s="36">
        <v>41808</v>
      </c>
    </row>
    <row r="2717" spans="1:16">
      <c r="A2717" s="57">
        <v>41808</v>
      </c>
      <c r="B2717" t="s">
        <v>31</v>
      </c>
      <c r="C2717" t="s">
        <v>30</v>
      </c>
      <c r="D2717" t="s">
        <v>43</v>
      </c>
      <c r="E2717" t="s">
        <v>13</v>
      </c>
      <c r="F2717">
        <v>7</v>
      </c>
      <c r="G2717" t="str">
        <f t="shared" si="126"/>
        <v>2014</v>
      </c>
      <c r="H2717" t="str">
        <f t="shared" si="127"/>
        <v>June</v>
      </c>
      <c r="I2717">
        <v>71064</v>
      </c>
      <c r="J2717">
        <v>75600</v>
      </c>
      <c r="K2717">
        <f t="shared" si="128"/>
        <v>4536</v>
      </c>
      <c r="L2717">
        <v>3726</v>
      </c>
      <c r="M2717">
        <v>3960</v>
      </c>
      <c r="P2717" s="36">
        <v>41808</v>
      </c>
    </row>
    <row r="2718" spans="1:16">
      <c r="A2718" s="57">
        <v>41808</v>
      </c>
      <c r="B2718" t="s">
        <v>24</v>
      </c>
      <c r="C2718" t="s">
        <v>25</v>
      </c>
      <c r="D2718" t="s">
        <v>21</v>
      </c>
      <c r="E2718" t="s">
        <v>13</v>
      </c>
      <c r="F2718">
        <v>22</v>
      </c>
      <c r="G2718" t="str">
        <f t="shared" si="126"/>
        <v>2014</v>
      </c>
      <c r="H2718" t="str">
        <f t="shared" si="127"/>
        <v>June</v>
      </c>
      <c r="I2718">
        <v>37332</v>
      </c>
      <c r="J2718">
        <v>39780</v>
      </c>
      <c r="K2718">
        <f t="shared" si="128"/>
        <v>2448</v>
      </c>
      <c r="L2718">
        <v>2952</v>
      </c>
      <c r="M2718">
        <v>3150</v>
      </c>
      <c r="P2718" s="36">
        <v>41808</v>
      </c>
    </row>
    <row r="2719" spans="1:16">
      <c r="A2719" s="57">
        <v>41809</v>
      </c>
      <c r="B2719" t="s">
        <v>14</v>
      </c>
      <c r="C2719" t="s">
        <v>11</v>
      </c>
      <c r="D2719" t="s">
        <v>26</v>
      </c>
      <c r="E2719" t="s">
        <v>13</v>
      </c>
      <c r="F2719">
        <v>15</v>
      </c>
      <c r="G2719" t="str">
        <f t="shared" si="126"/>
        <v>2014</v>
      </c>
      <c r="H2719" t="str">
        <f t="shared" si="127"/>
        <v>June</v>
      </c>
      <c r="I2719">
        <v>42588</v>
      </c>
      <c r="J2719">
        <v>45360</v>
      </c>
      <c r="K2719">
        <f t="shared" si="128"/>
        <v>2772</v>
      </c>
      <c r="L2719">
        <v>3384</v>
      </c>
      <c r="M2719">
        <v>3600</v>
      </c>
      <c r="P2719" s="36">
        <v>41809</v>
      </c>
    </row>
    <row r="2720" spans="1:16">
      <c r="A2720" s="57">
        <v>41809</v>
      </c>
      <c r="B2720" t="s">
        <v>27</v>
      </c>
      <c r="C2720" t="s">
        <v>23</v>
      </c>
      <c r="D2720" t="s">
        <v>33</v>
      </c>
      <c r="E2720" t="s">
        <v>13</v>
      </c>
      <c r="F2720">
        <v>7</v>
      </c>
      <c r="G2720" t="str">
        <f t="shared" si="126"/>
        <v>2014</v>
      </c>
      <c r="H2720" t="str">
        <f t="shared" si="127"/>
        <v>June</v>
      </c>
      <c r="I2720">
        <v>87516</v>
      </c>
      <c r="J2720">
        <v>93060</v>
      </c>
      <c r="K2720">
        <f t="shared" si="128"/>
        <v>5544</v>
      </c>
      <c r="L2720">
        <v>3546</v>
      </c>
      <c r="M2720">
        <v>3780</v>
      </c>
      <c r="P2720" s="36">
        <v>41809</v>
      </c>
    </row>
    <row r="2721" spans="1:16">
      <c r="A2721" s="57">
        <v>41809</v>
      </c>
      <c r="B2721" t="s">
        <v>10</v>
      </c>
      <c r="C2721" t="s">
        <v>11</v>
      </c>
      <c r="D2721" t="s">
        <v>38</v>
      </c>
      <c r="E2721" t="s">
        <v>13</v>
      </c>
      <c r="F2721">
        <v>17</v>
      </c>
      <c r="G2721" t="str">
        <f t="shared" si="126"/>
        <v>2014</v>
      </c>
      <c r="H2721" t="str">
        <f t="shared" si="127"/>
        <v>June</v>
      </c>
      <c r="I2721">
        <v>70920</v>
      </c>
      <c r="J2721">
        <v>75600</v>
      </c>
      <c r="K2721">
        <f t="shared" si="128"/>
        <v>4680</v>
      </c>
      <c r="L2721">
        <v>5148</v>
      </c>
      <c r="M2721">
        <v>5490</v>
      </c>
      <c r="P2721" s="36">
        <v>41809</v>
      </c>
    </row>
    <row r="2722" spans="1:16">
      <c r="A2722" s="57">
        <v>41809</v>
      </c>
      <c r="B2722" t="s">
        <v>14</v>
      </c>
      <c r="C2722" t="s">
        <v>11</v>
      </c>
      <c r="D2722" t="s">
        <v>15</v>
      </c>
      <c r="E2722" t="s">
        <v>16</v>
      </c>
      <c r="F2722">
        <v>20</v>
      </c>
      <c r="G2722" t="str">
        <f t="shared" si="126"/>
        <v>2014</v>
      </c>
      <c r="H2722" t="str">
        <f t="shared" si="127"/>
        <v>June</v>
      </c>
      <c r="I2722">
        <v>53730</v>
      </c>
      <c r="J2722">
        <v>58050</v>
      </c>
      <c r="K2722">
        <f t="shared" si="128"/>
        <v>4320</v>
      </c>
      <c r="L2722">
        <v>2034</v>
      </c>
      <c r="M2722">
        <v>2160</v>
      </c>
      <c r="P2722" s="36">
        <v>41809</v>
      </c>
    </row>
    <row r="2723" spans="1:16">
      <c r="A2723" s="57">
        <v>41809</v>
      </c>
      <c r="B2723" t="s">
        <v>27</v>
      </c>
      <c r="C2723" t="s">
        <v>23</v>
      </c>
      <c r="D2723" t="s">
        <v>41</v>
      </c>
      <c r="E2723" t="s">
        <v>13</v>
      </c>
      <c r="F2723">
        <v>5</v>
      </c>
      <c r="G2723" t="str">
        <f t="shared" si="126"/>
        <v>2014</v>
      </c>
      <c r="H2723" t="str">
        <f t="shared" si="127"/>
        <v>June</v>
      </c>
      <c r="I2723">
        <v>8856</v>
      </c>
      <c r="J2723">
        <v>9450</v>
      </c>
      <c r="K2723">
        <f t="shared" si="128"/>
        <v>594</v>
      </c>
      <c r="L2723">
        <v>2196</v>
      </c>
      <c r="M2723">
        <v>2340</v>
      </c>
      <c r="P2723" s="36">
        <v>41809</v>
      </c>
    </row>
    <row r="2724" spans="1:16">
      <c r="A2724" s="57">
        <v>41810</v>
      </c>
      <c r="B2724" t="s">
        <v>20</v>
      </c>
      <c r="C2724" t="s">
        <v>18</v>
      </c>
      <c r="D2724" t="s">
        <v>28</v>
      </c>
      <c r="E2724" t="s">
        <v>13</v>
      </c>
      <c r="F2724">
        <v>14</v>
      </c>
      <c r="G2724" t="str">
        <f t="shared" si="126"/>
        <v>2014</v>
      </c>
      <c r="H2724" t="str">
        <f t="shared" si="127"/>
        <v>June</v>
      </c>
      <c r="I2724">
        <v>52488</v>
      </c>
      <c r="J2724">
        <v>55890</v>
      </c>
      <c r="K2724">
        <f t="shared" si="128"/>
        <v>3402</v>
      </c>
      <c r="L2724">
        <v>3546</v>
      </c>
      <c r="M2724">
        <v>3780</v>
      </c>
      <c r="P2724" s="36">
        <v>41810</v>
      </c>
    </row>
    <row r="2725" spans="1:16">
      <c r="A2725" s="57">
        <v>41810</v>
      </c>
      <c r="B2725" t="s">
        <v>14</v>
      </c>
      <c r="C2725" t="s">
        <v>11</v>
      </c>
      <c r="D2725" t="s">
        <v>42</v>
      </c>
      <c r="E2725" t="s">
        <v>16</v>
      </c>
      <c r="F2725">
        <v>6</v>
      </c>
      <c r="G2725" t="str">
        <f t="shared" si="126"/>
        <v>2014</v>
      </c>
      <c r="H2725" t="str">
        <f t="shared" si="127"/>
        <v>June</v>
      </c>
      <c r="I2725">
        <v>112590</v>
      </c>
      <c r="J2725">
        <v>121500</v>
      </c>
      <c r="K2725">
        <f t="shared" si="128"/>
        <v>8910</v>
      </c>
      <c r="L2725">
        <v>3546</v>
      </c>
      <c r="M2725">
        <v>3780</v>
      </c>
      <c r="P2725" s="36">
        <v>41810</v>
      </c>
    </row>
    <row r="2726" spans="1:16">
      <c r="A2726" s="57">
        <v>41810</v>
      </c>
      <c r="B2726" t="s">
        <v>31</v>
      </c>
      <c r="C2726" t="s">
        <v>30</v>
      </c>
      <c r="D2726" t="s">
        <v>26</v>
      </c>
      <c r="E2726" t="s">
        <v>13</v>
      </c>
      <c r="F2726">
        <v>22</v>
      </c>
      <c r="G2726" t="str">
        <f t="shared" si="126"/>
        <v>2014</v>
      </c>
      <c r="H2726" t="str">
        <f t="shared" si="127"/>
        <v>June</v>
      </c>
      <c r="I2726">
        <v>60840</v>
      </c>
      <c r="J2726">
        <v>64800</v>
      </c>
      <c r="K2726">
        <f t="shared" si="128"/>
        <v>3960</v>
      </c>
      <c r="L2726">
        <v>7506</v>
      </c>
      <c r="M2726">
        <v>8100</v>
      </c>
      <c r="P2726" s="36">
        <v>41810</v>
      </c>
    </row>
    <row r="2727" spans="1:16">
      <c r="A2727" s="57">
        <v>41811</v>
      </c>
      <c r="B2727" t="s">
        <v>31</v>
      </c>
      <c r="C2727" t="s">
        <v>30</v>
      </c>
      <c r="D2727" t="s">
        <v>39</v>
      </c>
      <c r="E2727" t="s">
        <v>13</v>
      </c>
      <c r="F2727">
        <v>6</v>
      </c>
      <c r="G2727" t="str">
        <f t="shared" si="126"/>
        <v>2014</v>
      </c>
      <c r="H2727" t="str">
        <f t="shared" si="127"/>
        <v>June</v>
      </c>
      <c r="I2727">
        <v>44712</v>
      </c>
      <c r="J2727">
        <v>47520</v>
      </c>
      <c r="K2727">
        <f t="shared" si="128"/>
        <v>2808</v>
      </c>
      <c r="L2727">
        <v>3924</v>
      </c>
      <c r="M2727">
        <v>4230</v>
      </c>
      <c r="P2727" s="36">
        <v>41811</v>
      </c>
    </row>
    <row r="2728" spans="1:16">
      <c r="A2728" s="57">
        <v>41811</v>
      </c>
      <c r="B2728" t="s">
        <v>20</v>
      </c>
      <c r="C2728" t="s">
        <v>18</v>
      </c>
      <c r="D2728" t="s">
        <v>42</v>
      </c>
      <c r="E2728" t="s">
        <v>16</v>
      </c>
      <c r="F2728">
        <v>6</v>
      </c>
      <c r="G2728" t="str">
        <f t="shared" si="126"/>
        <v>2014</v>
      </c>
      <c r="H2728" t="str">
        <f t="shared" si="127"/>
        <v>June</v>
      </c>
      <c r="I2728">
        <v>97578</v>
      </c>
      <c r="J2728">
        <v>105300</v>
      </c>
      <c r="K2728">
        <f t="shared" si="128"/>
        <v>7722</v>
      </c>
      <c r="L2728">
        <v>4482</v>
      </c>
      <c r="M2728">
        <v>4770</v>
      </c>
      <c r="P2728" s="36">
        <v>41811</v>
      </c>
    </row>
    <row r="2729" spans="1:16">
      <c r="A2729" s="57">
        <v>41812</v>
      </c>
      <c r="B2729" t="s">
        <v>14</v>
      </c>
      <c r="C2729" t="s">
        <v>11</v>
      </c>
      <c r="D2729" t="s">
        <v>35</v>
      </c>
      <c r="E2729" t="s">
        <v>13</v>
      </c>
      <c r="F2729">
        <v>2</v>
      </c>
      <c r="G2729" t="str">
        <f t="shared" si="126"/>
        <v>2014</v>
      </c>
      <c r="H2729" t="str">
        <f t="shared" si="127"/>
        <v>June</v>
      </c>
      <c r="I2729">
        <v>66924</v>
      </c>
      <c r="J2729">
        <v>71370</v>
      </c>
      <c r="K2729">
        <f t="shared" si="128"/>
        <v>4446</v>
      </c>
      <c r="L2729">
        <v>3546</v>
      </c>
      <c r="M2729">
        <v>3780</v>
      </c>
      <c r="P2729" s="36">
        <v>41812</v>
      </c>
    </row>
    <row r="2730" spans="1:16">
      <c r="A2730" s="57">
        <v>41812</v>
      </c>
      <c r="B2730" t="s">
        <v>34</v>
      </c>
      <c r="C2730" t="s">
        <v>25</v>
      </c>
      <c r="D2730" t="s">
        <v>38</v>
      </c>
      <c r="E2730" t="s">
        <v>13</v>
      </c>
      <c r="F2730">
        <v>24</v>
      </c>
      <c r="G2730" t="str">
        <f t="shared" si="126"/>
        <v>2014</v>
      </c>
      <c r="H2730" t="str">
        <f t="shared" si="127"/>
        <v>June</v>
      </c>
      <c r="I2730">
        <v>17730</v>
      </c>
      <c r="J2730">
        <v>18900</v>
      </c>
      <c r="K2730">
        <f t="shared" si="128"/>
        <v>1170</v>
      </c>
      <c r="L2730">
        <v>3726</v>
      </c>
      <c r="M2730">
        <v>3960</v>
      </c>
      <c r="P2730" s="36">
        <v>41812</v>
      </c>
    </row>
    <row r="2731" spans="1:16">
      <c r="A2731" s="57">
        <v>41812</v>
      </c>
      <c r="B2731" t="s">
        <v>22</v>
      </c>
      <c r="C2731" t="s">
        <v>23</v>
      </c>
      <c r="D2731" t="s">
        <v>15</v>
      </c>
      <c r="E2731" t="s">
        <v>16</v>
      </c>
      <c r="F2731">
        <v>11</v>
      </c>
      <c r="G2731" t="str">
        <f t="shared" si="126"/>
        <v>2014</v>
      </c>
      <c r="H2731" t="str">
        <f t="shared" si="127"/>
        <v>June</v>
      </c>
      <c r="I2731">
        <v>21492</v>
      </c>
      <c r="J2731">
        <v>23220</v>
      </c>
      <c r="K2731">
        <f t="shared" si="128"/>
        <v>1728</v>
      </c>
      <c r="L2731">
        <v>2106</v>
      </c>
      <c r="M2731">
        <v>2250</v>
      </c>
      <c r="P2731" s="36">
        <v>41812</v>
      </c>
    </row>
    <row r="2732" spans="1:16">
      <c r="A2732" s="57">
        <v>41812</v>
      </c>
      <c r="B2732" t="s">
        <v>22</v>
      </c>
      <c r="C2732" t="s">
        <v>23</v>
      </c>
      <c r="D2732" t="s">
        <v>28</v>
      </c>
      <c r="E2732" t="s">
        <v>13</v>
      </c>
      <c r="F2732">
        <v>10</v>
      </c>
      <c r="G2732" t="str">
        <f t="shared" si="126"/>
        <v>2014</v>
      </c>
      <c r="H2732" t="str">
        <f t="shared" si="127"/>
        <v>June</v>
      </c>
      <c r="I2732">
        <v>5832</v>
      </c>
      <c r="J2732">
        <v>6210</v>
      </c>
      <c r="K2732">
        <f t="shared" si="128"/>
        <v>378</v>
      </c>
      <c r="L2732">
        <v>3546</v>
      </c>
      <c r="M2732">
        <v>3780</v>
      </c>
      <c r="P2732" s="36">
        <v>41812</v>
      </c>
    </row>
    <row r="2733" spans="1:16">
      <c r="A2733" s="57">
        <v>41812</v>
      </c>
      <c r="B2733" t="s">
        <v>17</v>
      </c>
      <c r="C2733" t="s">
        <v>18</v>
      </c>
      <c r="D2733" t="s">
        <v>33</v>
      </c>
      <c r="E2733" t="s">
        <v>13</v>
      </c>
      <c r="F2733">
        <v>7</v>
      </c>
      <c r="G2733" t="str">
        <f t="shared" si="126"/>
        <v>2014</v>
      </c>
      <c r="H2733" t="str">
        <f t="shared" si="127"/>
        <v>June</v>
      </c>
      <c r="I2733">
        <v>27846</v>
      </c>
      <c r="J2733">
        <v>29610</v>
      </c>
      <c r="K2733">
        <f t="shared" si="128"/>
        <v>1764</v>
      </c>
      <c r="L2733">
        <v>3384</v>
      </c>
      <c r="M2733">
        <v>3600</v>
      </c>
      <c r="P2733" s="36">
        <v>41812</v>
      </c>
    </row>
    <row r="2734" spans="1:16">
      <c r="A2734" s="57">
        <v>41812</v>
      </c>
      <c r="B2734" t="s">
        <v>14</v>
      </c>
      <c r="C2734" t="s">
        <v>11</v>
      </c>
      <c r="D2734" t="s">
        <v>40</v>
      </c>
      <c r="E2734" t="s">
        <v>16</v>
      </c>
      <c r="F2734">
        <v>22</v>
      </c>
      <c r="G2734" t="str">
        <f t="shared" si="126"/>
        <v>2014</v>
      </c>
      <c r="H2734" t="str">
        <f t="shared" si="127"/>
        <v>June</v>
      </c>
      <c r="I2734">
        <v>7848</v>
      </c>
      <c r="J2734">
        <v>8460</v>
      </c>
      <c r="K2734">
        <f t="shared" si="128"/>
        <v>612</v>
      </c>
      <c r="L2734">
        <v>2106</v>
      </c>
      <c r="M2734">
        <v>2250</v>
      </c>
      <c r="P2734" s="36">
        <v>41812</v>
      </c>
    </row>
    <row r="2735" spans="1:16">
      <c r="A2735" s="57">
        <v>41814</v>
      </c>
      <c r="B2735" t="s">
        <v>24</v>
      </c>
      <c r="C2735" t="s">
        <v>25</v>
      </c>
      <c r="D2735" t="s">
        <v>37</v>
      </c>
      <c r="E2735" t="s">
        <v>13</v>
      </c>
      <c r="F2735">
        <v>7</v>
      </c>
      <c r="G2735" t="str">
        <f t="shared" si="126"/>
        <v>2014</v>
      </c>
      <c r="H2735" t="str">
        <f t="shared" si="127"/>
        <v>June</v>
      </c>
      <c r="I2735">
        <v>22410</v>
      </c>
      <c r="J2735">
        <v>23850</v>
      </c>
      <c r="K2735">
        <f t="shared" si="128"/>
        <v>1440</v>
      </c>
      <c r="L2735">
        <v>3924</v>
      </c>
      <c r="M2735">
        <v>4230</v>
      </c>
      <c r="P2735" s="36">
        <v>41814</v>
      </c>
    </row>
    <row r="2736" spans="1:16">
      <c r="A2736" s="57">
        <v>41814</v>
      </c>
      <c r="B2736" t="s">
        <v>14</v>
      </c>
      <c r="C2736" t="s">
        <v>11</v>
      </c>
      <c r="D2736" t="s">
        <v>43</v>
      </c>
      <c r="E2736" t="s">
        <v>13</v>
      </c>
      <c r="F2736">
        <v>18</v>
      </c>
      <c r="G2736" t="str">
        <f t="shared" si="126"/>
        <v>2014</v>
      </c>
      <c r="H2736" t="str">
        <f t="shared" si="127"/>
        <v>June</v>
      </c>
      <c r="I2736">
        <v>71064</v>
      </c>
      <c r="J2736">
        <v>75600</v>
      </c>
      <c r="K2736">
        <f t="shared" si="128"/>
        <v>4536</v>
      </c>
      <c r="L2736">
        <v>3582</v>
      </c>
      <c r="M2736">
        <v>3870</v>
      </c>
      <c r="P2736" s="36">
        <v>41814</v>
      </c>
    </row>
    <row r="2737" spans="1:16">
      <c r="A2737" s="57">
        <v>41815</v>
      </c>
      <c r="B2737" t="s">
        <v>10</v>
      </c>
      <c r="C2737" t="s">
        <v>11</v>
      </c>
      <c r="D2737" t="s">
        <v>26</v>
      </c>
      <c r="E2737" t="s">
        <v>13</v>
      </c>
      <c r="F2737">
        <v>12</v>
      </c>
      <c r="G2737" t="str">
        <f t="shared" si="126"/>
        <v>2014</v>
      </c>
      <c r="H2737" t="str">
        <f t="shared" si="127"/>
        <v>June</v>
      </c>
      <c r="I2737">
        <v>24336</v>
      </c>
      <c r="J2737">
        <v>25920</v>
      </c>
      <c r="K2737">
        <f t="shared" si="128"/>
        <v>1584</v>
      </c>
      <c r="L2737">
        <v>3582</v>
      </c>
      <c r="M2737">
        <v>3870</v>
      </c>
      <c r="P2737" s="36">
        <v>41815</v>
      </c>
    </row>
    <row r="2738" spans="1:16">
      <c r="A2738" s="57">
        <v>41815</v>
      </c>
      <c r="B2738" t="s">
        <v>22</v>
      </c>
      <c r="C2738" t="s">
        <v>23</v>
      </c>
      <c r="D2738" t="s">
        <v>38</v>
      </c>
      <c r="E2738" t="s">
        <v>13</v>
      </c>
      <c r="F2738">
        <v>19</v>
      </c>
      <c r="G2738" t="str">
        <f t="shared" si="126"/>
        <v>2014</v>
      </c>
      <c r="H2738" t="str">
        <f t="shared" si="127"/>
        <v>June</v>
      </c>
      <c r="I2738">
        <v>74466</v>
      </c>
      <c r="J2738">
        <v>79380</v>
      </c>
      <c r="K2738">
        <f t="shared" si="128"/>
        <v>4914</v>
      </c>
      <c r="L2738">
        <v>3726</v>
      </c>
      <c r="M2738">
        <v>3960</v>
      </c>
      <c r="P2738" s="36">
        <v>41815</v>
      </c>
    </row>
    <row r="2739" spans="1:16">
      <c r="A2739" s="57">
        <v>41815</v>
      </c>
      <c r="B2739" t="s">
        <v>22</v>
      </c>
      <c r="C2739" t="s">
        <v>23</v>
      </c>
      <c r="D2739" t="s">
        <v>42</v>
      </c>
      <c r="E2739" t="s">
        <v>16</v>
      </c>
      <c r="F2739">
        <v>23</v>
      </c>
      <c r="G2739" t="str">
        <f t="shared" si="126"/>
        <v>2014</v>
      </c>
      <c r="H2739" t="str">
        <f t="shared" si="127"/>
        <v>June</v>
      </c>
      <c r="I2739">
        <v>172638</v>
      </c>
      <c r="J2739">
        <v>186300</v>
      </c>
      <c r="K2739">
        <f t="shared" si="128"/>
        <v>13662</v>
      </c>
      <c r="L2739">
        <v>3582</v>
      </c>
      <c r="M2739">
        <v>3870</v>
      </c>
      <c r="P2739" s="36">
        <v>41815</v>
      </c>
    </row>
    <row r="2740" spans="1:16">
      <c r="A2740" s="57">
        <v>41815</v>
      </c>
      <c r="B2740" t="s">
        <v>20</v>
      </c>
      <c r="C2740" t="s">
        <v>18</v>
      </c>
      <c r="D2740" t="s">
        <v>28</v>
      </c>
      <c r="E2740" t="s">
        <v>13</v>
      </c>
      <c r="F2740">
        <v>3</v>
      </c>
      <c r="G2740" t="str">
        <f t="shared" si="126"/>
        <v>2014</v>
      </c>
      <c r="H2740" t="str">
        <f t="shared" si="127"/>
        <v>June</v>
      </c>
      <c r="I2740">
        <v>81648</v>
      </c>
      <c r="J2740">
        <v>86940</v>
      </c>
      <c r="K2740">
        <f t="shared" si="128"/>
        <v>5292</v>
      </c>
      <c r="L2740">
        <v>2952</v>
      </c>
      <c r="M2740">
        <v>3150</v>
      </c>
      <c r="P2740" s="36">
        <v>41815</v>
      </c>
    </row>
    <row r="2741" spans="1:16">
      <c r="A2741" s="57">
        <v>41815</v>
      </c>
      <c r="B2741" t="s">
        <v>34</v>
      </c>
      <c r="C2741" t="s">
        <v>25</v>
      </c>
      <c r="D2741" t="s">
        <v>32</v>
      </c>
      <c r="E2741" t="s">
        <v>13</v>
      </c>
      <c r="F2741">
        <v>24</v>
      </c>
      <c r="G2741" t="str">
        <f t="shared" si="126"/>
        <v>2014</v>
      </c>
      <c r="H2741" t="str">
        <f t="shared" si="127"/>
        <v>June</v>
      </c>
      <c r="I2741">
        <v>35460</v>
      </c>
      <c r="J2741">
        <v>37800</v>
      </c>
      <c r="K2741">
        <f t="shared" si="128"/>
        <v>2340</v>
      </c>
      <c r="L2741">
        <v>3978</v>
      </c>
      <c r="M2741">
        <v>4230</v>
      </c>
      <c r="P2741" s="36">
        <v>41815</v>
      </c>
    </row>
    <row r="2742" spans="1:16">
      <c r="A2742" s="57">
        <v>41815</v>
      </c>
      <c r="B2742" t="s">
        <v>27</v>
      </c>
      <c r="C2742" t="s">
        <v>23</v>
      </c>
      <c r="D2742" t="s">
        <v>12</v>
      </c>
      <c r="E2742" t="s">
        <v>13</v>
      </c>
      <c r="F2742">
        <v>25</v>
      </c>
      <c r="G2742" t="str">
        <f t="shared" si="126"/>
        <v>2014</v>
      </c>
      <c r="H2742" t="str">
        <f t="shared" si="127"/>
        <v>June</v>
      </c>
      <c r="I2742">
        <v>40680</v>
      </c>
      <c r="J2742">
        <v>43200</v>
      </c>
      <c r="K2742">
        <f t="shared" si="128"/>
        <v>2520</v>
      </c>
      <c r="L2742">
        <v>2034</v>
      </c>
      <c r="M2742">
        <v>2160</v>
      </c>
      <c r="P2742" s="36">
        <v>41815</v>
      </c>
    </row>
    <row r="2743" spans="1:16">
      <c r="A2743" s="57">
        <v>41816</v>
      </c>
      <c r="B2743" t="s">
        <v>27</v>
      </c>
      <c r="C2743" t="s">
        <v>23</v>
      </c>
      <c r="D2743" t="s">
        <v>35</v>
      </c>
      <c r="E2743" t="s">
        <v>13</v>
      </c>
      <c r="F2743">
        <v>5</v>
      </c>
      <c r="G2743" t="str">
        <f t="shared" si="126"/>
        <v>2014</v>
      </c>
      <c r="H2743" t="str">
        <f t="shared" si="127"/>
        <v>June</v>
      </c>
      <c r="I2743">
        <v>82368</v>
      </c>
      <c r="J2743">
        <v>87840</v>
      </c>
      <c r="K2743">
        <f t="shared" si="128"/>
        <v>5472</v>
      </c>
      <c r="L2743">
        <v>3924</v>
      </c>
      <c r="M2743">
        <v>4230</v>
      </c>
      <c r="P2743" s="36">
        <v>41816</v>
      </c>
    </row>
    <row r="2744" spans="1:16">
      <c r="A2744" s="57">
        <v>41817</v>
      </c>
      <c r="B2744" t="s">
        <v>24</v>
      </c>
      <c r="C2744" t="s">
        <v>25</v>
      </c>
      <c r="D2744" t="s">
        <v>12</v>
      </c>
      <c r="E2744" t="s">
        <v>13</v>
      </c>
      <c r="F2744">
        <v>2</v>
      </c>
      <c r="G2744" t="str">
        <f t="shared" si="126"/>
        <v>2014</v>
      </c>
      <c r="H2744" t="str">
        <f t="shared" si="127"/>
        <v>June</v>
      </c>
      <c r="I2744">
        <v>18306</v>
      </c>
      <c r="J2744">
        <v>19440</v>
      </c>
      <c r="K2744">
        <f t="shared" si="128"/>
        <v>1134</v>
      </c>
      <c r="L2744">
        <v>5832</v>
      </c>
      <c r="M2744">
        <v>6210</v>
      </c>
      <c r="P2744" s="36">
        <v>41817</v>
      </c>
    </row>
    <row r="2745" spans="1:16">
      <c r="A2745" s="57">
        <v>41817</v>
      </c>
      <c r="B2745" t="s">
        <v>24</v>
      </c>
      <c r="C2745" t="s">
        <v>25</v>
      </c>
      <c r="D2745" t="s">
        <v>37</v>
      </c>
      <c r="E2745" t="s">
        <v>13</v>
      </c>
      <c r="F2745">
        <v>14</v>
      </c>
      <c r="G2745" t="str">
        <f t="shared" si="126"/>
        <v>2014</v>
      </c>
      <c r="H2745" t="str">
        <f t="shared" si="127"/>
        <v>June</v>
      </c>
      <c r="I2745">
        <v>40338</v>
      </c>
      <c r="J2745">
        <v>42930</v>
      </c>
      <c r="K2745">
        <f t="shared" si="128"/>
        <v>2592</v>
      </c>
      <c r="L2745">
        <v>3546</v>
      </c>
      <c r="M2745">
        <v>3780</v>
      </c>
      <c r="P2745" s="36">
        <v>41817</v>
      </c>
    </row>
    <row r="2746" spans="1:16">
      <c r="A2746" s="57">
        <v>41817</v>
      </c>
      <c r="B2746" t="s">
        <v>14</v>
      </c>
      <c r="C2746" t="s">
        <v>11</v>
      </c>
      <c r="D2746" t="s">
        <v>28</v>
      </c>
      <c r="E2746" t="s">
        <v>13</v>
      </c>
      <c r="F2746">
        <v>6</v>
      </c>
      <c r="G2746" t="str">
        <f t="shared" si="126"/>
        <v>2014</v>
      </c>
      <c r="H2746" t="str">
        <f t="shared" si="127"/>
        <v>June</v>
      </c>
      <c r="I2746">
        <v>139968</v>
      </c>
      <c r="J2746">
        <v>149040</v>
      </c>
      <c r="K2746">
        <f t="shared" si="128"/>
        <v>9072</v>
      </c>
      <c r="L2746">
        <v>2034</v>
      </c>
      <c r="M2746">
        <v>2160</v>
      </c>
      <c r="P2746" s="36">
        <v>41817</v>
      </c>
    </row>
    <row r="2747" spans="1:16">
      <c r="A2747" s="57">
        <v>41818</v>
      </c>
      <c r="B2747" t="s">
        <v>29</v>
      </c>
      <c r="C2747" t="s">
        <v>30</v>
      </c>
      <c r="D2747" t="s">
        <v>38</v>
      </c>
      <c r="E2747" t="s">
        <v>13</v>
      </c>
      <c r="F2747">
        <v>13</v>
      </c>
      <c r="G2747" t="str">
        <f t="shared" si="126"/>
        <v>2014</v>
      </c>
      <c r="H2747" t="str">
        <f t="shared" si="127"/>
        <v>June</v>
      </c>
      <c r="I2747">
        <v>81558</v>
      </c>
      <c r="J2747">
        <v>86940</v>
      </c>
      <c r="K2747">
        <f t="shared" si="128"/>
        <v>5382</v>
      </c>
      <c r="L2747">
        <v>2034</v>
      </c>
      <c r="M2747">
        <v>2160</v>
      </c>
      <c r="P2747" s="36">
        <v>41818</v>
      </c>
    </row>
    <row r="2748" spans="1:16">
      <c r="A2748" s="57">
        <v>41818</v>
      </c>
      <c r="B2748" t="s">
        <v>14</v>
      </c>
      <c r="C2748" t="s">
        <v>11</v>
      </c>
      <c r="D2748" t="s">
        <v>41</v>
      </c>
      <c r="E2748" t="s">
        <v>13</v>
      </c>
      <c r="F2748">
        <v>4</v>
      </c>
      <c r="G2748" t="str">
        <f t="shared" si="126"/>
        <v>2014</v>
      </c>
      <c r="H2748" t="str">
        <f t="shared" si="127"/>
        <v>June</v>
      </c>
      <c r="I2748">
        <v>2952</v>
      </c>
      <c r="J2748">
        <v>3150</v>
      </c>
      <c r="K2748">
        <f t="shared" si="128"/>
        <v>198</v>
      </c>
      <c r="L2748">
        <v>3042</v>
      </c>
      <c r="M2748">
        <v>3240</v>
      </c>
      <c r="P2748" s="36">
        <v>41818</v>
      </c>
    </row>
    <row r="2749" spans="1:16">
      <c r="A2749" s="57">
        <v>41818</v>
      </c>
      <c r="B2749" t="s">
        <v>17</v>
      </c>
      <c r="C2749" t="s">
        <v>18</v>
      </c>
      <c r="D2749" t="s">
        <v>40</v>
      </c>
      <c r="E2749" t="s">
        <v>16</v>
      </c>
      <c r="F2749">
        <v>21</v>
      </c>
      <c r="G2749" t="str">
        <f t="shared" si="126"/>
        <v>2014</v>
      </c>
      <c r="H2749" t="str">
        <f t="shared" si="127"/>
        <v>June</v>
      </c>
      <c r="I2749">
        <v>90252</v>
      </c>
      <c r="J2749">
        <v>97290</v>
      </c>
      <c r="K2749">
        <f t="shared" si="128"/>
        <v>7038</v>
      </c>
      <c r="L2749">
        <v>3042</v>
      </c>
      <c r="M2749">
        <v>3240</v>
      </c>
      <c r="P2749" s="36">
        <v>41818</v>
      </c>
    </row>
    <row r="2750" spans="1:16">
      <c r="A2750" s="57">
        <v>41818</v>
      </c>
      <c r="B2750" t="s">
        <v>27</v>
      </c>
      <c r="C2750" t="s">
        <v>23</v>
      </c>
      <c r="D2750" t="s">
        <v>43</v>
      </c>
      <c r="E2750" t="s">
        <v>13</v>
      </c>
      <c r="F2750">
        <v>16</v>
      </c>
      <c r="G2750" t="str">
        <f t="shared" si="126"/>
        <v>2014</v>
      </c>
      <c r="H2750" t="str">
        <f t="shared" si="127"/>
        <v>June</v>
      </c>
      <c r="I2750">
        <v>77832</v>
      </c>
      <c r="J2750">
        <v>82800</v>
      </c>
      <c r="K2750">
        <f t="shared" si="128"/>
        <v>4968</v>
      </c>
      <c r="L2750">
        <v>3726</v>
      </c>
      <c r="M2750">
        <v>3960</v>
      </c>
      <c r="P2750" s="36">
        <v>41818</v>
      </c>
    </row>
    <row r="2751" spans="1:16">
      <c r="A2751" s="57">
        <v>41818</v>
      </c>
      <c r="B2751" t="s">
        <v>34</v>
      </c>
      <c r="C2751" t="s">
        <v>25</v>
      </c>
      <c r="D2751" t="s">
        <v>37</v>
      </c>
      <c r="E2751" t="s">
        <v>13</v>
      </c>
      <c r="F2751">
        <v>10</v>
      </c>
      <c r="G2751" t="str">
        <f t="shared" si="126"/>
        <v>2014</v>
      </c>
      <c r="H2751" t="str">
        <f t="shared" si="127"/>
        <v>June</v>
      </c>
      <c r="I2751">
        <v>62748</v>
      </c>
      <c r="J2751">
        <v>66780</v>
      </c>
      <c r="K2751">
        <f t="shared" si="128"/>
        <v>4032</v>
      </c>
      <c r="L2751">
        <v>2196</v>
      </c>
      <c r="M2751">
        <v>2340</v>
      </c>
      <c r="P2751" s="36">
        <v>41818</v>
      </c>
    </row>
    <row r="2752" spans="1:16">
      <c r="A2752" s="57">
        <v>41819</v>
      </c>
      <c r="B2752" t="s">
        <v>29</v>
      </c>
      <c r="C2752" t="s">
        <v>30</v>
      </c>
      <c r="D2752" t="s">
        <v>41</v>
      </c>
      <c r="E2752" t="s">
        <v>13</v>
      </c>
      <c r="F2752">
        <v>3</v>
      </c>
      <c r="G2752" t="str">
        <f t="shared" si="126"/>
        <v>2014</v>
      </c>
      <c r="H2752" t="str">
        <f t="shared" si="127"/>
        <v>June</v>
      </c>
      <c r="I2752">
        <v>32472</v>
      </c>
      <c r="J2752">
        <v>34650</v>
      </c>
      <c r="K2752">
        <f t="shared" si="128"/>
        <v>2178</v>
      </c>
      <c r="L2752">
        <v>4482</v>
      </c>
      <c r="M2752">
        <v>4770</v>
      </c>
      <c r="P2752" s="36">
        <v>41819</v>
      </c>
    </row>
    <row r="2753" spans="1:16">
      <c r="A2753" s="57">
        <v>41819</v>
      </c>
      <c r="B2753" t="s">
        <v>14</v>
      </c>
      <c r="C2753" t="s">
        <v>11</v>
      </c>
      <c r="D2753" t="s">
        <v>35</v>
      </c>
      <c r="E2753" t="s">
        <v>13</v>
      </c>
      <c r="F2753">
        <v>1</v>
      </c>
      <c r="G2753" t="str">
        <f t="shared" si="126"/>
        <v>2014</v>
      </c>
      <c r="H2753" t="str">
        <f t="shared" si="127"/>
        <v>June</v>
      </c>
      <c r="I2753">
        <v>10296</v>
      </c>
      <c r="J2753">
        <v>10980</v>
      </c>
      <c r="K2753">
        <f t="shared" si="128"/>
        <v>684</v>
      </c>
      <c r="L2753">
        <v>5148</v>
      </c>
      <c r="M2753">
        <v>5490</v>
      </c>
      <c r="P2753" s="36">
        <v>41819</v>
      </c>
    </row>
    <row r="2754" spans="1:16">
      <c r="A2754" s="57">
        <v>41819</v>
      </c>
      <c r="B2754" t="s">
        <v>14</v>
      </c>
      <c r="C2754" t="s">
        <v>11</v>
      </c>
      <c r="D2754" t="s">
        <v>37</v>
      </c>
      <c r="E2754" t="s">
        <v>13</v>
      </c>
      <c r="F2754">
        <v>13</v>
      </c>
      <c r="G2754" t="str">
        <f t="shared" si="126"/>
        <v>2014</v>
      </c>
      <c r="H2754" t="str">
        <f t="shared" si="127"/>
        <v>June</v>
      </c>
      <c r="I2754">
        <v>26892</v>
      </c>
      <c r="J2754">
        <v>28620</v>
      </c>
      <c r="K2754">
        <f t="shared" si="128"/>
        <v>1728</v>
      </c>
      <c r="L2754">
        <v>3978</v>
      </c>
      <c r="M2754">
        <v>4230</v>
      </c>
      <c r="P2754" s="36">
        <v>41819</v>
      </c>
    </row>
    <row r="2755" spans="1:16">
      <c r="A2755" s="57">
        <v>41819</v>
      </c>
      <c r="B2755" t="s">
        <v>29</v>
      </c>
      <c r="C2755" t="s">
        <v>30</v>
      </c>
      <c r="D2755" t="s">
        <v>15</v>
      </c>
      <c r="E2755" t="s">
        <v>16</v>
      </c>
      <c r="F2755">
        <v>15</v>
      </c>
      <c r="G2755" t="str">
        <f t="shared" ref="G2755:G2818" si="129">TEXT(A2755,"yyyy")</f>
        <v>2014</v>
      </c>
      <c r="H2755" t="str">
        <f t="shared" ref="H2755:H2818" si="130">TEXT(A2755,"mmmm")</f>
        <v>June</v>
      </c>
      <c r="I2755">
        <v>32238</v>
      </c>
      <c r="J2755">
        <v>34830</v>
      </c>
      <c r="K2755">
        <f t="shared" ref="K2755:K2818" si="131">J2755-I2755</f>
        <v>2592</v>
      </c>
      <c r="L2755">
        <v>2106</v>
      </c>
      <c r="M2755">
        <v>2250</v>
      </c>
      <c r="P2755" s="36">
        <v>41819</v>
      </c>
    </row>
    <row r="2756" spans="1:16">
      <c r="A2756" s="57">
        <v>41819</v>
      </c>
      <c r="B2756" t="s">
        <v>34</v>
      </c>
      <c r="C2756" t="s">
        <v>25</v>
      </c>
      <c r="D2756" t="s">
        <v>32</v>
      </c>
      <c r="E2756" t="s">
        <v>13</v>
      </c>
      <c r="F2756">
        <v>5</v>
      </c>
      <c r="G2756" t="str">
        <f t="shared" si="129"/>
        <v>2014</v>
      </c>
      <c r="H2756" t="str">
        <f t="shared" si="130"/>
        <v>June</v>
      </c>
      <c r="I2756">
        <v>74466</v>
      </c>
      <c r="J2756">
        <v>79380</v>
      </c>
      <c r="K2756">
        <f t="shared" si="131"/>
        <v>4914</v>
      </c>
      <c r="L2756">
        <v>3978</v>
      </c>
      <c r="M2756">
        <v>4230</v>
      </c>
      <c r="P2756" s="36">
        <v>41819</v>
      </c>
    </row>
    <row r="2757" spans="1:16">
      <c r="A2757" s="57">
        <v>41820</v>
      </c>
      <c r="B2757" t="s">
        <v>10</v>
      </c>
      <c r="C2757" t="s">
        <v>11</v>
      </c>
      <c r="D2757" t="s">
        <v>26</v>
      </c>
      <c r="E2757" t="s">
        <v>13</v>
      </c>
      <c r="F2757">
        <v>25</v>
      </c>
      <c r="G2757" t="str">
        <f t="shared" si="129"/>
        <v>2014</v>
      </c>
      <c r="H2757" t="str">
        <f t="shared" si="130"/>
        <v>June</v>
      </c>
      <c r="I2757">
        <v>15210</v>
      </c>
      <c r="J2757">
        <v>16200</v>
      </c>
      <c r="K2757">
        <f t="shared" si="131"/>
        <v>990</v>
      </c>
      <c r="L2757">
        <v>2034</v>
      </c>
      <c r="M2757">
        <v>2160</v>
      </c>
      <c r="P2757" s="36">
        <v>41820</v>
      </c>
    </row>
    <row r="2758" spans="1:16">
      <c r="A2758" s="57">
        <v>41820</v>
      </c>
      <c r="B2758" t="s">
        <v>17</v>
      </c>
      <c r="C2758" t="s">
        <v>18</v>
      </c>
      <c r="D2758" t="s">
        <v>15</v>
      </c>
      <c r="E2758" t="s">
        <v>16</v>
      </c>
      <c r="F2758">
        <v>8</v>
      </c>
      <c r="G2758" t="str">
        <f t="shared" si="129"/>
        <v>2014</v>
      </c>
      <c r="H2758" t="str">
        <f t="shared" si="130"/>
        <v>June</v>
      </c>
      <c r="I2758">
        <v>46566</v>
      </c>
      <c r="J2758">
        <v>50310</v>
      </c>
      <c r="K2758">
        <f t="shared" si="131"/>
        <v>3744</v>
      </c>
      <c r="L2758">
        <v>2034</v>
      </c>
      <c r="M2758">
        <v>2160</v>
      </c>
      <c r="P2758" s="36">
        <v>41820</v>
      </c>
    </row>
    <row r="2759" spans="1:16">
      <c r="A2759" s="57">
        <v>41820</v>
      </c>
      <c r="B2759" t="s">
        <v>22</v>
      </c>
      <c r="C2759" t="s">
        <v>23</v>
      </c>
      <c r="D2759" t="s">
        <v>43</v>
      </c>
      <c r="E2759" t="s">
        <v>13</v>
      </c>
      <c r="F2759">
        <v>21</v>
      </c>
      <c r="G2759" t="str">
        <f t="shared" si="129"/>
        <v>2014</v>
      </c>
      <c r="H2759" t="str">
        <f t="shared" si="130"/>
        <v>June</v>
      </c>
      <c r="I2759">
        <v>43992</v>
      </c>
      <c r="J2759">
        <v>46800</v>
      </c>
      <c r="K2759">
        <f t="shared" si="131"/>
        <v>2808</v>
      </c>
      <c r="L2759">
        <v>3582</v>
      </c>
      <c r="M2759">
        <v>3870</v>
      </c>
      <c r="P2759" s="36">
        <v>41820</v>
      </c>
    </row>
    <row r="2760" spans="1:16">
      <c r="A2760" s="57">
        <v>41821</v>
      </c>
      <c r="B2760" t="s">
        <v>17</v>
      </c>
      <c r="C2760" t="s">
        <v>18</v>
      </c>
      <c r="D2760" t="s">
        <v>41</v>
      </c>
      <c r="E2760" t="s">
        <v>13</v>
      </c>
      <c r="F2760">
        <v>16</v>
      </c>
      <c r="G2760" t="str">
        <f t="shared" si="129"/>
        <v>2014</v>
      </c>
      <c r="H2760" t="str">
        <f t="shared" si="130"/>
        <v>July</v>
      </c>
      <c r="I2760">
        <v>8856</v>
      </c>
      <c r="J2760">
        <v>9450</v>
      </c>
      <c r="K2760">
        <f t="shared" si="131"/>
        <v>594</v>
      </c>
      <c r="L2760">
        <v>3978</v>
      </c>
      <c r="M2760">
        <v>4230</v>
      </c>
      <c r="P2760" s="36">
        <v>41821</v>
      </c>
    </row>
    <row r="2761" spans="1:16">
      <c r="A2761" s="57">
        <v>41821</v>
      </c>
      <c r="B2761" t="s">
        <v>24</v>
      </c>
      <c r="C2761" t="s">
        <v>25</v>
      </c>
      <c r="D2761" t="s">
        <v>26</v>
      </c>
      <c r="E2761" t="s">
        <v>13</v>
      </c>
      <c r="F2761">
        <v>23</v>
      </c>
      <c r="G2761" t="str">
        <f t="shared" si="129"/>
        <v>2014</v>
      </c>
      <c r="H2761" t="str">
        <f t="shared" si="130"/>
        <v>July</v>
      </c>
      <c r="I2761">
        <v>60840</v>
      </c>
      <c r="J2761">
        <v>64800</v>
      </c>
      <c r="K2761">
        <f t="shared" si="131"/>
        <v>3960</v>
      </c>
      <c r="L2761">
        <v>2196</v>
      </c>
      <c r="M2761">
        <v>2340</v>
      </c>
      <c r="P2761" s="36">
        <v>41821</v>
      </c>
    </row>
    <row r="2762" spans="1:16">
      <c r="A2762" s="57">
        <v>41821</v>
      </c>
      <c r="B2762" t="s">
        <v>14</v>
      </c>
      <c r="C2762" t="s">
        <v>11</v>
      </c>
      <c r="D2762" t="s">
        <v>21</v>
      </c>
      <c r="E2762" t="s">
        <v>13</v>
      </c>
      <c r="F2762">
        <v>22</v>
      </c>
      <c r="G2762" t="str">
        <f t="shared" si="129"/>
        <v>2014</v>
      </c>
      <c r="H2762" t="str">
        <f t="shared" si="130"/>
        <v>July</v>
      </c>
      <c r="I2762">
        <v>41724</v>
      </c>
      <c r="J2762">
        <v>44460</v>
      </c>
      <c r="K2762">
        <f t="shared" si="131"/>
        <v>2736</v>
      </c>
      <c r="L2762">
        <v>3978</v>
      </c>
      <c r="M2762">
        <v>4230</v>
      </c>
      <c r="P2762" s="36">
        <v>41821</v>
      </c>
    </row>
    <row r="2763" spans="1:16">
      <c r="A2763" s="57">
        <v>41821</v>
      </c>
      <c r="B2763" t="s">
        <v>24</v>
      </c>
      <c r="C2763" t="s">
        <v>25</v>
      </c>
      <c r="D2763" t="s">
        <v>19</v>
      </c>
      <c r="E2763" t="s">
        <v>13</v>
      </c>
      <c r="F2763">
        <v>13</v>
      </c>
      <c r="G2763" t="str">
        <f t="shared" si="129"/>
        <v>2014</v>
      </c>
      <c r="H2763" t="str">
        <f t="shared" si="130"/>
        <v>July</v>
      </c>
      <c r="I2763">
        <v>11934</v>
      </c>
      <c r="J2763">
        <v>12690</v>
      </c>
      <c r="K2763">
        <f t="shared" si="131"/>
        <v>756</v>
      </c>
      <c r="L2763">
        <v>3978</v>
      </c>
      <c r="M2763">
        <v>4230</v>
      </c>
      <c r="P2763" s="36">
        <v>41821</v>
      </c>
    </row>
    <row r="2764" spans="1:16">
      <c r="A2764" s="57">
        <v>41821</v>
      </c>
      <c r="B2764" t="s">
        <v>14</v>
      </c>
      <c r="C2764" t="s">
        <v>11</v>
      </c>
      <c r="D2764" t="s">
        <v>38</v>
      </c>
      <c r="E2764" t="s">
        <v>13</v>
      </c>
      <c r="F2764">
        <v>27</v>
      </c>
      <c r="G2764" t="str">
        <f t="shared" si="129"/>
        <v>2014</v>
      </c>
      <c r="H2764" t="str">
        <f t="shared" si="130"/>
        <v>July</v>
      </c>
      <c r="I2764">
        <v>78012</v>
      </c>
      <c r="J2764">
        <v>83160</v>
      </c>
      <c r="K2764">
        <f t="shared" si="131"/>
        <v>5148</v>
      </c>
      <c r="L2764">
        <v>3042</v>
      </c>
      <c r="M2764">
        <v>3240</v>
      </c>
      <c r="P2764" s="36">
        <v>41821</v>
      </c>
    </row>
    <row r="2765" spans="1:16">
      <c r="A2765" s="57">
        <v>41822</v>
      </c>
      <c r="B2765" t="s">
        <v>10</v>
      </c>
      <c r="C2765" t="s">
        <v>11</v>
      </c>
      <c r="D2765" t="s">
        <v>21</v>
      </c>
      <c r="E2765" t="s">
        <v>13</v>
      </c>
      <c r="F2765">
        <v>27</v>
      </c>
      <c r="G2765" t="str">
        <f t="shared" si="129"/>
        <v>2014</v>
      </c>
      <c r="H2765" t="str">
        <f t="shared" si="130"/>
        <v>July</v>
      </c>
      <c r="I2765">
        <v>2196</v>
      </c>
      <c r="J2765">
        <v>2340</v>
      </c>
      <c r="K2765">
        <f t="shared" si="131"/>
        <v>144</v>
      </c>
      <c r="L2765">
        <v>3978</v>
      </c>
      <c r="M2765">
        <v>4230</v>
      </c>
      <c r="P2765" s="36">
        <v>41822</v>
      </c>
    </row>
    <row r="2766" spans="1:16">
      <c r="A2766" s="57">
        <v>41822</v>
      </c>
      <c r="B2766" t="s">
        <v>22</v>
      </c>
      <c r="C2766" t="s">
        <v>23</v>
      </c>
      <c r="D2766" t="s">
        <v>38</v>
      </c>
      <c r="E2766" t="s">
        <v>13</v>
      </c>
      <c r="F2766">
        <v>27</v>
      </c>
      <c r="G2766" t="str">
        <f t="shared" si="129"/>
        <v>2014</v>
      </c>
      <c r="H2766" t="str">
        <f t="shared" si="130"/>
        <v>July</v>
      </c>
      <c r="I2766">
        <v>63828</v>
      </c>
      <c r="J2766">
        <v>68040</v>
      </c>
      <c r="K2766">
        <f t="shared" si="131"/>
        <v>4212</v>
      </c>
      <c r="L2766">
        <v>3978</v>
      </c>
      <c r="M2766">
        <v>4230</v>
      </c>
      <c r="P2766" s="36">
        <v>41822</v>
      </c>
    </row>
    <row r="2767" spans="1:16">
      <c r="A2767" s="57">
        <v>41822</v>
      </c>
      <c r="B2767" t="s">
        <v>31</v>
      </c>
      <c r="C2767" t="s">
        <v>30</v>
      </c>
      <c r="D2767" t="s">
        <v>15</v>
      </c>
      <c r="E2767" t="s">
        <v>16</v>
      </c>
      <c r="F2767">
        <v>27</v>
      </c>
      <c r="G2767" t="str">
        <f t="shared" si="129"/>
        <v>2014</v>
      </c>
      <c r="H2767" t="str">
        <f t="shared" si="130"/>
        <v>July</v>
      </c>
      <c r="I2767">
        <v>32238</v>
      </c>
      <c r="J2767">
        <v>34830</v>
      </c>
      <c r="K2767">
        <f t="shared" si="131"/>
        <v>2592</v>
      </c>
      <c r="L2767">
        <v>5832</v>
      </c>
      <c r="M2767">
        <v>6210</v>
      </c>
      <c r="P2767" s="36">
        <v>41822</v>
      </c>
    </row>
    <row r="2768" spans="1:16">
      <c r="A2768" s="57">
        <v>41822</v>
      </c>
      <c r="B2768" t="s">
        <v>17</v>
      </c>
      <c r="C2768" t="s">
        <v>18</v>
      </c>
      <c r="D2768" t="s">
        <v>42</v>
      </c>
      <c r="E2768" t="s">
        <v>16</v>
      </c>
      <c r="F2768">
        <v>27</v>
      </c>
      <c r="G2768" t="str">
        <f t="shared" si="129"/>
        <v>2014</v>
      </c>
      <c r="H2768" t="str">
        <f t="shared" si="130"/>
        <v>July</v>
      </c>
      <c r="I2768">
        <v>15012</v>
      </c>
      <c r="J2768">
        <v>16200</v>
      </c>
      <c r="K2768">
        <f t="shared" si="131"/>
        <v>1188</v>
      </c>
      <c r="L2768">
        <v>2196</v>
      </c>
      <c r="M2768">
        <v>2340</v>
      </c>
      <c r="P2768" s="36">
        <v>41822</v>
      </c>
    </row>
    <row r="2769" spans="1:16">
      <c r="A2769" s="57">
        <v>41822</v>
      </c>
      <c r="B2769" t="s">
        <v>24</v>
      </c>
      <c r="C2769" t="s">
        <v>25</v>
      </c>
      <c r="D2769" t="s">
        <v>41</v>
      </c>
      <c r="E2769" t="s">
        <v>13</v>
      </c>
      <c r="F2769">
        <v>27</v>
      </c>
      <c r="G2769" t="str">
        <f t="shared" si="129"/>
        <v>2014</v>
      </c>
      <c r="H2769" t="str">
        <f t="shared" si="130"/>
        <v>July</v>
      </c>
      <c r="I2769">
        <v>50184</v>
      </c>
      <c r="J2769">
        <v>53550</v>
      </c>
      <c r="K2769">
        <f t="shared" si="131"/>
        <v>3366</v>
      </c>
      <c r="L2769">
        <v>3546</v>
      </c>
      <c r="M2769">
        <v>3780</v>
      </c>
      <c r="P2769" s="36">
        <v>41822</v>
      </c>
    </row>
    <row r="2770" spans="1:16">
      <c r="A2770" s="57">
        <v>41823</v>
      </c>
      <c r="B2770" t="s">
        <v>31</v>
      </c>
      <c r="C2770" t="s">
        <v>30</v>
      </c>
      <c r="D2770" t="s">
        <v>28</v>
      </c>
      <c r="E2770" t="s">
        <v>13</v>
      </c>
      <c r="F2770">
        <v>12</v>
      </c>
      <c r="G2770" t="str">
        <f t="shared" si="129"/>
        <v>2014</v>
      </c>
      <c r="H2770" t="str">
        <f t="shared" si="130"/>
        <v>July</v>
      </c>
      <c r="I2770">
        <v>64152</v>
      </c>
      <c r="J2770">
        <v>68310</v>
      </c>
      <c r="K2770">
        <f t="shared" si="131"/>
        <v>4158</v>
      </c>
      <c r="L2770">
        <v>3582</v>
      </c>
      <c r="M2770">
        <v>3870</v>
      </c>
      <c r="P2770" s="36">
        <v>41823</v>
      </c>
    </row>
    <row r="2771" spans="1:16">
      <c r="A2771" s="57">
        <v>41823</v>
      </c>
      <c r="B2771" t="s">
        <v>24</v>
      </c>
      <c r="C2771" t="s">
        <v>25</v>
      </c>
      <c r="D2771" t="s">
        <v>33</v>
      </c>
      <c r="E2771" t="s">
        <v>13</v>
      </c>
      <c r="F2771">
        <v>18</v>
      </c>
      <c r="G2771" t="str">
        <f t="shared" si="129"/>
        <v>2014</v>
      </c>
      <c r="H2771" t="str">
        <f t="shared" si="130"/>
        <v>July</v>
      </c>
      <c r="I2771">
        <v>67626</v>
      </c>
      <c r="J2771">
        <v>71910</v>
      </c>
      <c r="K2771">
        <f t="shared" si="131"/>
        <v>4284</v>
      </c>
      <c r="L2771">
        <v>3978</v>
      </c>
      <c r="M2771">
        <v>4230</v>
      </c>
      <c r="P2771" s="36">
        <v>41823</v>
      </c>
    </row>
    <row r="2772" spans="1:16">
      <c r="A2772" s="57">
        <v>41823</v>
      </c>
      <c r="B2772" t="s">
        <v>22</v>
      </c>
      <c r="C2772" t="s">
        <v>23</v>
      </c>
      <c r="D2772" t="s">
        <v>38</v>
      </c>
      <c r="E2772" t="s">
        <v>13</v>
      </c>
      <c r="F2772">
        <v>8</v>
      </c>
      <c r="G2772" t="str">
        <f t="shared" si="129"/>
        <v>2014</v>
      </c>
      <c r="H2772" t="str">
        <f t="shared" si="130"/>
        <v>July</v>
      </c>
      <c r="I2772">
        <v>78012</v>
      </c>
      <c r="J2772">
        <v>83160</v>
      </c>
      <c r="K2772">
        <f t="shared" si="131"/>
        <v>5148</v>
      </c>
      <c r="L2772">
        <v>3978</v>
      </c>
      <c r="M2772">
        <v>4230</v>
      </c>
      <c r="P2772" s="36">
        <v>41823</v>
      </c>
    </row>
    <row r="2773" spans="1:16">
      <c r="A2773" s="57">
        <v>41824</v>
      </c>
      <c r="B2773" t="s">
        <v>31</v>
      </c>
      <c r="C2773" t="s">
        <v>30</v>
      </c>
      <c r="D2773" t="s">
        <v>32</v>
      </c>
      <c r="E2773" t="s">
        <v>13</v>
      </c>
      <c r="F2773">
        <v>21</v>
      </c>
      <c r="G2773" t="str">
        <f t="shared" si="129"/>
        <v>2014</v>
      </c>
      <c r="H2773" t="str">
        <f t="shared" si="130"/>
        <v>July</v>
      </c>
      <c r="I2773">
        <v>31914</v>
      </c>
      <c r="J2773">
        <v>34020</v>
      </c>
      <c r="K2773">
        <f t="shared" si="131"/>
        <v>2106</v>
      </c>
      <c r="L2773">
        <v>2034</v>
      </c>
      <c r="M2773">
        <v>2160</v>
      </c>
      <c r="P2773" s="36">
        <v>41824</v>
      </c>
    </row>
    <row r="2774" spans="1:16">
      <c r="A2774" s="57">
        <v>41824</v>
      </c>
      <c r="B2774" t="s">
        <v>31</v>
      </c>
      <c r="C2774" t="s">
        <v>30</v>
      </c>
      <c r="D2774" t="s">
        <v>35</v>
      </c>
      <c r="E2774" t="s">
        <v>13</v>
      </c>
      <c r="F2774">
        <v>25</v>
      </c>
      <c r="G2774" t="str">
        <f t="shared" si="129"/>
        <v>2014</v>
      </c>
      <c r="H2774" t="str">
        <f t="shared" si="130"/>
        <v>July</v>
      </c>
      <c r="I2774">
        <v>41184</v>
      </c>
      <c r="J2774">
        <v>43920</v>
      </c>
      <c r="K2774">
        <f t="shared" si="131"/>
        <v>2736</v>
      </c>
      <c r="L2774">
        <v>3042</v>
      </c>
      <c r="M2774">
        <v>3240</v>
      </c>
      <c r="P2774" s="36">
        <v>41824</v>
      </c>
    </row>
    <row r="2775" spans="1:16">
      <c r="A2775" s="57">
        <v>41824</v>
      </c>
      <c r="B2775" t="s">
        <v>34</v>
      </c>
      <c r="C2775" t="s">
        <v>25</v>
      </c>
      <c r="D2775" t="s">
        <v>26</v>
      </c>
      <c r="E2775" t="s">
        <v>13</v>
      </c>
      <c r="F2775">
        <v>12</v>
      </c>
      <c r="G2775" t="str">
        <f t="shared" si="129"/>
        <v>2014</v>
      </c>
      <c r="H2775" t="str">
        <f t="shared" si="130"/>
        <v>July</v>
      </c>
      <c r="I2775">
        <v>3042</v>
      </c>
      <c r="J2775">
        <v>3240</v>
      </c>
      <c r="K2775">
        <f t="shared" si="131"/>
        <v>198</v>
      </c>
      <c r="L2775">
        <v>5148</v>
      </c>
      <c r="M2775">
        <v>5490</v>
      </c>
      <c r="P2775" s="36">
        <v>41824</v>
      </c>
    </row>
    <row r="2776" spans="1:16">
      <c r="A2776" s="57">
        <v>41824</v>
      </c>
      <c r="B2776" t="s">
        <v>10</v>
      </c>
      <c r="C2776" t="s">
        <v>11</v>
      </c>
      <c r="D2776" t="s">
        <v>40</v>
      </c>
      <c r="E2776" t="s">
        <v>16</v>
      </c>
      <c r="F2776">
        <v>9</v>
      </c>
      <c r="G2776" t="str">
        <f t="shared" si="129"/>
        <v>2014</v>
      </c>
      <c r="H2776" t="str">
        <f t="shared" si="130"/>
        <v>July</v>
      </c>
      <c r="I2776">
        <v>90252</v>
      </c>
      <c r="J2776">
        <v>97290</v>
      </c>
      <c r="K2776">
        <f t="shared" si="131"/>
        <v>7038</v>
      </c>
      <c r="L2776">
        <v>2106</v>
      </c>
      <c r="M2776">
        <v>2250</v>
      </c>
      <c r="P2776" s="36">
        <v>41824</v>
      </c>
    </row>
    <row r="2777" spans="1:16">
      <c r="A2777" s="57">
        <v>41825</v>
      </c>
      <c r="B2777" t="s">
        <v>29</v>
      </c>
      <c r="C2777" t="s">
        <v>30</v>
      </c>
      <c r="D2777" t="s">
        <v>12</v>
      </c>
      <c r="E2777" t="s">
        <v>13</v>
      </c>
      <c r="F2777">
        <v>23</v>
      </c>
      <c r="G2777" t="str">
        <f t="shared" si="129"/>
        <v>2014</v>
      </c>
      <c r="H2777" t="str">
        <f t="shared" si="130"/>
        <v>July</v>
      </c>
      <c r="I2777">
        <v>24408</v>
      </c>
      <c r="J2777">
        <v>25920</v>
      </c>
      <c r="K2777">
        <f t="shared" si="131"/>
        <v>1512</v>
      </c>
      <c r="L2777">
        <v>4482</v>
      </c>
      <c r="M2777">
        <v>4770</v>
      </c>
      <c r="P2777" s="36">
        <v>41825</v>
      </c>
    </row>
    <row r="2778" spans="1:16">
      <c r="A2778" s="57">
        <v>41825</v>
      </c>
      <c r="B2778" t="s">
        <v>29</v>
      </c>
      <c r="C2778" t="s">
        <v>30</v>
      </c>
      <c r="D2778" t="s">
        <v>38</v>
      </c>
      <c r="E2778" t="s">
        <v>13</v>
      </c>
      <c r="F2778">
        <v>23</v>
      </c>
      <c r="G2778" t="str">
        <f t="shared" si="129"/>
        <v>2014</v>
      </c>
      <c r="H2778" t="str">
        <f t="shared" si="130"/>
        <v>July</v>
      </c>
      <c r="I2778">
        <v>24822</v>
      </c>
      <c r="J2778">
        <v>26460</v>
      </c>
      <c r="K2778">
        <f t="shared" si="131"/>
        <v>1638</v>
      </c>
      <c r="L2778">
        <v>3546</v>
      </c>
      <c r="M2778">
        <v>3780</v>
      </c>
      <c r="P2778" s="36">
        <v>41825</v>
      </c>
    </row>
    <row r="2779" spans="1:16">
      <c r="A2779" s="57">
        <v>41825</v>
      </c>
      <c r="B2779" t="s">
        <v>22</v>
      </c>
      <c r="C2779" t="s">
        <v>23</v>
      </c>
      <c r="D2779" t="s">
        <v>12</v>
      </c>
      <c r="E2779" t="s">
        <v>13</v>
      </c>
      <c r="F2779">
        <v>20</v>
      </c>
      <c r="G2779" t="str">
        <f t="shared" si="129"/>
        <v>2014</v>
      </c>
      <c r="H2779" t="str">
        <f t="shared" si="130"/>
        <v>July</v>
      </c>
      <c r="I2779">
        <v>40680</v>
      </c>
      <c r="J2779">
        <v>43200</v>
      </c>
      <c r="K2779">
        <f t="shared" si="131"/>
        <v>2520</v>
      </c>
      <c r="L2779">
        <v>4482</v>
      </c>
      <c r="M2779">
        <v>4770</v>
      </c>
      <c r="P2779" s="36">
        <v>41825</v>
      </c>
    </row>
    <row r="2780" spans="1:16">
      <c r="A2780" s="57">
        <v>41826</v>
      </c>
      <c r="B2780" t="s">
        <v>29</v>
      </c>
      <c r="C2780" t="s">
        <v>30</v>
      </c>
      <c r="D2780" t="s">
        <v>38</v>
      </c>
      <c r="E2780" t="s">
        <v>13</v>
      </c>
      <c r="F2780">
        <v>25</v>
      </c>
      <c r="G2780" t="str">
        <f t="shared" si="129"/>
        <v>2014</v>
      </c>
      <c r="H2780" t="str">
        <f t="shared" si="130"/>
        <v>July</v>
      </c>
      <c r="I2780">
        <v>21276</v>
      </c>
      <c r="J2780">
        <v>22680</v>
      </c>
      <c r="K2780">
        <f t="shared" si="131"/>
        <v>1404</v>
      </c>
      <c r="L2780">
        <v>4482</v>
      </c>
      <c r="M2780">
        <v>4770</v>
      </c>
      <c r="P2780" s="36">
        <v>41826</v>
      </c>
    </row>
    <row r="2781" spans="1:16">
      <c r="A2781" s="57">
        <v>41828</v>
      </c>
      <c r="B2781" t="s">
        <v>27</v>
      </c>
      <c r="C2781" t="s">
        <v>23</v>
      </c>
      <c r="D2781" t="s">
        <v>12</v>
      </c>
      <c r="E2781" t="s">
        <v>13</v>
      </c>
      <c r="F2781">
        <v>4</v>
      </c>
      <c r="G2781" t="str">
        <f t="shared" si="129"/>
        <v>2014</v>
      </c>
      <c r="H2781" t="str">
        <f t="shared" si="130"/>
        <v>July</v>
      </c>
      <c r="I2781">
        <v>10170</v>
      </c>
      <c r="J2781">
        <v>10800</v>
      </c>
      <c r="K2781">
        <f t="shared" si="131"/>
        <v>630</v>
      </c>
      <c r="L2781">
        <v>2034</v>
      </c>
      <c r="M2781">
        <v>2160</v>
      </c>
      <c r="P2781" s="36">
        <v>41828</v>
      </c>
    </row>
    <row r="2782" spans="1:16">
      <c r="A2782" s="57">
        <v>41828</v>
      </c>
      <c r="B2782" t="s">
        <v>34</v>
      </c>
      <c r="C2782" t="s">
        <v>25</v>
      </c>
      <c r="D2782" t="s">
        <v>36</v>
      </c>
      <c r="E2782" t="s">
        <v>13</v>
      </c>
      <c r="F2782">
        <v>24</v>
      </c>
      <c r="G2782" t="str">
        <f t="shared" si="129"/>
        <v>2014</v>
      </c>
      <c r="H2782" t="str">
        <f t="shared" si="130"/>
        <v>July</v>
      </c>
      <c r="I2782">
        <v>4212</v>
      </c>
      <c r="J2782">
        <v>4500</v>
      </c>
      <c r="K2782">
        <f t="shared" si="131"/>
        <v>288</v>
      </c>
      <c r="L2782">
        <v>3978</v>
      </c>
      <c r="M2782">
        <v>4230</v>
      </c>
      <c r="P2782" s="36">
        <v>41828</v>
      </c>
    </row>
    <row r="2783" spans="1:16">
      <c r="A2783" s="57">
        <v>41828</v>
      </c>
      <c r="B2783" t="s">
        <v>17</v>
      </c>
      <c r="C2783" t="s">
        <v>18</v>
      </c>
      <c r="D2783" t="s">
        <v>42</v>
      </c>
      <c r="E2783" t="s">
        <v>16</v>
      </c>
      <c r="F2783">
        <v>24</v>
      </c>
      <c r="G2783" t="str">
        <f t="shared" si="129"/>
        <v>2014</v>
      </c>
      <c r="H2783" t="str">
        <f t="shared" si="130"/>
        <v>July</v>
      </c>
      <c r="I2783">
        <v>60048</v>
      </c>
      <c r="J2783">
        <v>64800</v>
      </c>
      <c r="K2783">
        <f t="shared" si="131"/>
        <v>4752</v>
      </c>
      <c r="L2783">
        <v>5832</v>
      </c>
      <c r="M2783">
        <v>6210</v>
      </c>
      <c r="P2783" s="36">
        <v>41828</v>
      </c>
    </row>
    <row r="2784" spans="1:16">
      <c r="A2784" s="57">
        <v>41829</v>
      </c>
      <c r="B2784" t="s">
        <v>34</v>
      </c>
      <c r="C2784" t="s">
        <v>25</v>
      </c>
      <c r="D2784" t="s">
        <v>33</v>
      </c>
      <c r="E2784" t="s">
        <v>13</v>
      </c>
      <c r="F2784">
        <v>16</v>
      </c>
      <c r="G2784" t="str">
        <f t="shared" si="129"/>
        <v>2014</v>
      </c>
      <c r="H2784" t="str">
        <f t="shared" si="130"/>
        <v>July</v>
      </c>
      <c r="I2784">
        <v>71604</v>
      </c>
      <c r="J2784">
        <v>76140</v>
      </c>
      <c r="K2784">
        <f t="shared" si="131"/>
        <v>4536</v>
      </c>
      <c r="L2784">
        <v>3978</v>
      </c>
      <c r="M2784">
        <v>4230</v>
      </c>
      <c r="P2784" s="36">
        <v>41829</v>
      </c>
    </row>
    <row r="2785" spans="1:16">
      <c r="A2785" s="57">
        <v>41830</v>
      </c>
      <c r="B2785" t="s">
        <v>20</v>
      </c>
      <c r="C2785" t="s">
        <v>18</v>
      </c>
      <c r="D2785" t="s">
        <v>36</v>
      </c>
      <c r="E2785" t="s">
        <v>13</v>
      </c>
      <c r="F2785">
        <v>6</v>
      </c>
      <c r="G2785" t="str">
        <f t="shared" si="129"/>
        <v>2014</v>
      </c>
      <c r="H2785" t="str">
        <f t="shared" si="130"/>
        <v>July</v>
      </c>
      <c r="I2785">
        <v>4212</v>
      </c>
      <c r="J2785">
        <v>4500</v>
      </c>
      <c r="K2785">
        <f t="shared" si="131"/>
        <v>288</v>
      </c>
      <c r="L2785">
        <v>3978</v>
      </c>
      <c r="M2785">
        <v>4230</v>
      </c>
      <c r="P2785" s="36">
        <v>41830</v>
      </c>
    </row>
    <row r="2786" spans="1:16">
      <c r="A2786" s="57">
        <v>41830</v>
      </c>
      <c r="B2786" t="s">
        <v>29</v>
      </c>
      <c r="C2786" t="s">
        <v>30</v>
      </c>
      <c r="D2786" t="s">
        <v>41</v>
      </c>
      <c r="E2786" t="s">
        <v>13</v>
      </c>
      <c r="F2786">
        <v>4</v>
      </c>
      <c r="G2786" t="str">
        <f t="shared" si="129"/>
        <v>2014</v>
      </c>
      <c r="H2786" t="str">
        <f t="shared" si="130"/>
        <v>July</v>
      </c>
      <c r="I2786">
        <v>67896</v>
      </c>
      <c r="J2786">
        <v>72450</v>
      </c>
      <c r="K2786">
        <f t="shared" si="131"/>
        <v>4554</v>
      </c>
      <c r="L2786">
        <v>5148</v>
      </c>
      <c r="M2786">
        <v>5490</v>
      </c>
      <c r="P2786" s="36">
        <v>41830</v>
      </c>
    </row>
    <row r="2787" spans="1:16">
      <c r="A2787" s="57">
        <v>41831</v>
      </c>
      <c r="B2787" t="s">
        <v>24</v>
      </c>
      <c r="C2787" t="s">
        <v>25</v>
      </c>
      <c r="D2787" t="s">
        <v>42</v>
      </c>
      <c r="E2787" t="s">
        <v>16</v>
      </c>
      <c r="F2787">
        <v>24</v>
      </c>
      <c r="G2787" t="str">
        <f t="shared" si="129"/>
        <v>2014</v>
      </c>
      <c r="H2787" t="str">
        <f t="shared" si="130"/>
        <v>July</v>
      </c>
      <c r="I2787">
        <v>60048</v>
      </c>
      <c r="J2787">
        <v>64800</v>
      </c>
      <c r="K2787">
        <f t="shared" si="131"/>
        <v>4752</v>
      </c>
      <c r="L2787">
        <v>5832</v>
      </c>
      <c r="M2787">
        <v>6210</v>
      </c>
      <c r="P2787" s="36">
        <v>41831</v>
      </c>
    </row>
    <row r="2788" spans="1:16">
      <c r="A2788" s="57">
        <v>41832</v>
      </c>
      <c r="B2788" t="s">
        <v>29</v>
      </c>
      <c r="C2788" t="s">
        <v>30</v>
      </c>
      <c r="D2788" t="s">
        <v>12</v>
      </c>
      <c r="E2788" t="s">
        <v>13</v>
      </c>
      <c r="F2788">
        <v>21</v>
      </c>
      <c r="G2788" t="str">
        <f t="shared" si="129"/>
        <v>2014</v>
      </c>
      <c r="H2788" t="str">
        <f t="shared" si="130"/>
        <v>July</v>
      </c>
      <c r="I2788">
        <v>46782</v>
      </c>
      <c r="J2788">
        <v>49680</v>
      </c>
      <c r="K2788">
        <f t="shared" si="131"/>
        <v>2898</v>
      </c>
      <c r="L2788">
        <v>2034</v>
      </c>
      <c r="M2788">
        <v>2160</v>
      </c>
      <c r="P2788" s="36">
        <v>41832</v>
      </c>
    </row>
    <row r="2789" spans="1:16">
      <c r="A2789" s="57">
        <v>41832</v>
      </c>
      <c r="B2789" t="s">
        <v>31</v>
      </c>
      <c r="C2789" t="s">
        <v>30</v>
      </c>
      <c r="D2789" t="s">
        <v>43</v>
      </c>
      <c r="E2789" t="s">
        <v>13</v>
      </c>
      <c r="F2789">
        <v>13</v>
      </c>
      <c r="G2789" t="str">
        <f t="shared" si="129"/>
        <v>2014</v>
      </c>
      <c r="H2789" t="str">
        <f t="shared" si="130"/>
        <v>July</v>
      </c>
      <c r="I2789">
        <v>81216</v>
      </c>
      <c r="J2789">
        <v>86400</v>
      </c>
      <c r="K2789">
        <f t="shared" si="131"/>
        <v>5184</v>
      </c>
      <c r="L2789">
        <v>5832</v>
      </c>
      <c r="M2789">
        <v>6210</v>
      </c>
      <c r="P2789" s="36">
        <v>41832</v>
      </c>
    </row>
    <row r="2790" spans="1:16">
      <c r="A2790" s="57">
        <v>41833</v>
      </c>
      <c r="B2790" t="s">
        <v>22</v>
      </c>
      <c r="C2790" t="s">
        <v>23</v>
      </c>
      <c r="D2790" t="s">
        <v>26</v>
      </c>
      <c r="E2790" t="s">
        <v>13</v>
      </c>
      <c r="F2790">
        <v>2</v>
      </c>
      <c r="G2790" t="str">
        <f t="shared" si="129"/>
        <v>2014</v>
      </c>
      <c r="H2790" t="str">
        <f t="shared" si="130"/>
        <v>July</v>
      </c>
      <c r="I2790">
        <v>36504</v>
      </c>
      <c r="J2790">
        <v>38880</v>
      </c>
      <c r="K2790">
        <f t="shared" si="131"/>
        <v>2376</v>
      </c>
      <c r="L2790">
        <v>3546</v>
      </c>
      <c r="M2790">
        <v>3780</v>
      </c>
      <c r="P2790" s="36">
        <v>41833</v>
      </c>
    </row>
    <row r="2791" spans="1:16">
      <c r="A2791" s="57">
        <v>41833</v>
      </c>
      <c r="B2791" t="s">
        <v>34</v>
      </c>
      <c r="C2791" t="s">
        <v>25</v>
      </c>
      <c r="D2791" t="s">
        <v>15</v>
      </c>
      <c r="E2791" t="s">
        <v>16</v>
      </c>
      <c r="F2791">
        <v>20</v>
      </c>
      <c r="G2791" t="str">
        <f t="shared" si="129"/>
        <v>2014</v>
      </c>
      <c r="H2791" t="str">
        <f t="shared" si="130"/>
        <v>July</v>
      </c>
      <c r="I2791">
        <v>46566</v>
      </c>
      <c r="J2791">
        <v>50310</v>
      </c>
      <c r="K2791">
        <f t="shared" si="131"/>
        <v>3744</v>
      </c>
      <c r="L2791">
        <v>3726</v>
      </c>
      <c r="M2791">
        <v>3960</v>
      </c>
      <c r="P2791" s="36">
        <v>41833</v>
      </c>
    </row>
    <row r="2792" spans="1:16">
      <c r="A2792" s="57">
        <v>41834</v>
      </c>
      <c r="B2792" t="s">
        <v>17</v>
      </c>
      <c r="C2792" t="s">
        <v>18</v>
      </c>
      <c r="D2792" t="s">
        <v>35</v>
      </c>
      <c r="E2792" t="s">
        <v>13</v>
      </c>
      <c r="F2792">
        <v>21</v>
      </c>
      <c r="G2792" t="str">
        <f t="shared" si="129"/>
        <v>2014</v>
      </c>
      <c r="H2792" t="str">
        <f t="shared" si="130"/>
        <v>July</v>
      </c>
      <c r="I2792">
        <v>20592</v>
      </c>
      <c r="J2792">
        <v>21960</v>
      </c>
      <c r="K2792">
        <f t="shared" si="131"/>
        <v>1368</v>
      </c>
      <c r="L2792">
        <v>3978</v>
      </c>
      <c r="M2792">
        <v>4230</v>
      </c>
      <c r="P2792" s="36">
        <v>41834</v>
      </c>
    </row>
    <row r="2793" spans="1:16">
      <c r="A2793" s="57">
        <v>41834</v>
      </c>
      <c r="B2793" t="s">
        <v>27</v>
      </c>
      <c r="C2793" t="s">
        <v>23</v>
      </c>
      <c r="D2793" t="s">
        <v>15</v>
      </c>
      <c r="E2793" t="s">
        <v>16</v>
      </c>
      <c r="F2793">
        <v>12</v>
      </c>
      <c r="G2793" t="str">
        <f t="shared" si="129"/>
        <v>2014</v>
      </c>
      <c r="H2793" t="str">
        <f t="shared" si="130"/>
        <v>July</v>
      </c>
      <c r="I2793">
        <v>21492</v>
      </c>
      <c r="J2793">
        <v>23220</v>
      </c>
      <c r="K2793">
        <f t="shared" si="131"/>
        <v>1728</v>
      </c>
      <c r="L2793">
        <v>3042</v>
      </c>
      <c r="M2793">
        <v>3240</v>
      </c>
      <c r="P2793" s="36">
        <v>41834</v>
      </c>
    </row>
    <row r="2794" spans="1:16">
      <c r="A2794" s="57">
        <v>41834</v>
      </c>
      <c r="B2794" t="s">
        <v>20</v>
      </c>
      <c r="C2794" t="s">
        <v>18</v>
      </c>
      <c r="D2794" t="s">
        <v>15</v>
      </c>
      <c r="E2794" t="s">
        <v>16</v>
      </c>
      <c r="F2794">
        <v>23</v>
      </c>
      <c r="G2794" t="str">
        <f t="shared" si="129"/>
        <v>2014</v>
      </c>
      <c r="H2794" t="str">
        <f t="shared" si="130"/>
        <v>July</v>
      </c>
      <c r="I2794">
        <v>75222</v>
      </c>
      <c r="J2794">
        <v>81270</v>
      </c>
      <c r="K2794">
        <f t="shared" si="131"/>
        <v>6048</v>
      </c>
      <c r="L2794">
        <v>3546</v>
      </c>
      <c r="M2794">
        <v>3780</v>
      </c>
      <c r="P2794" s="36">
        <v>41834</v>
      </c>
    </row>
    <row r="2795" spans="1:16">
      <c r="A2795" s="57">
        <v>41835</v>
      </c>
      <c r="B2795" t="s">
        <v>10</v>
      </c>
      <c r="C2795" t="s">
        <v>11</v>
      </c>
      <c r="D2795" t="s">
        <v>15</v>
      </c>
      <c r="E2795" t="s">
        <v>16</v>
      </c>
      <c r="F2795">
        <v>23</v>
      </c>
      <c r="G2795" t="str">
        <f t="shared" si="129"/>
        <v>2014</v>
      </c>
      <c r="H2795" t="str">
        <f t="shared" si="130"/>
        <v>July</v>
      </c>
      <c r="I2795">
        <v>42984</v>
      </c>
      <c r="J2795">
        <v>46440</v>
      </c>
      <c r="K2795">
        <f t="shared" si="131"/>
        <v>3456</v>
      </c>
      <c r="L2795">
        <v>4482</v>
      </c>
      <c r="M2795">
        <v>4770</v>
      </c>
      <c r="P2795" s="36">
        <v>41835</v>
      </c>
    </row>
    <row r="2796" spans="1:16">
      <c r="A2796" s="57">
        <v>41836</v>
      </c>
      <c r="B2796" t="s">
        <v>29</v>
      </c>
      <c r="C2796" t="s">
        <v>30</v>
      </c>
      <c r="D2796" t="s">
        <v>26</v>
      </c>
      <c r="E2796" t="s">
        <v>13</v>
      </c>
      <c r="F2796">
        <v>24</v>
      </c>
      <c r="G2796" t="str">
        <f t="shared" si="129"/>
        <v>2014</v>
      </c>
      <c r="H2796" t="str">
        <f t="shared" si="130"/>
        <v>July</v>
      </c>
      <c r="I2796">
        <v>33462</v>
      </c>
      <c r="J2796">
        <v>35640</v>
      </c>
      <c r="K2796">
        <f t="shared" si="131"/>
        <v>2178</v>
      </c>
      <c r="L2796">
        <v>3924</v>
      </c>
      <c r="M2796">
        <v>4230</v>
      </c>
      <c r="P2796" s="36">
        <v>41836</v>
      </c>
    </row>
    <row r="2797" spans="1:16">
      <c r="A2797" s="57">
        <v>41836</v>
      </c>
      <c r="B2797" t="s">
        <v>14</v>
      </c>
      <c r="C2797" t="s">
        <v>11</v>
      </c>
      <c r="D2797" t="s">
        <v>40</v>
      </c>
      <c r="E2797" t="s">
        <v>16</v>
      </c>
      <c r="F2797">
        <v>25</v>
      </c>
      <c r="G2797" t="str">
        <f t="shared" si="129"/>
        <v>2014</v>
      </c>
      <c r="H2797" t="str">
        <f t="shared" si="130"/>
        <v>July</v>
      </c>
      <c r="I2797">
        <v>19620</v>
      </c>
      <c r="J2797">
        <v>21150</v>
      </c>
      <c r="K2797">
        <f t="shared" si="131"/>
        <v>1530</v>
      </c>
      <c r="L2797">
        <v>2952</v>
      </c>
      <c r="M2797">
        <v>3150</v>
      </c>
      <c r="P2797" s="36">
        <v>41836</v>
      </c>
    </row>
    <row r="2798" spans="1:16">
      <c r="A2798" s="57">
        <v>41836</v>
      </c>
      <c r="B2798" t="s">
        <v>20</v>
      </c>
      <c r="C2798" t="s">
        <v>18</v>
      </c>
      <c r="D2798" t="s">
        <v>39</v>
      </c>
      <c r="E2798" t="s">
        <v>13</v>
      </c>
      <c r="F2798">
        <v>17</v>
      </c>
      <c r="G2798" t="str">
        <f t="shared" si="129"/>
        <v>2014</v>
      </c>
      <c r="H2798" t="str">
        <f t="shared" si="130"/>
        <v>July</v>
      </c>
      <c r="I2798">
        <v>14904</v>
      </c>
      <c r="J2798">
        <v>15840</v>
      </c>
      <c r="K2798">
        <f t="shared" si="131"/>
        <v>936</v>
      </c>
      <c r="L2798">
        <v>3726</v>
      </c>
      <c r="M2798">
        <v>3960</v>
      </c>
      <c r="P2798" s="36">
        <v>41836</v>
      </c>
    </row>
    <row r="2799" spans="1:16">
      <c r="A2799" s="57">
        <v>41836</v>
      </c>
      <c r="B2799" t="s">
        <v>22</v>
      </c>
      <c r="C2799" t="s">
        <v>23</v>
      </c>
      <c r="D2799" t="s">
        <v>36</v>
      </c>
      <c r="E2799" t="s">
        <v>13</v>
      </c>
      <c r="F2799">
        <v>21</v>
      </c>
      <c r="G2799" t="str">
        <f t="shared" si="129"/>
        <v>2014</v>
      </c>
      <c r="H2799" t="str">
        <f t="shared" si="130"/>
        <v>July</v>
      </c>
      <c r="I2799">
        <v>2106</v>
      </c>
      <c r="J2799">
        <v>2250</v>
      </c>
      <c r="K2799">
        <f t="shared" si="131"/>
        <v>144</v>
      </c>
      <c r="L2799">
        <v>3978</v>
      </c>
      <c r="M2799">
        <v>4230</v>
      </c>
      <c r="P2799" s="36">
        <v>41836</v>
      </c>
    </row>
    <row r="2800" spans="1:16">
      <c r="A2800" s="57">
        <v>41837</v>
      </c>
      <c r="B2800" t="s">
        <v>31</v>
      </c>
      <c r="C2800" t="s">
        <v>30</v>
      </c>
      <c r="D2800" t="s">
        <v>32</v>
      </c>
      <c r="E2800" t="s">
        <v>13</v>
      </c>
      <c r="F2800">
        <v>9</v>
      </c>
      <c r="G2800" t="str">
        <f t="shared" si="129"/>
        <v>2014</v>
      </c>
      <c r="H2800" t="str">
        <f t="shared" si="130"/>
        <v>July</v>
      </c>
      <c r="I2800">
        <v>49644</v>
      </c>
      <c r="J2800">
        <v>52920</v>
      </c>
      <c r="K2800">
        <f t="shared" si="131"/>
        <v>3276</v>
      </c>
      <c r="L2800">
        <v>3726</v>
      </c>
      <c r="M2800">
        <v>3960</v>
      </c>
      <c r="P2800" s="36">
        <v>41837</v>
      </c>
    </row>
    <row r="2801" spans="1:16">
      <c r="A2801" s="57">
        <v>41837</v>
      </c>
      <c r="B2801" t="s">
        <v>10</v>
      </c>
      <c r="C2801" t="s">
        <v>11</v>
      </c>
      <c r="D2801" t="s">
        <v>36</v>
      </c>
      <c r="E2801" t="s">
        <v>13</v>
      </c>
      <c r="F2801">
        <v>11</v>
      </c>
      <c r="G2801" t="str">
        <f t="shared" si="129"/>
        <v>2014</v>
      </c>
      <c r="H2801" t="str">
        <f t="shared" si="130"/>
        <v>July</v>
      </c>
      <c r="I2801">
        <v>2106</v>
      </c>
      <c r="J2801">
        <v>2250</v>
      </c>
      <c r="K2801">
        <f t="shared" si="131"/>
        <v>144</v>
      </c>
      <c r="L2801">
        <v>4482</v>
      </c>
      <c r="M2801">
        <v>4770</v>
      </c>
      <c r="P2801" s="36">
        <v>41837</v>
      </c>
    </row>
    <row r="2802" spans="1:16">
      <c r="A2802" s="57">
        <v>41838</v>
      </c>
      <c r="B2802" t="s">
        <v>27</v>
      </c>
      <c r="C2802" t="s">
        <v>23</v>
      </c>
      <c r="D2802" t="s">
        <v>37</v>
      </c>
      <c r="E2802" t="s">
        <v>13</v>
      </c>
      <c r="F2802">
        <v>4</v>
      </c>
      <c r="G2802" t="str">
        <f t="shared" si="129"/>
        <v>2014</v>
      </c>
      <c r="H2802" t="str">
        <f t="shared" si="130"/>
        <v>July</v>
      </c>
      <c r="I2802">
        <v>4482</v>
      </c>
      <c r="J2802">
        <v>4770</v>
      </c>
      <c r="K2802">
        <f t="shared" si="131"/>
        <v>288</v>
      </c>
      <c r="L2802">
        <v>3582</v>
      </c>
      <c r="M2802">
        <v>3870</v>
      </c>
      <c r="P2802" s="36">
        <v>41838</v>
      </c>
    </row>
    <row r="2803" spans="1:16">
      <c r="A2803" s="57">
        <v>41839</v>
      </c>
      <c r="B2803" t="s">
        <v>17</v>
      </c>
      <c r="C2803" t="s">
        <v>18</v>
      </c>
      <c r="D2803" t="s">
        <v>35</v>
      </c>
      <c r="E2803" t="s">
        <v>13</v>
      </c>
      <c r="F2803">
        <v>22</v>
      </c>
      <c r="G2803" t="str">
        <f t="shared" si="129"/>
        <v>2014</v>
      </c>
      <c r="H2803" t="str">
        <f t="shared" si="130"/>
        <v>July</v>
      </c>
      <c r="I2803">
        <v>30888</v>
      </c>
      <c r="J2803">
        <v>32940</v>
      </c>
      <c r="K2803">
        <f t="shared" si="131"/>
        <v>2052</v>
      </c>
      <c r="L2803">
        <v>4482</v>
      </c>
      <c r="M2803">
        <v>4770</v>
      </c>
      <c r="P2803" s="36">
        <v>41839</v>
      </c>
    </row>
    <row r="2804" spans="1:16">
      <c r="A2804" s="57">
        <v>41839</v>
      </c>
      <c r="B2804" t="s">
        <v>34</v>
      </c>
      <c r="C2804" t="s">
        <v>25</v>
      </c>
      <c r="D2804" t="s">
        <v>35</v>
      </c>
      <c r="E2804" t="s">
        <v>13</v>
      </c>
      <c r="F2804">
        <v>15</v>
      </c>
      <c r="G2804" t="str">
        <f t="shared" si="129"/>
        <v>2014</v>
      </c>
      <c r="H2804" t="str">
        <f t="shared" si="130"/>
        <v>July</v>
      </c>
      <c r="I2804">
        <v>72072</v>
      </c>
      <c r="J2804">
        <v>76860</v>
      </c>
      <c r="K2804">
        <f t="shared" si="131"/>
        <v>4788</v>
      </c>
      <c r="L2804">
        <v>3924</v>
      </c>
      <c r="M2804">
        <v>4230</v>
      </c>
      <c r="P2804" s="36">
        <v>41839</v>
      </c>
    </row>
    <row r="2805" spans="1:16">
      <c r="A2805" s="57">
        <v>41839</v>
      </c>
      <c r="B2805" t="s">
        <v>34</v>
      </c>
      <c r="C2805" t="s">
        <v>25</v>
      </c>
      <c r="D2805" t="s">
        <v>12</v>
      </c>
      <c r="E2805" t="s">
        <v>13</v>
      </c>
      <c r="F2805">
        <v>23</v>
      </c>
      <c r="G2805" t="str">
        <f t="shared" si="129"/>
        <v>2014</v>
      </c>
      <c r="H2805" t="str">
        <f t="shared" si="130"/>
        <v>July</v>
      </c>
      <c r="I2805">
        <v>40680</v>
      </c>
      <c r="J2805">
        <v>43200</v>
      </c>
      <c r="K2805">
        <f t="shared" si="131"/>
        <v>2520</v>
      </c>
      <c r="L2805">
        <v>7506</v>
      </c>
      <c r="M2805">
        <v>8100</v>
      </c>
      <c r="P2805" s="36">
        <v>41839</v>
      </c>
    </row>
    <row r="2806" spans="1:16">
      <c r="A2806" s="57">
        <v>41839</v>
      </c>
      <c r="B2806" t="s">
        <v>22</v>
      </c>
      <c r="C2806" t="s">
        <v>23</v>
      </c>
      <c r="D2806" t="s">
        <v>35</v>
      </c>
      <c r="E2806" t="s">
        <v>13</v>
      </c>
      <c r="F2806">
        <v>9</v>
      </c>
      <c r="G2806" t="str">
        <f t="shared" si="129"/>
        <v>2014</v>
      </c>
      <c r="H2806" t="str">
        <f t="shared" si="130"/>
        <v>July</v>
      </c>
      <c r="I2806">
        <v>15444</v>
      </c>
      <c r="J2806">
        <v>16470</v>
      </c>
      <c r="K2806">
        <f t="shared" si="131"/>
        <v>1026</v>
      </c>
      <c r="L2806">
        <v>3546</v>
      </c>
      <c r="M2806">
        <v>3780</v>
      </c>
      <c r="P2806" s="36">
        <v>41839</v>
      </c>
    </row>
    <row r="2807" spans="1:16">
      <c r="A2807" s="57">
        <v>41840</v>
      </c>
      <c r="B2807" t="s">
        <v>17</v>
      </c>
      <c r="C2807" t="s">
        <v>18</v>
      </c>
      <c r="D2807" t="s">
        <v>33</v>
      </c>
      <c r="E2807" t="s">
        <v>13</v>
      </c>
      <c r="F2807">
        <v>7</v>
      </c>
      <c r="G2807" t="str">
        <f t="shared" si="129"/>
        <v>2014</v>
      </c>
      <c r="H2807" t="str">
        <f t="shared" si="130"/>
        <v>July</v>
      </c>
      <c r="I2807">
        <v>39780</v>
      </c>
      <c r="J2807">
        <v>42300</v>
      </c>
      <c r="K2807">
        <f t="shared" si="131"/>
        <v>2520</v>
      </c>
      <c r="L2807">
        <v>3042</v>
      </c>
      <c r="M2807">
        <v>3240</v>
      </c>
      <c r="P2807" s="36">
        <v>41840</v>
      </c>
    </row>
    <row r="2808" spans="1:16">
      <c r="A2808" s="57">
        <v>41840</v>
      </c>
      <c r="B2808" t="s">
        <v>31</v>
      </c>
      <c r="C2808" t="s">
        <v>30</v>
      </c>
      <c r="D2808" t="s">
        <v>41</v>
      </c>
      <c r="E2808" t="s">
        <v>13</v>
      </c>
      <c r="F2808">
        <v>25</v>
      </c>
      <c r="G2808" t="str">
        <f t="shared" si="129"/>
        <v>2014</v>
      </c>
      <c r="H2808" t="str">
        <f t="shared" si="130"/>
        <v>July</v>
      </c>
      <c r="I2808">
        <v>56088</v>
      </c>
      <c r="J2808">
        <v>59850</v>
      </c>
      <c r="K2808">
        <f t="shared" si="131"/>
        <v>3762</v>
      </c>
      <c r="L2808">
        <v>3042</v>
      </c>
      <c r="M2808">
        <v>3240</v>
      </c>
      <c r="P2808" s="36">
        <v>41840</v>
      </c>
    </row>
    <row r="2809" spans="1:16">
      <c r="A2809" s="57">
        <v>41841</v>
      </c>
      <c r="B2809" t="s">
        <v>22</v>
      </c>
      <c r="C2809" t="s">
        <v>23</v>
      </c>
      <c r="D2809" t="s">
        <v>21</v>
      </c>
      <c r="E2809" t="s">
        <v>13</v>
      </c>
      <c r="F2809">
        <v>10</v>
      </c>
      <c r="G2809" t="str">
        <f t="shared" si="129"/>
        <v>2014</v>
      </c>
      <c r="H2809" t="str">
        <f t="shared" si="130"/>
        <v>July</v>
      </c>
      <c r="I2809">
        <v>13176</v>
      </c>
      <c r="J2809">
        <v>14040</v>
      </c>
      <c r="K2809">
        <f t="shared" si="131"/>
        <v>864</v>
      </c>
      <c r="L2809">
        <v>3978</v>
      </c>
      <c r="M2809">
        <v>4230</v>
      </c>
      <c r="P2809" s="36">
        <v>41841</v>
      </c>
    </row>
    <row r="2810" spans="1:16">
      <c r="A2810" s="57">
        <v>41843</v>
      </c>
      <c r="B2810" t="s">
        <v>24</v>
      </c>
      <c r="C2810" t="s">
        <v>25</v>
      </c>
      <c r="D2810" t="s">
        <v>42</v>
      </c>
      <c r="E2810" t="s">
        <v>16</v>
      </c>
      <c r="F2810">
        <v>8</v>
      </c>
      <c r="G2810" t="str">
        <f t="shared" si="129"/>
        <v>2014</v>
      </c>
      <c r="H2810" t="str">
        <f t="shared" si="130"/>
        <v>July</v>
      </c>
      <c r="I2810">
        <v>120096</v>
      </c>
      <c r="J2810">
        <v>129600</v>
      </c>
      <c r="K2810">
        <f t="shared" si="131"/>
        <v>9504</v>
      </c>
      <c r="L2810">
        <v>5148</v>
      </c>
      <c r="M2810">
        <v>5490</v>
      </c>
      <c r="P2810" s="36">
        <v>41843</v>
      </c>
    </row>
    <row r="2811" spans="1:16">
      <c r="A2811" s="57">
        <v>41844</v>
      </c>
      <c r="B2811" t="s">
        <v>24</v>
      </c>
      <c r="C2811" t="s">
        <v>25</v>
      </c>
      <c r="D2811" t="s">
        <v>35</v>
      </c>
      <c r="E2811" t="s">
        <v>13</v>
      </c>
      <c r="F2811">
        <v>18</v>
      </c>
      <c r="G2811" t="str">
        <f t="shared" si="129"/>
        <v>2014</v>
      </c>
      <c r="H2811" t="str">
        <f t="shared" si="130"/>
        <v>July</v>
      </c>
      <c r="I2811">
        <v>108108</v>
      </c>
      <c r="J2811">
        <v>115290</v>
      </c>
      <c r="K2811">
        <f t="shared" si="131"/>
        <v>7182</v>
      </c>
      <c r="L2811">
        <v>3042</v>
      </c>
      <c r="M2811">
        <v>3240</v>
      </c>
      <c r="P2811" s="36">
        <v>41844</v>
      </c>
    </row>
    <row r="2812" spans="1:16">
      <c r="A2812" s="57">
        <v>41844</v>
      </c>
      <c r="B2812" t="s">
        <v>17</v>
      </c>
      <c r="C2812" t="s">
        <v>18</v>
      </c>
      <c r="D2812" t="s">
        <v>39</v>
      </c>
      <c r="E2812" t="s">
        <v>13</v>
      </c>
      <c r="F2812">
        <v>8</v>
      </c>
      <c r="G2812" t="str">
        <f t="shared" si="129"/>
        <v>2014</v>
      </c>
      <c r="H2812" t="str">
        <f t="shared" si="130"/>
        <v>July</v>
      </c>
      <c r="I2812">
        <v>93150</v>
      </c>
      <c r="J2812">
        <v>99000</v>
      </c>
      <c r="K2812">
        <f t="shared" si="131"/>
        <v>5850</v>
      </c>
      <c r="L2812">
        <v>5148</v>
      </c>
      <c r="M2812">
        <v>5490</v>
      </c>
      <c r="P2812" s="36">
        <v>41844</v>
      </c>
    </row>
    <row r="2813" spans="1:16">
      <c r="A2813" s="57">
        <v>41844</v>
      </c>
      <c r="B2813" t="s">
        <v>14</v>
      </c>
      <c r="C2813" t="s">
        <v>11</v>
      </c>
      <c r="D2813" t="s">
        <v>15</v>
      </c>
      <c r="E2813" t="s">
        <v>16</v>
      </c>
      <c r="F2813">
        <v>25</v>
      </c>
      <c r="G2813" t="str">
        <f t="shared" si="129"/>
        <v>2014</v>
      </c>
      <c r="H2813" t="str">
        <f t="shared" si="130"/>
        <v>July</v>
      </c>
      <c r="I2813">
        <v>64476</v>
      </c>
      <c r="J2813">
        <v>69660</v>
      </c>
      <c r="K2813">
        <f t="shared" si="131"/>
        <v>5184</v>
      </c>
      <c r="L2813">
        <v>7506</v>
      </c>
      <c r="M2813">
        <v>8100</v>
      </c>
      <c r="P2813" s="36">
        <v>41844</v>
      </c>
    </row>
    <row r="2814" spans="1:16">
      <c r="A2814" s="57">
        <v>41845</v>
      </c>
      <c r="B2814" t="s">
        <v>29</v>
      </c>
      <c r="C2814" t="s">
        <v>30</v>
      </c>
      <c r="D2814" t="s">
        <v>19</v>
      </c>
      <c r="E2814" t="s">
        <v>13</v>
      </c>
      <c r="F2814">
        <v>7</v>
      </c>
      <c r="G2814" t="str">
        <f t="shared" si="129"/>
        <v>2014</v>
      </c>
      <c r="H2814" t="str">
        <f t="shared" si="130"/>
        <v>July</v>
      </c>
      <c r="I2814">
        <v>11934</v>
      </c>
      <c r="J2814">
        <v>12690</v>
      </c>
      <c r="K2814">
        <f t="shared" si="131"/>
        <v>756</v>
      </c>
      <c r="L2814">
        <v>3042</v>
      </c>
      <c r="M2814">
        <v>3240</v>
      </c>
      <c r="P2814" s="36">
        <v>41845</v>
      </c>
    </row>
    <row r="2815" spans="1:16">
      <c r="A2815" s="57">
        <v>41845</v>
      </c>
      <c r="B2815" t="s">
        <v>17</v>
      </c>
      <c r="C2815" t="s">
        <v>18</v>
      </c>
      <c r="D2815" t="s">
        <v>12</v>
      </c>
      <c r="E2815" t="s">
        <v>13</v>
      </c>
      <c r="F2815">
        <v>17</v>
      </c>
      <c r="G2815" t="str">
        <f t="shared" si="129"/>
        <v>2014</v>
      </c>
      <c r="H2815" t="str">
        <f t="shared" si="130"/>
        <v>July</v>
      </c>
      <c r="I2815">
        <v>16272</v>
      </c>
      <c r="J2815">
        <v>17280</v>
      </c>
      <c r="K2815">
        <f t="shared" si="131"/>
        <v>1008</v>
      </c>
      <c r="L2815">
        <v>3978</v>
      </c>
      <c r="M2815">
        <v>4230</v>
      </c>
      <c r="P2815" s="36">
        <v>41845</v>
      </c>
    </row>
    <row r="2816" spans="1:16">
      <c r="A2816" s="57">
        <v>41845</v>
      </c>
      <c r="B2816" t="s">
        <v>29</v>
      </c>
      <c r="C2816" t="s">
        <v>30</v>
      </c>
      <c r="D2816" t="s">
        <v>33</v>
      </c>
      <c r="E2816" t="s">
        <v>13</v>
      </c>
      <c r="F2816">
        <v>3</v>
      </c>
      <c r="G2816" t="str">
        <f t="shared" si="129"/>
        <v>2014</v>
      </c>
      <c r="H2816" t="str">
        <f t="shared" si="130"/>
        <v>July</v>
      </c>
      <c r="I2816">
        <v>95472</v>
      </c>
      <c r="J2816">
        <v>101520</v>
      </c>
      <c r="K2816">
        <f t="shared" si="131"/>
        <v>6048</v>
      </c>
      <c r="L2816">
        <v>2952</v>
      </c>
      <c r="M2816">
        <v>3150</v>
      </c>
      <c r="P2816" s="36">
        <v>41845</v>
      </c>
    </row>
    <row r="2817" spans="1:16">
      <c r="A2817" s="57">
        <v>41846</v>
      </c>
      <c r="B2817" t="s">
        <v>14</v>
      </c>
      <c r="C2817" t="s">
        <v>11</v>
      </c>
      <c r="D2817" t="s">
        <v>26</v>
      </c>
      <c r="E2817" t="s">
        <v>13</v>
      </c>
      <c r="F2817">
        <v>13</v>
      </c>
      <c r="G2817" t="str">
        <f t="shared" si="129"/>
        <v>2014</v>
      </c>
      <c r="H2817" t="str">
        <f t="shared" si="130"/>
        <v>July</v>
      </c>
      <c r="I2817">
        <v>76050</v>
      </c>
      <c r="J2817">
        <v>81000</v>
      </c>
      <c r="K2817">
        <f t="shared" si="131"/>
        <v>4950</v>
      </c>
      <c r="L2817">
        <v>2034</v>
      </c>
      <c r="M2817">
        <v>2160</v>
      </c>
      <c r="P2817" s="36">
        <v>41846</v>
      </c>
    </row>
    <row r="2818" spans="1:16">
      <c r="A2818" s="57">
        <v>41846</v>
      </c>
      <c r="B2818" t="s">
        <v>20</v>
      </c>
      <c r="C2818" t="s">
        <v>18</v>
      </c>
      <c r="D2818" t="s">
        <v>36</v>
      </c>
      <c r="E2818" t="s">
        <v>13</v>
      </c>
      <c r="F2818">
        <v>17</v>
      </c>
      <c r="G2818" t="str">
        <f t="shared" si="129"/>
        <v>2014</v>
      </c>
      <c r="H2818" t="str">
        <f t="shared" si="130"/>
        <v>July</v>
      </c>
      <c r="I2818">
        <v>18954</v>
      </c>
      <c r="J2818">
        <v>20250</v>
      </c>
      <c r="K2818">
        <f t="shared" si="131"/>
        <v>1296</v>
      </c>
      <c r="L2818">
        <v>3582</v>
      </c>
      <c r="M2818">
        <v>3870</v>
      </c>
      <c r="P2818" s="36">
        <v>41846</v>
      </c>
    </row>
    <row r="2819" spans="1:16">
      <c r="A2819" s="57">
        <v>41846</v>
      </c>
      <c r="B2819" t="s">
        <v>29</v>
      </c>
      <c r="C2819" t="s">
        <v>30</v>
      </c>
      <c r="D2819" t="s">
        <v>32</v>
      </c>
      <c r="E2819" t="s">
        <v>13</v>
      </c>
      <c r="F2819">
        <v>22</v>
      </c>
      <c r="G2819" t="str">
        <f t="shared" ref="G2819:G2882" si="132">TEXT(A2819,"yyyy")</f>
        <v>2014</v>
      </c>
      <c r="H2819" t="str">
        <f t="shared" ref="H2819:H2882" si="133">TEXT(A2819,"mmmm")</f>
        <v>July</v>
      </c>
      <c r="I2819">
        <v>60282</v>
      </c>
      <c r="J2819">
        <v>64260</v>
      </c>
      <c r="K2819">
        <f t="shared" ref="K2819:K2882" si="134">J2819-I2819</f>
        <v>3978</v>
      </c>
      <c r="L2819">
        <v>3978</v>
      </c>
      <c r="M2819">
        <v>4230</v>
      </c>
      <c r="P2819" s="36">
        <v>41846</v>
      </c>
    </row>
    <row r="2820" spans="1:16">
      <c r="A2820" s="57">
        <v>41846</v>
      </c>
      <c r="B2820" t="s">
        <v>10</v>
      </c>
      <c r="C2820" t="s">
        <v>11</v>
      </c>
      <c r="D2820" t="s">
        <v>43</v>
      </c>
      <c r="E2820" t="s">
        <v>13</v>
      </c>
      <c r="F2820">
        <v>23</v>
      </c>
      <c r="G2820" t="str">
        <f t="shared" si="132"/>
        <v>2014</v>
      </c>
      <c r="H2820" t="str">
        <f t="shared" si="133"/>
        <v>July</v>
      </c>
      <c r="I2820">
        <v>13536</v>
      </c>
      <c r="J2820">
        <v>14400</v>
      </c>
      <c r="K2820">
        <f t="shared" si="134"/>
        <v>864</v>
      </c>
      <c r="L2820">
        <v>2196</v>
      </c>
      <c r="M2820">
        <v>2340</v>
      </c>
      <c r="P2820" s="36">
        <v>41846</v>
      </c>
    </row>
    <row r="2821" spans="1:16">
      <c r="A2821" s="57">
        <v>41846</v>
      </c>
      <c r="B2821" t="s">
        <v>20</v>
      </c>
      <c r="C2821" t="s">
        <v>18</v>
      </c>
      <c r="D2821" t="s">
        <v>36</v>
      </c>
      <c r="E2821" t="s">
        <v>13</v>
      </c>
      <c r="F2821">
        <v>1</v>
      </c>
      <c r="G2821" t="str">
        <f t="shared" si="132"/>
        <v>2014</v>
      </c>
      <c r="H2821" t="str">
        <f t="shared" si="133"/>
        <v>July</v>
      </c>
      <c r="I2821">
        <v>52650</v>
      </c>
      <c r="J2821">
        <v>56250</v>
      </c>
      <c r="K2821">
        <f t="shared" si="134"/>
        <v>3600</v>
      </c>
      <c r="L2821">
        <v>2034</v>
      </c>
      <c r="M2821">
        <v>2160</v>
      </c>
      <c r="P2821" s="36">
        <v>41846</v>
      </c>
    </row>
    <row r="2822" spans="1:16">
      <c r="A2822" s="57">
        <v>41846</v>
      </c>
      <c r="B2822" t="s">
        <v>31</v>
      </c>
      <c r="C2822" t="s">
        <v>30</v>
      </c>
      <c r="D2822" t="s">
        <v>35</v>
      </c>
      <c r="E2822" t="s">
        <v>13</v>
      </c>
      <c r="F2822">
        <v>25</v>
      </c>
      <c r="G2822" t="str">
        <f t="shared" si="132"/>
        <v>2014</v>
      </c>
      <c r="H2822" t="str">
        <f t="shared" si="133"/>
        <v>July</v>
      </c>
      <c r="I2822">
        <v>97812</v>
      </c>
      <c r="J2822">
        <v>104310</v>
      </c>
      <c r="K2822">
        <f t="shared" si="134"/>
        <v>6498</v>
      </c>
      <c r="L2822">
        <v>5148</v>
      </c>
      <c r="M2822">
        <v>5490</v>
      </c>
      <c r="P2822" s="36">
        <v>41846</v>
      </c>
    </row>
    <row r="2823" spans="1:16">
      <c r="A2823" s="57">
        <v>41846</v>
      </c>
      <c r="B2823" t="s">
        <v>24</v>
      </c>
      <c r="C2823" t="s">
        <v>25</v>
      </c>
      <c r="D2823" t="s">
        <v>26</v>
      </c>
      <c r="E2823" t="s">
        <v>13</v>
      </c>
      <c r="F2823">
        <v>22</v>
      </c>
      <c r="G2823" t="str">
        <f t="shared" si="132"/>
        <v>2014</v>
      </c>
      <c r="H2823" t="str">
        <f t="shared" si="133"/>
        <v>July</v>
      </c>
      <c r="I2823">
        <v>42588</v>
      </c>
      <c r="J2823">
        <v>45360</v>
      </c>
      <c r="K2823">
        <f t="shared" si="134"/>
        <v>2772</v>
      </c>
      <c r="L2823">
        <v>3384</v>
      </c>
      <c r="M2823">
        <v>3600</v>
      </c>
      <c r="P2823" s="36">
        <v>41846</v>
      </c>
    </row>
    <row r="2824" spans="1:16">
      <c r="A2824" s="57">
        <v>41846</v>
      </c>
      <c r="B2824" t="s">
        <v>24</v>
      </c>
      <c r="C2824" t="s">
        <v>25</v>
      </c>
      <c r="D2824" t="s">
        <v>41</v>
      </c>
      <c r="E2824" t="s">
        <v>13</v>
      </c>
      <c r="F2824">
        <v>2</v>
      </c>
      <c r="G2824" t="str">
        <f t="shared" si="132"/>
        <v>2014</v>
      </c>
      <c r="H2824" t="str">
        <f t="shared" si="133"/>
        <v>July</v>
      </c>
      <c r="I2824">
        <v>8856</v>
      </c>
      <c r="J2824">
        <v>9450</v>
      </c>
      <c r="K2824">
        <f t="shared" si="134"/>
        <v>594</v>
      </c>
      <c r="L2824">
        <v>3978</v>
      </c>
      <c r="M2824">
        <v>4230</v>
      </c>
      <c r="P2824" s="36">
        <v>41846</v>
      </c>
    </row>
    <row r="2825" spans="1:16">
      <c r="A2825" s="57">
        <v>41847</v>
      </c>
      <c r="B2825" t="s">
        <v>29</v>
      </c>
      <c r="C2825" t="s">
        <v>30</v>
      </c>
      <c r="D2825" t="s">
        <v>33</v>
      </c>
      <c r="E2825" t="s">
        <v>13</v>
      </c>
      <c r="F2825">
        <v>11</v>
      </c>
      <c r="G2825" t="str">
        <f t="shared" si="132"/>
        <v>2014</v>
      </c>
      <c r="H2825" t="str">
        <f t="shared" si="133"/>
        <v>July</v>
      </c>
      <c r="I2825">
        <v>83538</v>
      </c>
      <c r="J2825">
        <v>88830</v>
      </c>
      <c r="K2825">
        <f t="shared" si="134"/>
        <v>5292</v>
      </c>
      <c r="L2825">
        <v>3582</v>
      </c>
      <c r="M2825">
        <v>3870</v>
      </c>
      <c r="P2825" s="36">
        <v>41847</v>
      </c>
    </row>
    <row r="2826" spans="1:16">
      <c r="A2826" s="57">
        <v>41847</v>
      </c>
      <c r="B2826" t="s">
        <v>29</v>
      </c>
      <c r="C2826" t="s">
        <v>30</v>
      </c>
      <c r="D2826" t="s">
        <v>12</v>
      </c>
      <c r="E2826" t="s">
        <v>13</v>
      </c>
      <c r="F2826">
        <v>11</v>
      </c>
      <c r="G2826" t="str">
        <f t="shared" si="132"/>
        <v>2014</v>
      </c>
      <c r="H2826" t="str">
        <f t="shared" si="133"/>
        <v>July</v>
      </c>
      <c r="I2826">
        <v>30510</v>
      </c>
      <c r="J2826">
        <v>32400</v>
      </c>
      <c r="K2826">
        <f t="shared" si="134"/>
        <v>1890</v>
      </c>
      <c r="L2826">
        <v>3546</v>
      </c>
      <c r="M2826">
        <v>3780</v>
      </c>
      <c r="P2826" s="36">
        <v>41847</v>
      </c>
    </row>
    <row r="2827" spans="1:16">
      <c r="A2827" s="57">
        <v>41847</v>
      </c>
      <c r="B2827" t="s">
        <v>27</v>
      </c>
      <c r="C2827" t="s">
        <v>23</v>
      </c>
      <c r="D2827" t="s">
        <v>39</v>
      </c>
      <c r="E2827" t="s">
        <v>13</v>
      </c>
      <c r="F2827">
        <v>1</v>
      </c>
      <c r="G2827" t="str">
        <f t="shared" si="132"/>
        <v>2014</v>
      </c>
      <c r="H2827" t="str">
        <f t="shared" si="133"/>
        <v>July</v>
      </c>
      <c r="I2827">
        <v>78246</v>
      </c>
      <c r="J2827">
        <v>83160</v>
      </c>
      <c r="K2827">
        <f t="shared" si="134"/>
        <v>4914</v>
      </c>
      <c r="L2827">
        <v>7506</v>
      </c>
      <c r="M2827">
        <v>8100</v>
      </c>
      <c r="P2827" s="36">
        <v>41847</v>
      </c>
    </row>
    <row r="2828" spans="1:16">
      <c r="A2828" s="57">
        <v>41848</v>
      </c>
      <c r="B2828" t="s">
        <v>34</v>
      </c>
      <c r="C2828" t="s">
        <v>25</v>
      </c>
      <c r="D2828" t="s">
        <v>33</v>
      </c>
      <c r="E2828" t="s">
        <v>13</v>
      </c>
      <c r="F2828">
        <v>14</v>
      </c>
      <c r="G2828" t="str">
        <f t="shared" si="132"/>
        <v>2014</v>
      </c>
      <c r="H2828" t="str">
        <f t="shared" si="133"/>
        <v>July</v>
      </c>
      <c r="I2828">
        <v>71604</v>
      </c>
      <c r="J2828">
        <v>76140</v>
      </c>
      <c r="K2828">
        <f t="shared" si="134"/>
        <v>4536</v>
      </c>
      <c r="L2828">
        <v>3978</v>
      </c>
      <c r="M2828">
        <v>4230</v>
      </c>
      <c r="P2828" s="36">
        <v>41848</v>
      </c>
    </row>
    <row r="2829" spans="1:16">
      <c r="A2829" s="57">
        <v>41848</v>
      </c>
      <c r="B2829" t="s">
        <v>27</v>
      </c>
      <c r="C2829" t="s">
        <v>23</v>
      </c>
      <c r="D2829" t="s">
        <v>37</v>
      </c>
      <c r="E2829" t="s">
        <v>13</v>
      </c>
      <c r="F2829">
        <v>11</v>
      </c>
      <c r="G2829" t="str">
        <f t="shared" si="132"/>
        <v>2014</v>
      </c>
      <c r="H2829" t="str">
        <f t="shared" si="133"/>
        <v>July</v>
      </c>
      <c r="I2829">
        <v>94122</v>
      </c>
      <c r="J2829">
        <v>100170</v>
      </c>
      <c r="K2829">
        <f t="shared" si="134"/>
        <v>6048</v>
      </c>
      <c r="L2829">
        <v>2034</v>
      </c>
      <c r="M2829">
        <v>2160</v>
      </c>
      <c r="P2829" s="36">
        <v>41848</v>
      </c>
    </row>
    <row r="2830" spans="1:16">
      <c r="A2830" s="57">
        <v>41848</v>
      </c>
      <c r="B2830" t="s">
        <v>14</v>
      </c>
      <c r="C2830" t="s">
        <v>11</v>
      </c>
      <c r="D2830" t="s">
        <v>12</v>
      </c>
      <c r="E2830" t="s">
        <v>13</v>
      </c>
      <c r="F2830">
        <v>8</v>
      </c>
      <c r="G2830" t="str">
        <f t="shared" si="132"/>
        <v>2014</v>
      </c>
      <c r="H2830" t="str">
        <f t="shared" si="133"/>
        <v>July</v>
      </c>
      <c r="I2830">
        <v>14238</v>
      </c>
      <c r="J2830">
        <v>15120</v>
      </c>
      <c r="K2830">
        <f t="shared" si="134"/>
        <v>882</v>
      </c>
      <c r="L2830">
        <v>2952</v>
      </c>
      <c r="M2830">
        <v>3150</v>
      </c>
      <c r="P2830" s="36">
        <v>41848</v>
      </c>
    </row>
    <row r="2831" spans="1:16">
      <c r="A2831" s="57">
        <v>41849</v>
      </c>
      <c r="B2831" t="s">
        <v>14</v>
      </c>
      <c r="C2831" t="s">
        <v>11</v>
      </c>
      <c r="D2831" t="s">
        <v>42</v>
      </c>
      <c r="E2831" t="s">
        <v>16</v>
      </c>
      <c r="F2831">
        <v>1</v>
      </c>
      <c r="G2831" t="str">
        <f t="shared" si="132"/>
        <v>2014</v>
      </c>
      <c r="H2831" t="str">
        <f t="shared" si="133"/>
        <v>July</v>
      </c>
      <c r="I2831">
        <v>60048</v>
      </c>
      <c r="J2831">
        <v>64800</v>
      </c>
      <c r="K2831">
        <f t="shared" si="134"/>
        <v>4752</v>
      </c>
      <c r="L2831">
        <v>3546</v>
      </c>
      <c r="M2831">
        <v>3780</v>
      </c>
      <c r="P2831" s="36">
        <v>41849</v>
      </c>
    </row>
    <row r="2832" spans="1:16">
      <c r="A2832" s="57">
        <v>41850</v>
      </c>
      <c r="B2832" t="s">
        <v>31</v>
      </c>
      <c r="C2832" t="s">
        <v>30</v>
      </c>
      <c r="D2832" t="s">
        <v>19</v>
      </c>
      <c r="E2832" t="s">
        <v>13</v>
      </c>
      <c r="F2832">
        <v>24</v>
      </c>
      <c r="G2832" t="str">
        <f t="shared" si="132"/>
        <v>2014</v>
      </c>
      <c r="H2832" t="str">
        <f t="shared" si="133"/>
        <v>July</v>
      </c>
      <c r="I2832">
        <v>7956</v>
      </c>
      <c r="J2832">
        <v>8460</v>
      </c>
      <c r="K2832">
        <f t="shared" si="134"/>
        <v>504</v>
      </c>
      <c r="L2832">
        <v>3546</v>
      </c>
      <c r="M2832">
        <v>3780</v>
      </c>
      <c r="P2832" s="36">
        <v>41850</v>
      </c>
    </row>
    <row r="2833" spans="1:16">
      <c r="A2833" s="57">
        <v>41850</v>
      </c>
      <c r="B2833" t="s">
        <v>31</v>
      </c>
      <c r="C2833" t="s">
        <v>30</v>
      </c>
      <c r="D2833" t="s">
        <v>33</v>
      </c>
      <c r="E2833" t="s">
        <v>13</v>
      </c>
      <c r="F2833">
        <v>15</v>
      </c>
      <c r="G2833" t="str">
        <f t="shared" si="132"/>
        <v>2014</v>
      </c>
      <c r="H2833" t="str">
        <f t="shared" si="133"/>
        <v>July</v>
      </c>
      <c r="I2833">
        <v>55692</v>
      </c>
      <c r="J2833">
        <v>59220</v>
      </c>
      <c r="K2833">
        <f t="shared" si="134"/>
        <v>3528</v>
      </c>
      <c r="L2833">
        <v>3978</v>
      </c>
      <c r="M2833">
        <v>4230</v>
      </c>
      <c r="P2833" s="36">
        <v>41850</v>
      </c>
    </row>
    <row r="2834" spans="1:16">
      <c r="A2834" s="57">
        <v>41851</v>
      </c>
      <c r="B2834" t="s">
        <v>24</v>
      </c>
      <c r="C2834" t="s">
        <v>25</v>
      </c>
      <c r="D2834" t="s">
        <v>12</v>
      </c>
      <c r="E2834" t="s">
        <v>13</v>
      </c>
      <c r="F2834">
        <v>20</v>
      </c>
      <c r="G2834" t="str">
        <f t="shared" si="132"/>
        <v>2014</v>
      </c>
      <c r="H2834" t="str">
        <f t="shared" si="133"/>
        <v>July</v>
      </c>
      <c r="I2834">
        <v>26442</v>
      </c>
      <c r="J2834">
        <v>28080</v>
      </c>
      <c r="K2834">
        <f t="shared" si="134"/>
        <v>1638</v>
      </c>
      <c r="L2834">
        <v>3546</v>
      </c>
      <c r="M2834">
        <v>3780</v>
      </c>
      <c r="P2834" s="36">
        <v>41851</v>
      </c>
    </row>
    <row r="2835" spans="1:16">
      <c r="A2835" s="57">
        <v>41851</v>
      </c>
      <c r="B2835" t="s">
        <v>10</v>
      </c>
      <c r="C2835" t="s">
        <v>11</v>
      </c>
      <c r="D2835" t="s">
        <v>19</v>
      </c>
      <c r="E2835" t="s">
        <v>13</v>
      </c>
      <c r="F2835">
        <v>1</v>
      </c>
      <c r="G2835" t="str">
        <f t="shared" si="132"/>
        <v>2014</v>
      </c>
      <c r="H2835" t="str">
        <f t="shared" si="133"/>
        <v>July</v>
      </c>
      <c r="I2835">
        <v>83538</v>
      </c>
      <c r="J2835">
        <v>88830</v>
      </c>
      <c r="K2835">
        <f t="shared" si="134"/>
        <v>5292</v>
      </c>
      <c r="L2835">
        <v>5148</v>
      </c>
      <c r="M2835">
        <v>5490</v>
      </c>
      <c r="P2835" s="36">
        <v>41851</v>
      </c>
    </row>
    <row r="2836" spans="1:16">
      <c r="A2836" s="57">
        <v>41852</v>
      </c>
      <c r="B2836" t="s">
        <v>27</v>
      </c>
      <c r="C2836" t="s">
        <v>23</v>
      </c>
      <c r="D2836" t="s">
        <v>40</v>
      </c>
      <c r="E2836" t="s">
        <v>16</v>
      </c>
      <c r="F2836">
        <v>5</v>
      </c>
      <c r="G2836" t="str">
        <f t="shared" si="132"/>
        <v>2014</v>
      </c>
      <c r="H2836" t="str">
        <f t="shared" si="133"/>
        <v>August</v>
      </c>
      <c r="I2836">
        <v>74556</v>
      </c>
      <c r="J2836">
        <v>80370</v>
      </c>
      <c r="K2836">
        <f t="shared" si="134"/>
        <v>5814</v>
      </c>
      <c r="L2836">
        <v>2196</v>
      </c>
      <c r="M2836">
        <v>2340</v>
      </c>
      <c r="P2836" s="36">
        <v>41852</v>
      </c>
    </row>
    <row r="2837" spans="1:16">
      <c r="A2837" s="57">
        <v>41852</v>
      </c>
      <c r="B2837" t="s">
        <v>20</v>
      </c>
      <c r="C2837" t="s">
        <v>18</v>
      </c>
      <c r="D2837" t="s">
        <v>19</v>
      </c>
      <c r="E2837" t="s">
        <v>13</v>
      </c>
      <c r="F2837">
        <v>2</v>
      </c>
      <c r="G2837" t="str">
        <f t="shared" si="132"/>
        <v>2014</v>
      </c>
      <c r="H2837" t="str">
        <f t="shared" si="133"/>
        <v>August</v>
      </c>
      <c r="I2837">
        <v>43758</v>
      </c>
      <c r="J2837">
        <v>46530</v>
      </c>
      <c r="K2837">
        <f t="shared" si="134"/>
        <v>2772</v>
      </c>
      <c r="L2837">
        <v>3924</v>
      </c>
      <c r="M2837">
        <v>4230</v>
      </c>
      <c r="P2837" s="36">
        <v>41852</v>
      </c>
    </row>
    <row r="2838" spans="1:16">
      <c r="A2838" s="57">
        <v>41854</v>
      </c>
      <c r="B2838" t="s">
        <v>14</v>
      </c>
      <c r="C2838" t="s">
        <v>11</v>
      </c>
      <c r="D2838" t="s">
        <v>43</v>
      </c>
      <c r="E2838" t="s">
        <v>13</v>
      </c>
      <c r="F2838">
        <v>15</v>
      </c>
      <c r="G2838" t="str">
        <f t="shared" si="132"/>
        <v>2014</v>
      </c>
      <c r="H2838" t="str">
        <f t="shared" si="133"/>
        <v>August</v>
      </c>
      <c r="I2838">
        <v>47376</v>
      </c>
      <c r="J2838">
        <v>50400</v>
      </c>
      <c r="K2838">
        <f t="shared" si="134"/>
        <v>3024</v>
      </c>
      <c r="L2838">
        <v>3978</v>
      </c>
      <c r="M2838">
        <v>4230</v>
      </c>
      <c r="P2838" s="36">
        <v>41854</v>
      </c>
    </row>
    <row r="2839" spans="1:16">
      <c r="A2839" s="57">
        <v>41854</v>
      </c>
      <c r="B2839" t="s">
        <v>29</v>
      </c>
      <c r="C2839" t="s">
        <v>30</v>
      </c>
      <c r="D2839" t="s">
        <v>21</v>
      </c>
      <c r="E2839" t="s">
        <v>13</v>
      </c>
      <c r="F2839">
        <v>24</v>
      </c>
      <c r="G2839" t="str">
        <f t="shared" si="132"/>
        <v>2014</v>
      </c>
      <c r="H2839" t="str">
        <f t="shared" si="133"/>
        <v>August</v>
      </c>
      <c r="I2839">
        <v>35136</v>
      </c>
      <c r="J2839">
        <v>37440</v>
      </c>
      <c r="K2839">
        <f t="shared" si="134"/>
        <v>2304</v>
      </c>
      <c r="L2839">
        <v>2106</v>
      </c>
      <c r="M2839">
        <v>2250</v>
      </c>
      <c r="P2839" s="36">
        <v>41854</v>
      </c>
    </row>
    <row r="2840" spans="1:16">
      <c r="A2840" s="57">
        <v>41854</v>
      </c>
      <c r="B2840" t="s">
        <v>27</v>
      </c>
      <c r="C2840" t="s">
        <v>23</v>
      </c>
      <c r="D2840" t="s">
        <v>21</v>
      </c>
      <c r="E2840" t="s">
        <v>13</v>
      </c>
      <c r="F2840">
        <v>23</v>
      </c>
      <c r="G2840" t="str">
        <f t="shared" si="132"/>
        <v>2014</v>
      </c>
      <c r="H2840" t="str">
        <f t="shared" si="133"/>
        <v>August</v>
      </c>
      <c r="I2840">
        <v>35136</v>
      </c>
      <c r="J2840">
        <v>37440</v>
      </c>
      <c r="K2840">
        <f t="shared" si="134"/>
        <v>2304</v>
      </c>
      <c r="L2840">
        <v>5148</v>
      </c>
      <c r="M2840">
        <v>5490</v>
      </c>
      <c r="P2840" s="36">
        <v>41854</v>
      </c>
    </row>
    <row r="2841" spans="1:16">
      <c r="A2841" s="57">
        <v>41854</v>
      </c>
      <c r="B2841" t="s">
        <v>27</v>
      </c>
      <c r="C2841" t="s">
        <v>23</v>
      </c>
      <c r="D2841" t="s">
        <v>38</v>
      </c>
      <c r="E2841" t="s">
        <v>13</v>
      </c>
      <c r="F2841">
        <v>20</v>
      </c>
      <c r="G2841" t="str">
        <f t="shared" si="132"/>
        <v>2014</v>
      </c>
      <c r="H2841" t="str">
        <f t="shared" si="133"/>
        <v>August</v>
      </c>
      <c r="I2841">
        <v>7092</v>
      </c>
      <c r="J2841">
        <v>7560</v>
      </c>
      <c r="K2841">
        <f t="shared" si="134"/>
        <v>468</v>
      </c>
      <c r="L2841">
        <v>3546</v>
      </c>
      <c r="M2841">
        <v>3780</v>
      </c>
      <c r="P2841" s="36">
        <v>41854</v>
      </c>
    </row>
    <row r="2842" spans="1:16">
      <c r="A2842" s="57">
        <v>41855</v>
      </c>
      <c r="B2842" t="s">
        <v>31</v>
      </c>
      <c r="C2842" t="s">
        <v>30</v>
      </c>
      <c r="D2842" t="s">
        <v>26</v>
      </c>
      <c r="E2842" t="s">
        <v>13</v>
      </c>
      <c r="F2842">
        <v>23</v>
      </c>
      <c r="G2842" t="str">
        <f t="shared" si="132"/>
        <v>2014</v>
      </c>
      <c r="H2842" t="str">
        <f t="shared" si="133"/>
        <v>August</v>
      </c>
      <c r="I2842">
        <v>24336</v>
      </c>
      <c r="J2842">
        <v>25920</v>
      </c>
      <c r="K2842">
        <f t="shared" si="134"/>
        <v>1584</v>
      </c>
      <c r="L2842">
        <v>3546</v>
      </c>
      <c r="M2842">
        <v>3780</v>
      </c>
      <c r="P2842" s="36">
        <v>41855</v>
      </c>
    </row>
    <row r="2843" spans="1:16">
      <c r="A2843" s="57">
        <v>41855</v>
      </c>
      <c r="B2843" t="s">
        <v>34</v>
      </c>
      <c r="C2843" t="s">
        <v>25</v>
      </c>
      <c r="D2843" t="s">
        <v>42</v>
      </c>
      <c r="E2843" t="s">
        <v>16</v>
      </c>
      <c r="F2843">
        <v>22</v>
      </c>
      <c r="G2843" t="str">
        <f t="shared" si="132"/>
        <v>2014</v>
      </c>
      <c r="H2843" t="str">
        <f t="shared" si="133"/>
        <v>August</v>
      </c>
      <c r="I2843">
        <v>165132</v>
      </c>
      <c r="J2843">
        <v>178200</v>
      </c>
      <c r="K2843">
        <f t="shared" si="134"/>
        <v>13068</v>
      </c>
      <c r="L2843">
        <v>5148</v>
      </c>
      <c r="M2843">
        <v>5490</v>
      </c>
      <c r="P2843" s="36">
        <v>41855</v>
      </c>
    </row>
    <row r="2844" spans="1:16">
      <c r="A2844" s="57">
        <v>41855</v>
      </c>
      <c r="B2844" t="s">
        <v>31</v>
      </c>
      <c r="C2844" t="s">
        <v>30</v>
      </c>
      <c r="D2844" t="s">
        <v>36</v>
      </c>
      <c r="E2844" t="s">
        <v>13</v>
      </c>
      <c r="F2844">
        <v>10</v>
      </c>
      <c r="G2844" t="str">
        <f t="shared" si="132"/>
        <v>2014</v>
      </c>
      <c r="H2844" t="str">
        <f t="shared" si="133"/>
        <v>August</v>
      </c>
      <c r="I2844">
        <v>23166</v>
      </c>
      <c r="J2844">
        <v>24750</v>
      </c>
      <c r="K2844">
        <f t="shared" si="134"/>
        <v>1584</v>
      </c>
      <c r="L2844">
        <v>3384</v>
      </c>
      <c r="M2844">
        <v>3600</v>
      </c>
      <c r="P2844" s="36">
        <v>41855</v>
      </c>
    </row>
    <row r="2845" spans="1:16">
      <c r="A2845" s="57">
        <v>41855</v>
      </c>
      <c r="B2845" t="s">
        <v>10</v>
      </c>
      <c r="C2845" t="s">
        <v>11</v>
      </c>
      <c r="D2845" t="s">
        <v>21</v>
      </c>
      <c r="E2845" t="s">
        <v>13</v>
      </c>
      <c r="F2845">
        <v>5</v>
      </c>
      <c r="G2845" t="str">
        <f t="shared" si="132"/>
        <v>2014</v>
      </c>
      <c r="H2845" t="str">
        <f t="shared" si="133"/>
        <v>August</v>
      </c>
      <c r="I2845">
        <v>35136</v>
      </c>
      <c r="J2845">
        <v>37440</v>
      </c>
      <c r="K2845">
        <f t="shared" si="134"/>
        <v>2304</v>
      </c>
      <c r="L2845">
        <v>3042</v>
      </c>
      <c r="M2845">
        <v>3240</v>
      </c>
      <c r="P2845" s="36">
        <v>41855</v>
      </c>
    </row>
    <row r="2846" spans="1:16">
      <c r="A2846" s="57">
        <v>41856</v>
      </c>
      <c r="B2846" t="s">
        <v>29</v>
      </c>
      <c r="C2846" t="s">
        <v>30</v>
      </c>
      <c r="D2846" t="s">
        <v>42</v>
      </c>
      <c r="E2846" t="s">
        <v>16</v>
      </c>
      <c r="F2846">
        <v>12</v>
      </c>
      <c r="G2846" t="str">
        <f t="shared" si="132"/>
        <v>2014</v>
      </c>
      <c r="H2846" t="str">
        <f t="shared" si="133"/>
        <v>August</v>
      </c>
      <c r="I2846">
        <v>15012</v>
      </c>
      <c r="J2846">
        <v>16200</v>
      </c>
      <c r="K2846">
        <f t="shared" si="134"/>
        <v>1188</v>
      </c>
      <c r="L2846">
        <v>3978</v>
      </c>
      <c r="M2846">
        <v>4230</v>
      </c>
      <c r="P2846" s="36">
        <v>41856</v>
      </c>
    </row>
    <row r="2847" spans="1:16">
      <c r="A2847" s="57">
        <v>41856</v>
      </c>
      <c r="B2847" t="s">
        <v>14</v>
      </c>
      <c r="C2847" t="s">
        <v>11</v>
      </c>
      <c r="D2847" t="s">
        <v>39</v>
      </c>
      <c r="E2847" t="s">
        <v>13</v>
      </c>
      <c r="F2847">
        <v>19</v>
      </c>
      <c r="G2847" t="str">
        <f t="shared" si="132"/>
        <v>2014</v>
      </c>
      <c r="H2847" t="str">
        <f t="shared" si="133"/>
        <v>August</v>
      </c>
      <c r="I2847">
        <v>44712</v>
      </c>
      <c r="J2847">
        <v>47520</v>
      </c>
      <c r="K2847">
        <f t="shared" si="134"/>
        <v>2808</v>
      </c>
      <c r="L2847">
        <v>3978</v>
      </c>
      <c r="M2847">
        <v>4230</v>
      </c>
      <c r="P2847" s="36">
        <v>41856</v>
      </c>
    </row>
    <row r="2848" spans="1:16">
      <c r="A2848" s="57">
        <v>41856</v>
      </c>
      <c r="B2848" t="s">
        <v>31</v>
      </c>
      <c r="C2848" t="s">
        <v>30</v>
      </c>
      <c r="D2848" t="s">
        <v>35</v>
      </c>
      <c r="E2848" t="s">
        <v>13</v>
      </c>
      <c r="F2848">
        <v>18</v>
      </c>
      <c r="G2848" t="str">
        <f t="shared" si="132"/>
        <v>2014</v>
      </c>
      <c r="H2848" t="str">
        <f t="shared" si="133"/>
        <v>August</v>
      </c>
      <c r="I2848">
        <v>128700</v>
      </c>
      <c r="J2848">
        <v>137250</v>
      </c>
      <c r="K2848">
        <f t="shared" si="134"/>
        <v>8550</v>
      </c>
      <c r="L2848">
        <v>3924</v>
      </c>
      <c r="M2848">
        <v>4230</v>
      </c>
      <c r="P2848" s="36">
        <v>41856</v>
      </c>
    </row>
    <row r="2849" spans="1:16">
      <c r="A2849" s="57">
        <v>41856</v>
      </c>
      <c r="B2849" t="s">
        <v>24</v>
      </c>
      <c r="C2849" t="s">
        <v>25</v>
      </c>
      <c r="D2849" t="s">
        <v>42</v>
      </c>
      <c r="E2849" t="s">
        <v>16</v>
      </c>
      <c r="F2849">
        <v>1</v>
      </c>
      <c r="G2849" t="str">
        <f t="shared" si="132"/>
        <v>2014</v>
      </c>
      <c r="H2849" t="str">
        <f t="shared" si="133"/>
        <v>August</v>
      </c>
      <c r="I2849">
        <v>127602</v>
      </c>
      <c r="J2849">
        <v>137700</v>
      </c>
      <c r="K2849">
        <f t="shared" si="134"/>
        <v>10098</v>
      </c>
      <c r="L2849">
        <v>2952</v>
      </c>
      <c r="M2849">
        <v>3150</v>
      </c>
      <c r="P2849" s="36">
        <v>41856</v>
      </c>
    </row>
    <row r="2850" spans="1:16">
      <c r="A2850" s="57">
        <v>41857</v>
      </c>
      <c r="B2850" t="s">
        <v>14</v>
      </c>
      <c r="C2850" t="s">
        <v>11</v>
      </c>
      <c r="D2850" t="s">
        <v>42</v>
      </c>
      <c r="E2850" t="s">
        <v>16</v>
      </c>
      <c r="F2850">
        <v>15</v>
      </c>
      <c r="G2850" t="str">
        <f t="shared" si="132"/>
        <v>2014</v>
      </c>
      <c r="H2850" t="str">
        <f t="shared" si="133"/>
        <v>August</v>
      </c>
      <c r="I2850">
        <v>97578</v>
      </c>
      <c r="J2850">
        <v>105300</v>
      </c>
      <c r="K2850">
        <f t="shared" si="134"/>
        <v>7722</v>
      </c>
      <c r="L2850">
        <v>3042</v>
      </c>
      <c r="M2850">
        <v>3240</v>
      </c>
      <c r="P2850" s="36">
        <v>41857</v>
      </c>
    </row>
    <row r="2851" spans="1:16">
      <c r="A2851" s="57">
        <v>41857</v>
      </c>
      <c r="B2851" t="s">
        <v>22</v>
      </c>
      <c r="C2851" t="s">
        <v>23</v>
      </c>
      <c r="D2851" t="s">
        <v>40</v>
      </c>
      <c r="E2851" t="s">
        <v>16</v>
      </c>
      <c r="F2851">
        <v>4</v>
      </c>
      <c r="G2851" t="str">
        <f t="shared" si="132"/>
        <v>2014</v>
      </c>
      <c r="H2851" t="str">
        <f t="shared" si="133"/>
        <v>August</v>
      </c>
      <c r="I2851">
        <v>98100</v>
      </c>
      <c r="J2851">
        <v>105750</v>
      </c>
      <c r="K2851">
        <f t="shared" si="134"/>
        <v>7650</v>
      </c>
      <c r="L2851">
        <v>3978</v>
      </c>
      <c r="M2851">
        <v>4230</v>
      </c>
      <c r="P2851" s="36">
        <v>41857</v>
      </c>
    </row>
    <row r="2852" spans="1:16">
      <c r="A2852" s="57">
        <v>41857</v>
      </c>
      <c r="B2852" t="s">
        <v>22</v>
      </c>
      <c r="C2852" t="s">
        <v>23</v>
      </c>
      <c r="D2852" t="s">
        <v>33</v>
      </c>
      <c r="E2852" t="s">
        <v>13</v>
      </c>
      <c r="F2852">
        <v>16</v>
      </c>
      <c r="G2852" t="str">
        <f t="shared" si="132"/>
        <v>2014</v>
      </c>
      <c r="H2852" t="str">
        <f t="shared" si="133"/>
        <v>August</v>
      </c>
      <c r="I2852">
        <v>47736</v>
      </c>
      <c r="J2852">
        <v>50760</v>
      </c>
      <c r="K2852">
        <f t="shared" si="134"/>
        <v>3024</v>
      </c>
      <c r="L2852">
        <v>2106</v>
      </c>
      <c r="M2852">
        <v>2250</v>
      </c>
      <c r="P2852" s="36">
        <v>41857</v>
      </c>
    </row>
    <row r="2853" spans="1:16">
      <c r="A2853" s="57">
        <v>41857</v>
      </c>
      <c r="B2853" t="s">
        <v>22</v>
      </c>
      <c r="C2853" t="s">
        <v>23</v>
      </c>
      <c r="D2853" t="s">
        <v>37</v>
      </c>
      <c r="E2853" t="s">
        <v>13</v>
      </c>
      <c r="F2853">
        <v>10</v>
      </c>
      <c r="G2853" t="str">
        <f t="shared" si="132"/>
        <v>2014</v>
      </c>
      <c r="H2853" t="str">
        <f t="shared" si="133"/>
        <v>August</v>
      </c>
      <c r="I2853">
        <v>107568</v>
      </c>
      <c r="J2853">
        <v>114480</v>
      </c>
      <c r="K2853">
        <f t="shared" si="134"/>
        <v>6912</v>
      </c>
      <c r="L2853">
        <v>2034</v>
      </c>
      <c r="M2853">
        <v>2160</v>
      </c>
      <c r="P2853" s="36">
        <v>41857</v>
      </c>
    </row>
    <row r="2854" spans="1:16">
      <c r="A2854" s="57">
        <v>41858</v>
      </c>
      <c r="B2854" t="s">
        <v>20</v>
      </c>
      <c r="C2854" t="s">
        <v>18</v>
      </c>
      <c r="D2854" t="s">
        <v>40</v>
      </c>
      <c r="E2854" t="s">
        <v>16</v>
      </c>
      <c r="F2854">
        <v>21</v>
      </c>
      <c r="G2854" t="str">
        <f t="shared" si="132"/>
        <v>2014</v>
      </c>
      <c r="H2854" t="str">
        <f t="shared" si="133"/>
        <v>August</v>
      </c>
      <c r="I2854">
        <v>74556</v>
      </c>
      <c r="J2854">
        <v>80370</v>
      </c>
      <c r="K2854">
        <f t="shared" si="134"/>
        <v>5814</v>
      </c>
      <c r="L2854">
        <v>4482</v>
      </c>
      <c r="M2854">
        <v>4770</v>
      </c>
      <c r="P2854" s="36">
        <v>41858</v>
      </c>
    </row>
    <row r="2855" spans="1:16">
      <c r="A2855" s="57">
        <v>41858</v>
      </c>
      <c r="B2855" t="s">
        <v>22</v>
      </c>
      <c r="C2855" t="s">
        <v>23</v>
      </c>
      <c r="D2855" t="s">
        <v>38</v>
      </c>
      <c r="E2855" t="s">
        <v>13</v>
      </c>
      <c r="F2855">
        <v>7</v>
      </c>
      <c r="G2855" t="str">
        <f t="shared" si="132"/>
        <v>2014</v>
      </c>
      <c r="H2855" t="str">
        <f t="shared" si="133"/>
        <v>August</v>
      </c>
      <c r="I2855">
        <v>81558</v>
      </c>
      <c r="J2855">
        <v>86940</v>
      </c>
      <c r="K2855">
        <f t="shared" si="134"/>
        <v>5382</v>
      </c>
      <c r="L2855">
        <v>3726</v>
      </c>
      <c r="M2855">
        <v>3960</v>
      </c>
      <c r="P2855" s="36">
        <v>41858</v>
      </c>
    </row>
    <row r="2856" spans="1:16">
      <c r="A2856" s="57">
        <v>41859</v>
      </c>
      <c r="B2856" t="s">
        <v>29</v>
      </c>
      <c r="C2856" t="s">
        <v>30</v>
      </c>
      <c r="D2856" t="s">
        <v>36</v>
      </c>
      <c r="E2856" t="s">
        <v>13</v>
      </c>
      <c r="F2856">
        <v>22</v>
      </c>
      <c r="G2856" t="str">
        <f t="shared" si="132"/>
        <v>2014</v>
      </c>
      <c r="H2856" t="str">
        <f t="shared" si="133"/>
        <v>August</v>
      </c>
      <c r="I2856">
        <v>44226</v>
      </c>
      <c r="J2856">
        <v>47250</v>
      </c>
      <c r="K2856">
        <f t="shared" si="134"/>
        <v>3024</v>
      </c>
      <c r="L2856">
        <v>2952</v>
      </c>
      <c r="M2856">
        <v>3150</v>
      </c>
      <c r="P2856" s="36">
        <v>41859</v>
      </c>
    </row>
    <row r="2857" spans="1:16">
      <c r="A2857" s="57">
        <v>41859</v>
      </c>
      <c r="B2857" t="s">
        <v>17</v>
      </c>
      <c r="C2857" t="s">
        <v>18</v>
      </c>
      <c r="D2857" t="s">
        <v>35</v>
      </c>
      <c r="E2857" t="s">
        <v>13</v>
      </c>
      <c r="F2857">
        <v>15</v>
      </c>
      <c r="G2857" t="str">
        <f t="shared" si="132"/>
        <v>2014</v>
      </c>
      <c r="H2857" t="str">
        <f t="shared" si="133"/>
        <v>August</v>
      </c>
      <c r="I2857">
        <v>10296</v>
      </c>
      <c r="J2857">
        <v>10980</v>
      </c>
      <c r="K2857">
        <f t="shared" si="134"/>
        <v>684</v>
      </c>
      <c r="L2857">
        <v>3384</v>
      </c>
      <c r="M2857">
        <v>3600</v>
      </c>
      <c r="P2857" s="36">
        <v>41859</v>
      </c>
    </row>
    <row r="2858" spans="1:16">
      <c r="A2858" s="57">
        <v>41859</v>
      </c>
      <c r="B2858" t="s">
        <v>10</v>
      </c>
      <c r="C2858" t="s">
        <v>11</v>
      </c>
      <c r="D2858" t="s">
        <v>28</v>
      </c>
      <c r="E2858" t="s">
        <v>13</v>
      </c>
      <c r="F2858">
        <v>7</v>
      </c>
      <c r="G2858" t="str">
        <f t="shared" si="132"/>
        <v>2014</v>
      </c>
      <c r="H2858" t="str">
        <f t="shared" si="133"/>
        <v>August</v>
      </c>
      <c r="I2858">
        <v>139968</v>
      </c>
      <c r="J2858">
        <v>149040</v>
      </c>
      <c r="K2858">
        <f t="shared" si="134"/>
        <v>9072</v>
      </c>
      <c r="L2858">
        <v>3546</v>
      </c>
      <c r="M2858">
        <v>3780</v>
      </c>
      <c r="P2858" s="36">
        <v>41859</v>
      </c>
    </row>
    <row r="2859" spans="1:16">
      <c r="A2859" s="57">
        <v>41860</v>
      </c>
      <c r="B2859" t="s">
        <v>22</v>
      </c>
      <c r="C2859" t="s">
        <v>23</v>
      </c>
      <c r="D2859" t="s">
        <v>12</v>
      </c>
      <c r="E2859" t="s">
        <v>13</v>
      </c>
      <c r="F2859">
        <v>17</v>
      </c>
      <c r="G2859" t="str">
        <f t="shared" si="132"/>
        <v>2014</v>
      </c>
      <c r="H2859" t="str">
        <f t="shared" si="133"/>
        <v>August</v>
      </c>
      <c r="I2859">
        <v>4068</v>
      </c>
      <c r="J2859">
        <v>4320</v>
      </c>
      <c r="K2859">
        <f t="shared" si="134"/>
        <v>252</v>
      </c>
      <c r="L2859">
        <v>5148</v>
      </c>
      <c r="M2859">
        <v>5490</v>
      </c>
      <c r="P2859" s="36">
        <v>41860</v>
      </c>
    </row>
    <row r="2860" spans="1:16">
      <c r="A2860" s="57">
        <v>41860</v>
      </c>
      <c r="B2860" t="s">
        <v>22</v>
      </c>
      <c r="C2860" t="s">
        <v>23</v>
      </c>
      <c r="D2860" t="s">
        <v>38</v>
      </c>
      <c r="E2860" t="s">
        <v>13</v>
      </c>
      <c r="F2860">
        <v>20</v>
      </c>
      <c r="G2860" t="str">
        <f t="shared" si="132"/>
        <v>2014</v>
      </c>
      <c r="H2860" t="str">
        <f t="shared" si="133"/>
        <v>August</v>
      </c>
      <c r="I2860">
        <v>3546</v>
      </c>
      <c r="J2860">
        <v>3780</v>
      </c>
      <c r="K2860">
        <f t="shared" si="134"/>
        <v>234</v>
      </c>
      <c r="L2860">
        <v>2034</v>
      </c>
      <c r="M2860">
        <v>2160</v>
      </c>
      <c r="P2860" s="36">
        <v>41860</v>
      </c>
    </row>
    <row r="2861" spans="1:16">
      <c r="A2861" s="57">
        <v>41860</v>
      </c>
      <c r="B2861" t="s">
        <v>29</v>
      </c>
      <c r="C2861" t="s">
        <v>30</v>
      </c>
      <c r="D2861" t="s">
        <v>21</v>
      </c>
      <c r="E2861" t="s">
        <v>13</v>
      </c>
      <c r="F2861">
        <v>5</v>
      </c>
      <c r="G2861" t="str">
        <f t="shared" si="132"/>
        <v>2014</v>
      </c>
      <c r="H2861" t="str">
        <f t="shared" si="133"/>
        <v>August</v>
      </c>
      <c r="I2861">
        <v>35136</v>
      </c>
      <c r="J2861">
        <v>37440</v>
      </c>
      <c r="K2861">
        <f t="shared" si="134"/>
        <v>2304</v>
      </c>
      <c r="L2861">
        <v>2196</v>
      </c>
      <c r="M2861">
        <v>2340</v>
      </c>
      <c r="P2861" s="36">
        <v>41860</v>
      </c>
    </row>
    <row r="2862" spans="1:16">
      <c r="A2862" s="57">
        <v>41860</v>
      </c>
      <c r="B2862" t="s">
        <v>14</v>
      </c>
      <c r="C2862" t="s">
        <v>11</v>
      </c>
      <c r="D2862" t="s">
        <v>12</v>
      </c>
      <c r="E2862" t="s">
        <v>13</v>
      </c>
      <c r="F2862">
        <v>14</v>
      </c>
      <c r="G2862" t="str">
        <f t="shared" si="132"/>
        <v>2014</v>
      </c>
      <c r="H2862" t="str">
        <f t="shared" si="133"/>
        <v>August</v>
      </c>
      <c r="I2862">
        <v>42714</v>
      </c>
      <c r="J2862">
        <v>45360</v>
      </c>
      <c r="K2862">
        <f t="shared" si="134"/>
        <v>2646</v>
      </c>
      <c r="L2862">
        <v>3546</v>
      </c>
      <c r="M2862">
        <v>3780</v>
      </c>
      <c r="P2862" s="36">
        <v>41860</v>
      </c>
    </row>
    <row r="2863" spans="1:16">
      <c r="A2863" s="57">
        <v>41860</v>
      </c>
      <c r="B2863" t="s">
        <v>17</v>
      </c>
      <c r="C2863" t="s">
        <v>18</v>
      </c>
      <c r="D2863" t="s">
        <v>43</v>
      </c>
      <c r="E2863" t="s">
        <v>13</v>
      </c>
      <c r="F2863">
        <v>6</v>
      </c>
      <c r="G2863" t="str">
        <f t="shared" si="132"/>
        <v>2014</v>
      </c>
      <c r="H2863" t="str">
        <f t="shared" si="133"/>
        <v>August</v>
      </c>
      <c r="I2863">
        <v>43992</v>
      </c>
      <c r="J2863">
        <v>46800</v>
      </c>
      <c r="K2863">
        <f t="shared" si="134"/>
        <v>2808</v>
      </c>
      <c r="L2863">
        <v>3546</v>
      </c>
      <c r="M2863">
        <v>3780</v>
      </c>
      <c r="P2863" s="36">
        <v>41860</v>
      </c>
    </row>
    <row r="2864" spans="1:16">
      <c r="A2864" s="57">
        <v>41860</v>
      </c>
      <c r="B2864" t="s">
        <v>27</v>
      </c>
      <c r="C2864" t="s">
        <v>23</v>
      </c>
      <c r="D2864" t="s">
        <v>33</v>
      </c>
      <c r="E2864" t="s">
        <v>13</v>
      </c>
      <c r="F2864">
        <v>22</v>
      </c>
      <c r="G2864" t="str">
        <f t="shared" si="132"/>
        <v>2014</v>
      </c>
      <c r="H2864" t="str">
        <f t="shared" si="133"/>
        <v>August</v>
      </c>
      <c r="I2864">
        <v>7956</v>
      </c>
      <c r="J2864">
        <v>8460</v>
      </c>
      <c r="K2864">
        <f t="shared" si="134"/>
        <v>504</v>
      </c>
      <c r="L2864">
        <v>7506</v>
      </c>
      <c r="M2864">
        <v>8100</v>
      </c>
      <c r="P2864" s="36">
        <v>41860</v>
      </c>
    </row>
    <row r="2865" spans="1:16">
      <c r="A2865" s="57">
        <v>41861</v>
      </c>
      <c r="B2865" t="s">
        <v>20</v>
      </c>
      <c r="C2865" t="s">
        <v>18</v>
      </c>
      <c r="D2865" t="s">
        <v>36</v>
      </c>
      <c r="E2865" t="s">
        <v>13</v>
      </c>
      <c r="F2865">
        <v>6</v>
      </c>
      <c r="G2865" t="str">
        <f t="shared" si="132"/>
        <v>2014</v>
      </c>
      <c r="H2865" t="str">
        <f t="shared" si="133"/>
        <v>August</v>
      </c>
      <c r="I2865">
        <v>25272</v>
      </c>
      <c r="J2865">
        <v>27000</v>
      </c>
      <c r="K2865">
        <f t="shared" si="134"/>
        <v>1728</v>
      </c>
      <c r="L2865">
        <v>3924</v>
      </c>
      <c r="M2865">
        <v>4230</v>
      </c>
      <c r="P2865" s="36">
        <v>41861</v>
      </c>
    </row>
    <row r="2866" spans="1:16">
      <c r="A2866" s="57">
        <v>41861</v>
      </c>
      <c r="B2866" t="s">
        <v>10</v>
      </c>
      <c r="C2866" t="s">
        <v>11</v>
      </c>
      <c r="D2866" t="s">
        <v>33</v>
      </c>
      <c r="E2866" t="s">
        <v>13</v>
      </c>
      <c r="F2866">
        <v>6</v>
      </c>
      <c r="G2866" t="str">
        <f t="shared" si="132"/>
        <v>2014</v>
      </c>
      <c r="H2866" t="str">
        <f t="shared" si="133"/>
        <v>August</v>
      </c>
      <c r="I2866">
        <v>75582</v>
      </c>
      <c r="J2866">
        <v>80370</v>
      </c>
      <c r="K2866">
        <f t="shared" si="134"/>
        <v>4788</v>
      </c>
      <c r="L2866">
        <v>4482</v>
      </c>
      <c r="M2866">
        <v>4770</v>
      </c>
      <c r="P2866" s="36">
        <v>41861</v>
      </c>
    </row>
    <row r="2867" spans="1:16">
      <c r="A2867" s="57">
        <v>41861</v>
      </c>
      <c r="B2867" t="s">
        <v>24</v>
      </c>
      <c r="C2867" t="s">
        <v>25</v>
      </c>
      <c r="D2867" t="s">
        <v>37</v>
      </c>
      <c r="E2867" t="s">
        <v>13</v>
      </c>
      <c r="F2867">
        <v>2</v>
      </c>
      <c r="G2867" t="str">
        <f t="shared" si="132"/>
        <v>2014</v>
      </c>
      <c r="H2867" t="str">
        <f t="shared" si="133"/>
        <v>August</v>
      </c>
      <c r="I2867">
        <v>58266</v>
      </c>
      <c r="J2867">
        <v>62010</v>
      </c>
      <c r="K2867">
        <f t="shared" si="134"/>
        <v>3744</v>
      </c>
      <c r="L2867">
        <v>3546</v>
      </c>
      <c r="M2867">
        <v>3780</v>
      </c>
      <c r="P2867" s="36">
        <v>41861</v>
      </c>
    </row>
    <row r="2868" spans="1:16">
      <c r="A2868" s="57">
        <v>41862</v>
      </c>
      <c r="B2868" t="s">
        <v>27</v>
      </c>
      <c r="C2868" t="s">
        <v>23</v>
      </c>
      <c r="D2868" t="s">
        <v>39</v>
      </c>
      <c r="E2868" t="s">
        <v>13</v>
      </c>
      <c r="F2868">
        <v>24</v>
      </c>
      <c r="G2868" t="str">
        <f t="shared" si="132"/>
        <v>2014</v>
      </c>
      <c r="H2868" t="str">
        <f t="shared" si="133"/>
        <v>August</v>
      </c>
      <c r="I2868">
        <v>78246</v>
      </c>
      <c r="J2868">
        <v>83160</v>
      </c>
      <c r="K2868">
        <f t="shared" si="134"/>
        <v>4914</v>
      </c>
      <c r="L2868">
        <v>3726</v>
      </c>
      <c r="M2868">
        <v>3960</v>
      </c>
      <c r="P2868" s="36">
        <v>41862</v>
      </c>
    </row>
    <row r="2869" spans="1:16">
      <c r="A2869" s="57">
        <v>41863</v>
      </c>
      <c r="B2869" t="s">
        <v>27</v>
      </c>
      <c r="C2869" t="s">
        <v>23</v>
      </c>
      <c r="D2869" t="s">
        <v>37</v>
      </c>
      <c r="E2869" t="s">
        <v>13</v>
      </c>
      <c r="F2869">
        <v>11</v>
      </c>
      <c r="G2869" t="str">
        <f t="shared" si="132"/>
        <v>2014</v>
      </c>
      <c r="H2869" t="str">
        <f t="shared" si="133"/>
        <v>August</v>
      </c>
      <c r="I2869">
        <v>8964</v>
      </c>
      <c r="J2869">
        <v>9540</v>
      </c>
      <c r="K2869">
        <f t="shared" si="134"/>
        <v>576</v>
      </c>
      <c r="L2869">
        <v>2106</v>
      </c>
      <c r="M2869">
        <v>2250</v>
      </c>
      <c r="P2869" s="36">
        <v>41863</v>
      </c>
    </row>
    <row r="2870" spans="1:16">
      <c r="A2870" s="57">
        <v>41863</v>
      </c>
      <c r="B2870" t="s">
        <v>17</v>
      </c>
      <c r="C2870" t="s">
        <v>18</v>
      </c>
      <c r="D2870" t="s">
        <v>21</v>
      </c>
      <c r="E2870" t="s">
        <v>13</v>
      </c>
      <c r="F2870">
        <v>10</v>
      </c>
      <c r="G2870" t="str">
        <f t="shared" si="132"/>
        <v>2014</v>
      </c>
      <c r="H2870" t="str">
        <f t="shared" si="133"/>
        <v>August</v>
      </c>
      <c r="I2870">
        <v>24156</v>
      </c>
      <c r="J2870">
        <v>25740</v>
      </c>
      <c r="K2870">
        <f t="shared" si="134"/>
        <v>1584</v>
      </c>
      <c r="L2870">
        <v>3546</v>
      </c>
      <c r="M2870">
        <v>3780</v>
      </c>
      <c r="P2870" s="36">
        <v>41863</v>
      </c>
    </row>
    <row r="2871" spans="1:16">
      <c r="A2871" s="57">
        <v>41864</v>
      </c>
      <c r="B2871" t="s">
        <v>20</v>
      </c>
      <c r="C2871" t="s">
        <v>18</v>
      </c>
      <c r="D2871" t="s">
        <v>28</v>
      </c>
      <c r="E2871" t="s">
        <v>13</v>
      </c>
      <c r="F2871">
        <v>7</v>
      </c>
      <c r="G2871" t="str">
        <f t="shared" si="132"/>
        <v>2014</v>
      </c>
      <c r="H2871" t="str">
        <f t="shared" si="133"/>
        <v>August</v>
      </c>
      <c r="I2871">
        <v>110808</v>
      </c>
      <c r="J2871">
        <v>117990</v>
      </c>
      <c r="K2871">
        <f t="shared" si="134"/>
        <v>7182</v>
      </c>
      <c r="L2871">
        <v>3384</v>
      </c>
      <c r="M2871">
        <v>3600</v>
      </c>
      <c r="P2871" s="36">
        <v>41864</v>
      </c>
    </row>
    <row r="2872" spans="1:16">
      <c r="A2872" s="57">
        <v>41864</v>
      </c>
      <c r="B2872" t="s">
        <v>22</v>
      </c>
      <c r="C2872" t="s">
        <v>23</v>
      </c>
      <c r="D2872" t="s">
        <v>35</v>
      </c>
      <c r="E2872" t="s">
        <v>13</v>
      </c>
      <c r="F2872">
        <v>22</v>
      </c>
      <c r="G2872" t="str">
        <f t="shared" si="132"/>
        <v>2014</v>
      </c>
      <c r="H2872" t="str">
        <f t="shared" si="133"/>
        <v>August</v>
      </c>
      <c r="I2872">
        <v>15444</v>
      </c>
      <c r="J2872">
        <v>16470</v>
      </c>
      <c r="K2872">
        <f t="shared" si="134"/>
        <v>1026</v>
      </c>
      <c r="L2872">
        <v>2106</v>
      </c>
      <c r="M2872">
        <v>2250</v>
      </c>
      <c r="P2872" s="36">
        <v>41864</v>
      </c>
    </row>
    <row r="2873" spans="1:16">
      <c r="A2873" s="57">
        <v>41864</v>
      </c>
      <c r="B2873" t="s">
        <v>27</v>
      </c>
      <c r="C2873" t="s">
        <v>23</v>
      </c>
      <c r="D2873" t="s">
        <v>15</v>
      </c>
      <c r="E2873" t="s">
        <v>16</v>
      </c>
      <c r="F2873">
        <v>7</v>
      </c>
      <c r="G2873" t="str">
        <f t="shared" si="132"/>
        <v>2014</v>
      </c>
      <c r="H2873" t="str">
        <f t="shared" si="133"/>
        <v>August</v>
      </c>
      <c r="I2873">
        <v>28656</v>
      </c>
      <c r="J2873">
        <v>30960</v>
      </c>
      <c r="K2873">
        <f t="shared" si="134"/>
        <v>2304</v>
      </c>
      <c r="L2873">
        <v>3924</v>
      </c>
      <c r="M2873">
        <v>4230</v>
      </c>
      <c r="P2873" s="36">
        <v>41864</v>
      </c>
    </row>
    <row r="2874" spans="1:16">
      <c r="A2874" s="57">
        <v>41864</v>
      </c>
      <c r="B2874" t="s">
        <v>27</v>
      </c>
      <c r="C2874" t="s">
        <v>23</v>
      </c>
      <c r="D2874" t="s">
        <v>15</v>
      </c>
      <c r="E2874" t="s">
        <v>16</v>
      </c>
      <c r="F2874">
        <v>18</v>
      </c>
      <c r="G2874" t="str">
        <f t="shared" si="132"/>
        <v>2014</v>
      </c>
      <c r="H2874" t="str">
        <f t="shared" si="133"/>
        <v>August</v>
      </c>
      <c r="I2874">
        <v>85968</v>
      </c>
      <c r="J2874">
        <v>92880</v>
      </c>
      <c r="K2874">
        <f t="shared" si="134"/>
        <v>6912</v>
      </c>
      <c r="L2874">
        <v>3582</v>
      </c>
      <c r="M2874">
        <v>3870</v>
      </c>
      <c r="P2874" s="36">
        <v>41864</v>
      </c>
    </row>
    <row r="2875" spans="1:16">
      <c r="A2875" s="57">
        <v>41866</v>
      </c>
      <c r="B2875" t="s">
        <v>24</v>
      </c>
      <c r="C2875" t="s">
        <v>25</v>
      </c>
      <c r="D2875" t="s">
        <v>37</v>
      </c>
      <c r="E2875" t="s">
        <v>13</v>
      </c>
      <c r="F2875">
        <v>12</v>
      </c>
      <c r="G2875" t="str">
        <f t="shared" si="132"/>
        <v>2014</v>
      </c>
      <c r="H2875" t="str">
        <f t="shared" si="133"/>
        <v>August</v>
      </c>
      <c r="I2875">
        <v>71712</v>
      </c>
      <c r="J2875">
        <v>76320</v>
      </c>
      <c r="K2875">
        <f t="shared" si="134"/>
        <v>4608</v>
      </c>
      <c r="L2875">
        <v>3582</v>
      </c>
      <c r="M2875">
        <v>3870</v>
      </c>
      <c r="P2875" s="36">
        <v>41866</v>
      </c>
    </row>
    <row r="2876" spans="1:16">
      <c r="A2876" s="57">
        <v>41867</v>
      </c>
      <c r="B2876" t="s">
        <v>10</v>
      </c>
      <c r="C2876" t="s">
        <v>11</v>
      </c>
      <c r="D2876" t="s">
        <v>36</v>
      </c>
      <c r="E2876" t="s">
        <v>13</v>
      </c>
      <c r="F2876">
        <v>19</v>
      </c>
      <c r="G2876" t="str">
        <f t="shared" si="132"/>
        <v>2014</v>
      </c>
      <c r="H2876" t="str">
        <f t="shared" si="133"/>
        <v>August</v>
      </c>
      <c r="I2876">
        <v>8424</v>
      </c>
      <c r="J2876">
        <v>9000</v>
      </c>
      <c r="K2876">
        <f t="shared" si="134"/>
        <v>576</v>
      </c>
      <c r="L2876">
        <v>3726</v>
      </c>
      <c r="M2876">
        <v>3960</v>
      </c>
      <c r="P2876" s="36">
        <v>41867</v>
      </c>
    </row>
    <row r="2877" spans="1:16">
      <c r="A2877" s="57">
        <v>41867</v>
      </c>
      <c r="B2877" t="s">
        <v>24</v>
      </c>
      <c r="C2877" t="s">
        <v>25</v>
      </c>
      <c r="D2877" t="s">
        <v>43</v>
      </c>
      <c r="E2877" t="s">
        <v>13</v>
      </c>
      <c r="F2877">
        <v>23</v>
      </c>
      <c r="G2877" t="str">
        <f t="shared" si="132"/>
        <v>2014</v>
      </c>
      <c r="H2877" t="str">
        <f t="shared" si="133"/>
        <v>August</v>
      </c>
      <c r="I2877">
        <v>54144</v>
      </c>
      <c r="J2877">
        <v>57600</v>
      </c>
      <c r="K2877">
        <f t="shared" si="134"/>
        <v>3456</v>
      </c>
      <c r="L2877">
        <v>3582</v>
      </c>
      <c r="M2877">
        <v>3870</v>
      </c>
      <c r="P2877" s="36">
        <v>41867</v>
      </c>
    </row>
    <row r="2878" spans="1:16">
      <c r="A2878" s="57">
        <v>41867</v>
      </c>
      <c r="B2878" t="s">
        <v>31</v>
      </c>
      <c r="C2878" t="s">
        <v>30</v>
      </c>
      <c r="D2878" t="s">
        <v>26</v>
      </c>
      <c r="E2878" t="s">
        <v>13</v>
      </c>
      <c r="F2878">
        <v>3</v>
      </c>
      <c r="G2878" t="str">
        <f t="shared" si="132"/>
        <v>2014</v>
      </c>
      <c r="H2878" t="str">
        <f t="shared" si="133"/>
        <v>August</v>
      </c>
      <c r="I2878">
        <v>9126</v>
      </c>
      <c r="J2878">
        <v>9720</v>
      </c>
      <c r="K2878">
        <f t="shared" si="134"/>
        <v>594</v>
      </c>
      <c r="L2878">
        <v>2952</v>
      </c>
      <c r="M2878">
        <v>3150</v>
      </c>
      <c r="P2878" s="36">
        <v>41867</v>
      </c>
    </row>
    <row r="2879" spans="1:16">
      <c r="A2879" s="57">
        <v>41868</v>
      </c>
      <c r="B2879" t="s">
        <v>27</v>
      </c>
      <c r="C2879" t="s">
        <v>23</v>
      </c>
      <c r="D2879" t="s">
        <v>19</v>
      </c>
      <c r="E2879" t="s">
        <v>13</v>
      </c>
      <c r="F2879">
        <v>24</v>
      </c>
      <c r="G2879" t="str">
        <f t="shared" si="132"/>
        <v>2014</v>
      </c>
      <c r="H2879" t="str">
        <f t="shared" si="133"/>
        <v>August</v>
      </c>
      <c r="I2879">
        <v>11934</v>
      </c>
      <c r="J2879">
        <v>12690</v>
      </c>
      <c r="K2879">
        <f t="shared" si="134"/>
        <v>756</v>
      </c>
      <c r="L2879">
        <v>3978</v>
      </c>
      <c r="M2879">
        <v>4230</v>
      </c>
      <c r="P2879" s="36">
        <v>41868</v>
      </c>
    </row>
    <row r="2880" spans="1:16">
      <c r="A2880" s="57">
        <v>41868</v>
      </c>
      <c r="B2880" t="s">
        <v>14</v>
      </c>
      <c r="C2880" t="s">
        <v>11</v>
      </c>
      <c r="D2880" t="s">
        <v>40</v>
      </c>
      <c r="E2880" t="s">
        <v>16</v>
      </c>
      <c r="F2880">
        <v>25</v>
      </c>
      <c r="G2880" t="str">
        <f t="shared" si="132"/>
        <v>2014</v>
      </c>
      <c r="H2880" t="str">
        <f t="shared" si="133"/>
        <v>August</v>
      </c>
      <c r="I2880">
        <v>19620</v>
      </c>
      <c r="J2880">
        <v>21150</v>
      </c>
      <c r="K2880">
        <f t="shared" si="134"/>
        <v>1530</v>
      </c>
      <c r="L2880">
        <v>2034</v>
      </c>
      <c r="M2880">
        <v>2160</v>
      </c>
      <c r="P2880" s="36">
        <v>41868</v>
      </c>
    </row>
    <row r="2881" spans="1:16">
      <c r="A2881" s="57">
        <v>41870</v>
      </c>
      <c r="B2881" t="s">
        <v>34</v>
      </c>
      <c r="C2881" t="s">
        <v>25</v>
      </c>
      <c r="D2881" t="s">
        <v>32</v>
      </c>
      <c r="E2881" t="s">
        <v>13</v>
      </c>
      <c r="F2881">
        <v>5</v>
      </c>
      <c r="G2881" t="str">
        <f t="shared" si="132"/>
        <v>2014</v>
      </c>
      <c r="H2881" t="str">
        <f t="shared" si="133"/>
        <v>August</v>
      </c>
      <c r="I2881">
        <v>24822</v>
      </c>
      <c r="J2881">
        <v>26460</v>
      </c>
      <c r="K2881">
        <f t="shared" si="134"/>
        <v>1638</v>
      </c>
      <c r="L2881">
        <v>3924</v>
      </c>
      <c r="M2881">
        <v>4230</v>
      </c>
      <c r="P2881" s="36">
        <v>41870</v>
      </c>
    </row>
    <row r="2882" spans="1:16">
      <c r="A2882" s="57">
        <v>41870</v>
      </c>
      <c r="B2882" t="s">
        <v>17</v>
      </c>
      <c r="C2882" t="s">
        <v>18</v>
      </c>
      <c r="D2882" t="s">
        <v>38</v>
      </c>
      <c r="E2882" t="s">
        <v>13</v>
      </c>
      <c r="F2882">
        <v>2</v>
      </c>
      <c r="G2882" t="str">
        <f t="shared" si="132"/>
        <v>2014</v>
      </c>
      <c r="H2882" t="str">
        <f t="shared" si="133"/>
        <v>August</v>
      </c>
      <c r="I2882">
        <v>7092</v>
      </c>
      <c r="J2882">
        <v>7560</v>
      </c>
      <c r="K2882">
        <f t="shared" si="134"/>
        <v>468</v>
      </c>
      <c r="L2882">
        <v>5832</v>
      </c>
      <c r="M2882">
        <v>6210</v>
      </c>
      <c r="P2882" s="36">
        <v>41870</v>
      </c>
    </row>
    <row r="2883" spans="1:16">
      <c r="A2883" s="57">
        <v>41870</v>
      </c>
      <c r="B2883" t="s">
        <v>20</v>
      </c>
      <c r="C2883" t="s">
        <v>18</v>
      </c>
      <c r="D2883" t="s">
        <v>40</v>
      </c>
      <c r="E2883" t="s">
        <v>16</v>
      </c>
      <c r="F2883">
        <v>14</v>
      </c>
      <c r="G2883" t="str">
        <f t="shared" ref="G2883:G2946" si="135">TEXT(A2883,"yyyy")</f>
        <v>2014</v>
      </c>
      <c r="H2883" t="str">
        <f t="shared" ref="H2883:H2946" si="136">TEXT(A2883,"mmmm")</f>
        <v>August</v>
      </c>
      <c r="I2883">
        <v>11772</v>
      </c>
      <c r="J2883">
        <v>12690</v>
      </c>
      <c r="K2883">
        <f t="shared" ref="K2883:K2946" si="137">J2883-I2883</f>
        <v>918</v>
      </c>
      <c r="L2883">
        <v>3546</v>
      </c>
      <c r="M2883">
        <v>3780</v>
      </c>
      <c r="P2883" s="36">
        <v>41870</v>
      </c>
    </row>
    <row r="2884" spans="1:16">
      <c r="A2884" s="57">
        <v>41870</v>
      </c>
      <c r="B2884" t="s">
        <v>31</v>
      </c>
      <c r="C2884" t="s">
        <v>30</v>
      </c>
      <c r="D2884" t="s">
        <v>36</v>
      </c>
      <c r="E2884" t="s">
        <v>13</v>
      </c>
      <c r="F2884">
        <v>6</v>
      </c>
      <c r="G2884" t="str">
        <f t="shared" si="135"/>
        <v>2014</v>
      </c>
      <c r="H2884" t="str">
        <f t="shared" si="136"/>
        <v>August</v>
      </c>
      <c r="I2884">
        <v>23166</v>
      </c>
      <c r="J2884">
        <v>24750</v>
      </c>
      <c r="K2884">
        <f t="shared" si="137"/>
        <v>1584</v>
      </c>
      <c r="L2884">
        <v>2034</v>
      </c>
      <c r="M2884">
        <v>2160</v>
      </c>
      <c r="P2884" s="36">
        <v>41870</v>
      </c>
    </row>
    <row r="2885" spans="1:16">
      <c r="A2885" s="57">
        <v>41871</v>
      </c>
      <c r="B2885" t="s">
        <v>10</v>
      </c>
      <c r="C2885" t="s">
        <v>11</v>
      </c>
      <c r="D2885" t="s">
        <v>41</v>
      </c>
      <c r="E2885" t="s">
        <v>13</v>
      </c>
      <c r="F2885">
        <v>13</v>
      </c>
      <c r="G2885" t="str">
        <f t="shared" si="135"/>
        <v>2014</v>
      </c>
      <c r="H2885" t="str">
        <f t="shared" si="136"/>
        <v>August</v>
      </c>
      <c r="I2885">
        <v>32472</v>
      </c>
      <c r="J2885">
        <v>34650</v>
      </c>
      <c r="K2885">
        <f t="shared" si="137"/>
        <v>2178</v>
      </c>
      <c r="L2885">
        <v>2034</v>
      </c>
      <c r="M2885">
        <v>2160</v>
      </c>
      <c r="P2885" s="36">
        <v>41871</v>
      </c>
    </row>
    <row r="2886" spans="1:16">
      <c r="A2886" s="57">
        <v>41871</v>
      </c>
      <c r="B2886" t="s">
        <v>31</v>
      </c>
      <c r="C2886" t="s">
        <v>30</v>
      </c>
      <c r="D2886" t="s">
        <v>40</v>
      </c>
      <c r="E2886" t="s">
        <v>16</v>
      </c>
      <c r="F2886">
        <v>4</v>
      </c>
      <c r="G2886" t="str">
        <f t="shared" si="135"/>
        <v>2014</v>
      </c>
      <c r="H2886" t="str">
        <f t="shared" si="136"/>
        <v>August</v>
      </c>
      <c r="I2886">
        <v>62784</v>
      </c>
      <c r="J2886">
        <v>67680</v>
      </c>
      <c r="K2886">
        <f t="shared" si="137"/>
        <v>4896</v>
      </c>
      <c r="L2886">
        <v>3042</v>
      </c>
      <c r="M2886">
        <v>3240</v>
      </c>
      <c r="P2886" s="36">
        <v>41871</v>
      </c>
    </row>
    <row r="2887" spans="1:16">
      <c r="A2887" s="57">
        <v>41871</v>
      </c>
      <c r="B2887" t="s">
        <v>17</v>
      </c>
      <c r="C2887" t="s">
        <v>18</v>
      </c>
      <c r="D2887" t="s">
        <v>40</v>
      </c>
      <c r="E2887" t="s">
        <v>16</v>
      </c>
      <c r="F2887">
        <v>21</v>
      </c>
      <c r="G2887" t="str">
        <f t="shared" si="135"/>
        <v>2014</v>
      </c>
      <c r="H2887" t="str">
        <f t="shared" si="136"/>
        <v>August</v>
      </c>
      <c r="I2887">
        <v>51012</v>
      </c>
      <c r="J2887">
        <v>54990</v>
      </c>
      <c r="K2887">
        <f t="shared" si="137"/>
        <v>3978</v>
      </c>
      <c r="L2887">
        <v>3042</v>
      </c>
      <c r="M2887">
        <v>3240</v>
      </c>
      <c r="P2887" s="36">
        <v>41871</v>
      </c>
    </row>
    <row r="2888" spans="1:16">
      <c r="A2888" s="57">
        <v>41871</v>
      </c>
      <c r="B2888" t="s">
        <v>34</v>
      </c>
      <c r="C2888" t="s">
        <v>25</v>
      </c>
      <c r="D2888" t="s">
        <v>43</v>
      </c>
      <c r="E2888" t="s">
        <v>13</v>
      </c>
      <c r="F2888">
        <v>16</v>
      </c>
      <c r="G2888" t="str">
        <f t="shared" si="135"/>
        <v>2014</v>
      </c>
      <c r="H2888" t="str">
        <f t="shared" si="136"/>
        <v>August</v>
      </c>
      <c r="I2888">
        <v>50760</v>
      </c>
      <c r="J2888">
        <v>54000</v>
      </c>
      <c r="K2888">
        <f t="shared" si="137"/>
        <v>3240</v>
      </c>
      <c r="L2888">
        <v>3726</v>
      </c>
      <c r="M2888">
        <v>3960</v>
      </c>
      <c r="P2888" s="36">
        <v>41871</v>
      </c>
    </row>
    <row r="2889" spans="1:16">
      <c r="A2889" s="57">
        <v>41871</v>
      </c>
      <c r="B2889" t="s">
        <v>22</v>
      </c>
      <c r="C2889" t="s">
        <v>23</v>
      </c>
      <c r="D2889" t="s">
        <v>26</v>
      </c>
      <c r="E2889" t="s">
        <v>13</v>
      </c>
      <c r="F2889">
        <v>10</v>
      </c>
      <c r="G2889" t="str">
        <f t="shared" si="135"/>
        <v>2014</v>
      </c>
      <c r="H2889" t="str">
        <f t="shared" si="136"/>
        <v>August</v>
      </c>
      <c r="I2889">
        <v>51714</v>
      </c>
      <c r="J2889">
        <v>55080</v>
      </c>
      <c r="K2889">
        <f t="shared" si="137"/>
        <v>3366</v>
      </c>
      <c r="L2889">
        <v>2196</v>
      </c>
      <c r="M2889">
        <v>2340</v>
      </c>
      <c r="P2889" s="36">
        <v>41871</v>
      </c>
    </row>
    <row r="2890" spans="1:16">
      <c r="A2890" s="57">
        <v>41871</v>
      </c>
      <c r="B2890" t="s">
        <v>17</v>
      </c>
      <c r="C2890" t="s">
        <v>18</v>
      </c>
      <c r="D2890" t="s">
        <v>32</v>
      </c>
      <c r="E2890" t="s">
        <v>13</v>
      </c>
      <c r="F2890">
        <v>3</v>
      </c>
      <c r="G2890" t="str">
        <f t="shared" si="135"/>
        <v>2014</v>
      </c>
      <c r="H2890" t="str">
        <f t="shared" si="136"/>
        <v>August</v>
      </c>
      <c r="I2890">
        <v>53190</v>
      </c>
      <c r="J2890">
        <v>56700</v>
      </c>
      <c r="K2890">
        <f t="shared" si="137"/>
        <v>3510</v>
      </c>
      <c r="L2890">
        <v>4482</v>
      </c>
      <c r="M2890">
        <v>4770</v>
      </c>
      <c r="P2890" s="36">
        <v>41871</v>
      </c>
    </row>
    <row r="2891" spans="1:16">
      <c r="A2891" s="57">
        <v>41872</v>
      </c>
      <c r="B2891" t="s">
        <v>10</v>
      </c>
      <c r="C2891" t="s">
        <v>11</v>
      </c>
      <c r="D2891" t="s">
        <v>26</v>
      </c>
      <c r="E2891" t="s">
        <v>13</v>
      </c>
      <c r="F2891">
        <v>1</v>
      </c>
      <c r="G2891" t="str">
        <f t="shared" si="135"/>
        <v>2014</v>
      </c>
      <c r="H2891" t="str">
        <f t="shared" si="136"/>
        <v>August</v>
      </c>
      <c r="I2891">
        <v>39546</v>
      </c>
      <c r="J2891">
        <v>42120</v>
      </c>
      <c r="K2891">
        <f t="shared" si="137"/>
        <v>2574</v>
      </c>
      <c r="L2891">
        <v>5148</v>
      </c>
      <c r="M2891">
        <v>5490</v>
      </c>
      <c r="P2891" s="36">
        <v>41872</v>
      </c>
    </row>
    <row r="2892" spans="1:16">
      <c r="A2892" s="57">
        <v>41872</v>
      </c>
      <c r="B2892" t="s">
        <v>31</v>
      </c>
      <c r="C2892" t="s">
        <v>30</v>
      </c>
      <c r="D2892" t="s">
        <v>32</v>
      </c>
      <c r="E2892" t="s">
        <v>13</v>
      </c>
      <c r="F2892">
        <v>13</v>
      </c>
      <c r="G2892" t="str">
        <f t="shared" si="135"/>
        <v>2014</v>
      </c>
      <c r="H2892" t="str">
        <f t="shared" si="136"/>
        <v>August</v>
      </c>
      <c r="I2892">
        <v>60282</v>
      </c>
      <c r="J2892">
        <v>64260</v>
      </c>
      <c r="K2892">
        <f t="shared" si="137"/>
        <v>3978</v>
      </c>
      <c r="L2892">
        <v>3978</v>
      </c>
      <c r="M2892">
        <v>4230</v>
      </c>
      <c r="P2892" s="36">
        <v>41872</v>
      </c>
    </row>
    <row r="2893" spans="1:16">
      <c r="A2893" s="57">
        <v>41873</v>
      </c>
      <c r="B2893" t="s">
        <v>10</v>
      </c>
      <c r="C2893" t="s">
        <v>11</v>
      </c>
      <c r="D2893" t="s">
        <v>32</v>
      </c>
      <c r="E2893" t="s">
        <v>13</v>
      </c>
      <c r="F2893">
        <v>15</v>
      </c>
      <c r="G2893" t="str">
        <f t="shared" si="135"/>
        <v>2014</v>
      </c>
      <c r="H2893" t="str">
        <f t="shared" si="136"/>
        <v>August</v>
      </c>
      <c r="I2893">
        <v>60282</v>
      </c>
      <c r="J2893">
        <v>64260</v>
      </c>
      <c r="K2893">
        <f t="shared" si="137"/>
        <v>3978</v>
      </c>
      <c r="L2893">
        <v>2106</v>
      </c>
      <c r="M2893">
        <v>2250</v>
      </c>
      <c r="P2893" s="36">
        <v>41873</v>
      </c>
    </row>
    <row r="2894" spans="1:16">
      <c r="A2894" s="57">
        <v>41873</v>
      </c>
      <c r="B2894" t="s">
        <v>29</v>
      </c>
      <c r="C2894" t="s">
        <v>30</v>
      </c>
      <c r="D2894" t="s">
        <v>33</v>
      </c>
      <c r="E2894" t="s">
        <v>13</v>
      </c>
      <c r="F2894">
        <v>5</v>
      </c>
      <c r="G2894" t="str">
        <f t="shared" si="135"/>
        <v>2014</v>
      </c>
      <c r="H2894" t="str">
        <f t="shared" si="136"/>
        <v>August</v>
      </c>
      <c r="I2894">
        <v>59670</v>
      </c>
      <c r="J2894">
        <v>63450</v>
      </c>
      <c r="K2894">
        <f t="shared" si="137"/>
        <v>3780</v>
      </c>
      <c r="L2894">
        <v>3978</v>
      </c>
      <c r="M2894">
        <v>4230</v>
      </c>
      <c r="P2894" s="36">
        <v>41873</v>
      </c>
    </row>
    <row r="2895" spans="1:16">
      <c r="A2895" s="57">
        <v>41874</v>
      </c>
      <c r="B2895" t="s">
        <v>34</v>
      </c>
      <c r="C2895" t="s">
        <v>25</v>
      </c>
      <c r="D2895" t="s">
        <v>33</v>
      </c>
      <c r="E2895" t="s">
        <v>13</v>
      </c>
      <c r="F2895">
        <v>25</v>
      </c>
      <c r="G2895" t="str">
        <f t="shared" si="135"/>
        <v>2014</v>
      </c>
      <c r="H2895" t="str">
        <f t="shared" si="136"/>
        <v>August</v>
      </c>
      <c r="I2895">
        <v>15912</v>
      </c>
      <c r="J2895">
        <v>16920</v>
      </c>
      <c r="K2895">
        <f t="shared" si="137"/>
        <v>1008</v>
      </c>
      <c r="L2895">
        <v>2034</v>
      </c>
      <c r="M2895">
        <v>2160</v>
      </c>
      <c r="P2895" s="36">
        <v>41874</v>
      </c>
    </row>
    <row r="2896" spans="1:16">
      <c r="A2896" s="57">
        <v>41874</v>
      </c>
      <c r="B2896" t="s">
        <v>17</v>
      </c>
      <c r="C2896" t="s">
        <v>18</v>
      </c>
      <c r="D2896" t="s">
        <v>19</v>
      </c>
      <c r="E2896" t="s">
        <v>13</v>
      </c>
      <c r="F2896">
        <v>8</v>
      </c>
      <c r="G2896" t="str">
        <f t="shared" si="135"/>
        <v>2014</v>
      </c>
      <c r="H2896" t="str">
        <f t="shared" si="136"/>
        <v>August</v>
      </c>
      <c r="I2896">
        <v>67626</v>
      </c>
      <c r="J2896">
        <v>71910</v>
      </c>
      <c r="K2896">
        <f t="shared" si="137"/>
        <v>4284</v>
      </c>
      <c r="L2896">
        <v>2034</v>
      </c>
      <c r="M2896">
        <v>2160</v>
      </c>
      <c r="P2896" s="36">
        <v>41874</v>
      </c>
    </row>
    <row r="2897" spans="1:16">
      <c r="A2897" s="57">
        <v>41874</v>
      </c>
      <c r="B2897" t="s">
        <v>29</v>
      </c>
      <c r="C2897" t="s">
        <v>30</v>
      </c>
      <c r="D2897" t="s">
        <v>41</v>
      </c>
      <c r="E2897" t="s">
        <v>13</v>
      </c>
      <c r="F2897">
        <v>21</v>
      </c>
      <c r="G2897" t="str">
        <f t="shared" si="135"/>
        <v>2014</v>
      </c>
      <c r="H2897" t="str">
        <f t="shared" si="136"/>
        <v>August</v>
      </c>
      <c r="I2897">
        <v>56088</v>
      </c>
      <c r="J2897">
        <v>59850</v>
      </c>
      <c r="K2897">
        <f t="shared" si="137"/>
        <v>3762</v>
      </c>
      <c r="L2897">
        <v>3582</v>
      </c>
      <c r="M2897">
        <v>3870</v>
      </c>
      <c r="P2897" s="36">
        <v>41874</v>
      </c>
    </row>
    <row r="2898" spans="1:16">
      <c r="A2898" s="57">
        <v>41875</v>
      </c>
      <c r="B2898" t="s">
        <v>20</v>
      </c>
      <c r="C2898" t="s">
        <v>18</v>
      </c>
      <c r="D2898" t="s">
        <v>19</v>
      </c>
      <c r="E2898" t="s">
        <v>13</v>
      </c>
      <c r="F2898">
        <v>16</v>
      </c>
      <c r="G2898" t="str">
        <f t="shared" si="135"/>
        <v>2014</v>
      </c>
      <c r="H2898" t="str">
        <f t="shared" si="136"/>
        <v>August</v>
      </c>
      <c r="I2898">
        <v>67626</v>
      </c>
      <c r="J2898">
        <v>71910</v>
      </c>
      <c r="K2898">
        <f t="shared" si="137"/>
        <v>4284</v>
      </c>
      <c r="L2898">
        <v>3978</v>
      </c>
      <c r="M2898">
        <v>4230</v>
      </c>
      <c r="P2898" s="36">
        <v>41875</v>
      </c>
    </row>
    <row r="2899" spans="1:16">
      <c r="A2899" s="57">
        <v>41875</v>
      </c>
      <c r="B2899" t="s">
        <v>17</v>
      </c>
      <c r="C2899" t="s">
        <v>18</v>
      </c>
      <c r="D2899" t="s">
        <v>43</v>
      </c>
      <c r="E2899" t="s">
        <v>13</v>
      </c>
      <c r="F2899">
        <v>23</v>
      </c>
      <c r="G2899" t="str">
        <f t="shared" si="135"/>
        <v>2014</v>
      </c>
      <c r="H2899" t="str">
        <f t="shared" si="136"/>
        <v>August</v>
      </c>
      <c r="I2899">
        <v>54144</v>
      </c>
      <c r="J2899">
        <v>57600</v>
      </c>
      <c r="K2899">
        <f t="shared" si="137"/>
        <v>3456</v>
      </c>
      <c r="L2899">
        <v>2196</v>
      </c>
      <c r="M2899">
        <v>2340</v>
      </c>
      <c r="P2899" s="36">
        <v>41875</v>
      </c>
    </row>
    <row r="2900" spans="1:16">
      <c r="A2900" s="57">
        <v>41875</v>
      </c>
      <c r="B2900" t="s">
        <v>22</v>
      </c>
      <c r="C2900" t="s">
        <v>23</v>
      </c>
      <c r="D2900" t="s">
        <v>43</v>
      </c>
      <c r="E2900" t="s">
        <v>13</v>
      </c>
      <c r="F2900">
        <v>22</v>
      </c>
      <c r="G2900" t="str">
        <f t="shared" si="135"/>
        <v>2014</v>
      </c>
      <c r="H2900" t="str">
        <f t="shared" si="136"/>
        <v>August</v>
      </c>
      <c r="I2900">
        <v>77832</v>
      </c>
      <c r="J2900">
        <v>82800</v>
      </c>
      <c r="K2900">
        <f t="shared" si="137"/>
        <v>4968</v>
      </c>
      <c r="L2900">
        <v>3978</v>
      </c>
      <c r="M2900">
        <v>4230</v>
      </c>
      <c r="P2900" s="36">
        <v>41875</v>
      </c>
    </row>
    <row r="2901" spans="1:16">
      <c r="A2901" s="57">
        <v>41876</v>
      </c>
      <c r="B2901" t="s">
        <v>34</v>
      </c>
      <c r="C2901" t="s">
        <v>25</v>
      </c>
      <c r="D2901" t="s">
        <v>33</v>
      </c>
      <c r="E2901" t="s">
        <v>13</v>
      </c>
      <c r="F2901">
        <v>13</v>
      </c>
      <c r="G2901" t="str">
        <f t="shared" si="135"/>
        <v>2014</v>
      </c>
      <c r="H2901" t="str">
        <f t="shared" si="136"/>
        <v>August</v>
      </c>
      <c r="I2901">
        <v>83538</v>
      </c>
      <c r="J2901">
        <v>88830</v>
      </c>
      <c r="K2901">
        <f t="shared" si="137"/>
        <v>5292</v>
      </c>
      <c r="L2901">
        <v>3978</v>
      </c>
      <c r="M2901">
        <v>4230</v>
      </c>
      <c r="P2901" s="36">
        <v>41876</v>
      </c>
    </row>
    <row r="2902" spans="1:16">
      <c r="A2902" s="57">
        <v>41876</v>
      </c>
      <c r="B2902" t="s">
        <v>20</v>
      </c>
      <c r="C2902" t="s">
        <v>18</v>
      </c>
      <c r="D2902" t="s">
        <v>35</v>
      </c>
      <c r="E2902" t="s">
        <v>13</v>
      </c>
      <c r="F2902">
        <v>27</v>
      </c>
      <c r="G2902" t="str">
        <f t="shared" si="135"/>
        <v>2014</v>
      </c>
      <c r="H2902" t="str">
        <f t="shared" si="136"/>
        <v>August</v>
      </c>
      <c r="I2902">
        <v>92664</v>
      </c>
      <c r="J2902">
        <v>98820</v>
      </c>
      <c r="K2902">
        <f t="shared" si="137"/>
        <v>6156</v>
      </c>
      <c r="L2902">
        <v>3042</v>
      </c>
      <c r="M2902">
        <v>3240</v>
      </c>
      <c r="P2902" s="36">
        <v>41876</v>
      </c>
    </row>
    <row r="2903" spans="1:16">
      <c r="A2903" s="57">
        <v>41877</v>
      </c>
      <c r="B2903" t="s">
        <v>24</v>
      </c>
      <c r="C2903" t="s">
        <v>25</v>
      </c>
      <c r="D2903" t="s">
        <v>39</v>
      </c>
      <c r="E2903" t="s">
        <v>13</v>
      </c>
      <c r="F2903">
        <v>27</v>
      </c>
      <c r="G2903" t="str">
        <f t="shared" si="135"/>
        <v>2014</v>
      </c>
      <c r="H2903" t="str">
        <f t="shared" si="136"/>
        <v>August</v>
      </c>
      <c r="I2903">
        <v>26082</v>
      </c>
      <c r="J2903">
        <v>27720</v>
      </c>
      <c r="K2903">
        <f t="shared" si="137"/>
        <v>1638</v>
      </c>
      <c r="L2903">
        <v>3978</v>
      </c>
      <c r="M2903">
        <v>4230</v>
      </c>
      <c r="P2903" s="36">
        <v>41877</v>
      </c>
    </row>
    <row r="2904" spans="1:16">
      <c r="A2904" s="57">
        <v>41877</v>
      </c>
      <c r="B2904" t="s">
        <v>20</v>
      </c>
      <c r="C2904" t="s">
        <v>18</v>
      </c>
      <c r="D2904" t="s">
        <v>37</v>
      </c>
      <c r="E2904" t="s">
        <v>13</v>
      </c>
      <c r="F2904">
        <v>27</v>
      </c>
      <c r="G2904" t="str">
        <f t="shared" si="135"/>
        <v>2014</v>
      </c>
      <c r="H2904" t="str">
        <f t="shared" si="136"/>
        <v>August</v>
      </c>
      <c r="I2904">
        <v>49302</v>
      </c>
      <c r="J2904">
        <v>52470</v>
      </c>
      <c r="K2904">
        <f t="shared" si="137"/>
        <v>3168</v>
      </c>
      <c r="L2904">
        <v>3978</v>
      </c>
      <c r="M2904">
        <v>4230</v>
      </c>
      <c r="P2904" s="36">
        <v>41877</v>
      </c>
    </row>
    <row r="2905" spans="1:16">
      <c r="A2905" s="57">
        <v>41877</v>
      </c>
      <c r="B2905" t="s">
        <v>27</v>
      </c>
      <c r="C2905" t="s">
        <v>23</v>
      </c>
      <c r="D2905" t="s">
        <v>38</v>
      </c>
      <c r="E2905" t="s">
        <v>13</v>
      </c>
      <c r="F2905">
        <v>27</v>
      </c>
      <c r="G2905" t="str">
        <f t="shared" si="135"/>
        <v>2014</v>
      </c>
      <c r="H2905" t="str">
        <f t="shared" si="136"/>
        <v>August</v>
      </c>
      <c r="I2905">
        <v>74466</v>
      </c>
      <c r="J2905">
        <v>79380</v>
      </c>
      <c r="K2905">
        <f t="shared" si="137"/>
        <v>4914</v>
      </c>
      <c r="L2905">
        <v>5832</v>
      </c>
      <c r="M2905">
        <v>6210</v>
      </c>
      <c r="P2905" s="36">
        <v>41877</v>
      </c>
    </row>
    <row r="2906" spans="1:16">
      <c r="A2906" s="57">
        <v>41877</v>
      </c>
      <c r="B2906" t="s">
        <v>24</v>
      </c>
      <c r="C2906" t="s">
        <v>25</v>
      </c>
      <c r="D2906" t="s">
        <v>21</v>
      </c>
      <c r="E2906" t="s">
        <v>13</v>
      </c>
      <c r="F2906">
        <v>27</v>
      </c>
      <c r="G2906" t="str">
        <f t="shared" si="135"/>
        <v>2014</v>
      </c>
      <c r="H2906" t="str">
        <f t="shared" si="136"/>
        <v>August</v>
      </c>
      <c r="I2906">
        <v>6588</v>
      </c>
      <c r="J2906">
        <v>7020</v>
      </c>
      <c r="K2906">
        <f t="shared" si="137"/>
        <v>432</v>
      </c>
      <c r="L2906">
        <v>2196</v>
      </c>
      <c r="M2906">
        <v>2340</v>
      </c>
      <c r="P2906" s="36">
        <v>41877</v>
      </c>
    </row>
    <row r="2907" spans="1:16">
      <c r="A2907" s="57">
        <v>41877</v>
      </c>
      <c r="B2907" t="s">
        <v>17</v>
      </c>
      <c r="C2907" t="s">
        <v>18</v>
      </c>
      <c r="D2907" t="s">
        <v>15</v>
      </c>
      <c r="E2907" t="s">
        <v>16</v>
      </c>
      <c r="F2907">
        <v>27</v>
      </c>
      <c r="G2907" t="str">
        <f t="shared" si="135"/>
        <v>2014</v>
      </c>
      <c r="H2907" t="str">
        <f t="shared" si="136"/>
        <v>August</v>
      </c>
      <c r="I2907">
        <v>57312</v>
      </c>
      <c r="J2907">
        <v>61920</v>
      </c>
      <c r="K2907">
        <f t="shared" si="137"/>
        <v>4608</v>
      </c>
      <c r="L2907">
        <v>3546</v>
      </c>
      <c r="M2907">
        <v>3780</v>
      </c>
      <c r="P2907" s="36">
        <v>41877</v>
      </c>
    </row>
    <row r="2908" spans="1:16">
      <c r="A2908" s="57">
        <v>41877</v>
      </c>
      <c r="B2908" t="s">
        <v>31</v>
      </c>
      <c r="C2908" t="s">
        <v>30</v>
      </c>
      <c r="D2908" t="s">
        <v>28</v>
      </c>
      <c r="E2908" t="s">
        <v>13</v>
      </c>
      <c r="F2908">
        <v>12</v>
      </c>
      <c r="G2908" t="str">
        <f t="shared" si="135"/>
        <v>2014</v>
      </c>
      <c r="H2908" t="str">
        <f t="shared" si="136"/>
        <v>August</v>
      </c>
      <c r="I2908">
        <v>52488</v>
      </c>
      <c r="J2908">
        <v>55890</v>
      </c>
      <c r="K2908">
        <f t="shared" si="137"/>
        <v>3402</v>
      </c>
      <c r="L2908">
        <v>3582</v>
      </c>
      <c r="M2908">
        <v>3870</v>
      </c>
      <c r="P2908" s="36">
        <v>41877</v>
      </c>
    </row>
    <row r="2909" spans="1:16">
      <c r="A2909" s="57">
        <v>41877</v>
      </c>
      <c r="B2909" t="s">
        <v>22</v>
      </c>
      <c r="C2909" t="s">
        <v>23</v>
      </c>
      <c r="D2909" t="s">
        <v>26</v>
      </c>
      <c r="E2909" t="s">
        <v>13</v>
      </c>
      <c r="F2909">
        <v>18</v>
      </c>
      <c r="G2909" t="str">
        <f t="shared" si="135"/>
        <v>2014</v>
      </c>
      <c r="H2909" t="str">
        <f t="shared" si="136"/>
        <v>August</v>
      </c>
      <c r="I2909">
        <v>73008</v>
      </c>
      <c r="J2909">
        <v>77760</v>
      </c>
      <c r="K2909">
        <f t="shared" si="137"/>
        <v>4752</v>
      </c>
      <c r="L2909">
        <v>3978</v>
      </c>
      <c r="M2909">
        <v>4230</v>
      </c>
      <c r="P2909" s="36">
        <v>41877</v>
      </c>
    </row>
    <row r="2910" spans="1:16">
      <c r="A2910" s="57">
        <v>41878</v>
      </c>
      <c r="B2910" t="s">
        <v>27</v>
      </c>
      <c r="C2910" t="s">
        <v>23</v>
      </c>
      <c r="D2910" t="s">
        <v>35</v>
      </c>
      <c r="E2910" t="s">
        <v>13</v>
      </c>
      <c r="F2910">
        <v>8</v>
      </c>
      <c r="G2910" t="str">
        <f t="shared" si="135"/>
        <v>2014</v>
      </c>
      <c r="H2910" t="str">
        <f t="shared" si="136"/>
        <v>August</v>
      </c>
      <c r="I2910">
        <v>5148</v>
      </c>
      <c r="J2910">
        <v>5490</v>
      </c>
      <c r="K2910">
        <f t="shared" si="137"/>
        <v>342</v>
      </c>
      <c r="L2910">
        <v>3978</v>
      </c>
      <c r="M2910">
        <v>4230</v>
      </c>
      <c r="P2910" s="36">
        <v>41878</v>
      </c>
    </row>
    <row r="2911" spans="1:16">
      <c r="A2911" s="57">
        <v>41878</v>
      </c>
      <c r="B2911" t="s">
        <v>10</v>
      </c>
      <c r="C2911" t="s">
        <v>11</v>
      </c>
      <c r="D2911" t="s">
        <v>26</v>
      </c>
      <c r="E2911" t="s">
        <v>13</v>
      </c>
      <c r="F2911">
        <v>21</v>
      </c>
      <c r="G2911" t="str">
        <f t="shared" si="135"/>
        <v>2014</v>
      </c>
      <c r="H2911" t="str">
        <f t="shared" si="136"/>
        <v>August</v>
      </c>
      <c r="I2911">
        <v>48672</v>
      </c>
      <c r="J2911">
        <v>51840</v>
      </c>
      <c r="K2911">
        <f t="shared" si="137"/>
        <v>3168</v>
      </c>
      <c r="L2911">
        <v>2034</v>
      </c>
      <c r="M2911">
        <v>2160</v>
      </c>
      <c r="P2911" s="36">
        <v>41878</v>
      </c>
    </row>
    <row r="2912" spans="1:16">
      <c r="A2912" s="57">
        <v>41879</v>
      </c>
      <c r="B2912" t="s">
        <v>24</v>
      </c>
      <c r="C2912" t="s">
        <v>25</v>
      </c>
      <c r="D2912" t="s">
        <v>26</v>
      </c>
      <c r="E2912" t="s">
        <v>13</v>
      </c>
      <c r="F2912">
        <v>25</v>
      </c>
      <c r="G2912" t="str">
        <f t="shared" si="135"/>
        <v>2014</v>
      </c>
      <c r="H2912" t="str">
        <f t="shared" si="136"/>
        <v>August</v>
      </c>
      <c r="I2912">
        <v>27378</v>
      </c>
      <c r="J2912">
        <v>29160</v>
      </c>
      <c r="K2912">
        <f t="shared" si="137"/>
        <v>1782</v>
      </c>
      <c r="L2912">
        <v>3042</v>
      </c>
      <c r="M2912">
        <v>3240</v>
      </c>
      <c r="P2912" s="36">
        <v>41879</v>
      </c>
    </row>
    <row r="2913" spans="1:16">
      <c r="A2913" s="57">
        <v>41879</v>
      </c>
      <c r="B2913" t="s">
        <v>34</v>
      </c>
      <c r="C2913" t="s">
        <v>25</v>
      </c>
      <c r="D2913" t="s">
        <v>36</v>
      </c>
      <c r="E2913" t="s">
        <v>13</v>
      </c>
      <c r="F2913">
        <v>12</v>
      </c>
      <c r="G2913" t="str">
        <f t="shared" si="135"/>
        <v>2014</v>
      </c>
      <c r="H2913" t="str">
        <f t="shared" si="136"/>
        <v>August</v>
      </c>
      <c r="I2913">
        <v>50544</v>
      </c>
      <c r="J2913">
        <v>54000</v>
      </c>
      <c r="K2913">
        <f t="shared" si="137"/>
        <v>3456</v>
      </c>
      <c r="L2913">
        <v>5148</v>
      </c>
      <c r="M2913">
        <v>5490</v>
      </c>
      <c r="P2913" s="36">
        <v>41879</v>
      </c>
    </row>
    <row r="2914" spans="1:16">
      <c r="A2914" s="57">
        <v>41879</v>
      </c>
      <c r="B2914" t="s">
        <v>17</v>
      </c>
      <c r="C2914" t="s">
        <v>18</v>
      </c>
      <c r="D2914" t="s">
        <v>21</v>
      </c>
      <c r="E2914" t="s">
        <v>13</v>
      </c>
      <c r="F2914">
        <v>9</v>
      </c>
      <c r="G2914" t="str">
        <f t="shared" si="135"/>
        <v>2014</v>
      </c>
      <c r="H2914" t="str">
        <f t="shared" si="136"/>
        <v>August</v>
      </c>
      <c r="I2914">
        <v>39528</v>
      </c>
      <c r="J2914">
        <v>42120</v>
      </c>
      <c r="K2914">
        <f t="shared" si="137"/>
        <v>2592</v>
      </c>
      <c r="L2914">
        <v>2106</v>
      </c>
      <c r="M2914">
        <v>2250</v>
      </c>
      <c r="P2914" s="36">
        <v>41879</v>
      </c>
    </row>
    <row r="2915" spans="1:16">
      <c r="A2915" s="57">
        <v>41879</v>
      </c>
      <c r="B2915" t="s">
        <v>20</v>
      </c>
      <c r="C2915" t="s">
        <v>18</v>
      </c>
      <c r="D2915" t="s">
        <v>40</v>
      </c>
      <c r="E2915" t="s">
        <v>16</v>
      </c>
      <c r="F2915">
        <v>23</v>
      </c>
      <c r="G2915" t="str">
        <f t="shared" si="135"/>
        <v>2014</v>
      </c>
      <c r="H2915" t="str">
        <f t="shared" si="136"/>
        <v>August</v>
      </c>
      <c r="I2915">
        <v>54936</v>
      </c>
      <c r="J2915">
        <v>59220</v>
      </c>
      <c r="K2915">
        <f t="shared" si="137"/>
        <v>4284</v>
      </c>
      <c r="L2915">
        <v>4482</v>
      </c>
      <c r="M2915">
        <v>4770</v>
      </c>
      <c r="P2915" s="36">
        <v>41879</v>
      </c>
    </row>
    <row r="2916" spans="1:16">
      <c r="A2916" s="57">
        <v>41881</v>
      </c>
      <c r="B2916" t="s">
        <v>27</v>
      </c>
      <c r="C2916" t="s">
        <v>23</v>
      </c>
      <c r="D2916" t="s">
        <v>28</v>
      </c>
      <c r="E2916" t="s">
        <v>13</v>
      </c>
      <c r="F2916">
        <v>23</v>
      </c>
      <c r="G2916" t="str">
        <f t="shared" si="135"/>
        <v>2014</v>
      </c>
      <c r="H2916" t="str">
        <f t="shared" si="136"/>
        <v>August</v>
      </c>
      <c r="I2916">
        <v>139968</v>
      </c>
      <c r="J2916">
        <v>149040</v>
      </c>
      <c r="K2916">
        <f t="shared" si="137"/>
        <v>9072</v>
      </c>
      <c r="L2916">
        <v>3546</v>
      </c>
      <c r="M2916">
        <v>3780</v>
      </c>
      <c r="P2916" s="36">
        <v>41881</v>
      </c>
    </row>
    <row r="2917" spans="1:16">
      <c r="A2917" s="57">
        <v>41882</v>
      </c>
      <c r="B2917" t="s">
        <v>24</v>
      </c>
      <c r="C2917" t="s">
        <v>25</v>
      </c>
      <c r="D2917" t="s">
        <v>33</v>
      </c>
      <c r="E2917" t="s">
        <v>13</v>
      </c>
      <c r="F2917">
        <v>20</v>
      </c>
      <c r="G2917" t="str">
        <f t="shared" si="135"/>
        <v>2014</v>
      </c>
      <c r="H2917" t="str">
        <f t="shared" si="136"/>
        <v>August</v>
      </c>
      <c r="I2917">
        <v>79560</v>
      </c>
      <c r="J2917">
        <v>84600</v>
      </c>
      <c r="K2917">
        <f t="shared" si="137"/>
        <v>5040</v>
      </c>
      <c r="L2917">
        <v>4482</v>
      </c>
      <c r="M2917">
        <v>4770</v>
      </c>
      <c r="P2917" s="36">
        <v>41882</v>
      </c>
    </row>
    <row r="2918" spans="1:16">
      <c r="A2918" s="57">
        <v>41883</v>
      </c>
      <c r="B2918" t="s">
        <v>10</v>
      </c>
      <c r="C2918" t="s">
        <v>11</v>
      </c>
      <c r="D2918" t="s">
        <v>36</v>
      </c>
      <c r="E2918" t="s">
        <v>13</v>
      </c>
      <c r="F2918">
        <v>25</v>
      </c>
      <c r="G2918" t="str">
        <f t="shared" si="135"/>
        <v>2014</v>
      </c>
      <c r="H2918" t="str">
        <f t="shared" si="136"/>
        <v>September</v>
      </c>
      <c r="I2918">
        <v>40014</v>
      </c>
      <c r="J2918">
        <v>42750</v>
      </c>
      <c r="K2918">
        <f t="shared" si="137"/>
        <v>2736</v>
      </c>
      <c r="L2918">
        <v>4482</v>
      </c>
      <c r="M2918">
        <v>4770</v>
      </c>
      <c r="P2918" s="36">
        <v>41883</v>
      </c>
    </row>
    <row r="2919" spans="1:16">
      <c r="A2919" s="57">
        <v>41883</v>
      </c>
      <c r="B2919" t="s">
        <v>31</v>
      </c>
      <c r="C2919" t="s">
        <v>30</v>
      </c>
      <c r="D2919" t="s">
        <v>37</v>
      </c>
      <c r="E2919" t="s">
        <v>13</v>
      </c>
      <c r="F2919">
        <v>4</v>
      </c>
      <c r="G2919" t="str">
        <f t="shared" si="135"/>
        <v>2014</v>
      </c>
      <c r="H2919" t="str">
        <f t="shared" si="136"/>
        <v>September</v>
      </c>
      <c r="I2919">
        <v>80676</v>
      </c>
      <c r="J2919">
        <v>85860</v>
      </c>
      <c r="K2919">
        <f t="shared" si="137"/>
        <v>5184</v>
      </c>
      <c r="L2919">
        <v>2034</v>
      </c>
      <c r="M2919">
        <v>2160</v>
      </c>
      <c r="P2919" s="36">
        <v>41883</v>
      </c>
    </row>
    <row r="2920" spans="1:16">
      <c r="A2920" s="57">
        <v>41884</v>
      </c>
      <c r="B2920" t="s">
        <v>10</v>
      </c>
      <c r="C2920" t="s">
        <v>11</v>
      </c>
      <c r="D2920" t="s">
        <v>38</v>
      </c>
      <c r="E2920" t="s">
        <v>13</v>
      </c>
      <c r="F2920">
        <v>24</v>
      </c>
      <c r="G2920" t="str">
        <f t="shared" si="135"/>
        <v>2014</v>
      </c>
      <c r="H2920" t="str">
        <f t="shared" si="136"/>
        <v>September</v>
      </c>
      <c r="I2920">
        <v>28368</v>
      </c>
      <c r="J2920">
        <v>30240</v>
      </c>
      <c r="K2920">
        <f t="shared" si="137"/>
        <v>1872</v>
      </c>
      <c r="L2920">
        <v>3978</v>
      </c>
      <c r="M2920">
        <v>4230</v>
      </c>
      <c r="P2920" s="36">
        <v>41884</v>
      </c>
    </row>
    <row r="2921" spans="1:16">
      <c r="A2921" s="57">
        <v>41884</v>
      </c>
      <c r="B2921" t="s">
        <v>10</v>
      </c>
      <c r="C2921" t="s">
        <v>11</v>
      </c>
      <c r="D2921" t="s">
        <v>12</v>
      </c>
      <c r="E2921" t="s">
        <v>13</v>
      </c>
      <c r="F2921">
        <v>24</v>
      </c>
      <c r="G2921" t="str">
        <f t="shared" si="135"/>
        <v>2014</v>
      </c>
      <c r="H2921" t="str">
        <f t="shared" si="136"/>
        <v>September</v>
      </c>
      <c r="I2921">
        <v>38646</v>
      </c>
      <c r="J2921">
        <v>41040</v>
      </c>
      <c r="K2921">
        <f t="shared" si="137"/>
        <v>2394</v>
      </c>
      <c r="L2921">
        <v>5832</v>
      </c>
      <c r="M2921">
        <v>6210</v>
      </c>
      <c r="P2921" s="36">
        <v>41884</v>
      </c>
    </row>
    <row r="2922" spans="1:16">
      <c r="A2922" s="57">
        <v>41884</v>
      </c>
      <c r="B2922" t="s">
        <v>27</v>
      </c>
      <c r="C2922" t="s">
        <v>23</v>
      </c>
      <c r="D2922" t="s">
        <v>43</v>
      </c>
      <c r="E2922" t="s">
        <v>13</v>
      </c>
      <c r="F2922">
        <v>16</v>
      </c>
      <c r="G2922" t="str">
        <f t="shared" si="135"/>
        <v>2014</v>
      </c>
      <c r="H2922" t="str">
        <f t="shared" si="136"/>
        <v>September</v>
      </c>
      <c r="I2922">
        <v>33840</v>
      </c>
      <c r="J2922">
        <v>36000</v>
      </c>
      <c r="K2922">
        <f t="shared" si="137"/>
        <v>2160</v>
      </c>
      <c r="L2922">
        <v>3978</v>
      </c>
      <c r="M2922">
        <v>4230</v>
      </c>
      <c r="P2922" s="36">
        <v>41884</v>
      </c>
    </row>
    <row r="2923" spans="1:16">
      <c r="A2923" s="57">
        <v>41885</v>
      </c>
      <c r="B2923" t="s">
        <v>31</v>
      </c>
      <c r="C2923" t="s">
        <v>30</v>
      </c>
      <c r="D2923" t="s">
        <v>21</v>
      </c>
      <c r="E2923" t="s">
        <v>13</v>
      </c>
      <c r="F2923">
        <v>6</v>
      </c>
      <c r="G2923" t="str">
        <f t="shared" si="135"/>
        <v>2014</v>
      </c>
      <c r="H2923" t="str">
        <f t="shared" si="136"/>
        <v>September</v>
      </c>
      <c r="I2923">
        <v>50508</v>
      </c>
      <c r="J2923">
        <v>53820</v>
      </c>
      <c r="K2923">
        <f t="shared" si="137"/>
        <v>3312</v>
      </c>
      <c r="L2923">
        <v>3978</v>
      </c>
      <c r="M2923">
        <v>4230</v>
      </c>
      <c r="P2923" s="36">
        <v>41885</v>
      </c>
    </row>
    <row r="2924" spans="1:16">
      <c r="A2924" s="57">
        <v>41885</v>
      </c>
      <c r="B2924" t="s">
        <v>10</v>
      </c>
      <c r="C2924" t="s">
        <v>11</v>
      </c>
      <c r="D2924" t="s">
        <v>41</v>
      </c>
      <c r="E2924" t="s">
        <v>13</v>
      </c>
      <c r="F2924">
        <v>4</v>
      </c>
      <c r="G2924" t="str">
        <f t="shared" si="135"/>
        <v>2014</v>
      </c>
      <c r="H2924" t="str">
        <f t="shared" si="136"/>
        <v>September</v>
      </c>
      <c r="I2924">
        <v>59040</v>
      </c>
      <c r="J2924">
        <v>63000</v>
      </c>
      <c r="K2924">
        <f t="shared" si="137"/>
        <v>3960</v>
      </c>
      <c r="L2924">
        <v>5148</v>
      </c>
      <c r="M2924">
        <v>5490</v>
      </c>
      <c r="P2924" s="36">
        <v>41885</v>
      </c>
    </row>
    <row r="2925" spans="1:16">
      <c r="A2925" s="57">
        <v>41885</v>
      </c>
      <c r="B2925" t="s">
        <v>14</v>
      </c>
      <c r="C2925" t="s">
        <v>11</v>
      </c>
      <c r="D2925" t="s">
        <v>33</v>
      </c>
      <c r="E2925" t="s">
        <v>13</v>
      </c>
      <c r="F2925">
        <v>24</v>
      </c>
      <c r="G2925" t="str">
        <f t="shared" si="135"/>
        <v>2014</v>
      </c>
      <c r="H2925" t="str">
        <f t="shared" si="136"/>
        <v>September</v>
      </c>
      <c r="I2925">
        <v>51714</v>
      </c>
      <c r="J2925">
        <v>54990</v>
      </c>
      <c r="K2925">
        <f t="shared" si="137"/>
        <v>3276</v>
      </c>
      <c r="L2925">
        <v>5832</v>
      </c>
      <c r="M2925">
        <v>6210</v>
      </c>
      <c r="P2925" s="36">
        <v>41885</v>
      </c>
    </row>
    <row r="2926" spans="1:16">
      <c r="A2926" s="57">
        <v>41885</v>
      </c>
      <c r="B2926" t="s">
        <v>17</v>
      </c>
      <c r="C2926" t="s">
        <v>18</v>
      </c>
      <c r="D2926" t="s">
        <v>43</v>
      </c>
      <c r="E2926" t="s">
        <v>13</v>
      </c>
      <c r="F2926">
        <v>21</v>
      </c>
      <c r="G2926" t="str">
        <f t="shared" si="135"/>
        <v>2014</v>
      </c>
      <c r="H2926" t="str">
        <f t="shared" si="136"/>
        <v>September</v>
      </c>
      <c r="I2926">
        <v>81216</v>
      </c>
      <c r="J2926">
        <v>86400</v>
      </c>
      <c r="K2926">
        <f t="shared" si="137"/>
        <v>5184</v>
      </c>
      <c r="L2926">
        <v>2034</v>
      </c>
      <c r="M2926">
        <v>2160</v>
      </c>
      <c r="P2926" s="36">
        <v>41885</v>
      </c>
    </row>
    <row r="2927" spans="1:16">
      <c r="A2927" s="57">
        <v>41885</v>
      </c>
      <c r="B2927" t="s">
        <v>29</v>
      </c>
      <c r="C2927" t="s">
        <v>30</v>
      </c>
      <c r="D2927" t="s">
        <v>21</v>
      </c>
      <c r="E2927" t="s">
        <v>13</v>
      </c>
      <c r="F2927">
        <v>13</v>
      </c>
      <c r="G2927" t="str">
        <f t="shared" si="135"/>
        <v>2014</v>
      </c>
      <c r="H2927" t="str">
        <f t="shared" si="136"/>
        <v>September</v>
      </c>
      <c r="I2927">
        <v>26352</v>
      </c>
      <c r="J2927">
        <v>28080</v>
      </c>
      <c r="K2927">
        <f t="shared" si="137"/>
        <v>1728</v>
      </c>
      <c r="L2927">
        <v>5832</v>
      </c>
      <c r="M2927">
        <v>6210</v>
      </c>
      <c r="P2927" s="36">
        <v>41885</v>
      </c>
    </row>
    <row r="2928" spans="1:16">
      <c r="A2928" s="57">
        <v>41885</v>
      </c>
      <c r="B2928" t="s">
        <v>24</v>
      </c>
      <c r="C2928" t="s">
        <v>25</v>
      </c>
      <c r="D2928" t="s">
        <v>28</v>
      </c>
      <c r="E2928" t="s">
        <v>13</v>
      </c>
      <c r="F2928">
        <v>2</v>
      </c>
      <c r="G2928" t="str">
        <f t="shared" si="135"/>
        <v>2014</v>
      </c>
      <c r="H2928" t="str">
        <f t="shared" si="136"/>
        <v>September</v>
      </c>
      <c r="I2928">
        <v>64152</v>
      </c>
      <c r="J2928">
        <v>68310</v>
      </c>
      <c r="K2928">
        <f t="shared" si="137"/>
        <v>4158</v>
      </c>
      <c r="L2928">
        <v>3546</v>
      </c>
      <c r="M2928">
        <v>3780</v>
      </c>
      <c r="P2928" s="36">
        <v>41885</v>
      </c>
    </row>
    <row r="2929" spans="1:16">
      <c r="A2929" s="57">
        <v>41886</v>
      </c>
      <c r="B2929" t="s">
        <v>14</v>
      </c>
      <c r="C2929" t="s">
        <v>11</v>
      </c>
      <c r="D2929" t="s">
        <v>12</v>
      </c>
      <c r="E2929" t="s">
        <v>13</v>
      </c>
      <c r="F2929">
        <v>20</v>
      </c>
      <c r="G2929" t="str">
        <f t="shared" si="135"/>
        <v>2014</v>
      </c>
      <c r="H2929" t="str">
        <f t="shared" si="136"/>
        <v>September</v>
      </c>
      <c r="I2929">
        <v>20340</v>
      </c>
      <c r="J2929">
        <v>21600</v>
      </c>
      <c r="K2929">
        <f t="shared" si="137"/>
        <v>1260</v>
      </c>
      <c r="L2929">
        <v>3726</v>
      </c>
      <c r="M2929">
        <v>3960</v>
      </c>
      <c r="P2929" s="36">
        <v>41886</v>
      </c>
    </row>
    <row r="2930" spans="1:16">
      <c r="A2930" s="57">
        <v>41886</v>
      </c>
      <c r="B2930" t="s">
        <v>29</v>
      </c>
      <c r="C2930" t="s">
        <v>30</v>
      </c>
      <c r="D2930" t="s">
        <v>26</v>
      </c>
      <c r="E2930" t="s">
        <v>13</v>
      </c>
      <c r="F2930">
        <v>21</v>
      </c>
      <c r="G2930" t="str">
        <f t="shared" si="135"/>
        <v>2014</v>
      </c>
      <c r="H2930" t="str">
        <f t="shared" si="136"/>
        <v>September</v>
      </c>
      <c r="I2930">
        <v>42588</v>
      </c>
      <c r="J2930">
        <v>45360</v>
      </c>
      <c r="K2930">
        <f t="shared" si="137"/>
        <v>2772</v>
      </c>
      <c r="L2930">
        <v>3978</v>
      </c>
      <c r="M2930">
        <v>4230</v>
      </c>
      <c r="P2930" s="36">
        <v>41886</v>
      </c>
    </row>
    <row r="2931" spans="1:16">
      <c r="A2931" s="57">
        <v>41889</v>
      </c>
      <c r="B2931" t="s">
        <v>24</v>
      </c>
      <c r="C2931" t="s">
        <v>25</v>
      </c>
      <c r="D2931" t="s">
        <v>32</v>
      </c>
      <c r="E2931" t="s">
        <v>13</v>
      </c>
      <c r="F2931">
        <v>12</v>
      </c>
      <c r="G2931" t="str">
        <f t="shared" si="135"/>
        <v>2014</v>
      </c>
      <c r="H2931" t="str">
        <f t="shared" si="136"/>
        <v>September</v>
      </c>
      <c r="I2931">
        <v>17730</v>
      </c>
      <c r="J2931">
        <v>18900</v>
      </c>
      <c r="K2931">
        <f t="shared" si="137"/>
        <v>1170</v>
      </c>
      <c r="L2931">
        <v>3042</v>
      </c>
      <c r="M2931">
        <v>3240</v>
      </c>
      <c r="P2931" s="36">
        <v>41889</v>
      </c>
    </row>
    <row r="2932" spans="1:16">
      <c r="A2932" s="57">
        <v>41889</v>
      </c>
      <c r="B2932" t="s">
        <v>24</v>
      </c>
      <c r="C2932" t="s">
        <v>25</v>
      </c>
      <c r="D2932" t="s">
        <v>19</v>
      </c>
      <c r="E2932" t="s">
        <v>13</v>
      </c>
      <c r="F2932">
        <v>23</v>
      </c>
      <c r="G2932" t="str">
        <f t="shared" si="135"/>
        <v>2014</v>
      </c>
      <c r="H2932" t="str">
        <f t="shared" si="136"/>
        <v>September</v>
      </c>
      <c r="I2932">
        <v>11934</v>
      </c>
      <c r="J2932">
        <v>12690</v>
      </c>
      <c r="K2932">
        <f t="shared" si="137"/>
        <v>756</v>
      </c>
      <c r="L2932">
        <v>3546</v>
      </c>
      <c r="M2932">
        <v>3780</v>
      </c>
      <c r="P2932" s="36">
        <v>41889</v>
      </c>
    </row>
    <row r="2933" spans="1:16">
      <c r="A2933" s="57">
        <v>41889</v>
      </c>
      <c r="B2933" t="s">
        <v>29</v>
      </c>
      <c r="C2933" t="s">
        <v>30</v>
      </c>
      <c r="D2933" t="s">
        <v>41</v>
      </c>
      <c r="E2933" t="s">
        <v>13</v>
      </c>
      <c r="F2933">
        <v>23</v>
      </c>
      <c r="G2933" t="str">
        <f t="shared" si="135"/>
        <v>2014</v>
      </c>
      <c r="H2933" t="str">
        <f t="shared" si="136"/>
        <v>September</v>
      </c>
      <c r="I2933">
        <v>38376</v>
      </c>
      <c r="J2933">
        <v>40950</v>
      </c>
      <c r="K2933">
        <f t="shared" si="137"/>
        <v>2574</v>
      </c>
      <c r="L2933">
        <v>4482</v>
      </c>
      <c r="M2933">
        <v>4770</v>
      </c>
      <c r="P2933" s="36">
        <v>41889</v>
      </c>
    </row>
    <row r="2934" spans="1:16">
      <c r="A2934" s="57">
        <v>41889</v>
      </c>
      <c r="B2934" t="s">
        <v>14</v>
      </c>
      <c r="C2934" t="s">
        <v>11</v>
      </c>
      <c r="D2934" t="s">
        <v>43</v>
      </c>
      <c r="E2934" t="s">
        <v>13</v>
      </c>
      <c r="F2934">
        <v>24</v>
      </c>
      <c r="G2934" t="str">
        <f t="shared" si="135"/>
        <v>2014</v>
      </c>
      <c r="H2934" t="str">
        <f t="shared" si="136"/>
        <v>September</v>
      </c>
      <c r="I2934">
        <v>33840</v>
      </c>
      <c r="J2934">
        <v>36000</v>
      </c>
      <c r="K2934">
        <f t="shared" si="137"/>
        <v>2160</v>
      </c>
      <c r="L2934">
        <v>3924</v>
      </c>
      <c r="M2934">
        <v>4230</v>
      </c>
      <c r="P2934" s="36">
        <v>41889</v>
      </c>
    </row>
    <row r="2935" spans="1:16">
      <c r="A2935" s="57">
        <v>41890</v>
      </c>
      <c r="B2935" t="s">
        <v>22</v>
      </c>
      <c r="C2935" t="s">
        <v>23</v>
      </c>
      <c r="D2935" t="s">
        <v>39</v>
      </c>
      <c r="E2935" t="s">
        <v>13</v>
      </c>
      <c r="F2935">
        <v>25</v>
      </c>
      <c r="G2935" t="str">
        <f t="shared" si="135"/>
        <v>2014</v>
      </c>
      <c r="H2935" t="str">
        <f t="shared" si="136"/>
        <v>September</v>
      </c>
      <c r="I2935">
        <v>44712</v>
      </c>
      <c r="J2935">
        <v>47520</v>
      </c>
      <c r="K2935">
        <f t="shared" si="137"/>
        <v>2808</v>
      </c>
      <c r="L2935">
        <v>2952</v>
      </c>
      <c r="M2935">
        <v>3150</v>
      </c>
      <c r="P2935" s="36">
        <v>41890</v>
      </c>
    </row>
    <row r="2936" spans="1:16">
      <c r="A2936" s="57">
        <v>41890</v>
      </c>
      <c r="B2936" t="s">
        <v>29</v>
      </c>
      <c r="C2936" t="s">
        <v>30</v>
      </c>
      <c r="D2936" t="s">
        <v>28</v>
      </c>
      <c r="E2936" t="s">
        <v>13</v>
      </c>
      <c r="F2936">
        <v>17</v>
      </c>
      <c r="G2936" t="str">
        <f t="shared" si="135"/>
        <v>2014</v>
      </c>
      <c r="H2936" t="str">
        <f t="shared" si="136"/>
        <v>September</v>
      </c>
      <c r="I2936">
        <v>116640</v>
      </c>
      <c r="J2936">
        <v>124200</v>
      </c>
      <c r="K2936">
        <f t="shared" si="137"/>
        <v>7560</v>
      </c>
      <c r="L2936">
        <v>3726</v>
      </c>
      <c r="M2936">
        <v>3960</v>
      </c>
      <c r="P2936" s="36">
        <v>41890</v>
      </c>
    </row>
    <row r="2937" spans="1:16">
      <c r="A2937" s="57">
        <v>41890</v>
      </c>
      <c r="B2937" t="s">
        <v>31</v>
      </c>
      <c r="C2937" t="s">
        <v>30</v>
      </c>
      <c r="D2937" t="s">
        <v>37</v>
      </c>
      <c r="E2937" t="s">
        <v>13</v>
      </c>
      <c r="F2937">
        <v>21</v>
      </c>
      <c r="G2937" t="str">
        <f t="shared" si="135"/>
        <v>2014</v>
      </c>
      <c r="H2937" t="str">
        <f t="shared" si="136"/>
        <v>September</v>
      </c>
      <c r="I2937">
        <v>67230</v>
      </c>
      <c r="J2937">
        <v>71550</v>
      </c>
      <c r="K2937">
        <f t="shared" si="137"/>
        <v>4320</v>
      </c>
      <c r="L2937">
        <v>3978</v>
      </c>
      <c r="M2937">
        <v>4230</v>
      </c>
      <c r="P2937" s="36">
        <v>41890</v>
      </c>
    </row>
    <row r="2938" spans="1:16">
      <c r="A2938" s="57">
        <v>41891</v>
      </c>
      <c r="B2938" t="s">
        <v>14</v>
      </c>
      <c r="C2938" t="s">
        <v>11</v>
      </c>
      <c r="D2938" t="s">
        <v>12</v>
      </c>
      <c r="E2938" t="s">
        <v>13</v>
      </c>
      <c r="F2938">
        <v>9</v>
      </c>
      <c r="G2938" t="str">
        <f t="shared" si="135"/>
        <v>2014</v>
      </c>
      <c r="H2938" t="str">
        <f t="shared" si="136"/>
        <v>September</v>
      </c>
      <c r="I2938">
        <v>30510</v>
      </c>
      <c r="J2938">
        <v>32400</v>
      </c>
      <c r="K2938">
        <f t="shared" si="137"/>
        <v>1890</v>
      </c>
      <c r="L2938">
        <v>3726</v>
      </c>
      <c r="M2938">
        <v>3960</v>
      </c>
      <c r="P2938" s="36">
        <v>41891</v>
      </c>
    </row>
    <row r="2939" spans="1:16">
      <c r="A2939" s="57">
        <v>41891</v>
      </c>
      <c r="B2939" t="s">
        <v>17</v>
      </c>
      <c r="C2939" t="s">
        <v>18</v>
      </c>
      <c r="D2939" t="s">
        <v>38</v>
      </c>
      <c r="E2939" t="s">
        <v>13</v>
      </c>
      <c r="F2939">
        <v>11</v>
      </c>
      <c r="G2939" t="str">
        <f t="shared" si="135"/>
        <v>2014</v>
      </c>
      <c r="H2939" t="str">
        <f t="shared" si="136"/>
        <v>September</v>
      </c>
      <c r="I2939">
        <v>85104</v>
      </c>
      <c r="J2939">
        <v>90720</v>
      </c>
      <c r="K2939">
        <f t="shared" si="137"/>
        <v>5616</v>
      </c>
      <c r="L2939">
        <v>4482</v>
      </c>
      <c r="M2939">
        <v>4770</v>
      </c>
      <c r="P2939" s="36">
        <v>41891</v>
      </c>
    </row>
    <row r="2940" spans="1:16">
      <c r="A2940" s="57">
        <v>41892</v>
      </c>
      <c r="B2940" t="s">
        <v>27</v>
      </c>
      <c r="C2940" t="s">
        <v>23</v>
      </c>
      <c r="D2940" t="s">
        <v>32</v>
      </c>
      <c r="E2940" t="s">
        <v>13</v>
      </c>
      <c r="F2940">
        <v>4</v>
      </c>
      <c r="G2940" t="str">
        <f t="shared" si="135"/>
        <v>2014</v>
      </c>
      <c r="H2940" t="str">
        <f t="shared" si="136"/>
        <v>September</v>
      </c>
      <c r="I2940">
        <v>70920</v>
      </c>
      <c r="J2940">
        <v>75600</v>
      </c>
      <c r="K2940">
        <f t="shared" si="137"/>
        <v>4680</v>
      </c>
      <c r="L2940">
        <v>3582</v>
      </c>
      <c r="M2940">
        <v>3870</v>
      </c>
      <c r="P2940" s="36">
        <v>41892</v>
      </c>
    </row>
    <row r="2941" spans="1:16">
      <c r="A2941" s="57">
        <v>41892</v>
      </c>
      <c r="B2941" t="s">
        <v>20</v>
      </c>
      <c r="C2941" t="s">
        <v>18</v>
      </c>
      <c r="D2941" t="s">
        <v>15</v>
      </c>
      <c r="E2941" t="s">
        <v>16</v>
      </c>
      <c r="F2941">
        <v>22</v>
      </c>
      <c r="G2941" t="str">
        <f t="shared" si="135"/>
        <v>2014</v>
      </c>
      <c r="H2941" t="str">
        <f t="shared" si="136"/>
        <v>September</v>
      </c>
      <c r="I2941">
        <v>71640</v>
      </c>
      <c r="J2941">
        <v>77400</v>
      </c>
      <c r="K2941">
        <f t="shared" si="137"/>
        <v>5760</v>
      </c>
      <c r="L2941">
        <v>4482</v>
      </c>
      <c r="M2941">
        <v>4770</v>
      </c>
      <c r="P2941" s="36">
        <v>41892</v>
      </c>
    </row>
    <row r="2942" spans="1:16">
      <c r="A2942" s="57">
        <v>41892</v>
      </c>
      <c r="B2942" t="s">
        <v>14</v>
      </c>
      <c r="C2942" t="s">
        <v>11</v>
      </c>
      <c r="D2942" t="s">
        <v>37</v>
      </c>
      <c r="E2942" t="s">
        <v>13</v>
      </c>
      <c r="F2942">
        <v>15</v>
      </c>
      <c r="G2942" t="str">
        <f t="shared" si="135"/>
        <v>2014</v>
      </c>
      <c r="H2942" t="str">
        <f t="shared" si="136"/>
        <v>September</v>
      </c>
      <c r="I2942">
        <v>40338</v>
      </c>
      <c r="J2942">
        <v>42930</v>
      </c>
      <c r="K2942">
        <f t="shared" si="137"/>
        <v>2592</v>
      </c>
      <c r="L2942">
        <v>3924</v>
      </c>
      <c r="M2942">
        <v>4230</v>
      </c>
      <c r="P2942" s="36">
        <v>41892</v>
      </c>
    </row>
    <row r="2943" spans="1:16">
      <c r="A2943" s="57">
        <v>41892</v>
      </c>
      <c r="B2943" t="s">
        <v>29</v>
      </c>
      <c r="C2943" t="s">
        <v>30</v>
      </c>
      <c r="D2943" t="s">
        <v>28</v>
      </c>
      <c r="E2943" t="s">
        <v>13</v>
      </c>
      <c r="F2943">
        <v>23</v>
      </c>
      <c r="G2943" t="str">
        <f t="shared" si="135"/>
        <v>2014</v>
      </c>
      <c r="H2943" t="str">
        <f t="shared" si="136"/>
        <v>September</v>
      </c>
      <c r="I2943">
        <v>52488</v>
      </c>
      <c r="J2943">
        <v>55890</v>
      </c>
      <c r="K2943">
        <f t="shared" si="137"/>
        <v>3402</v>
      </c>
      <c r="L2943">
        <v>7506</v>
      </c>
      <c r="M2943">
        <v>8100</v>
      </c>
      <c r="P2943" s="36">
        <v>41892</v>
      </c>
    </row>
    <row r="2944" spans="1:16">
      <c r="A2944" s="57">
        <v>41892</v>
      </c>
      <c r="B2944" t="s">
        <v>14</v>
      </c>
      <c r="C2944" t="s">
        <v>11</v>
      </c>
      <c r="D2944" t="s">
        <v>26</v>
      </c>
      <c r="E2944" t="s">
        <v>13</v>
      </c>
      <c r="F2944">
        <v>9</v>
      </c>
      <c r="G2944" t="str">
        <f t="shared" si="135"/>
        <v>2014</v>
      </c>
      <c r="H2944" t="str">
        <f t="shared" si="136"/>
        <v>September</v>
      </c>
      <c r="I2944">
        <v>21294</v>
      </c>
      <c r="J2944">
        <v>22680</v>
      </c>
      <c r="K2944">
        <f t="shared" si="137"/>
        <v>1386</v>
      </c>
      <c r="L2944">
        <v>3546</v>
      </c>
      <c r="M2944">
        <v>3780</v>
      </c>
      <c r="P2944" s="36">
        <v>41892</v>
      </c>
    </row>
    <row r="2945" spans="1:16">
      <c r="A2945" s="57">
        <v>41893</v>
      </c>
      <c r="B2945" t="s">
        <v>31</v>
      </c>
      <c r="C2945" t="s">
        <v>30</v>
      </c>
      <c r="D2945" t="s">
        <v>26</v>
      </c>
      <c r="E2945" t="s">
        <v>13</v>
      </c>
      <c r="F2945">
        <v>7</v>
      </c>
      <c r="G2945" t="str">
        <f t="shared" si="135"/>
        <v>2014</v>
      </c>
      <c r="H2945" t="str">
        <f t="shared" si="136"/>
        <v>September</v>
      </c>
      <c r="I2945">
        <v>15210</v>
      </c>
      <c r="J2945">
        <v>16200</v>
      </c>
      <c r="K2945">
        <f t="shared" si="137"/>
        <v>990</v>
      </c>
      <c r="L2945">
        <v>3042</v>
      </c>
      <c r="M2945">
        <v>3240</v>
      </c>
      <c r="P2945" s="36">
        <v>41893</v>
      </c>
    </row>
    <row r="2946" spans="1:16">
      <c r="A2946" s="57">
        <v>41893</v>
      </c>
      <c r="B2946" t="s">
        <v>31</v>
      </c>
      <c r="C2946" t="s">
        <v>30</v>
      </c>
      <c r="D2946" t="s">
        <v>39</v>
      </c>
      <c r="E2946" t="s">
        <v>13</v>
      </c>
      <c r="F2946">
        <v>25</v>
      </c>
      <c r="G2946" t="str">
        <f t="shared" si="135"/>
        <v>2014</v>
      </c>
      <c r="H2946" t="str">
        <f t="shared" si="136"/>
        <v>September</v>
      </c>
      <c r="I2946">
        <v>44712</v>
      </c>
      <c r="J2946">
        <v>47520</v>
      </c>
      <c r="K2946">
        <f t="shared" si="137"/>
        <v>2808</v>
      </c>
      <c r="L2946">
        <v>3042</v>
      </c>
      <c r="M2946">
        <v>3240</v>
      </c>
      <c r="P2946" s="36">
        <v>41893</v>
      </c>
    </row>
    <row r="2947" spans="1:16">
      <c r="A2947" s="57">
        <v>41893</v>
      </c>
      <c r="B2947" t="s">
        <v>20</v>
      </c>
      <c r="C2947" t="s">
        <v>18</v>
      </c>
      <c r="D2947" t="s">
        <v>19</v>
      </c>
      <c r="E2947" t="s">
        <v>13</v>
      </c>
      <c r="F2947">
        <v>10</v>
      </c>
      <c r="G2947" t="str">
        <f t="shared" ref="G2947:G3001" si="138">TEXT(A2947,"yyyy")</f>
        <v>2014</v>
      </c>
      <c r="H2947" t="str">
        <f t="shared" ref="H2947:H3001" si="139">TEXT(A2947,"mmmm")</f>
        <v>September</v>
      </c>
      <c r="I2947">
        <v>19890</v>
      </c>
      <c r="J2947">
        <v>21150</v>
      </c>
      <c r="K2947">
        <f t="shared" ref="K2947:K3001" si="140">J2947-I2947</f>
        <v>1260</v>
      </c>
      <c r="L2947">
        <v>3978</v>
      </c>
      <c r="M2947">
        <v>4230</v>
      </c>
      <c r="P2947" s="36">
        <v>41893</v>
      </c>
    </row>
    <row r="2948" spans="1:16">
      <c r="A2948" s="57">
        <v>41894</v>
      </c>
      <c r="B2948" t="s">
        <v>10</v>
      </c>
      <c r="C2948" t="s">
        <v>11</v>
      </c>
      <c r="D2948" t="s">
        <v>37</v>
      </c>
      <c r="E2948" t="s">
        <v>13</v>
      </c>
      <c r="F2948">
        <v>8</v>
      </c>
      <c r="G2948" t="str">
        <f t="shared" si="138"/>
        <v>2014</v>
      </c>
      <c r="H2948" t="str">
        <f t="shared" si="139"/>
        <v>September</v>
      </c>
      <c r="I2948">
        <v>35856</v>
      </c>
      <c r="J2948">
        <v>38160</v>
      </c>
      <c r="K2948">
        <f t="shared" si="140"/>
        <v>2304</v>
      </c>
      <c r="L2948">
        <v>5148</v>
      </c>
      <c r="M2948">
        <v>5490</v>
      </c>
      <c r="P2948" s="36">
        <v>41894</v>
      </c>
    </row>
    <row r="2949" spans="1:16">
      <c r="A2949" s="57">
        <v>41894</v>
      </c>
      <c r="B2949" t="s">
        <v>31</v>
      </c>
      <c r="C2949" t="s">
        <v>30</v>
      </c>
      <c r="D2949" t="s">
        <v>15</v>
      </c>
      <c r="E2949" t="s">
        <v>16</v>
      </c>
      <c r="F2949">
        <v>18</v>
      </c>
      <c r="G2949" t="str">
        <f t="shared" si="138"/>
        <v>2014</v>
      </c>
      <c r="H2949" t="str">
        <f t="shared" si="139"/>
        <v>September</v>
      </c>
      <c r="I2949">
        <v>78804</v>
      </c>
      <c r="J2949">
        <v>85140</v>
      </c>
      <c r="K2949">
        <f t="shared" si="140"/>
        <v>6336</v>
      </c>
      <c r="L2949">
        <v>3042</v>
      </c>
      <c r="M2949">
        <v>3240</v>
      </c>
      <c r="P2949" s="36">
        <v>41894</v>
      </c>
    </row>
    <row r="2950" spans="1:16">
      <c r="A2950" s="57">
        <v>41894</v>
      </c>
      <c r="B2950" t="s">
        <v>24</v>
      </c>
      <c r="C2950" t="s">
        <v>25</v>
      </c>
      <c r="D2950" t="s">
        <v>41</v>
      </c>
      <c r="E2950" t="s">
        <v>13</v>
      </c>
      <c r="F2950">
        <v>8</v>
      </c>
      <c r="G2950" t="str">
        <f t="shared" si="138"/>
        <v>2014</v>
      </c>
      <c r="H2950" t="str">
        <f t="shared" si="139"/>
        <v>September</v>
      </c>
      <c r="I2950">
        <v>32472</v>
      </c>
      <c r="J2950">
        <v>34650</v>
      </c>
      <c r="K2950">
        <f t="shared" si="140"/>
        <v>2178</v>
      </c>
      <c r="L2950">
        <v>5148</v>
      </c>
      <c r="M2950">
        <v>5490</v>
      </c>
      <c r="P2950" s="36">
        <v>41894</v>
      </c>
    </row>
    <row r="2951" spans="1:16">
      <c r="A2951" s="57">
        <v>41894</v>
      </c>
      <c r="B2951" t="s">
        <v>10</v>
      </c>
      <c r="C2951" t="s">
        <v>11</v>
      </c>
      <c r="D2951" t="s">
        <v>42</v>
      </c>
      <c r="E2951" t="s">
        <v>16</v>
      </c>
      <c r="F2951">
        <v>25</v>
      </c>
      <c r="G2951" t="str">
        <f t="shared" si="138"/>
        <v>2014</v>
      </c>
      <c r="H2951" t="str">
        <f t="shared" si="139"/>
        <v>September</v>
      </c>
      <c r="I2951">
        <v>30024</v>
      </c>
      <c r="J2951">
        <v>32400</v>
      </c>
      <c r="K2951">
        <f t="shared" si="140"/>
        <v>2376</v>
      </c>
      <c r="L2951">
        <v>7506</v>
      </c>
      <c r="M2951">
        <v>8100</v>
      </c>
      <c r="P2951" s="36">
        <v>41894</v>
      </c>
    </row>
    <row r="2952" spans="1:16">
      <c r="A2952" s="57">
        <v>41895</v>
      </c>
      <c r="B2952" t="s">
        <v>24</v>
      </c>
      <c r="C2952" t="s">
        <v>25</v>
      </c>
      <c r="D2952" t="s">
        <v>35</v>
      </c>
      <c r="E2952" t="s">
        <v>13</v>
      </c>
      <c r="F2952">
        <v>7</v>
      </c>
      <c r="G2952" t="str">
        <f t="shared" si="138"/>
        <v>2014</v>
      </c>
      <c r="H2952" t="str">
        <f t="shared" si="139"/>
        <v>September</v>
      </c>
      <c r="I2952">
        <v>97812</v>
      </c>
      <c r="J2952">
        <v>104310</v>
      </c>
      <c r="K2952">
        <f t="shared" si="140"/>
        <v>6498</v>
      </c>
      <c r="L2952">
        <v>3042</v>
      </c>
      <c r="M2952">
        <v>3240</v>
      </c>
      <c r="P2952" s="36">
        <v>41895</v>
      </c>
    </row>
    <row r="2953" spans="1:16">
      <c r="A2953" s="57">
        <v>41895</v>
      </c>
      <c r="B2953" t="s">
        <v>34</v>
      </c>
      <c r="C2953" t="s">
        <v>25</v>
      </c>
      <c r="D2953" t="s">
        <v>37</v>
      </c>
      <c r="E2953" t="s">
        <v>13</v>
      </c>
      <c r="F2953">
        <v>17</v>
      </c>
      <c r="G2953" t="str">
        <f t="shared" si="138"/>
        <v>2014</v>
      </c>
      <c r="H2953" t="str">
        <f t="shared" si="139"/>
        <v>September</v>
      </c>
      <c r="I2953">
        <v>76194</v>
      </c>
      <c r="J2953">
        <v>81090</v>
      </c>
      <c r="K2953">
        <f t="shared" si="140"/>
        <v>4896</v>
      </c>
      <c r="L2953">
        <v>3978</v>
      </c>
      <c r="M2953">
        <v>4230</v>
      </c>
      <c r="P2953" s="36">
        <v>41895</v>
      </c>
    </row>
    <row r="2954" spans="1:16">
      <c r="A2954" s="57">
        <v>41897</v>
      </c>
      <c r="B2954" t="s">
        <v>22</v>
      </c>
      <c r="C2954" t="s">
        <v>23</v>
      </c>
      <c r="D2954" t="s">
        <v>28</v>
      </c>
      <c r="E2954" t="s">
        <v>13</v>
      </c>
      <c r="F2954">
        <v>3</v>
      </c>
      <c r="G2954" t="str">
        <f t="shared" si="138"/>
        <v>2014</v>
      </c>
      <c r="H2954" t="str">
        <f t="shared" si="139"/>
        <v>September</v>
      </c>
      <c r="I2954">
        <v>145800</v>
      </c>
      <c r="J2954">
        <v>155250</v>
      </c>
      <c r="K2954">
        <f t="shared" si="140"/>
        <v>9450</v>
      </c>
      <c r="L2954">
        <v>2952</v>
      </c>
      <c r="M2954">
        <v>3150</v>
      </c>
      <c r="P2954" s="36">
        <v>41897</v>
      </c>
    </row>
    <row r="2955" spans="1:16">
      <c r="A2955" s="57">
        <v>41898</v>
      </c>
      <c r="B2955" t="s">
        <v>27</v>
      </c>
      <c r="C2955" t="s">
        <v>23</v>
      </c>
      <c r="D2955" t="s">
        <v>38</v>
      </c>
      <c r="E2955" t="s">
        <v>13</v>
      </c>
      <c r="F2955">
        <v>13</v>
      </c>
      <c r="G2955" t="str">
        <f t="shared" si="138"/>
        <v>2014</v>
      </c>
      <c r="H2955" t="str">
        <f t="shared" si="139"/>
        <v>September</v>
      </c>
      <c r="I2955">
        <v>49644</v>
      </c>
      <c r="J2955">
        <v>52920</v>
      </c>
      <c r="K2955">
        <f t="shared" si="140"/>
        <v>3276</v>
      </c>
      <c r="L2955">
        <v>2034</v>
      </c>
      <c r="M2955">
        <v>2160</v>
      </c>
      <c r="P2955" s="36">
        <v>41898</v>
      </c>
    </row>
    <row r="2956" spans="1:16">
      <c r="A2956" s="57">
        <v>41898</v>
      </c>
      <c r="B2956" t="s">
        <v>29</v>
      </c>
      <c r="C2956" t="s">
        <v>30</v>
      </c>
      <c r="D2956" t="s">
        <v>37</v>
      </c>
      <c r="E2956" t="s">
        <v>13</v>
      </c>
      <c r="F2956">
        <v>17</v>
      </c>
      <c r="G2956" t="str">
        <f t="shared" si="138"/>
        <v>2014</v>
      </c>
      <c r="H2956" t="str">
        <f t="shared" si="139"/>
        <v>September</v>
      </c>
      <c r="I2956">
        <v>4482</v>
      </c>
      <c r="J2956">
        <v>4770</v>
      </c>
      <c r="K2956">
        <f t="shared" si="140"/>
        <v>288</v>
      </c>
      <c r="L2956">
        <v>3582</v>
      </c>
      <c r="M2956">
        <v>3870</v>
      </c>
      <c r="P2956" s="36">
        <v>41898</v>
      </c>
    </row>
    <row r="2957" spans="1:16">
      <c r="A2957" s="57">
        <v>41898</v>
      </c>
      <c r="B2957" t="s">
        <v>31</v>
      </c>
      <c r="C2957" t="s">
        <v>30</v>
      </c>
      <c r="D2957" t="s">
        <v>36</v>
      </c>
      <c r="E2957" t="s">
        <v>13</v>
      </c>
      <c r="F2957">
        <v>22</v>
      </c>
      <c r="G2957" t="str">
        <f t="shared" si="138"/>
        <v>2014</v>
      </c>
      <c r="H2957" t="str">
        <f t="shared" si="139"/>
        <v>September</v>
      </c>
      <c r="I2957">
        <v>31590</v>
      </c>
      <c r="J2957">
        <v>33750</v>
      </c>
      <c r="K2957">
        <f t="shared" si="140"/>
        <v>2160</v>
      </c>
      <c r="L2957">
        <v>3978</v>
      </c>
      <c r="M2957">
        <v>4230</v>
      </c>
      <c r="P2957" s="36">
        <v>41898</v>
      </c>
    </row>
    <row r="2958" spans="1:16">
      <c r="A2958" s="57">
        <v>41899</v>
      </c>
      <c r="B2958" t="s">
        <v>27</v>
      </c>
      <c r="C2958" t="s">
        <v>23</v>
      </c>
      <c r="D2958" t="s">
        <v>33</v>
      </c>
      <c r="E2958" t="s">
        <v>13</v>
      </c>
      <c r="F2958">
        <v>23</v>
      </c>
      <c r="G2958" t="str">
        <f t="shared" si="138"/>
        <v>2014</v>
      </c>
      <c r="H2958" t="str">
        <f t="shared" si="139"/>
        <v>September</v>
      </c>
      <c r="I2958">
        <v>75582</v>
      </c>
      <c r="J2958">
        <v>80370</v>
      </c>
      <c r="K2958">
        <f t="shared" si="140"/>
        <v>4788</v>
      </c>
      <c r="L2958">
        <v>2196</v>
      </c>
      <c r="M2958">
        <v>2340</v>
      </c>
      <c r="P2958" s="36">
        <v>41899</v>
      </c>
    </row>
    <row r="2959" spans="1:16">
      <c r="A2959" s="57">
        <v>41900</v>
      </c>
      <c r="B2959" t="s">
        <v>22</v>
      </c>
      <c r="C2959" t="s">
        <v>23</v>
      </c>
      <c r="D2959" t="s">
        <v>39</v>
      </c>
      <c r="E2959" t="s">
        <v>13</v>
      </c>
      <c r="F2959">
        <v>1</v>
      </c>
      <c r="G2959" t="str">
        <f t="shared" si="138"/>
        <v>2014</v>
      </c>
      <c r="H2959" t="str">
        <f t="shared" si="139"/>
        <v>September</v>
      </c>
      <c r="I2959">
        <v>26082</v>
      </c>
      <c r="J2959">
        <v>27720</v>
      </c>
      <c r="K2959">
        <f t="shared" si="140"/>
        <v>1638</v>
      </c>
      <c r="L2959">
        <v>2034</v>
      </c>
      <c r="M2959">
        <v>2160</v>
      </c>
      <c r="P2959" s="36">
        <v>41900</v>
      </c>
    </row>
    <row r="2960" spans="1:16">
      <c r="A2960" s="57">
        <v>41900</v>
      </c>
      <c r="B2960" t="s">
        <v>34</v>
      </c>
      <c r="C2960" t="s">
        <v>25</v>
      </c>
      <c r="D2960" t="s">
        <v>40</v>
      </c>
      <c r="E2960" t="s">
        <v>16</v>
      </c>
      <c r="F2960">
        <v>25</v>
      </c>
      <c r="G2960" t="str">
        <f t="shared" si="138"/>
        <v>2014</v>
      </c>
      <c r="H2960" t="str">
        <f t="shared" si="139"/>
        <v>September</v>
      </c>
      <c r="I2960">
        <v>70632</v>
      </c>
      <c r="J2960">
        <v>76140</v>
      </c>
      <c r="K2960">
        <f t="shared" si="140"/>
        <v>5508</v>
      </c>
      <c r="L2960">
        <v>5148</v>
      </c>
      <c r="M2960">
        <v>5490</v>
      </c>
      <c r="P2960" s="36">
        <v>41900</v>
      </c>
    </row>
    <row r="2961" spans="1:16">
      <c r="A2961" s="57">
        <v>41900</v>
      </c>
      <c r="B2961" t="s">
        <v>27</v>
      </c>
      <c r="C2961" t="s">
        <v>23</v>
      </c>
      <c r="D2961" t="s">
        <v>42</v>
      </c>
      <c r="E2961" t="s">
        <v>16</v>
      </c>
      <c r="F2961">
        <v>22</v>
      </c>
      <c r="G2961" t="str">
        <f t="shared" si="138"/>
        <v>2014</v>
      </c>
      <c r="H2961" t="str">
        <f t="shared" si="139"/>
        <v>September</v>
      </c>
      <c r="I2961">
        <v>105084</v>
      </c>
      <c r="J2961">
        <v>113400</v>
      </c>
      <c r="K2961">
        <f t="shared" si="140"/>
        <v>8316</v>
      </c>
      <c r="L2961">
        <v>3384</v>
      </c>
      <c r="M2961">
        <v>3600</v>
      </c>
      <c r="P2961" s="36">
        <v>41900</v>
      </c>
    </row>
    <row r="2962" spans="1:16">
      <c r="A2962" s="57">
        <v>41901</v>
      </c>
      <c r="B2962" t="s">
        <v>27</v>
      </c>
      <c r="C2962" t="s">
        <v>23</v>
      </c>
      <c r="D2962" t="s">
        <v>26</v>
      </c>
      <c r="E2962" t="s">
        <v>13</v>
      </c>
      <c r="F2962">
        <v>2</v>
      </c>
      <c r="G2962" t="str">
        <f t="shared" si="138"/>
        <v>2014</v>
      </c>
      <c r="H2962" t="str">
        <f t="shared" si="139"/>
        <v>September</v>
      </c>
      <c r="I2962">
        <v>42588</v>
      </c>
      <c r="J2962">
        <v>45360</v>
      </c>
      <c r="K2962">
        <f t="shared" si="140"/>
        <v>2772</v>
      </c>
      <c r="L2962">
        <v>3978</v>
      </c>
      <c r="M2962">
        <v>4230</v>
      </c>
      <c r="P2962" s="36">
        <v>41901</v>
      </c>
    </row>
    <row r="2963" spans="1:16">
      <c r="A2963" s="57">
        <v>41901</v>
      </c>
      <c r="B2963" t="s">
        <v>24</v>
      </c>
      <c r="C2963" t="s">
        <v>25</v>
      </c>
      <c r="D2963" t="s">
        <v>43</v>
      </c>
      <c r="E2963" t="s">
        <v>13</v>
      </c>
      <c r="F2963">
        <v>11</v>
      </c>
      <c r="G2963" t="str">
        <f t="shared" si="138"/>
        <v>2014</v>
      </c>
      <c r="H2963" t="str">
        <f t="shared" si="139"/>
        <v>September</v>
      </c>
      <c r="I2963">
        <v>64296</v>
      </c>
      <c r="J2963">
        <v>68400</v>
      </c>
      <c r="K2963">
        <f t="shared" si="140"/>
        <v>4104</v>
      </c>
      <c r="L2963">
        <v>3582</v>
      </c>
      <c r="M2963">
        <v>3870</v>
      </c>
      <c r="P2963" s="36">
        <v>41901</v>
      </c>
    </row>
    <row r="2964" spans="1:16">
      <c r="A2964" s="57">
        <v>41901</v>
      </c>
      <c r="B2964" t="s">
        <v>34</v>
      </c>
      <c r="C2964" t="s">
        <v>25</v>
      </c>
      <c r="D2964" t="s">
        <v>26</v>
      </c>
      <c r="E2964" t="s">
        <v>13</v>
      </c>
      <c r="F2964">
        <v>11</v>
      </c>
      <c r="G2964" t="str">
        <f t="shared" si="138"/>
        <v>2014</v>
      </c>
      <c r="H2964" t="str">
        <f t="shared" si="139"/>
        <v>September</v>
      </c>
      <c r="I2964">
        <v>6084</v>
      </c>
      <c r="J2964">
        <v>6480</v>
      </c>
      <c r="K2964">
        <f t="shared" si="140"/>
        <v>396</v>
      </c>
      <c r="L2964">
        <v>3546</v>
      </c>
      <c r="M2964">
        <v>3780</v>
      </c>
      <c r="P2964" s="36">
        <v>41901</v>
      </c>
    </row>
    <row r="2965" spans="1:16">
      <c r="A2965" s="57">
        <v>41901</v>
      </c>
      <c r="B2965" t="s">
        <v>27</v>
      </c>
      <c r="C2965" t="s">
        <v>23</v>
      </c>
      <c r="D2965" t="s">
        <v>43</v>
      </c>
      <c r="E2965" t="s">
        <v>13</v>
      </c>
      <c r="F2965">
        <v>1</v>
      </c>
      <c r="G2965" t="str">
        <f t="shared" si="138"/>
        <v>2014</v>
      </c>
      <c r="H2965" t="str">
        <f t="shared" si="139"/>
        <v>September</v>
      </c>
      <c r="I2965">
        <v>57528</v>
      </c>
      <c r="J2965">
        <v>61200</v>
      </c>
      <c r="K2965">
        <f t="shared" si="140"/>
        <v>3672</v>
      </c>
      <c r="L2965">
        <v>7506</v>
      </c>
      <c r="M2965">
        <v>8100</v>
      </c>
      <c r="P2965" s="36">
        <v>41901</v>
      </c>
    </row>
    <row r="2966" spans="1:16">
      <c r="A2966" s="57">
        <v>41901</v>
      </c>
      <c r="B2966" t="s">
        <v>14</v>
      </c>
      <c r="C2966" t="s">
        <v>11</v>
      </c>
      <c r="D2966" t="s">
        <v>42</v>
      </c>
      <c r="E2966" t="s">
        <v>16</v>
      </c>
      <c r="F2966">
        <v>14</v>
      </c>
      <c r="G2966" t="str">
        <f t="shared" si="138"/>
        <v>2014</v>
      </c>
      <c r="H2966" t="str">
        <f t="shared" si="139"/>
        <v>September</v>
      </c>
      <c r="I2966">
        <v>7506</v>
      </c>
      <c r="J2966">
        <v>8100</v>
      </c>
      <c r="K2966">
        <f t="shared" si="140"/>
        <v>594</v>
      </c>
      <c r="L2966">
        <v>3978</v>
      </c>
      <c r="M2966">
        <v>4230</v>
      </c>
      <c r="P2966" s="36">
        <v>41901</v>
      </c>
    </row>
    <row r="2967" spans="1:16">
      <c r="A2967" s="57">
        <v>41901</v>
      </c>
      <c r="B2967" t="s">
        <v>29</v>
      </c>
      <c r="C2967" t="s">
        <v>30</v>
      </c>
      <c r="D2967" t="s">
        <v>41</v>
      </c>
      <c r="E2967" t="s">
        <v>13</v>
      </c>
      <c r="F2967">
        <v>11</v>
      </c>
      <c r="G2967" t="str">
        <f t="shared" si="138"/>
        <v>2014</v>
      </c>
      <c r="H2967" t="str">
        <f t="shared" si="139"/>
        <v>September</v>
      </c>
      <c r="I2967">
        <v>59040</v>
      </c>
      <c r="J2967">
        <v>63000</v>
      </c>
      <c r="K2967">
        <f t="shared" si="140"/>
        <v>3960</v>
      </c>
      <c r="L2967">
        <v>2034</v>
      </c>
      <c r="M2967">
        <v>2160</v>
      </c>
      <c r="P2967" s="36">
        <v>41901</v>
      </c>
    </row>
    <row r="2968" spans="1:16">
      <c r="A2968" s="57">
        <v>41902</v>
      </c>
      <c r="B2968" t="s">
        <v>24</v>
      </c>
      <c r="C2968" t="s">
        <v>25</v>
      </c>
      <c r="D2968" t="s">
        <v>15</v>
      </c>
      <c r="E2968" t="s">
        <v>16</v>
      </c>
      <c r="F2968">
        <v>8</v>
      </c>
      <c r="G2968" t="str">
        <f t="shared" si="138"/>
        <v>2014</v>
      </c>
      <c r="H2968" t="str">
        <f t="shared" si="139"/>
        <v>September</v>
      </c>
      <c r="I2968">
        <v>60894</v>
      </c>
      <c r="J2968">
        <v>65790</v>
      </c>
      <c r="K2968">
        <f t="shared" si="140"/>
        <v>4896</v>
      </c>
      <c r="L2968">
        <v>2952</v>
      </c>
      <c r="M2968">
        <v>3150</v>
      </c>
      <c r="P2968" s="36">
        <v>41902</v>
      </c>
    </row>
    <row r="2969" spans="1:16">
      <c r="A2969" s="57">
        <v>41902</v>
      </c>
      <c r="B2969" t="s">
        <v>20</v>
      </c>
      <c r="C2969" t="s">
        <v>18</v>
      </c>
      <c r="D2969" t="s">
        <v>19</v>
      </c>
      <c r="E2969" t="s">
        <v>13</v>
      </c>
      <c r="F2969">
        <v>1</v>
      </c>
      <c r="G2969" t="str">
        <f t="shared" si="138"/>
        <v>2014</v>
      </c>
      <c r="H2969" t="str">
        <f t="shared" si="139"/>
        <v>September</v>
      </c>
      <c r="I2969">
        <v>55692</v>
      </c>
      <c r="J2969">
        <v>59220</v>
      </c>
      <c r="K2969">
        <f t="shared" si="140"/>
        <v>3528</v>
      </c>
      <c r="L2969">
        <v>3546</v>
      </c>
      <c r="M2969">
        <v>3780</v>
      </c>
      <c r="P2969" s="36">
        <v>41902</v>
      </c>
    </row>
    <row r="2970" spans="1:16">
      <c r="A2970" s="57">
        <v>41902</v>
      </c>
      <c r="B2970" t="s">
        <v>17</v>
      </c>
      <c r="C2970" t="s">
        <v>18</v>
      </c>
      <c r="D2970" t="s">
        <v>12</v>
      </c>
      <c r="E2970" t="s">
        <v>13</v>
      </c>
      <c r="F2970">
        <v>24</v>
      </c>
      <c r="G2970" t="str">
        <f t="shared" si="138"/>
        <v>2014</v>
      </c>
      <c r="H2970" t="str">
        <f t="shared" si="139"/>
        <v>September</v>
      </c>
      <c r="I2970">
        <v>6102</v>
      </c>
      <c r="J2970">
        <v>6480</v>
      </c>
      <c r="K2970">
        <f t="shared" si="140"/>
        <v>378</v>
      </c>
      <c r="L2970">
        <v>3546</v>
      </c>
      <c r="M2970">
        <v>3780</v>
      </c>
      <c r="P2970" s="36">
        <v>41902</v>
      </c>
    </row>
    <row r="2971" spans="1:16">
      <c r="A2971" s="57">
        <v>41902</v>
      </c>
      <c r="B2971" t="s">
        <v>17</v>
      </c>
      <c r="C2971" t="s">
        <v>18</v>
      </c>
      <c r="D2971" t="s">
        <v>41</v>
      </c>
      <c r="E2971" t="s">
        <v>13</v>
      </c>
      <c r="F2971">
        <v>15</v>
      </c>
      <c r="G2971" t="str">
        <f t="shared" si="138"/>
        <v>2014</v>
      </c>
      <c r="H2971" t="str">
        <f t="shared" si="139"/>
        <v>September</v>
      </c>
      <c r="I2971">
        <v>5904</v>
      </c>
      <c r="J2971">
        <v>6300</v>
      </c>
      <c r="K2971">
        <f t="shared" si="140"/>
        <v>396</v>
      </c>
      <c r="L2971">
        <v>3978</v>
      </c>
      <c r="M2971">
        <v>4230</v>
      </c>
      <c r="P2971" s="36">
        <v>41902</v>
      </c>
    </row>
    <row r="2972" spans="1:16">
      <c r="A2972" s="57">
        <v>41902</v>
      </c>
      <c r="B2972" t="s">
        <v>27</v>
      </c>
      <c r="C2972" t="s">
        <v>23</v>
      </c>
      <c r="D2972" t="s">
        <v>21</v>
      </c>
      <c r="E2972" t="s">
        <v>13</v>
      </c>
      <c r="F2972">
        <v>20</v>
      </c>
      <c r="G2972" t="str">
        <f t="shared" si="138"/>
        <v>2014</v>
      </c>
      <c r="H2972" t="str">
        <f t="shared" si="139"/>
        <v>September</v>
      </c>
      <c r="I2972">
        <v>43920</v>
      </c>
      <c r="J2972">
        <v>46800</v>
      </c>
      <c r="K2972">
        <f t="shared" si="140"/>
        <v>2880</v>
      </c>
      <c r="L2972">
        <v>3546</v>
      </c>
      <c r="M2972">
        <v>3780</v>
      </c>
      <c r="P2972" s="36">
        <v>41902</v>
      </c>
    </row>
    <row r="2973" spans="1:16">
      <c r="A2973" s="57">
        <v>41903</v>
      </c>
      <c r="B2973" t="s">
        <v>34</v>
      </c>
      <c r="C2973" t="s">
        <v>25</v>
      </c>
      <c r="D2973" t="s">
        <v>26</v>
      </c>
      <c r="E2973" t="s">
        <v>13</v>
      </c>
      <c r="F2973">
        <v>1</v>
      </c>
      <c r="G2973" t="str">
        <f t="shared" si="138"/>
        <v>2014</v>
      </c>
      <c r="H2973" t="str">
        <f t="shared" si="139"/>
        <v>September</v>
      </c>
      <c r="I2973">
        <v>12168</v>
      </c>
      <c r="J2973">
        <v>12960</v>
      </c>
      <c r="K2973">
        <f t="shared" si="140"/>
        <v>792</v>
      </c>
      <c r="L2973">
        <v>5148</v>
      </c>
      <c r="M2973">
        <v>5490</v>
      </c>
      <c r="P2973" s="36">
        <v>41903</v>
      </c>
    </row>
    <row r="2974" spans="1:16">
      <c r="A2974" s="57">
        <v>41903</v>
      </c>
      <c r="B2974" t="s">
        <v>10</v>
      </c>
      <c r="C2974" t="s">
        <v>11</v>
      </c>
      <c r="D2974" t="s">
        <v>26</v>
      </c>
      <c r="E2974" t="s">
        <v>13</v>
      </c>
      <c r="F2974">
        <v>5</v>
      </c>
      <c r="G2974" t="str">
        <f t="shared" si="138"/>
        <v>2014</v>
      </c>
      <c r="H2974" t="str">
        <f t="shared" si="139"/>
        <v>September</v>
      </c>
      <c r="I2974">
        <v>9126</v>
      </c>
      <c r="J2974">
        <v>9720</v>
      </c>
      <c r="K2974">
        <f t="shared" si="140"/>
        <v>594</v>
      </c>
      <c r="L2974">
        <v>2196</v>
      </c>
      <c r="M2974">
        <v>2340</v>
      </c>
      <c r="P2974" s="36">
        <v>41903</v>
      </c>
    </row>
    <row r="2975" spans="1:16">
      <c r="A2975" s="57">
        <v>41903</v>
      </c>
      <c r="B2975" t="s">
        <v>24</v>
      </c>
      <c r="C2975" t="s">
        <v>25</v>
      </c>
      <c r="D2975" t="s">
        <v>38</v>
      </c>
      <c r="E2975" t="s">
        <v>13</v>
      </c>
      <c r="F2975">
        <v>2</v>
      </c>
      <c r="G2975" t="str">
        <f t="shared" si="138"/>
        <v>2014</v>
      </c>
      <c r="H2975" t="str">
        <f t="shared" si="139"/>
        <v>September</v>
      </c>
      <c r="I2975">
        <v>67374</v>
      </c>
      <c r="J2975">
        <v>71820</v>
      </c>
      <c r="K2975">
        <f t="shared" si="140"/>
        <v>4446</v>
      </c>
      <c r="L2975">
        <v>3924</v>
      </c>
      <c r="M2975">
        <v>4230</v>
      </c>
      <c r="P2975" s="36">
        <v>41903</v>
      </c>
    </row>
    <row r="2976" spans="1:16">
      <c r="A2976" s="57">
        <v>41904</v>
      </c>
      <c r="B2976" t="s">
        <v>29</v>
      </c>
      <c r="C2976" t="s">
        <v>30</v>
      </c>
      <c r="D2976" t="s">
        <v>28</v>
      </c>
      <c r="E2976" t="s">
        <v>13</v>
      </c>
      <c r="F2976">
        <v>15</v>
      </c>
      <c r="G2976" t="str">
        <f t="shared" si="138"/>
        <v>2014</v>
      </c>
      <c r="H2976" t="str">
        <f t="shared" si="139"/>
        <v>September</v>
      </c>
      <c r="I2976">
        <v>122472</v>
      </c>
      <c r="J2976">
        <v>130410</v>
      </c>
      <c r="K2976">
        <f t="shared" si="140"/>
        <v>7938</v>
      </c>
      <c r="L2976">
        <v>3978</v>
      </c>
      <c r="M2976">
        <v>4230</v>
      </c>
      <c r="P2976" s="36">
        <v>41904</v>
      </c>
    </row>
    <row r="2977" spans="1:16">
      <c r="A2977" s="57">
        <v>41905</v>
      </c>
      <c r="B2977" t="s">
        <v>24</v>
      </c>
      <c r="C2977" t="s">
        <v>25</v>
      </c>
      <c r="D2977" t="s">
        <v>15</v>
      </c>
      <c r="E2977" t="s">
        <v>16</v>
      </c>
      <c r="F2977">
        <v>24</v>
      </c>
      <c r="G2977" t="str">
        <f t="shared" si="138"/>
        <v>2014</v>
      </c>
      <c r="H2977" t="str">
        <f t="shared" si="139"/>
        <v>September</v>
      </c>
      <c r="I2977">
        <v>64476</v>
      </c>
      <c r="J2977">
        <v>69660</v>
      </c>
      <c r="K2977">
        <f t="shared" si="140"/>
        <v>5184</v>
      </c>
      <c r="L2977">
        <v>2106</v>
      </c>
      <c r="M2977">
        <v>2250</v>
      </c>
      <c r="P2977" s="36">
        <v>41905</v>
      </c>
    </row>
    <row r="2978" spans="1:16">
      <c r="A2978" s="57">
        <v>41905</v>
      </c>
      <c r="B2978" t="s">
        <v>29</v>
      </c>
      <c r="C2978" t="s">
        <v>30</v>
      </c>
      <c r="D2978" t="s">
        <v>41</v>
      </c>
      <c r="E2978" t="s">
        <v>13</v>
      </c>
      <c r="F2978">
        <v>23</v>
      </c>
      <c r="G2978" t="str">
        <f t="shared" si="138"/>
        <v>2014</v>
      </c>
      <c r="H2978" t="str">
        <f t="shared" si="139"/>
        <v>September</v>
      </c>
      <c r="I2978">
        <v>35424</v>
      </c>
      <c r="J2978">
        <v>37800</v>
      </c>
      <c r="K2978">
        <f t="shared" si="140"/>
        <v>2376</v>
      </c>
      <c r="L2978">
        <v>5148</v>
      </c>
      <c r="M2978">
        <v>5490</v>
      </c>
      <c r="P2978" s="36">
        <v>41905</v>
      </c>
    </row>
    <row r="2979" spans="1:16">
      <c r="A2979" s="57">
        <v>41906</v>
      </c>
      <c r="B2979" t="s">
        <v>24</v>
      </c>
      <c r="C2979" t="s">
        <v>25</v>
      </c>
      <c r="D2979" t="s">
        <v>32</v>
      </c>
      <c r="E2979" t="s">
        <v>13</v>
      </c>
      <c r="F2979">
        <v>20</v>
      </c>
      <c r="G2979" t="str">
        <f t="shared" si="138"/>
        <v>2014</v>
      </c>
      <c r="H2979" t="str">
        <f t="shared" si="139"/>
        <v>September</v>
      </c>
      <c r="I2979">
        <v>63828</v>
      </c>
      <c r="J2979">
        <v>68040</v>
      </c>
      <c r="K2979">
        <f t="shared" si="140"/>
        <v>4212</v>
      </c>
      <c r="L2979">
        <v>3546</v>
      </c>
      <c r="M2979">
        <v>3780</v>
      </c>
      <c r="P2979" s="36">
        <v>41906</v>
      </c>
    </row>
    <row r="2980" spans="1:16">
      <c r="A2980" s="57">
        <v>41906</v>
      </c>
      <c r="B2980" t="s">
        <v>27</v>
      </c>
      <c r="C2980" t="s">
        <v>23</v>
      </c>
      <c r="D2980" t="s">
        <v>32</v>
      </c>
      <c r="E2980" t="s">
        <v>13</v>
      </c>
      <c r="F2980">
        <v>23</v>
      </c>
      <c r="G2980" t="str">
        <f t="shared" si="138"/>
        <v>2014</v>
      </c>
      <c r="H2980" t="str">
        <f t="shared" si="139"/>
        <v>September</v>
      </c>
      <c r="I2980">
        <v>56736</v>
      </c>
      <c r="J2980">
        <v>60480</v>
      </c>
      <c r="K2980">
        <f t="shared" si="140"/>
        <v>3744</v>
      </c>
      <c r="L2980">
        <v>3546</v>
      </c>
      <c r="M2980">
        <v>3780</v>
      </c>
      <c r="P2980" s="36">
        <v>41906</v>
      </c>
    </row>
    <row r="2981" spans="1:16">
      <c r="A2981" s="57">
        <v>41906</v>
      </c>
      <c r="B2981" t="s">
        <v>20</v>
      </c>
      <c r="C2981" t="s">
        <v>18</v>
      </c>
      <c r="D2981" t="s">
        <v>41</v>
      </c>
      <c r="E2981" t="s">
        <v>13</v>
      </c>
      <c r="F2981">
        <v>22</v>
      </c>
      <c r="G2981" t="str">
        <f t="shared" si="138"/>
        <v>2014</v>
      </c>
      <c r="H2981" t="str">
        <f t="shared" si="139"/>
        <v>September</v>
      </c>
      <c r="I2981">
        <v>70848</v>
      </c>
      <c r="J2981">
        <v>75600</v>
      </c>
      <c r="K2981">
        <f t="shared" si="140"/>
        <v>4752</v>
      </c>
      <c r="L2981">
        <v>5148</v>
      </c>
      <c r="M2981">
        <v>5490</v>
      </c>
      <c r="P2981" s="36">
        <v>41906</v>
      </c>
    </row>
    <row r="2982" spans="1:16">
      <c r="A2982" s="57">
        <v>41906</v>
      </c>
      <c r="B2982" t="s">
        <v>22</v>
      </c>
      <c r="C2982" t="s">
        <v>23</v>
      </c>
      <c r="D2982" t="s">
        <v>37</v>
      </c>
      <c r="E2982" t="s">
        <v>13</v>
      </c>
      <c r="F2982">
        <v>10</v>
      </c>
      <c r="G2982" t="str">
        <f t="shared" si="138"/>
        <v>2014</v>
      </c>
      <c r="H2982" t="str">
        <f t="shared" si="139"/>
        <v>September</v>
      </c>
      <c r="I2982">
        <v>98604</v>
      </c>
      <c r="J2982">
        <v>104940</v>
      </c>
      <c r="K2982">
        <f t="shared" si="140"/>
        <v>6336</v>
      </c>
      <c r="L2982">
        <v>3384</v>
      </c>
      <c r="M2982">
        <v>3600</v>
      </c>
      <c r="P2982" s="36">
        <v>41906</v>
      </c>
    </row>
    <row r="2983" spans="1:16">
      <c r="A2983" s="57">
        <v>41907</v>
      </c>
      <c r="B2983" t="s">
        <v>31</v>
      </c>
      <c r="C2983" t="s">
        <v>30</v>
      </c>
      <c r="D2983" t="s">
        <v>38</v>
      </c>
      <c r="E2983" t="s">
        <v>13</v>
      </c>
      <c r="F2983">
        <v>5</v>
      </c>
      <c r="G2983" t="str">
        <f t="shared" si="138"/>
        <v>2014</v>
      </c>
      <c r="H2983" t="str">
        <f t="shared" si="139"/>
        <v>September</v>
      </c>
      <c r="I2983">
        <v>78012</v>
      </c>
      <c r="J2983">
        <v>83160</v>
      </c>
      <c r="K2983">
        <f t="shared" si="140"/>
        <v>5148</v>
      </c>
      <c r="L2983">
        <v>3042</v>
      </c>
      <c r="M2983">
        <v>3240</v>
      </c>
      <c r="P2983" s="36">
        <v>41907</v>
      </c>
    </row>
    <row r="2984" spans="1:16">
      <c r="A2984" s="57">
        <v>41907</v>
      </c>
      <c r="B2984" t="s">
        <v>22</v>
      </c>
      <c r="C2984" t="s">
        <v>23</v>
      </c>
      <c r="D2984" t="s">
        <v>28</v>
      </c>
      <c r="E2984" t="s">
        <v>13</v>
      </c>
      <c r="F2984">
        <v>12</v>
      </c>
      <c r="G2984" t="str">
        <f t="shared" si="138"/>
        <v>2014</v>
      </c>
      <c r="H2984" t="str">
        <f t="shared" si="139"/>
        <v>September</v>
      </c>
      <c r="I2984">
        <v>69984</v>
      </c>
      <c r="J2984">
        <v>74520</v>
      </c>
      <c r="K2984">
        <f t="shared" si="140"/>
        <v>4536</v>
      </c>
      <c r="L2984">
        <v>3978</v>
      </c>
      <c r="M2984">
        <v>4230</v>
      </c>
      <c r="P2984" s="36">
        <v>41907</v>
      </c>
    </row>
    <row r="2985" spans="1:16">
      <c r="A2985" s="57">
        <v>41907</v>
      </c>
      <c r="B2985" t="s">
        <v>20</v>
      </c>
      <c r="C2985" t="s">
        <v>18</v>
      </c>
      <c r="D2985" t="s">
        <v>36</v>
      </c>
      <c r="E2985" t="s">
        <v>13</v>
      </c>
      <c r="F2985">
        <v>19</v>
      </c>
      <c r="G2985" t="str">
        <f t="shared" si="138"/>
        <v>2014</v>
      </c>
      <c r="H2985" t="str">
        <f t="shared" si="139"/>
        <v>September</v>
      </c>
      <c r="I2985">
        <v>50544</v>
      </c>
      <c r="J2985">
        <v>54000</v>
      </c>
      <c r="K2985">
        <f t="shared" si="140"/>
        <v>3456</v>
      </c>
      <c r="L2985">
        <v>3978</v>
      </c>
      <c r="M2985">
        <v>4230</v>
      </c>
      <c r="P2985" s="36">
        <v>41907</v>
      </c>
    </row>
    <row r="2986" spans="1:16">
      <c r="A2986" s="57">
        <v>41907</v>
      </c>
      <c r="B2986" t="s">
        <v>31</v>
      </c>
      <c r="C2986" t="s">
        <v>30</v>
      </c>
      <c r="D2986" t="s">
        <v>43</v>
      </c>
      <c r="E2986" t="s">
        <v>13</v>
      </c>
      <c r="F2986">
        <v>18</v>
      </c>
      <c r="G2986" t="str">
        <f t="shared" si="138"/>
        <v>2014</v>
      </c>
      <c r="H2986" t="str">
        <f t="shared" si="139"/>
        <v>September</v>
      </c>
      <c r="I2986">
        <v>81216</v>
      </c>
      <c r="J2986">
        <v>86400</v>
      </c>
      <c r="K2986">
        <f t="shared" si="140"/>
        <v>5184</v>
      </c>
      <c r="L2986">
        <v>3924</v>
      </c>
      <c r="M2986">
        <v>4230</v>
      </c>
      <c r="P2986" s="36">
        <v>41907</v>
      </c>
    </row>
    <row r="2987" spans="1:16">
      <c r="A2987" s="57">
        <v>41908</v>
      </c>
      <c r="B2987" t="s">
        <v>34</v>
      </c>
      <c r="C2987" t="s">
        <v>25</v>
      </c>
      <c r="D2987" t="s">
        <v>12</v>
      </c>
      <c r="E2987" t="s">
        <v>13</v>
      </c>
      <c r="F2987">
        <v>1</v>
      </c>
      <c r="G2987" t="str">
        <f t="shared" si="138"/>
        <v>2014</v>
      </c>
      <c r="H2987" t="str">
        <f t="shared" si="139"/>
        <v>September</v>
      </c>
      <c r="I2987">
        <v>18306</v>
      </c>
      <c r="J2987">
        <v>19440</v>
      </c>
      <c r="K2987">
        <f t="shared" si="140"/>
        <v>1134</v>
      </c>
      <c r="L2987">
        <v>2952</v>
      </c>
      <c r="M2987">
        <v>3150</v>
      </c>
      <c r="P2987" s="36">
        <v>41908</v>
      </c>
    </row>
    <row r="2988" spans="1:16">
      <c r="A2988" s="57">
        <v>41908</v>
      </c>
      <c r="B2988" t="s">
        <v>10</v>
      </c>
      <c r="C2988" t="s">
        <v>11</v>
      </c>
      <c r="D2988" t="s">
        <v>35</v>
      </c>
      <c r="E2988" t="s">
        <v>13</v>
      </c>
      <c r="F2988">
        <v>15</v>
      </c>
      <c r="G2988" t="str">
        <f t="shared" si="138"/>
        <v>2014</v>
      </c>
      <c r="H2988" t="str">
        <f t="shared" si="139"/>
        <v>September</v>
      </c>
      <c r="I2988">
        <v>5148</v>
      </c>
      <c r="J2988">
        <v>5490</v>
      </c>
      <c r="K2988">
        <f t="shared" si="140"/>
        <v>342</v>
      </c>
      <c r="L2988">
        <v>3042</v>
      </c>
      <c r="M2988">
        <v>3240</v>
      </c>
      <c r="P2988" s="36">
        <v>41908</v>
      </c>
    </row>
    <row r="2989" spans="1:16">
      <c r="A2989" s="57">
        <v>41908</v>
      </c>
      <c r="B2989" t="s">
        <v>34</v>
      </c>
      <c r="C2989" t="s">
        <v>25</v>
      </c>
      <c r="D2989" t="s">
        <v>33</v>
      </c>
      <c r="E2989" t="s">
        <v>13</v>
      </c>
      <c r="F2989">
        <v>4</v>
      </c>
      <c r="G2989" t="str">
        <f t="shared" si="138"/>
        <v>2014</v>
      </c>
      <c r="H2989" t="str">
        <f t="shared" si="139"/>
        <v>September</v>
      </c>
      <c r="I2989">
        <v>59670</v>
      </c>
      <c r="J2989">
        <v>63450</v>
      </c>
      <c r="K2989">
        <f t="shared" si="140"/>
        <v>3780</v>
      </c>
      <c r="L2989">
        <v>3978</v>
      </c>
      <c r="M2989">
        <v>4230</v>
      </c>
      <c r="P2989" s="36">
        <v>41908</v>
      </c>
    </row>
    <row r="2990" spans="1:16">
      <c r="A2990" s="57">
        <v>41909</v>
      </c>
      <c r="B2990" t="s">
        <v>24</v>
      </c>
      <c r="C2990" t="s">
        <v>25</v>
      </c>
      <c r="D2990" t="s">
        <v>36</v>
      </c>
      <c r="E2990" t="s">
        <v>13</v>
      </c>
      <c r="F2990">
        <v>16</v>
      </c>
      <c r="G2990" t="str">
        <f t="shared" si="138"/>
        <v>2014</v>
      </c>
      <c r="H2990" t="str">
        <f t="shared" si="139"/>
        <v>September</v>
      </c>
      <c r="I2990">
        <v>18954</v>
      </c>
      <c r="J2990">
        <v>20250</v>
      </c>
      <c r="K2990">
        <f t="shared" si="140"/>
        <v>1296</v>
      </c>
      <c r="L2990">
        <v>2106</v>
      </c>
      <c r="M2990">
        <v>2250</v>
      </c>
      <c r="P2990" s="36">
        <v>41909</v>
      </c>
    </row>
    <row r="2991" spans="1:16">
      <c r="A2991" s="57">
        <v>41909</v>
      </c>
      <c r="B2991" t="s">
        <v>34</v>
      </c>
      <c r="C2991" t="s">
        <v>25</v>
      </c>
      <c r="D2991" t="s">
        <v>43</v>
      </c>
      <c r="E2991" t="s">
        <v>13</v>
      </c>
      <c r="F2991">
        <v>10</v>
      </c>
      <c r="G2991" t="str">
        <f t="shared" si="138"/>
        <v>2014</v>
      </c>
      <c r="H2991" t="str">
        <f t="shared" si="139"/>
        <v>September</v>
      </c>
      <c r="I2991">
        <v>71064</v>
      </c>
      <c r="J2991">
        <v>75600</v>
      </c>
      <c r="K2991">
        <f t="shared" si="140"/>
        <v>4536</v>
      </c>
      <c r="L2991">
        <v>2034</v>
      </c>
      <c r="M2991">
        <v>2160</v>
      </c>
      <c r="P2991" s="36">
        <v>41909</v>
      </c>
    </row>
    <row r="2992" spans="1:16">
      <c r="A2992" s="57">
        <v>41909</v>
      </c>
      <c r="B2992" t="s">
        <v>22</v>
      </c>
      <c r="C2992" t="s">
        <v>23</v>
      </c>
      <c r="D2992" t="s">
        <v>35</v>
      </c>
      <c r="E2992" t="s">
        <v>13</v>
      </c>
      <c r="F2992">
        <v>21</v>
      </c>
      <c r="G2992" t="str">
        <f t="shared" si="138"/>
        <v>2014</v>
      </c>
      <c r="H2992" t="str">
        <f t="shared" si="139"/>
        <v>September</v>
      </c>
      <c r="I2992">
        <v>128700</v>
      </c>
      <c r="J2992">
        <v>137250</v>
      </c>
      <c r="K2992">
        <f t="shared" si="140"/>
        <v>8550</v>
      </c>
      <c r="L2992">
        <v>4482</v>
      </c>
      <c r="M2992">
        <v>4770</v>
      </c>
      <c r="P2992" s="36">
        <v>41909</v>
      </c>
    </row>
    <row r="2993" spans="1:16">
      <c r="A2993" s="57">
        <v>41909</v>
      </c>
      <c r="B2993" t="s">
        <v>22</v>
      </c>
      <c r="C2993" t="s">
        <v>23</v>
      </c>
      <c r="D2993" t="s">
        <v>41</v>
      </c>
      <c r="E2993" t="s">
        <v>13</v>
      </c>
      <c r="F2993">
        <v>7</v>
      </c>
      <c r="G2993" t="str">
        <f t="shared" si="138"/>
        <v>2014</v>
      </c>
      <c r="H2993" t="str">
        <f t="shared" si="139"/>
        <v>September</v>
      </c>
      <c r="I2993">
        <v>17712</v>
      </c>
      <c r="J2993">
        <v>18900</v>
      </c>
      <c r="K2993">
        <f t="shared" si="140"/>
        <v>1188</v>
      </c>
      <c r="L2993">
        <v>3726</v>
      </c>
      <c r="M2993">
        <v>3960</v>
      </c>
      <c r="P2993" s="36">
        <v>41909</v>
      </c>
    </row>
    <row r="2994" spans="1:16">
      <c r="A2994" s="57">
        <v>41910</v>
      </c>
      <c r="B2994" t="s">
        <v>14</v>
      </c>
      <c r="C2994" t="s">
        <v>11</v>
      </c>
      <c r="D2994" t="s">
        <v>21</v>
      </c>
      <c r="E2994" t="s">
        <v>13</v>
      </c>
      <c r="F2994">
        <v>22</v>
      </c>
      <c r="G2994" t="str">
        <f t="shared" si="138"/>
        <v>2014</v>
      </c>
      <c r="H2994" t="str">
        <f t="shared" si="139"/>
        <v>September</v>
      </c>
      <c r="I2994">
        <v>28548</v>
      </c>
      <c r="J2994">
        <v>30420</v>
      </c>
      <c r="K2994">
        <f t="shared" si="140"/>
        <v>1872</v>
      </c>
      <c r="L2994">
        <v>2952</v>
      </c>
      <c r="M2994">
        <v>3150</v>
      </c>
      <c r="P2994" s="36">
        <v>41910</v>
      </c>
    </row>
    <row r="2995" spans="1:16">
      <c r="A2995" s="57">
        <v>41910</v>
      </c>
      <c r="B2995" t="s">
        <v>27</v>
      </c>
      <c r="C2995" t="s">
        <v>23</v>
      </c>
      <c r="D2995" t="s">
        <v>38</v>
      </c>
      <c r="E2995" t="s">
        <v>13</v>
      </c>
      <c r="F2995">
        <v>15</v>
      </c>
      <c r="G2995" t="str">
        <f t="shared" si="138"/>
        <v>2014</v>
      </c>
      <c r="H2995" t="str">
        <f t="shared" si="139"/>
        <v>September</v>
      </c>
      <c r="I2995">
        <v>49644</v>
      </c>
      <c r="J2995">
        <v>52920</v>
      </c>
      <c r="K2995">
        <f t="shared" si="140"/>
        <v>3276</v>
      </c>
      <c r="L2995">
        <v>3384</v>
      </c>
      <c r="M2995">
        <v>3600</v>
      </c>
      <c r="P2995" s="36">
        <v>41910</v>
      </c>
    </row>
    <row r="2996" spans="1:16">
      <c r="A2996" s="57">
        <v>41911</v>
      </c>
      <c r="B2996" t="s">
        <v>27</v>
      </c>
      <c r="C2996" t="s">
        <v>23</v>
      </c>
      <c r="D2996" t="s">
        <v>15</v>
      </c>
      <c r="E2996" t="s">
        <v>16</v>
      </c>
      <c r="F2996">
        <v>7</v>
      </c>
      <c r="G2996" t="str">
        <f t="shared" si="138"/>
        <v>2014</v>
      </c>
      <c r="H2996" t="str">
        <f t="shared" si="139"/>
        <v>September</v>
      </c>
      <c r="I2996">
        <v>35820</v>
      </c>
      <c r="J2996">
        <v>38700</v>
      </c>
      <c r="K2996">
        <f t="shared" si="140"/>
        <v>2880</v>
      </c>
      <c r="L2996">
        <v>3546</v>
      </c>
      <c r="M2996">
        <v>3780</v>
      </c>
      <c r="P2996" s="36">
        <v>41911</v>
      </c>
    </row>
    <row r="2997" spans="1:16">
      <c r="A2997" s="57">
        <v>41911</v>
      </c>
      <c r="B2997" t="s">
        <v>29</v>
      </c>
      <c r="C2997" t="s">
        <v>30</v>
      </c>
      <c r="D2997" t="s">
        <v>28</v>
      </c>
      <c r="E2997" t="s">
        <v>13</v>
      </c>
      <c r="F2997">
        <v>17</v>
      </c>
      <c r="G2997" t="str">
        <f t="shared" si="138"/>
        <v>2014</v>
      </c>
      <c r="H2997" t="str">
        <f t="shared" si="139"/>
        <v>September</v>
      </c>
      <c r="I2997">
        <v>5832</v>
      </c>
      <c r="J2997">
        <v>6210</v>
      </c>
      <c r="K2997">
        <f t="shared" si="140"/>
        <v>378</v>
      </c>
      <c r="L2997">
        <v>5148</v>
      </c>
      <c r="M2997">
        <v>5490</v>
      </c>
      <c r="P2997" s="36">
        <v>41911</v>
      </c>
    </row>
    <row r="2998" spans="1:16">
      <c r="A2998" s="57">
        <v>41911</v>
      </c>
      <c r="B2998" t="s">
        <v>17</v>
      </c>
      <c r="C2998" t="s">
        <v>18</v>
      </c>
      <c r="D2998" t="s">
        <v>32</v>
      </c>
      <c r="E2998" t="s">
        <v>13</v>
      </c>
      <c r="F2998">
        <v>20</v>
      </c>
      <c r="G2998" t="str">
        <f t="shared" si="138"/>
        <v>2014</v>
      </c>
      <c r="H2998" t="str">
        <f t="shared" si="139"/>
        <v>September</v>
      </c>
      <c r="I2998">
        <v>88650</v>
      </c>
      <c r="J2998">
        <v>94500</v>
      </c>
      <c r="K2998">
        <f t="shared" si="140"/>
        <v>5850</v>
      </c>
      <c r="L2998">
        <v>2034</v>
      </c>
      <c r="M2998">
        <v>2160</v>
      </c>
      <c r="P2998" s="36">
        <v>41911</v>
      </c>
    </row>
    <row r="2999" spans="1:16">
      <c r="A2999" s="57">
        <v>41911</v>
      </c>
      <c r="B2999" t="s">
        <v>31</v>
      </c>
      <c r="C2999" t="s">
        <v>30</v>
      </c>
      <c r="D2999" t="s">
        <v>38</v>
      </c>
      <c r="E2999" t="s">
        <v>13</v>
      </c>
      <c r="F2999">
        <v>5</v>
      </c>
      <c r="G2999" t="str">
        <f t="shared" si="138"/>
        <v>2014</v>
      </c>
      <c r="H2999" t="str">
        <f t="shared" si="139"/>
        <v>September</v>
      </c>
      <c r="I2999">
        <v>63828</v>
      </c>
      <c r="J2999">
        <v>68040</v>
      </c>
      <c r="K2999">
        <f t="shared" si="140"/>
        <v>4212</v>
      </c>
      <c r="L2999">
        <v>2196</v>
      </c>
      <c r="M2999">
        <v>2340</v>
      </c>
      <c r="P2999" s="36">
        <v>41911</v>
      </c>
    </row>
    <row r="3000" spans="1:16">
      <c r="A3000" s="57">
        <v>41912</v>
      </c>
      <c r="B3000" t="s">
        <v>10</v>
      </c>
      <c r="C3000" t="s">
        <v>11</v>
      </c>
      <c r="D3000" t="s">
        <v>35</v>
      </c>
      <c r="E3000" t="s">
        <v>13</v>
      </c>
      <c r="F3000">
        <v>14</v>
      </c>
      <c r="G3000" t="str">
        <f t="shared" si="138"/>
        <v>2014</v>
      </c>
      <c r="H3000" t="str">
        <f t="shared" si="139"/>
        <v>September</v>
      </c>
      <c r="I3000">
        <v>82368</v>
      </c>
      <c r="J3000">
        <v>87840</v>
      </c>
      <c r="K3000">
        <f t="shared" si="140"/>
        <v>5472</v>
      </c>
      <c r="L3000">
        <v>3546</v>
      </c>
      <c r="M3000">
        <v>3780</v>
      </c>
      <c r="P3000" s="36">
        <v>41912</v>
      </c>
    </row>
    <row r="3001" spans="1:16">
      <c r="A3001" s="57">
        <v>41912</v>
      </c>
      <c r="B3001" t="s">
        <v>27</v>
      </c>
      <c r="C3001" t="s">
        <v>23</v>
      </c>
      <c r="D3001" t="s">
        <v>33</v>
      </c>
      <c r="E3001" t="s">
        <v>13</v>
      </c>
      <c r="F3001">
        <v>6</v>
      </c>
      <c r="G3001" t="str">
        <f t="shared" si="138"/>
        <v>2014</v>
      </c>
      <c r="H3001" t="str">
        <f t="shared" si="139"/>
        <v>September</v>
      </c>
      <c r="I3001">
        <v>3978</v>
      </c>
      <c r="J3001">
        <v>4230</v>
      </c>
      <c r="K3001">
        <f t="shared" si="140"/>
        <v>252</v>
      </c>
      <c r="L3001">
        <v>3546</v>
      </c>
      <c r="M3001">
        <v>3780</v>
      </c>
      <c r="P3001" s="36">
        <v>41912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6"/>
  <sheetViews>
    <sheetView showGridLines="0" zoomScale="70" zoomScaleNormal="70" workbookViewId="0">
      <selection activeCell="AB6" sqref="AB6"/>
    </sheetView>
  </sheetViews>
  <sheetFormatPr defaultRowHeight="18.75"/>
  <cols>
    <col min="1" max="16384" width="9.140625" style="1"/>
  </cols>
  <sheetData>
    <row r="6" ht="33" customHeight="1"/>
  </sheetData>
  <pageMargins left="0.7" right="0.7" top="0.75" bottom="0.75" header="0.3" footer="0.3"/>
  <pageSetup scale="41"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6"/>
  <sheetViews>
    <sheetView showGridLines="0" zoomScale="70" zoomScaleNormal="70" workbookViewId="0">
      <selection activeCell="T16" sqref="T16"/>
    </sheetView>
  </sheetViews>
  <sheetFormatPr defaultRowHeight="18.75"/>
  <cols>
    <col min="1" max="16384" width="9.140625" style="1"/>
  </cols>
  <sheetData>
    <row r="6" ht="33" customHeight="1"/>
  </sheetData>
  <pageMargins left="0.7" right="0.7" top="0.75" bottom="0.75" header="0.3" footer="0.3"/>
  <pageSetup scale="41"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743"/>
  <sheetViews>
    <sheetView workbookViewId="0">
      <selection activeCell="AC131" sqref="AC125:AR131"/>
    </sheetView>
  </sheetViews>
  <sheetFormatPr defaultRowHeight="15"/>
  <cols>
    <col min="1" max="1" width="31.85546875" customWidth="1"/>
    <col min="2" max="2" width="12.140625" customWidth="1"/>
    <col min="3" max="3" width="15.42578125" customWidth="1"/>
    <col min="4" max="4" width="17.140625" customWidth="1"/>
    <col min="5" max="5" width="10" customWidth="1"/>
    <col min="6" max="6" width="31.85546875" customWidth="1"/>
    <col min="7" max="7" width="12.5703125" customWidth="1"/>
    <col min="8" max="8" width="13.140625" customWidth="1"/>
    <col min="9" max="9" width="12.5703125" customWidth="1"/>
    <col min="10" max="10" width="6.85546875" customWidth="1"/>
    <col min="11" max="11" width="5.5703125" customWidth="1"/>
    <col min="12" max="12" width="5.140625" customWidth="1"/>
    <col min="13" max="13" width="7.85546875" customWidth="1"/>
    <col min="14" max="14" width="9.85546875" bestFit="1" customWidth="1"/>
    <col min="15" max="15" width="15.7109375" bestFit="1" customWidth="1"/>
    <col min="16" max="16" width="6.140625" customWidth="1"/>
    <col min="17" max="17" width="9.42578125" style="57" customWidth="1"/>
    <col min="18" max="18" width="7.42578125" customWidth="1"/>
    <col min="19" max="19" width="11.28515625" customWidth="1"/>
    <col min="20" max="21" width="7" customWidth="1"/>
    <col min="22" max="24" width="6" customWidth="1"/>
    <col min="25" max="25" width="7" customWidth="1"/>
    <col min="26" max="26" width="6" customWidth="1"/>
    <col min="27" max="28" width="7" customWidth="1"/>
    <col min="29" max="30" width="6" customWidth="1"/>
    <col min="31" max="32" width="7" customWidth="1"/>
    <col min="33" max="33" width="6" customWidth="1"/>
    <col min="34" max="34" width="7" customWidth="1"/>
    <col min="35" max="36" width="6" customWidth="1"/>
    <col min="37" max="37" width="7" customWidth="1"/>
    <col min="38" max="41" width="6" customWidth="1"/>
    <col min="42" max="42" width="7" customWidth="1"/>
    <col min="43" max="50" width="6" customWidth="1"/>
    <col min="51" max="51" width="7" customWidth="1"/>
    <col min="52" max="52" width="6" customWidth="1"/>
    <col min="53" max="53" width="7" customWidth="1"/>
    <col min="54" max="54" width="6" customWidth="1"/>
    <col min="55" max="55" width="7" customWidth="1"/>
    <col min="56" max="58" width="6" customWidth="1"/>
    <col min="59" max="59" width="7" customWidth="1"/>
    <col min="60" max="61" width="6" customWidth="1"/>
    <col min="62" max="62" width="7" customWidth="1"/>
    <col min="63" max="63" width="6" customWidth="1"/>
    <col min="64" max="64" width="7" customWidth="1"/>
    <col min="65" max="78" width="6" customWidth="1"/>
    <col min="79" max="79" width="7" customWidth="1"/>
    <col min="80" max="81" width="6" customWidth="1"/>
    <col min="82" max="82" width="7" customWidth="1"/>
    <col min="83" max="84" width="6" customWidth="1"/>
    <col min="85" max="86" width="7" customWidth="1"/>
    <col min="87" max="87" width="6" customWidth="1"/>
    <col min="88" max="88" width="7" customWidth="1"/>
    <col min="89" max="89" width="6" customWidth="1"/>
    <col min="90" max="90" width="7" customWidth="1"/>
    <col min="91" max="100" width="6" customWidth="1"/>
    <col min="101" max="101" width="7" customWidth="1"/>
    <col min="102" max="103" width="6" customWidth="1"/>
    <col min="104" max="104" width="7" customWidth="1"/>
    <col min="105" max="105" width="6" customWidth="1"/>
    <col min="106" max="106" width="7" customWidth="1"/>
    <col min="107" max="108" width="6" customWidth="1"/>
    <col min="109" max="109" width="7" customWidth="1"/>
    <col min="110" max="110" width="6" customWidth="1"/>
    <col min="111" max="111" width="7" customWidth="1"/>
    <col min="112" max="113" width="6" customWidth="1"/>
    <col min="114" max="114" width="7" customWidth="1"/>
    <col min="115" max="116" width="6" customWidth="1"/>
    <col min="117" max="117" width="7" customWidth="1"/>
    <col min="118" max="118" width="6" customWidth="1"/>
    <col min="119" max="119" width="7" customWidth="1"/>
    <col min="120" max="121" width="6" customWidth="1"/>
    <col min="122" max="125" width="7" customWidth="1"/>
    <col min="126" max="128" width="6" customWidth="1"/>
    <col min="129" max="130" width="7" customWidth="1"/>
    <col min="131" max="137" width="6" customWidth="1"/>
    <col min="138" max="139" width="7" customWidth="1"/>
    <col min="140" max="140" width="6" customWidth="1"/>
    <col min="141" max="141" width="7" customWidth="1"/>
    <col min="142" max="144" width="6" customWidth="1"/>
    <col min="145" max="145" width="7" customWidth="1"/>
    <col min="146" max="149" width="6" customWidth="1"/>
    <col min="150" max="151" width="7" customWidth="1"/>
    <col min="152" max="154" width="6" customWidth="1"/>
    <col min="155" max="155" width="7" customWidth="1"/>
    <col min="156" max="156" width="6" customWidth="1"/>
    <col min="157" max="157" width="7" customWidth="1"/>
    <col min="158" max="158" width="6" customWidth="1"/>
    <col min="159" max="159" width="7" customWidth="1"/>
    <col min="160" max="160" width="6" customWidth="1"/>
    <col min="161" max="162" width="7" customWidth="1"/>
    <col min="163" max="163" width="6" customWidth="1"/>
    <col min="164" max="164" width="7" customWidth="1"/>
    <col min="165" max="169" width="6" customWidth="1"/>
    <col min="170" max="170" width="7" customWidth="1"/>
    <col min="171" max="173" width="6" customWidth="1"/>
    <col min="174" max="174" width="7" customWidth="1"/>
    <col min="175" max="180" width="6" customWidth="1"/>
    <col min="181" max="181" width="7" customWidth="1"/>
    <col min="182" max="187" width="6" customWidth="1"/>
    <col min="188" max="188" width="7" customWidth="1"/>
    <col min="189" max="191" width="6" customWidth="1"/>
    <col min="192" max="192" width="7" customWidth="1"/>
    <col min="193" max="193" width="6" customWidth="1"/>
    <col min="194" max="195" width="7" customWidth="1"/>
    <col min="196" max="198" width="6" customWidth="1"/>
    <col min="199" max="199" width="7" customWidth="1"/>
    <col min="200" max="201" width="6" customWidth="1"/>
    <col min="202" max="204" width="7" customWidth="1"/>
    <col min="205" max="206" width="6" customWidth="1"/>
    <col min="207" max="208" width="7" customWidth="1"/>
    <col min="209" max="210" width="6" customWidth="1"/>
    <col min="211" max="213" width="7" customWidth="1"/>
    <col min="214" max="214" width="6" customWidth="1"/>
    <col min="215" max="215" width="7" customWidth="1"/>
    <col min="216" max="219" width="6" customWidth="1"/>
    <col min="220" max="221" width="7" customWidth="1"/>
    <col min="222" max="229" width="6" customWidth="1"/>
    <col min="230" max="230" width="7" customWidth="1"/>
    <col min="231" max="236" width="6" customWidth="1"/>
    <col min="237" max="237" width="7" customWidth="1"/>
    <col min="238" max="239" width="6" customWidth="1"/>
    <col min="240" max="240" width="7" customWidth="1"/>
    <col min="241" max="241" width="6" customWidth="1"/>
    <col min="242" max="242" width="7" customWidth="1"/>
    <col min="243" max="244" width="6" customWidth="1"/>
    <col min="245" max="247" width="7" customWidth="1"/>
    <col min="248" max="252" width="6" customWidth="1"/>
    <col min="253" max="254" width="7" customWidth="1"/>
    <col min="255" max="257" width="6" customWidth="1"/>
    <col min="258" max="259" width="7" customWidth="1"/>
    <col min="260" max="264" width="6" customWidth="1"/>
    <col min="265" max="265" width="7" customWidth="1"/>
    <col min="266" max="267" width="6" customWidth="1"/>
    <col min="268" max="268" width="7" customWidth="1"/>
    <col min="269" max="270" width="6" customWidth="1"/>
    <col min="271" max="271" width="7" customWidth="1"/>
    <col min="272" max="279" width="6" customWidth="1"/>
    <col min="280" max="280" width="7" customWidth="1"/>
    <col min="281" max="282" width="6" customWidth="1"/>
    <col min="283" max="283" width="7" customWidth="1"/>
    <col min="284" max="285" width="6" customWidth="1"/>
    <col min="286" max="286" width="7" customWidth="1"/>
    <col min="287" max="287" width="6" customWidth="1"/>
    <col min="288" max="288" width="7" customWidth="1"/>
    <col min="289" max="290" width="6" customWidth="1"/>
    <col min="291" max="292" width="7" customWidth="1"/>
    <col min="293" max="294" width="6" customWidth="1"/>
    <col min="295" max="298" width="7" customWidth="1"/>
    <col min="299" max="300" width="6" customWidth="1"/>
    <col min="301" max="301" width="7" customWidth="1"/>
    <col min="302" max="314" width="6" customWidth="1"/>
    <col min="315" max="315" width="7" customWidth="1"/>
    <col min="316" max="317" width="6" customWidth="1"/>
    <col min="318" max="318" width="7" customWidth="1"/>
    <col min="319" max="320" width="6" customWidth="1"/>
    <col min="321" max="321" width="7" customWidth="1"/>
    <col min="322" max="324" width="6" customWidth="1"/>
    <col min="325" max="325" width="7" customWidth="1"/>
    <col min="326" max="328" width="6" customWidth="1"/>
    <col min="329" max="329" width="7" customWidth="1"/>
    <col min="330" max="333" width="6" customWidth="1"/>
    <col min="334" max="334" width="7" customWidth="1"/>
    <col min="335" max="335" width="6" customWidth="1"/>
    <col min="336" max="337" width="7" customWidth="1"/>
    <col min="338" max="338" width="6" customWidth="1"/>
    <col min="339" max="340" width="7" customWidth="1"/>
    <col min="341" max="341" width="6" customWidth="1"/>
    <col min="342" max="342" width="7" customWidth="1"/>
    <col min="343" max="344" width="6" customWidth="1"/>
    <col min="345" max="345" width="7" customWidth="1"/>
    <col min="346" max="346" width="6" customWidth="1"/>
    <col min="347" max="347" width="7" customWidth="1"/>
    <col min="348" max="348" width="6" customWidth="1"/>
    <col min="349" max="351" width="7" customWidth="1"/>
    <col min="352" max="354" width="6" customWidth="1"/>
    <col min="355" max="355" width="7" customWidth="1"/>
    <col min="356" max="361" width="6" customWidth="1"/>
    <col min="362" max="363" width="7" customWidth="1"/>
    <col min="364" max="369" width="6" customWidth="1"/>
    <col min="370" max="370" width="7" customWidth="1"/>
    <col min="371" max="372" width="6" customWidth="1"/>
    <col min="373" max="373" width="7" customWidth="1"/>
    <col min="374" max="378" width="6" customWidth="1"/>
    <col min="379" max="380" width="7" customWidth="1"/>
    <col min="381" max="382" width="6" customWidth="1"/>
    <col min="383" max="383" width="7" customWidth="1"/>
    <col min="384" max="384" width="6" customWidth="1"/>
    <col min="385" max="386" width="7" customWidth="1"/>
    <col min="387" max="387" width="6" customWidth="1"/>
    <col min="388" max="394" width="7" customWidth="1"/>
    <col min="395" max="405" width="6" customWidth="1"/>
    <col min="406" max="406" width="7" customWidth="1"/>
    <col min="407" max="407" width="6" customWidth="1"/>
    <col min="408" max="408" width="7" customWidth="1"/>
    <col min="409" max="409" width="6" customWidth="1"/>
    <col min="410" max="410" width="7" customWidth="1"/>
    <col min="411" max="419" width="6" customWidth="1"/>
    <col min="420" max="420" width="7" customWidth="1"/>
    <col min="421" max="421" width="6" customWidth="1"/>
    <col min="422" max="422" width="7" customWidth="1"/>
    <col min="423" max="427" width="6" customWidth="1"/>
    <col min="428" max="429" width="7" customWidth="1"/>
    <col min="430" max="432" width="6" customWidth="1"/>
    <col min="433" max="434" width="7" customWidth="1"/>
    <col min="435" max="441" width="6" customWidth="1"/>
    <col min="442" max="444" width="7" customWidth="1"/>
    <col min="445" max="446" width="6" customWidth="1"/>
    <col min="447" max="448" width="7" customWidth="1"/>
    <col min="449" max="451" width="6" customWidth="1"/>
    <col min="452" max="452" width="7" customWidth="1"/>
    <col min="453" max="456" width="6" customWidth="1"/>
    <col min="457" max="457" width="7" customWidth="1"/>
    <col min="458" max="462" width="6" customWidth="1"/>
    <col min="463" max="464" width="7" customWidth="1"/>
    <col min="465" max="470" width="6" customWidth="1"/>
    <col min="471" max="471" width="7" customWidth="1"/>
    <col min="472" max="472" width="6" customWidth="1"/>
    <col min="473" max="474" width="7" customWidth="1"/>
    <col min="475" max="475" width="6" customWidth="1"/>
    <col min="476" max="476" width="7" customWidth="1"/>
    <col min="477" max="479" width="6" customWidth="1"/>
    <col min="480" max="480" width="7" customWidth="1"/>
    <col min="481" max="482" width="6" customWidth="1"/>
    <col min="483" max="483" width="7" customWidth="1"/>
    <col min="484" max="485" width="6" customWidth="1"/>
    <col min="486" max="486" width="7" customWidth="1"/>
    <col min="487" max="490" width="6" customWidth="1"/>
    <col min="491" max="491" width="7" customWidth="1"/>
    <col min="492" max="493" width="6" customWidth="1"/>
    <col min="494" max="498" width="7" customWidth="1"/>
    <col min="499" max="508" width="6" customWidth="1"/>
    <col min="509" max="509" width="7" customWidth="1"/>
    <col min="510" max="510" width="6" customWidth="1"/>
    <col min="511" max="512" width="7" customWidth="1"/>
    <col min="513" max="521" width="6" customWidth="1"/>
    <col min="522" max="522" width="7" customWidth="1"/>
    <col min="523" max="525" width="6" customWidth="1"/>
    <col min="526" max="526" width="7" customWidth="1"/>
    <col min="527" max="531" width="6" customWidth="1"/>
    <col min="532" max="533" width="7" customWidth="1"/>
    <col min="534" max="535" width="6" customWidth="1"/>
    <col min="536" max="537" width="7" customWidth="1"/>
    <col min="538" max="540" width="6" customWidth="1"/>
    <col min="541" max="541" width="7" customWidth="1"/>
    <col min="542" max="542" width="6" customWidth="1"/>
    <col min="543" max="543" width="7" customWidth="1"/>
    <col min="544" max="544" width="6" customWidth="1"/>
    <col min="545" max="545" width="7" customWidth="1"/>
    <col min="546" max="546" width="6" customWidth="1"/>
    <col min="547" max="548" width="7" customWidth="1"/>
    <col min="549" max="553" width="6" customWidth="1"/>
    <col min="554" max="554" width="7" customWidth="1"/>
    <col min="555" max="555" width="6" customWidth="1"/>
    <col min="556" max="557" width="7" customWidth="1"/>
    <col min="558" max="559" width="6" customWidth="1"/>
    <col min="560" max="560" width="7" customWidth="1"/>
    <col min="561" max="569" width="6" customWidth="1"/>
    <col min="570" max="570" width="7" customWidth="1"/>
    <col min="571" max="571" width="6" customWidth="1"/>
    <col min="572" max="573" width="7" customWidth="1"/>
    <col min="574" max="574" width="6" customWidth="1"/>
    <col min="575" max="575" width="7" customWidth="1"/>
    <col min="576" max="577" width="6" customWidth="1"/>
    <col min="578" max="578" width="7" customWidth="1"/>
    <col min="579" max="585" width="6" customWidth="1"/>
    <col min="586" max="586" width="7" customWidth="1"/>
    <col min="587" max="587" width="6" customWidth="1"/>
    <col min="588" max="588" width="7" customWidth="1"/>
    <col min="589" max="591" width="6" customWidth="1"/>
    <col min="592" max="592" width="7" customWidth="1"/>
    <col min="593" max="600" width="6" customWidth="1"/>
    <col min="601" max="601" width="7" customWidth="1"/>
    <col min="602" max="608" width="6" customWidth="1"/>
    <col min="609" max="610" width="7" customWidth="1"/>
    <col min="611" max="613" width="6" customWidth="1"/>
    <col min="614" max="614" width="7" customWidth="1"/>
    <col min="615" max="615" width="6" customWidth="1"/>
    <col min="616" max="616" width="7" customWidth="1"/>
    <col min="617" max="620" width="6" customWidth="1"/>
    <col min="621" max="623" width="7" customWidth="1"/>
    <col min="624" max="624" width="6" customWidth="1"/>
    <col min="625" max="626" width="7" customWidth="1"/>
    <col min="627" max="627" width="6" customWidth="1"/>
    <col min="628" max="629" width="7" customWidth="1"/>
    <col min="630" max="630" width="6" customWidth="1"/>
    <col min="631" max="631" width="7" customWidth="1"/>
    <col min="632" max="637" width="6" customWidth="1"/>
    <col min="638" max="640" width="7" customWidth="1"/>
    <col min="641" max="641" width="6" customWidth="1"/>
    <col min="642" max="642" width="7" customWidth="1"/>
    <col min="643" max="643" width="6" customWidth="1"/>
    <col min="644" max="644" width="7" customWidth="1"/>
    <col min="645" max="646" width="6" customWidth="1"/>
    <col min="647" max="647" width="7" customWidth="1"/>
    <col min="648" max="648" width="6" customWidth="1"/>
    <col min="649" max="649" width="7" customWidth="1"/>
    <col min="650" max="650" width="6" customWidth="1"/>
    <col min="651" max="651" width="7" customWidth="1"/>
    <col min="652" max="655" width="6" customWidth="1"/>
    <col min="656" max="656" width="7" customWidth="1"/>
    <col min="657" max="657" width="6" customWidth="1"/>
    <col min="658" max="658" width="7" customWidth="1"/>
    <col min="659" max="661" width="6" customWidth="1"/>
    <col min="662" max="662" width="7" customWidth="1"/>
    <col min="663" max="667" width="6" customWidth="1"/>
    <col min="668" max="669" width="7" customWidth="1"/>
    <col min="670" max="673" width="6" customWidth="1"/>
    <col min="674" max="675" width="7" customWidth="1"/>
    <col min="676" max="677" width="6" customWidth="1"/>
    <col min="678" max="678" width="7" customWidth="1"/>
    <col min="679" max="679" width="6" customWidth="1"/>
    <col min="680" max="680" width="7" customWidth="1"/>
    <col min="681" max="681" width="6" customWidth="1"/>
    <col min="682" max="682" width="7" customWidth="1"/>
    <col min="683" max="684" width="6" customWidth="1"/>
    <col min="685" max="685" width="7" customWidth="1"/>
    <col min="686" max="690" width="6" customWidth="1"/>
    <col min="691" max="691" width="7" customWidth="1"/>
    <col min="692" max="693" width="6" customWidth="1"/>
    <col min="694" max="694" width="7" customWidth="1"/>
    <col min="695" max="701" width="6" customWidth="1"/>
    <col min="702" max="702" width="7" customWidth="1"/>
    <col min="703" max="709" width="6" customWidth="1"/>
    <col min="710" max="711" width="7" customWidth="1"/>
    <col min="712" max="712" width="6" customWidth="1"/>
    <col min="713" max="713" width="7" customWidth="1"/>
    <col min="714" max="714" width="6" customWidth="1"/>
    <col min="715" max="715" width="7" customWidth="1"/>
    <col min="716" max="716" width="6" customWidth="1"/>
    <col min="717" max="717" width="7" customWidth="1"/>
    <col min="718" max="718" width="6" customWidth="1"/>
    <col min="719" max="719" width="7" customWidth="1"/>
    <col min="720" max="724" width="6" customWidth="1"/>
    <col min="725" max="725" width="7" customWidth="1"/>
    <col min="726" max="727" width="6" customWidth="1"/>
    <col min="728" max="729" width="7" customWidth="1"/>
    <col min="730" max="732" width="6" customWidth="1"/>
    <col min="733" max="733" width="7" customWidth="1"/>
    <col min="734" max="734" width="6" customWidth="1"/>
    <col min="735" max="735" width="7" customWidth="1"/>
    <col min="736" max="736" width="6" customWidth="1"/>
    <col min="737" max="737" width="7" customWidth="1"/>
    <col min="738" max="746" width="6" customWidth="1"/>
    <col min="747" max="747" width="7" customWidth="1"/>
    <col min="748" max="751" width="6" customWidth="1"/>
    <col min="752" max="752" width="7" customWidth="1"/>
    <col min="753" max="754" width="6" customWidth="1"/>
    <col min="755" max="756" width="7" customWidth="1"/>
    <col min="757" max="767" width="6" customWidth="1"/>
    <col min="768" max="768" width="7" customWidth="1"/>
    <col min="769" max="777" width="6" customWidth="1"/>
    <col min="778" max="778" width="7" customWidth="1"/>
    <col min="779" max="788" width="6" customWidth="1"/>
    <col min="789" max="789" width="7" customWidth="1"/>
    <col min="790" max="792" width="6" customWidth="1"/>
    <col min="793" max="794" width="7" customWidth="1"/>
    <col min="795" max="799" width="6" customWidth="1"/>
    <col min="800" max="801" width="7" customWidth="1"/>
    <col min="802" max="803" width="6" customWidth="1"/>
    <col min="804" max="804" width="7" customWidth="1"/>
    <col min="805" max="805" width="6" customWidth="1"/>
    <col min="806" max="806" width="7" customWidth="1"/>
    <col min="807" max="811" width="6" customWidth="1"/>
    <col min="812" max="812" width="7" customWidth="1"/>
    <col min="813" max="814" width="6" customWidth="1"/>
    <col min="815" max="816" width="7" customWidth="1"/>
    <col min="817" max="820" width="6" customWidth="1"/>
    <col min="821" max="822" width="7" customWidth="1"/>
    <col min="823" max="825" width="6" customWidth="1"/>
    <col min="826" max="826" width="7" customWidth="1"/>
    <col min="827" max="828" width="6" customWidth="1"/>
    <col min="829" max="829" width="7" customWidth="1"/>
    <col min="830" max="830" width="6" customWidth="1"/>
    <col min="831" max="831" width="7" customWidth="1"/>
    <col min="832" max="832" width="6" customWidth="1"/>
    <col min="833" max="834" width="7" customWidth="1"/>
    <col min="835" max="837" width="6" customWidth="1"/>
    <col min="838" max="839" width="7" customWidth="1"/>
    <col min="840" max="840" width="6" customWidth="1"/>
    <col min="841" max="843" width="7" customWidth="1"/>
    <col min="844" max="847" width="6" customWidth="1"/>
    <col min="848" max="849" width="7" customWidth="1"/>
    <col min="850" max="851" width="6" customWidth="1"/>
    <col min="852" max="852" width="7" customWidth="1"/>
    <col min="853" max="854" width="6" customWidth="1"/>
    <col min="855" max="856" width="7" customWidth="1"/>
    <col min="857" max="859" width="6" customWidth="1"/>
    <col min="860" max="860" width="7" customWidth="1"/>
    <col min="861" max="861" width="6" customWidth="1"/>
    <col min="862" max="862" width="7" customWidth="1"/>
    <col min="863" max="863" width="6" customWidth="1"/>
    <col min="864" max="864" width="7" customWidth="1"/>
    <col min="865" max="865" width="6" customWidth="1"/>
    <col min="866" max="866" width="7" customWidth="1"/>
    <col min="867" max="868" width="6" customWidth="1"/>
    <col min="869" max="869" width="7" customWidth="1"/>
    <col min="870" max="870" width="6" customWidth="1"/>
    <col min="871" max="871" width="7" customWidth="1"/>
    <col min="872" max="872" width="6" customWidth="1"/>
    <col min="873" max="873" width="7" customWidth="1"/>
    <col min="874" max="874" width="6" customWidth="1"/>
    <col min="875" max="876" width="7" customWidth="1"/>
    <col min="877" max="877" width="6" customWidth="1"/>
    <col min="878" max="879" width="7" customWidth="1"/>
    <col min="880" max="882" width="6" customWidth="1"/>
    <col min="883" max="884" width="7" customWidth="1"/>
    <col min="885" max="886" width="6" customWidth="1"/>
    <col min="887" max="887" width="7" customWidth="1"/>
    <col min="888" max="888" width="6" customWidth="1"/>
    <col min="889" max="889" width="7" customWidth="1"/>
    <col min="890" max="904" width="6" customWidth="1"/>
    <col min="905" max="905" width="7" customWidth="1"/>
    <col min="906" max="909" width="6" customWidth="1"/>
    <col min="910" max="910" width="7" customWidth="1"/>
    <col min="911" max="912" width="6" customWidth="1"/>
    <col min="913" max="916" width="7" customWidth="1"/>
    <col min="917" max="917" width="6" customWidth="1"/>
    <col min="918" max="918" width="7" customWidth="1"/>
    <col min="919" max="923" width="6" customWidth="1"/>
    <col min="924" max="926" width="7" customWidth="1"/>
    <col min="927" max="927" width="6" customWidth="1"/>
    <col min="928" max="928" width="7" customWidth="1"/>
    <col min="929" max="932" width="6" customWidth="1"/>
    <col min="933" max="933" width="7" customWidth="1"/>
    <col min="934" max="937" width="6" customWidth="1"/>
    <col min="938" max="938" width="7" customWidth="1"/>
    <col min="939" max="941" width="6" customWidth="1"/>
    <col min="942" max="942" width="7" customWidth="1"/>
    <col min="943" max="946" width="6" customWidth="1"/>
    <col min="947" max="947" width="7" customWidth="1"/>
    <col min="948" max="953" width="6" customWidth="1"/>
    <col min="954" max="954" width="7" customWidth="1"/>
    <col min="955" max="958" width="6" customWidth="1"/>
    <col min="959" max="960" width="7" customWidth="1"/>
    <col min="961" max="962" width="6" customWidth="1"/>
    <col min="963" max="964" width="7" customWidth="1"/>
    <col min="965" max="966" width="6" customWidth="1"/>
    <col min="967" max="967" width="7" customWidth="1"/>
    <col min="968" max="968" width="6" customWidth="1"/>
    <col min="969" max="969" width="7" customWidth="1"/>
    <col min="970" max="971" width="6" customWidth="1"/>
    <col min="972" max="972" width="7" customWidth="1"/>
    <col min="973" max="975" width="6" customWidth="1"/>
    <col min="976" max="976" width="11.28515625" bestFit="1" customWidth="1"/>
  </cols>
  <sheetData>
    <row r="1" spans="1:18">
      <c r="A1" t="s">
        <v>1659</v>
      </c>
      <c r="B1" t="s">
        <v>1660</v>
      </c>
      <c r="C1" t="s">
        <v>1661</v>
      </c>
      <c r="D1" t="s">
        <v>1662</v>
      </c>
      <c r="G1" s="54" t="s">
        <v>1663</v>
      </c>
      <c r="H1" t="s">
        <v>1664</v>
      </c>
      <c r="Q1"/>
    </row>
    <row r="2" spans="1:18">
      <c r="A2" s="53">
        <v>160051140</v>
      </c>
      <c r="B2" s="53">
        <v>10224684</v>
      </c>
      <c r="C2" s="52">
        <v>43608</v>
      </c>
      <c r="D2" s="51">
        <f>GETPIVOTDATA("Sum of Profit",$A$1)/GETPIVOTDATA("Sum of Sales",$A$1)</f>
        <v>6.3883856122486857E-2</v>
      </c>
      <c r="G2" s="55" t="s">
        <v>11</v>
      </c>
      <c r="H2" s="36">
        <v>3435.6938435940101</v>
      </c>
      <c r="Q2"/>
    </row>
    <row r="3" spans="1:18">
      <c r="G3" s="55" t="s">
        <v>23</v>
      </c>
      <c r="H3" s="36">
        <v>3565.304777594728</v>
      </c>
      <c r="Q3" s="54" t="s">
        <v>1663</v>
      </c>
      <c r="R3" t="s">
        <v>1659</v>
      </c>
    </row>
    <row r="4" spans="1:18">
      <c r="G4" s="55" t="s">
        <v>18</v>
      </c>
      <c r="H4" s="36">
        <v>3388.3887973640858</v>
      </c>
      <c r="Q4" s="55" t="s">
        <v>43</v>
      </c>
      <c r="R4" s="36">
        <v>8668800</v>
      </c>
    </row>
    <row r="5" spans="1:18">
      <c r="A5" s="54" t="s">
        <v>1663</v>
      </c>
      <c r="B5" t="s">
        <v>1659</v>
      </c>
      <c r="G5" s="55" t="s">
        <v>30</v>
      </c>
      <c r="H5" s="36">
        <v>3389.8190954773868</v>
      </c>
      <c r="Q5" s="55" t="s">
        <v>38</v>
      </c>
      <c r="R5" s="36">
        <v>7979580</v>
      </c>
    </row>
    <row r="6" spans="1:18">
      <c r="A6" s="55" t="s">
        <v>43</v>
      </c>
      <c r="B6" s="36">
        <v>8668800</v>
      </c>
      <c r="D6" s="50" t="str">
        <f>INDEX(A6:B22,MATCH(MAX(B6:B22),B6:B22,0),1)</f>
        <v>Microsoft Surface Pro 2</v>
      </c>
      <c r="G6" s="55" t="s">
        <v>25</v>
      </c>
      <c r="H6" s="36">
        <v>3257.1734693877552</v>
      </c>
      <c r="Q6" s="55" t="s">
        <v>32</v>
      </c>
      <c r="R6" s="36">
        <v>7994700</v>
      </c>
    </row>
    <row r="7" spans="1:18">
      <c r="A7" s="55" t="s">
        <v>38</v>
      </c>
      <c r="B7" s="36">
        <v>7979580</v>
      </c>
      <c r="D7" s="56">
        <f>INDEX(A6:B22,MATCH(MAX(B6:B22),B7:B22,0),2)</f>
        <v>13724100</v>
      </c>
      <c r="Q7" s="55" t="s">
        <v>33</v>
      </c>
      <c r="R7" s="36">
        <v>9509040</v>
      </c>
    </row>
    <row r="8" spans="1:18">
      <c r="A8" s="55" t="s">
        <v>32</v>
      </c>
      <c r="B8" s="36">
        <v>7994700</v>
      </c>
      <c r="Q8" s="55" t="s">
        <v>37</v>
      </c>
      <c r="R8" s="36">
        <v>9978840</v>
      </c>
    </row>
    <row r="9" spans="1:18">
      <c r="A9" s="55" t="s">
        <v>33</v>
      </c>
      <c r="B9" s="36">
        <v>9509040</v>
      </c>
      <c r="Q9" s="55" t="s">
        <v>35</v>
      </c>
      <c r="R9" s="36">
        <v>13186980</v>
      </c>
    </row>
    <row r="10" spans="1:18">
      <c r="A10" s="55" t="s">
        <v>37</v>
      </c>
      <c r="B10" s="36">
        <v>9978840</v>
      </c>
      <c r="Q10" s="55" t="s">
        <v>28</v>
      </c>
      <c r="R10" s="36">
        <v>13724100</v>
      </c>
    </row>
    <row r="11" spans="1:18">
      <c r="A11" s="55" t="s">
        <v>35</v>
      </c>
      <c r="B11" s="36">
        <v>13186980</v>
      </c>
      <c r="Q11" s="55" t="s">
        <v>42</v>
      </c>
      <c r="R11" s="36">
        <v>18030600</v>
      </c>
    </row>
    <row r="12" spans="1:18">
      <c r="A12" s="55" t="s">
        <v>28</v>
      </c>
      <c r="B12" s="36">
        <v>13724100</v>
      </c>
      <c r="Q12" s="55" t="s">
        <v>12</v>
      </c>
      <c r="R12" s="36">
        <v>5307120</v>
      </c>
    </row>
    <row r="13" spans="1:18">
      <c r="A13" s="55" t="s">
        <v>42</v>
      </c>
      <c r="B13" s="36">
        <v>18030600</v>
      </c>
      <c r="Q13" s="55" t="s">
        <v>15</v>
      </c>
      <c r="R13" s="36">
        <v>10596060</v>
      </c>
    </row>
    <row r="14" spans="1:18">
      <c r="A14" s="55" t="s">
        <v>12</v>
      </c>
      <c r="B14" s="36">
        <v>5307120</v>
      </c>
      <c r="Q14" s="55" t="s">
        <v>39</v>
      </c>
      <c r="R14" s="36">
        <v>10224720</v>
      </c>
    </row>
    <row r="15" spans="1:18">
      <c r="A15" s="55" t="s">
        <v>15</v>
      </c>
      <c r="B15" s="36">
        <v>10596060</v>
      </c>
      <c r="Q15" s="55" t="s">
        <v>19</v>
      </c>
      <c r="R15" s="36">
        <v>10194300</v>
      </c>
    </row>
    <row r="16" spans="1:18">
      <c r="A16" s="55" t="s">
        <v>39</v>
      </c>
      <c r="B16" s="36">
        <v>10224720</v>
      </c>
      <c r="Q16" s="55" t="s">
        <v>21</v>
      </c>
      <c r="R16" s="36">
        <v>4717440</v>
      </c>
    </row>
    <row r="17" spans="1:18">
      <c r="A17" s="55" t="s">
        <v>19</v>
      </c>
      <c r="B17" s="36">
        <v>10194300</v>
      </c>
      <c r="Q17" s="55" t="s">
        <v>41</v>
      </c>
      <c r="R17" s="36">
        <v>7452900</v>
      </c>
    </row>
    <row r="18" spans="1:18">
      <c r="A18" s="55" t="s">
        <v>21</v>
      </c>
      <c r="B18" s="36">
        <v>4717440</v>
      </c>
      <c r="Q18" s="55" t="s">
        <v>26</v>
      </c>
      <c r="R18" s="36">
        <v>7882920</v>
      </c>
    </row>
    <row r="19" spans="1:18">
      <c r="A19" s="55" t="s">
        <v>41</v>
      </c>
      <c r="B19" s="36">
        <v>7452900</v>
      </c>
      <c r="Q19" s="55" t="s">
        <v>36</v>
      </c>
      <c r="R19" s="36">
        <v>4671000</v>
      </c>
    </row>
    <row r="20" spans="1:18">
      <c r="A20" s="55" t="s">
        <v>26</v>
      </c>
      <c r="B20" s="36">
        <v>7882920</v>
      </c>
      <c r="Q20" s="55" t="s">
        <v>40</v>
      </c>
      <c r="R20" s="36">
        <v>9932040</v>
      </c>
    </row>
    <row r="21" spans="1:18">
      <c r="A21" s="55" t="s">
        <v>36</v>
      </c>
      <c r="B21" s="36">
        <v>4671000</v>
      </c>
      <c r="Q21"/>
    </row>
    <row r="22" spans="1:18">
      <c r="A22" s="55" t="s">
        <v>40</v>
      </c>
      <c r="B22" s="36">
        <v>9932040</v>
      </c>
      <c r="Q22"/>
    </row>
    <row r="23" spans="1:18">
      <c r="Q23"/>
    </row>
    <row r="24" spans="1:18">
      <c r="Q24"/>
    </row>
    <row r="25" spans="1:18">
      <c r="F25" s="54" t="s">
        <v>1663</v>
      </c>
      <c r="G25" t="s">
        <v>1660</v>
      </c>
      <c r="Q25"/>
    </row>
    <row r="26" spans="1:18">
      <c r="F26" s="55" t="s">
        <v>43</v>
      </c>
      <c r="G26" s="36">
        <v>520128</v>
      </c>
      <c r="Q26"/>
    </row>
    <row r="27" spans="1:18">
      <c r="F27" s="55" t="s">
        <v>38</v>
      </c>
      <c r="G27" s="36">
        <v>493974</v>
      </c>
      <c r="Q27"/>
    </row>
    <row r="28" spans="1:18">
      <c r="F28" s="55" t="s">
        <v>32</v>
      </c>
      <c r="G28" s="36">
        <v>494910</v>
      </c>
      <c r="Q28"/>
    </row>
    <row r="29" spans="1:18">
      <c r="F29" s="55" t="s">
        <v>33</v>
      </c>
      <c r="G29" s="36">
        <v>566496</v>
      </c>
      <c r="Q29"/>
    </row>
    <row r="30" spans="1:18">
      <c r="F30" s="55" t="s">
        <v>37</v>
      </c>
      <c r="G30" s="36">
        <v>602496</v>
      </c>
      <c r="Q30"/>
    </row>
    <row r="31" spans="1:18">
      <c r="F31" s="55" t="s">
        <v>35</v>
      </c>
      <c r="G31" s="36">
        <v>821484</v>
      </c>
      <c r="Q31"/>
    </row>
    <row r="32" spans="1:18">
      <c r="F32" s="55" t="s">
        <v>28</v>
      </c>
      <c r="G32" s="36">
        <v>835380</v>
      </c>
      <c r="Q32"/>
    </row>
    <row r="33" spans="6:17">
      <c r="F33" s="55" t="s">
        <v>42</v>
      </c>
      <c r="G33" s="36">
        <v>1322244</v>
      </c>
      <c r="Q33"/>
    </row>
    <row r="34" spans="6:17">
      <c r="F34" s="55" t="s">
        <v>12</v>
      </c>
      <c r="G34" s="36">
        <v>309582</v>
      </c>
      <c r="Q34"/>
    </row>
    <row r="35" spans="6:17">
      <c r="F35" s="55" t="s">
        <v>15</v>
      </c>
      <c r="G35" s="36">
        <v>788544</v>
      </c>
      <c r="Q35"/>
    </row>
    <row r="36" spans="6:17">
      <c r="F36" s="55" t="s">
        <v>39</v>
      </c>
      <c r="G36" s="36">
        <v>604188</v>
      </c>
      <c r="Q36"/>
    </row>
    <row r="37" spans="6:17">
      <c r="F37" s="55" t="s">
        <v>19</v>
      </c>
      <c r="G37" s="36">
        <v>607320</v>
      </c>
      <c r="Q37"/>
    </row>
    <row r="38" spans="6:17">
      <c r="F38" s="55" t="s">
        <v>21</v>
      </c>
      <c r="G38" s="36">
        <v>290304</v>
      </c>
      <c r="Q38"/>
    </row>
    <row r="39" spans="6:17">
      <c r="F39" s="55" t="s">
        <v>41</v>
      </c>
      <c r="G39" s="36">
        <v>468468</v>
      </c>
      <c r="Q39"/>
    </row>
    <row r="40" spans="6:17">
      <c r="F40" s="55" t="s">
        <v>26</v>
      </c>
      <c r="G40" s="36">
        <v>481734</v>
      </c>
      <c r="Q40"/>
    </row>
    <row r="41" spans="6:17">
      <c r="F41" s="55" t="s">
        <v>36</v>
      </c>
      <c r="G41" s="36">
        <v>298944</v>
      </c>
      <c r="Q41"/>
    </row>
    <row r="42" spans="6:17">
      <c r="F42" s="55" t="s">
        <v>40</v>
      </c>
      <c r="G42" s="36">
        <v>718488</v>
      </c>
      <c r="Q42"/>
    </row>
    <row r="43" spans="6:17">
      <c r="F43" s="55" t="s">
        <v>1665</v>
      </c>
      <c r="G43" s="36">
        <v>10224684</v>
      </c>
      <c r="Q43"/>
    </row>
    <row r="44" spans="6:17">
      <c r="Q44"/>
    </row>
    <row r="45" spans="6:17">
      <c r="Q45"/>
    </row>
    <row r="46" spans="6:17">
      <c r="Q46"/>
    </row>
    <row r="47" spans="6:17">
      <c r="Q47"/>
    </row>
    <row r="48" spans="6:17">
      <c r="Q48"/>
    </row>
    <row r="49" spans="6:17">
      <c r="Q49"/>
    </row>
    <row r="50" spans="6:17">
      <c r="Q50"/>
    </row>
    <row r="51" spans="6:17">
      <c r="Q51"/>
    </row>
    <row r="52" spans="6:17">
      <c r="Q52"/>
    </row>
    <row r="53" spans="6:17">
      <c r="Q53"/>
    </row>
    <row r="54" spans="6:17">
      <c r="Q54"/>
    </row>
    <row r="55" spans="6:17">
      <c r="Q55"/>
    </row>
    <row r="56" spans="6:17">
      <c r="Q56"/>
    </row>
    <row r="57" spans="6:17">
      <c r="Q57"/>
    </row>
    <row r="58" spans="6:17">
      <c r="Q58"/>
    </row>
    <row r="59" spans="6:17">
      <c r="Q59"/>
    </row>
    <row r="60" spans="6:17">
      <c r="Q60"/>
    </row>
    <row r="61" spans="6:17">
      <c r="Q61"/>
    </row>
    <row r="62" spans="6:17">
      <c r="F62" s="54" t="s">
        <v>1663</v>
      </c>
      <c r="G62" t="s">
        <v>1659</v>
      </c>
      <c r="Q62"/>
    </row>
    <row r="63" spans="6:17">
      <c r="F63" s="55" t="s">
        <v>14</v>
      </c>
      <c r="G63" s="60">
        <v>9.751252006077557E-2</v>
      </c>
      <c r="Q63"/>
    </row>
    <row r="64" spans="6:17">
      <c r="F64" s="55" t="s">
        <v>34</v>
      </c>
      <c r="G64" s="60">
        <v>9.4272992994614099E-2</v>
      </c>
      <c r="Q64"/>
    </row>
    <row r="65" spans="6:17">
      <c r="F65" s="55" t="s">
        <v>29</v>
      </c>
      <c r="G65" s="60">
        <v>9.8416731052337392E-2</v>
      </c>
      <c r="Q65"/>
    </row>
    <row r="66" spans="6:17">
      <c r="F66" s="55" t="s">
        <v>31</v>
      </c>
      <c r="G66" s="60">
        <v>9.9679140054859963E-2</v>
      </c>
      <c r="Q66"/>
    </row>
    <row r="67" spans="6:17">
      <c r="F67" s="55" t="s">
        <v>22</v>
      </c>
      <c r="G67" s="60">
        <v>0.10139590383423698</v>
      </c>
      <c r="Q67"/>
    </row>
    <row r="68" spans="6:17">
      <c r="F68" s="55" t="s">
        <v>20</v>
      </c>
      <c r="G68" s="60">
        <v>9.9963111790393994E-2</v>
      </c>
      <c r="Q68"/>
    </row>
    <row r="69" spans="6:17">
      <c r="F69" s="55" t="s">
        <v>10</v>
      </c>
      <c r="G69" s="60">
        <v>0.10473664854870762</v>
      </c>
      <c r="Q69"/>
    </row>
    <row r="70" spans="6:17">
      <c r="F70" s="55" t="s">
        <v>24</v>
      </c>
      <c r="G70" s="60">
        <v>9.3427825631232614E-2</v>
      </c>
      <c r="Q70"/>
    </row>
    <row r="71" spans="6:17">
      <c r="F71" s="55" t="s">
        <v>27</v>
      </c>
      <c r="G71" s="60">
        <v>0.11079508712027918</v>
      </c>
      <c r="Q71"/>
    </row>
    <row r="72" spans="6:17">
      <c r="F72" s="55" t="s">
        <v>17</v>
      </c>
      <c r="G72" s="60">
        <v>9.9800038912562575E-2</v>
      </c>
      <c r="Q72"/>
    </row>
    <row r="73" spans="6:17">
      <c r="Q73"/>
    </row>
    <row r="74" spans="6:17">
      <c r="Q74"/>
    </row>
    <row r="75" spans="6:17">
      <c r="Q75"/>
    </row>
    <row r="76" spans="6:17">
      <c r="Q76"/>
    </row>
    <row r="77" spans="6:17">
      <c r="Q77"/>
    </row>
    <row r="78" spans="6:17">
      <c r="Q78"/>
    </row>
    <row r="79" spans="6:17">
      <c r="Q79"/>
    </row>
    <row r="80" spans="6:17">
      <c r="Q80"/>
    </row>
    <row r="81" spans="2:17">
      <c r="Q81"/>
    </row>
    <row r="82" spans="2:17">
      <c r="Q82"/>
    </row>
    <row r="83" spans="2:17">
      <c r="B83" s="54" t="s">
        <v>1663</v>
      </c>
      <c r="C83" t="s">
        <v>1661</v>
      </c>
      <c r="Q83"/>
    </row>
    <row r="84" spans="2:17">
      <c r="B84" s="55" t="s">
        <v>11</v>
      </c>
      <c r="C84" s="61">
        <v>0.20542102366538251</v>
      </c>
      <c r="Q84"/>
    </row>
    <row r="85" spans="2:17">
      <c r="B85" s="55" t="s">
        <v>23</v>
      </c>
      <c r="C85" s="61">
        <v>0.20587965510915429</v>
      </c>
      <c r="Q85"/>
    </row>
    <row r="86" spans="2:17">
      <c r="B86" s="55" t="s">
        <v>18</v>
      </c>
      <c r="C86" s="61">
        <v>0.20072005136672169</v>
      </c>
      <c r="Q86"/>
    </row>
    <row r="87" spans="2:17">
      <c r="B87" s="55" t="s">
        <v>30</v>
      </c>
      <c r="C87" s="61">
        <v>0.19549165290772336</v>
      </c>
      <c r="Q87"/>
    </row>
    <row r="88" spans="2:17">
      <c r="B88" s="55" t="s">
        <v>25</v>
      </c>
      <c r="C88" s="61">
        <v>0.19248761695101815</v>
      </c>
      <c r="Q88"/>
    </row>
    <row r="89" spans="2:17">
      <c r="B89" s="55" t="s">
        <v>1665</v>
      </c>
      <c r="C89" s="59">
        <v>1</v>
      </c>
      <c r="Q89"/>
    </row>
    <row r="90" spans="2:17">
      <c r="Q90"/>
    </row>
    <row r="91" spans="2:17">
      <c r="Q91"/>
    </row>
    <row r="92" spans="2:17">
      <c r="Q92"/>
    </row>
    <row r="93" spans="2:17">
      <c r="Q93"/>
    </row>
    <row r="94" spans="2:17">
      <c r="Q94"/>
    </row>
    <row r="95" spans="2:17">
      <c r="Q95"/>
    </row>
    <row r="96" spans="2:17">
      <c r="Q96"/>
    </row>
    <row r="97" spans="8:17">
      <c r="Q97"/>
    </row>
    <row r="98" spans="8:17">
      <c r="Q98"/>
    </row>
    <row r="99" spans="8:17">
      <c r="Q99"/>
    </row>
    <row r="100" spans="8:17">
      <c r="Q100"/>
    </row>
    <row r="101" spans="8:17">
      <c r="Q101"/>
    </row>
    <row r="102" spans="8:17">
      <c r="Q102"/>
    </row>
    <row r="103" spans="8:17">
      <c r="Q103"/>
    </row>
    <row r="104" spans="8:17">
      <c r="Q104"/>
    </row>
    <row r="105" spans="8:17">
      <c r="Q105"/>
    </row>
    <row r="106" spans="8:17">
      <c r="Q106"/>
    </row>
    <row r="107" spans="8:17">
      <c r="Q107"/>
    </row>
    <row r="108" spans="8:17">
      <c r="Q108"/>
    </row>
    <row r="109" spans="8:17">
      <c r="Q109"/>
    </row>
    <row r="110" spans="8:17">
      <c r="H110" s="54" t="s">
        <v>1663</v>
      </c>
      <c r="I110" t="s">
        <v>1660</v>
      </c>
      <c r="Q110"/>
    </row>
    <row r="111" spans="8:17">
      <c r="H111" s="55" t="s">
        <v>11</v>
      </c>
      <c r="I111" s="60">
        <v>0.20194775701625595</v>
      </c>
      <c r="Q111"/>
    </row>
    <row r="112" spans="8:17">
      <c r="H112" s="55" t="s">
        <v>23</v>
      </c>
      <c r="I112" s="60">
        <v>0.21165837496787188</v>
      </c>
      <c r="Q112"/>
    </row>
    <row r="113" spans="5:17">
      <c r="H113" s="55" t="s">
        <v>18</v>
      </c>
      <c r="I113" s="60">
        <v>0.20115555649445988</v>
      </c>
      <c r="Q113"/>
    </row>
    <row r="114" spans="5:17">
      <c r="H114" s="55" t="s">
        <v>30</v>
      </c>
      <c r="I114" s="60">
        <v>0.19792513881113588</v>
      </c>
      <c r="Q114"/>
    </row>
    <row r="115" spans="5:17">
      <c r="H115" s="55" t="s">
        <v>25</v>
      </c>
      <c r="I115" s="60">
        <v>0.18731317271027642</v>
      </c>
      <c r="Q115"/>
    </row>
    <row r="116" spans="5:17">
      <c r="Q116"/>
    </row>
    <row r="117" spans="5:17">
      <c r="Q117"/>
    </row>
    <row r="118" spans="5:17">
      <c r="Q118"/>
    </row>
    <row r="119" spans="5:17">
      <c r="Q119"/>
    </row>
    <row r="120" spans="5:17">
      <c r="Q120"/>
    </row>
    <row r="121" spans="5:17">
      <c r="Q121"/>
    </row>
    <row r="122" spans="5:17">
      <c r="Q122"/>
    </row>
    <row r="123" spans="5:17">
      <c r="E123" s="50"/>
      <c r="G123" s="63"/>
      <c r="Q123"/>
    </row>
    <row r="124" spans="5:17">
      <c r="E124" s="62"/>
      <c r="G124" s="63"/>
      <c r="Q124"/>
    </row>
    <row r="125" spans="5:17">
      <c r="E125" s="50"/>
      <c r="G125" s="63"/>
      <c r="Q125"/>
    </row>
    <row r="126" spans="5:17">
      <c r="E126" s="50"/>
      <c r="G126" s="63"/>
      <c r="H126" s="54" t="s">
        <v>1663</v>
      </c>
      <c r="I126" t="s">
        <v>1660</v>
      </c>
      <c r="Q126"/>
    </row>
    <row r="127" spans="5:17">
      <c r="E127" s="62"/>
      <c r="G127" s="63"/>
      <c r="H127" s="55" t="s">
        <v>11</v>
      </c>
      <c r="I127" s="61">
        <v>0.20194775701625595</v>
      </c>
      <c r="Q127"/>
    </row>
    <row r="128" spans="5:17">
      <c r="E128" s="50"/>
      <c r="G128" s="63"/>
      <c r="H128" s="55" t="s">
        <v>23</v>
      </c>
      <c r="I128" s="61">
        <v>0.21165837496787188</v>
      </c>
      <c r="Q128"/>
    </row>
    <row r="129" spans="5:17">
      <c r="E129" s="50"/>
      <c r="G129" s="63"/>
      <c r="H129" s="55" t="s">
        <v>18</v>
      </c>
      <c r="I129" s="61">
        <v>0.20115555649445988</v>
      </c>
      <c r="Q129"/>
    </row>
    <row r="130" spans="5:17">
      <c r="E130" s="62"/>
      <c r="G130" s="63"/>
      <c r="H130" s="55" t="s">
        <v>30</v>
      </c>
      <c r="I130" s="61">
        <v>0.19792513881113588</v>
      </c>
      <c r="Q130"/>
    </row>
    <row r="131" spans="5:17">
      <c r="E131" s="50"/>
      <c r="G131" s="63"/>
      <c r="H131" s="55" t="s">
        <v>25</v>
      </c>
      <c r="I131" s="61">
        <v>0.18731317271027642</v>
      </c>
      <c r="Q131"/>
    </row>
    <row r="132" spans="5:17">
      <c r="E132" s="50"/>
      <c r="G132" s="63"/>
      <c r="Q132"/>
    </row>
    <row r="133" spans="5:17">
      <c r="E133" s="62"/>
      <c r="G133" s="63"/>
      <c r="Q133"/>
    </row>
    <row r="134" spans="5:17">
      <c r="E134" s="50"/>
      <c r="G134" s="63"/>
      <c r="Q134"/>
    </row>
    <row r="135" spans="5:17">
      <c r="E135" s="50"/>
      <c r="G135" s="63"/>
      <c r="Q135"/>
    </row>
    <row r="136" spans="5:17">
      <c r="E136" s="62"/>
      <c r="G136" s="63"/>
      <c r="Q136"/>
    </row>
    <row r="137" spans="5:17">
      <c r="E137" s="50"/>
      <c r="G137" s="63"/>
      <c r="Q137"/>
    </row>
    <row r="138" spans="5:17">
      <c r="E138" s="50"/>
      <c r="G138" s="63"/>
      <c r="Q138"/>
    </row>
    <row r="139" spans="5:17">
      <c r="E139" s="62"/>
      <c r="G139" s="63"/>
      <c r="Q139"/>
    </row>
    <row r="140" spans="5:17">
      <c r="E140" s="50"/>
      <c r="G140" s="63"/>
      <c r="Q140"/>
    </row>
    <row r="141" spans="5:17">
      <c r="E141" s="50"/>
      <c r="G141" s="63"/>
      <c r="Q141"/>
    </row>
    <row r="142" spans="5:17">
      <c r="E142" s="62"/>
      <c r="G142" s="63"/>
      <c r="Q142"/>
    </row>
    <row r="143" spans="5:17">
      <c r="E143" s="50"/>
      <c r="G143" s="63"/>
      <c r="Q143"/>
    </row>
    <row r="144" spans="5:17">
      <c r="E144" s="50"/>
      <c r="G144" s="63"/>
      <c r="Q144"/>
    </row>
    <row r="145" spans="5:17">
      <c r="E145" s="62"/>
      <c r="G145" s="63"/>
      <c r="Q145"/>
    </row>
    <row r="146" spans="5:17">
      <c r="E146" s="50"/>
      <c r="G146" s="63"/>
      <c r="Q146"/>
    </row>
    <row r="147" spans="5:17">
      <c r="E147" s="50"/>
      <c r="G147" s="63"/>
      <c r="Q147"/>
    </row>
    <row r="148" spans="5:17">
      <c r="E148" s="62"/>
      <c r="G148" s="63"/>
      <c r="Q148"/>
    </row>
    <row r="149" spans="5:17">
      <c r="E149" s="50"/>
      <c r="G149" s="63"/>
      <c r="Q149"/>
    </row>
    <row r="150" spans="5:17">
      <c r="E150" s="50"/>
      <c r="G150" s="63"/>
      <c r="Q150"/>
    </row>
    <row r="151" spans="5:17">
      <c r="E151" s="62"/>
      <c r="G151" s="63"/>
      <c r="Q151"/>
    </row>
    <row r="152" spans="5:17">
      <c r="E152" s="50"/>
      <c r="G152" s="63"/>
      <c r="Q152"/>
    </row>
    <row r="153" spans="5:17">
      <c r="E153" s="50"/>
      <c r="G153" s="63"/>
      <c r="Q153"/>
    </row>
    <row r="154" spans="5:17">
      <c r="E154" s="62"/>
      <c r="G154" s="63"/>
      <c r="Q154"/>
    </row>
    <row r="155" spans="5:17">
      <c r="E155" s="50"/>
      <c r="G155" s="63"/>
      <c r="Q155"/>
    </row>
    <row r="156" spans="5:17">
      <c r="E156" s="50"/>
      <c r="G156" s="63"/>
      <c r="Q156"/>
    </row>
    <row r="157" spans="5:17">
      <c r="E157" s="62"/>
      <c r="G157" s="63"/>
      <c r="Q157"/>
    </row>
    <row r="158" spans="5:17">
      <c r="E158" s="50"/>
      <c r="G158" s="63"/>
      <c r="Q158"/>
    </row>
    <row r="159" spans="5:17">
      <c r="E159" s="50"/>
      <c r="G159" s="63"/>
      <c r="Q159"/>
    </row>
    <row r="160" spans="5:17">
      <c r="E160" s="62"/>
      <c r="G160" s="63"/>
      <c r="Q160"/>
    </row>
    <row r="161" spans="17:17">
      <c r="Q161"/>
    </row>
    <row r="162" spans="17:17">
      <c r="Q162"/>
    </row>
    <row r="163" spans="17:17">
      <c r="Q163"/>
    </row>
    <row r="164" spans="17:17">
      <c r="Q164"/>
    </row>
    <row r="165" spans="17:17">
      <c r="Q165"/>
    </row>
    <row r="166" spans="17:17">
      <c r="Q166"/>
    </row>
    <row r="167" spans="17:17">
      <c r="Q167"/>
    </row>
    <row r="168" spans="17:17">
      <c r="Q168"/>
    </row>
    <row r="169" spans="17:17">
      <c r="Q169"/>
    </row>
    <row r="170" spans="17:17">
      <c r="Q170"/>
    </row>
    <row r="171" spans="17:17">
      <c r="Q171"/>
    </row>
    <row r="172" spans="17:17">
      <c r="Q172"/>
    </row>
    <row r="173" spans="17:17">
      <c r="Q173"/>
    </row>
    <row r="174" spans="17:17">
      <c r="Q174"/>
    </row>
    <row r="175" spans="17:17">
      <c r="Q175"/>
    </row>
    <row r="176" spans="17:17">
      <c r="Q176"/>
    </row>
    <row r="177" spans="17:17">
      <c r="Q177"/>
    </row>
    <row r="178" spans="17:17">
      <c r="Q178"/>
    </row>
    <row r="179" spans="17:17">
      <c r="Q179"/>
    </row>
    <row r="180" spans="17:17">
      <c r="Q180"/>
    </row>
    <row r="181" spans="17:17">
      <c r="Q181"/>
    </row>
    <row r="182" spans="17:17">
      <c r="Q182"/>
    </row>
    <row r="183" spans="17:17">
      <c r="Q183"/>
    </row>
    <row r="184" spans="17:17">
      <c r="Q184"/>
    </row>
    <row r="185" spans="17:17">
      <c r="Q185"/>
    </row>
    <row r="186" spans="17:17">
      <c r="Q186"/>
    </row>
    <row r="187" spans="17:17">
      <c r="Q187"/>
    </row>
    <row r="188" spans="17:17">
      <c r="Q188"/>
    </row>
    <row r="189" spans="17:17">
      <c r="Q189"/>
    </row>
    <row r="190" spans="17:17">
      <c r="Q190"/>
    </row>
    <row r="191" spans="17:17">
      <c r="Q191"/>
    </row>
    <row r="192" spans="17:17">
      <c r="Q192"/>
    </row>
    <row r="193" spans="17:17">
      <c r="Q193"/>
    </row>
    <row r="194" spans="17:17">
      <c r="Q194"/>
    </row>
    <row r="195" spans="17:17">
      <c r="Q195"/>
    </row>
    <row r="196" spans="17:17">
      <c r="Q196"/>
    </row>
    <row r="197" spans="17:17">
      <c r="Q197"/>
    </row>
    <row r="198" spans="17:17">
      <c r="Q198"/>
    </row>
    <row r="199" spans="17:17">
      <c r="Q199"/>
    </row>
    <row r="200" spans="17:17">
      <c r="Q200"/>
    </row>
    <row r="201" spans="17:17">
      <c r="Q201"/>
    </row>
    <row r="202" spans="17:17">
      <c r="Q202"/>
    </row>
    <row r="203" spans="17:17">
      <c r="Q203"/>
    </row>
    <row r="204" spans="17:17">
      <c r="Q204"/>
    </row>
    <row r="205" spans="17:17">
      <c r="Q205"/>
    </row>
    <row r="206" spans="17:17">
      <c r="Q206"/>
    </row>
    <row r="207" spans="17:17">
      <c r="Q207"/>
    </row>
    <row r="208" spans="17:17">
      <c r="Q208"/>
    </row>
    <row r="209" spans="17:17">
      <c r="Q209"/>
    </row>
    <row r="210" spans="17:17">
      <c r="Q210"/>
    </row>
    <row r="211" spans="17:17">
      <c r="Q211"/>
    </row>
    <row r="212" spans="17:17">
      <c r="Q212"/>
    </row>
    <row r="213" spans="17:17">
      <c r="Q213"/>
    </row>
    <row r="214" spans="17:17">
      <c r="Q214"/>
    </row>
    <row r="215" spans="17:17">
      <c r="Q215"/>
    </row>
    <row r="216" spans="17:17">
      <c r="Q216"/>
    </row>
    <row r="217" spans="17:17">
      <c r="Q217"/>
    </row>
    <row r="218" spans="17:17">
      <c r="Q218"/>
    </row>
    <row r="219" spans="17:17">
      <c r="Q219"/>
    </row>
    <row r="220" spans="17:17">
      <c r="Q220"/>
    </row>
    <row r="221" spans="17:17">
      <c r="Q221"/>
    </row>
    <row r="222" spans="17:17">
      <c r="Q222"/>
    </row>
    <row r="223" spans="17:17">
      <c r="Q223"/>
    </row>
    <row r="224" spans="17:17">
      <c r="Q224"/>
    </row>
    <row r="225" spans="17:17">
      <c r="Q225"/>
    </row>
    <row r="226" spans="17:17">
      <c r="Q226"/>
    </row>
    <row r="227" spans="17:17">
      <c r="Q227"/>
    </row>
    <row r="228" spans="17:17">
      <c r="Q228"/>
    </row>
    <row r="229" spans="17:17">
      <c r="Q229"/>
    </row>
    <row r="230" spans="17:17">
      <c r="Q230"/>
    </row>
    <row r="231" spans="17:17">
      <c r="Q231"/>
    </row>
    <row r="232" spans="17:17">
      <c r="Q232"/>
    </row>
    <row r="233" spans="17:17">
      <c r="Q233"/>
    </row>
    <row r="234" spans="17:17">
      <c r="Q234"/>
    </row>
    <row r="235" spans="17:17">
      <c r="Q235"/>
    </row>
    <row r="236" spans="17:17">
      <c r="Q236"/>
    </row>
    <row r="237" spans="17:17">
      <c r="Q237"/>
    </row>
    <row r="238" spans="17:17">
      <c r="Q238"/>
    </row>
    <row r="239" spans="17:17">
      <c r="Q239"/>
    </row>
    <row r="240" spans="17:17">
      <c r="Q240"/>
    </row>
    <row r="241" spans="17:17">
      <c r="Q241"/>
    </row>
    <row r="242" spans="17:17">
      <c r="Q242"/>
    </row>
    <row r="243" spans="17:17">
      <c r="Q243"/>
    </row>
    <row r="244" spans="17:17">
      <c r="Q244"/>
    </row>
    <row r="245" spans="17:17">
      <c r="Q245"/>
    </row>
    <row r="246" spans="17:17">
      <c r="Q246"/>
    </row>
    <row r="247" spans="17:17">
      <c r="Q247"/>
    </row>
    <row r="248" spans="17:17">
      <c r="Q248"/>
    </row>
    <row r="249" spans="17:17">
      <c r="Q249"/>
    </row>
    <row r="250" spans="17:17">
      <c r="Q250"/>
    </row>
    <row r="251" spans="17:17">
      <c r="Q251"/>
    </row>
    <row r="252" spans="17:17">
      <c r="Q252"/>
    </row>
    <row r="253" spans="17:17">
      <c r="Q253"/>
    </row>
    <row r="254" spans="17:17">
      <c r="Q254"/>
    </row>
    <row r="255" spans="17:17">
      <c r="Q255"/>
    </row>
    <row r="256" spans="17:17">
      <c r="Q256"/>
    </row>
    <row r="257" spans="17:17">
      <c r="Q257"/>
    </row>
    <row r="258" spans="17:17">
      <c r="Q258"/>
    </row>
    <row r="259" spans="17:17">
      <c r="Q259"/>
    </row>
    <row r="260" spans="17:17">
      <c r="Q260"/>
    </row>
    <row r="261" spans="17:17">
      <c r="Q261"/>
    </row>
    <row r="262" spans="17:17">
      <c r="Q262"/>
    </row>
    <row r="263" spans="17:17">
      <c r="Q263"/>
    </row>
    <row r="264" spans="17:17">
      <c r="Q264"/>
    </row>
    <row r="265" spans="17:17">
      <c r="Q265"/>
    </row>
    <row r="266" spans="17:17">
      <c r="Q266"/>
    </row>
    <row r="267" spans="17:17">
      <c r="Q267"/>
    </row>
    <row r="268" spans="17:17">
      <c r="Q268"/>
    </row>
    <row r="269" spans="17:17">
      <c r="Q269"/>
    </row>
    <row r="270" spans="17:17">
      <c r="Q270"/>
    </row>
    <row r="271" spans="17:17">
      <c r="Q271"/>
    </row>
    <row r="272" spans="17:17">
      <c r="Q272"/>
    </row>
    <row r="273" spans="17:17">
      <c r="Q273"/>
    </row>
    <row r="274" spans="17:17">
      <c r="Q274"/>
    </row>
    <row r="275" spans="17:17">
      <c r="Q275"/>
    </row>
    <row r="276" spans="17:17">
      <c r="Q276"/>
    </row>
    <row r="277" spans="17:17">
      <c r="Q277"/>
    </row>
    <row r="278" spans="17:17">
      <c r="Q278"/>
    </row>
    <row r="279" spans="17:17">
      <c r="Q279"/>
    </row>
    <row r="280" spans="17:17">
      <c r="Q280"/>
    </row>
    <row r="281" spans="17:17">
      <c r="Q281"/>
    </row>
    <row r="282" spans="17:17">
      <c r="Q282"/>
    </row>
    <row r="283" spans="17:17">
      <c r="Q283"/>
    </row>
    <row r="284" spans="17:17">
      <c r="Q284"/>
    </row>
    <row r="285" spans="17:17">
      <c r="Q285"/>
    </row>
    <row r="286" spans="17:17">
      <c r="Q286"/>
    </row>
    <row r="287" spans="17:17">
      <c r="Q287"/>
    </row>
    <row r="288" spans="17:17">
      <c r="Q288"/>
    </row>
    <row r="289" spans="17:17">
      <c r="Q289"/>
    </row>
    <row r="290" spans="17:17">
      <c r="Q290"/>
    </row>
    <row r="291" spans="17:17">
      <c r="Q291"/>
    </row>
    <row r="292" spans="17:17">
      <c r="Q292"/>
    </row>
    <row r="293" spans="17:17">
      <c r="Q293"/>
    </row>
    <row r="294" spans="17:17">
      <c r="Q294"/>
    </row>
    <row r="295" spans="17:17">
      <c r="Q295"/>
    </row>
    <row r="296" spans="17:17">
      <c r="Q296"/>
    </row>
    <row r="297" spans="17:17">
      <c r="Q297"/>
    </row>
    <row r="298" spans="17:17">
      <c r="Q298"/>
    </row>
    <row r="299" spans="17:17">
      <c r="Q299"/>
    </row>
    <row r="300" spans="17:17">
      <c r="Q300"/>
    </row>
    <row r="301" spans="17:17">
      <c r="Q301"/>
    </row>
    <row r="302" spans="17:17">
      <c r="Q302"/>
    </row>
    <row r="303" spans="17:17">
      <c r="Q303"/>
    </row>
    <row r="304" spans="17:17">
      <c r="Q304"/>
    </row>
    <row r="305" spans="17:17">
      <c r="Q305"/>
    </row>
    <row r="306" spans="17:17">
      <c r="Q306"/>
    </row>
    <row r="307" spans="17:17">
      <c r="Q307"/>
    </row>
    <row r="308" spans="17:17">
      <c r="Q308"/>
    </row>
    <row r="309" spans="17:17">
      <c r="Q309"/>
    </row>
    <row r="310" spans="17:17">
      <c r="Q310"/>
    </row>
    <row r="311" spans="17:17">
      <c r="Q311"/>
    </row>
    <row r="312" spans="17:17">
      <c r="Q312"/>
    </row>
    <row r="313" spans="17:17">
      <c r="Q313"/>
    </row>
    <row r="314" spans="17:17">
      <c r="Q314"/>
    </row>
    <row r="315" spans="17:17">
      <c r="Q315"/>
    </row>
    <row r="316" spans="17:17">
      <c r="Q316"/>
    </row>
    <row r="317" spans="17:17">
      <c r="Q317"/>
    </row>
    <row r="318" spans="17:17">
      <c r="Q318"/>
    </row>
    <row r="319" spans="17:17">
      <c r="Q319"/>
    </row>
    <row r="320" spans="17:17">
      <c r="Q320"/>
    </row>
    <row r="321" spans="17:17">
      <c r="Q321"/>
    </row>
    <row r="322" spans="17:17">
      <c r="Q322"/>
    </row>
    <row r="323" spans="17:17">
      <c r="Q323"/>
    </row>
    <row r="324" spans="17:17">
      <c r="Q324"/>
    </row>
    <row r="325" spans="17:17">
      <c r="Q325"/>
    </row>
    <row r="326" spans="17:17">
      <c r="Q326"/>
    </row>
    <row r="327" spans="17:17">
      <c r="Q327"/>
    </row>
    <row r="328" spans="17:17">
      <c r="Q328"/>
    </row>
    <row r="329" spans="17:17">
      <c r="Q329"/>
    </row>
    <row r="330" spans="17:17">
      <c r="Q330"/>
    </row>
    <row r="331" spans="17:17">
      <c r="Q331"/>
    </row>
    <row r="332" spans="17:17">
      <c r="Q332"/>
    </row>
    <row r="333" spans="17:17">
      <c r="Q333"/>
    </row>
    <row r="334" spans="17:17">
      <c r="Q334"/>
    </row>
    <row r="335" spans="17:17">
      <c r="Q335"/>
    </row>
    <row r="336" spans="17:17">
      <c r="Q336"/>
    </row>
    <row r="337" spans="17:17">
      <c r="Q337"/>
    </row>
    <row r="338" spans="17:17">
      <c r="Q338"/>
    </row>
    <row r="339" spans="17:17">
      <c r="Q339"/>
    </row>
    <row r="340" spans="17:17">
      <c r="Q340"/>
    </row>
    <row r="341" spans="17:17">
      <c r="Q341"/>
    </row>
    <row r="342" spans="17:17">
      <c r="Q342"/>
    </row>
    <row r="343" spans="17:17">
      <c r="Q343"/>
    </row>
    <row r="344" spans="17:17">
      <c r="Q344"/>
    </row>
    <row r="345" spans="17:17">
      <c r="Q345"/>
    </row>
    <row r="346" spans="17:17">
      <c r="Q346"/>
    </row>
    <row r="347" spans="17:17">
      <c r="Q347"/>
    </row>
    <row r="348" spans="17:17">
      <c r="Q348"/>
    </row>
    <row r="349" spans="17:17">
      <c r="Q349"/>
    </row>
    <row r="350" spans="17:17">
      <c r="Q350"/>
    </row>
    <row r="351" spans="17:17">
      <c r="Q351"/>
    </row>
    <row r="352" spans="17:17">
      <c r="Q352"/>
    </row>
    <row r="353" spans="17:17">
      <c r="Q353"/>
    </row>
    <row r="354" spans="17:17">
      <c r="Q354"/>
    </row>
    <row r="355" spans="17:17">
      <c r="Q355"/>
    </row>
    <row r="356" spans="17:17">
      <c r="Q356"/>
    </row>
    <row r="357" spans="17:17">
      <c r="Q357"/>
    </row>
    <row r="358" spans="17:17">
      <c r="Q358"/>
    </row>
    <row r="359" spans="17:17">
      <c r="Q359"/>
    </row>
    <row r="360" spans="17:17">
      <c r="Q360"/>
    </row>
    <row r="361" spans="17:17">
      <c r="Q361"/>
    </row>
    <row r="362" spans="17:17">
      <c r="Q362"/>
    </row>
    <row r="363" spans="17:17">
      <c r="Q363"/>
    </row>
    <row r="364" spans="17:17">
      <c r="Q364"/>
    </row>
    <row r="365" spans="17:17">
      <c r="Q365"/>
    </row>
    <row r="366" spans="17:17">
      <c r="Q366"/>
    </row>
    <row r="367" spans="17:17">
      <c r="Q367"/>
    </row>
    <row r="368" spans="17:17">
      <c r="Q368"/>
    </row>
    <row r="369" spans="17:17">
      <c r="Q369"/>
    </row>
    <row r="370" spans="17:17">
      <c r="Q370"/>
    </row>
    <row r="371" spans="17:17">
      <c r="Q371"/>
    </row>
    <row r="372" spans="17:17">
      <c r="Q372"/>
    </row>
    <row r="373" spans="17:17">
      <c r="Q373"/>
    </row>
    <row r="374" spans="17:17">
      <c r="Q374"/>
    </row>
    <row r="375" spans="17:17">
      <c r="Q375"/>
    </row>
    <row r="376" spans="17:17">
      <c r="Q376"/>
    </row>
    <row r="377" spans="17:17">
      <c r="Q377"/>
    </row>
    <row r="378" spans="17:17">
      <c r="Q378"/>
    </row>
    <row r="379" spans="17:17">
      <c r="Q379"/>
    </row>
    <row r="380" spans="17:17">
      <c r="Q380"/>
    </row>
    <row r="381" spans="17:17">
      <c r="Q381"/>
    </row>
    <row r="382" spans="17:17">
      <c r="Q382"/>
    </row>
    <row r="383" spans="17:17">
      <c r="Q383"/>
    </row>
    <row r="384" spans="17:17">
      <c r="Q384"/>
    </row>
    <row r="385" spans="17:17">
      <c r="Q385"/>
    </row>
    <row r="386" spans="17:17">
      <c r="Q386"/>
    </row>
    <row r="387" spans="17:17">
      <c r="Q387"/>
    </row>
    <row r="388" spans="17:17">
      <c r="Q388"/>
    </row>
    <row r="389" spans="17:17">
      <c r="Q389"/>
    </row>
    <row r="390" spans="17:17">
      <c r="Q390"/>
    </row>
    <row r="391" spans="17:17">
      <c r="Q391"/>
    </row>
    <row r="392" spans="17:17">
      <c r="Q392"/>
    </row>
    <row r="393" spans="17:17">
      <c r="Q393"/>
    </row>
    <row r="394" spans="17:17">
      <c r="Q394"/>
    </row>
    <row r="395" spans="17:17">
      <c r="Q395"/>
    </row>
    <row r="396" spans="17:17">
      <c r="Q396"/>
    </row>
    <row r="397" spans="17:17">
      <c r="Q397"/>
    </row>
    <row r="398" spans="17:17">
      <c r="Q398"/>
    </row>
    <row r="399" spans="17:17">
      <c r="Q399"/>
    </row>
    <row r="400" spans="17:17">
      <c r="Q400"/>
    </row>
    <row r="401" spans="17:17">
      <c r="Q401"/>
    </row>
    <row r="402" spans="17:17">
      <c r="Q402"/>
    </row>
    <row r="403" spans="17:17">
      <c r="Q403"/>
    </row>
    <row r="404" spans="17:17">
      <c r="Q404"/>
    </row>
    <row r="405" spans="17:17">
      <c r="Q405"/>
    </row>
    <row r="406" spans="17:17">
      <c r="Q406"/>
    </row>
    <row r="407" spans="17:17">
      <c r="Q407"/>
    </row>
    <row r="408" spans="17:17">
      <c r="Q408"/>
    </row>
    <row r="409" spans="17:17">
      <c r="Q409"/>
    </row>
    <row r="410" spans="17:17">
      <c r="Q410"/>
    </row>
    <row r="411" spans="17:17">
      <c r="Q411"/>
    </row>
    <row r="412" spans="17:17">
      <c r="Q412"/>
    </row>
    <row r="413" spans="17:17">
      <c r="Q413"/>
    </row>
    <row r="414" spans="17:17">
      <c r="Q414"/>
    </row>
    <row r="415" spans="17:17">
      <c r="Q415"/>
    </row>
    <row r="416" spans="17:17">
      <c r="Q416"/>
    </row>
    <row r="417" spans="17:17">
      <c r="Q417"/>
    </row>
    <row r="418" spans="17:17">
      <c r="Q418"/>
    </row>
    <row r="419" spans="17:17">
      <c r="Q419"/>
    </row>
    <row r="420" spans="17:17">
      <c r="Q420"/>
    </row>
    <row r="421" spans="17:17">
      <c r="Q421"/>
    </row>
    <row r="422" spans="17:17">
      <c r="Q422"/>
    </row>
    <row r="423" spans="17:17">
      <c r="Q423"/>
    </row>
    <row r="424" spans="17:17">
      <c r="Q424"/>
    </row>
    <row r="425" spans="17:17">
      <c r="Q425"/>
    </row>
    <row r="426" spans="17:17">
      <c r="Q426"/>
    </row>
    <row r="427" spans="17:17">
      <c r="Q427"/>
    </row>
    <row r="428" spans="17:17">
      <c r="Q428"/>
    </row>
    <row r="429" spans="17:17">
      <c r="Q429"/>
    </row>
    <row r="430" spans="17:17">
      <c r="Q430"/>
    </row>
    <row r="431" spans="17:17">
      <c r="Q431"/>
    </row>
    <row r="432" spans="17:17">
      <c r="Q432"/>
    </row>
    <row r="433" spans="17:17">
      <c r="Q433"/>
    </row>
    <row r="434" spans="17:17">
      <c r="Q434"/>
    </row>
    <row r="435" spans="17:17">
      <c r="Q435"/>
    </row>
    <row r="436" spans="17:17">
      <c r="Q436"/>
    </row>
    <row r="437" spans="17:17">
      <c r="Q437"/>
    </row>
    <row r="438" spans="17:17">
      <c r="Q438"/>
    </row>
    <row r="439" spans="17:17">
      <c r="Q439"/>
    </row>
    <row r="440" spans="17:17">
      <c r="Q440"/>
    </row>
    <row r="441" spans="17:17">
      <c r="Q441"/>
    </row>
    <row r="442" spans="17:17">
      <c r="Q442"/>
    </row>
    <row r="443" spans="17:17">
      <c r="Q443"/>
    </row>
    <row r="444" spans="17:17">
      <c r="Q444"/>
    </row>
    <row r="445" spans="17:17">
      <c r="Q445"/>
    </row>
    <row r="446" spans="17:17">
      <c r="Q446"/>
    </row>
    <row r="447" spans="17:17">
      <c r="Q447"/>
    </row>
    <row r="448" spans="17:17">
      <c r="Q448"/>
    </row>
    <row r="449" spans="17:17">
      <c r="Q449"/>
    </row>
    <row r="450" spans="17:17">
      <c r="Q450"/>
    </row>
    <row r="451" spans="17:17">
      <c r="Q451"/>
    </row>
    <row r="452" spans="17:17">
      <c r="Q452"/>
    </row>
    <row r="453" spans="17:17">
      <c r="Q453"/>
    </row>
    <row r="454" spans="17:17">
      <c r="Q454"/>
    </row>
    <row r="455" spans="17:17">
      <c r="Q455"/>
    </row>
    <row r="456" spans="17:17">
      <c r="Q456"/>
    </row>
    <row r="457" spans="17:17">
      <c r="Q457"/>
    </row>
    <row r="458" spans="17:17">
      <c r="Q458"/>
    </row>
    <row r="459" spans="17:17">
      <c r="Q459"/>
    </row>
    <row r="460" spans="17:17">
      <c r="Q460"/>
    </row>
    <row r="461" spans="17:17">
      <c r="Q461"/>
    </row>
    <row r="462" spans="17:17">
      <c r="Q462"/>
    </row>
    <row r="463" spans="17:17">
      <c r="Q463"/>
    </row>
    <row r="464" spans="17:17">
      <c r="Q464"/>
    </row>
    <row r="465" spans="17:17">
      <c r="Q465"/>
    </row>
    <row r="466" spans="17:17">
      <c r="Q466"/>
    </row>
    <row r="467" spans="17:17">
      <c r="Q467"/>
    </row>
    <row r="468" spans="17:17">
      <c r="Q468"/>
    </row>
    <row r="469" spans="17:17">
      <c r="Q469"/>
    </row>
    <row r="470" spans="17:17">
      <c r="Q470"/>
    </row>
    <row r="471" spans="17:17">
      <c r="Q471"/>
    </row>
    <row r="472" spans="17:17">
      <c r="Q472"/>
    </row>
    <row r="473" spans="17:17">
      <c r="Q473"/>
    </row>
    <row r="474" spans="17:17">
      <c r="Q474"/>
    </row>
    <row r="475" spans="17:17">
      <c r="Q475"/>
    </row>
    <row r="476" spans="17:17">
      <c r="Q476"/>
    </row>
    <row r="477" spans="17:17">
      <c r="Q477"/>
    </row>
    <row r="478" spans="17:17">
      <c r="Q478"/>
    </row>
    <row r="479" spans="17:17">
      <c r="Q479"/>
    </row>
    <row r="480" spans="17:17">
      <c r="Q480"/>
    </row>
    <row r="481" spans="17:17">
      <c r="Q481"/>
    </row>
    <row r="482" spans="17:17">
      <c r="Q482"/>
    </row>
    <row r="483" spans="17:17">
      <c r="Q483"/>
    </row>
    <row r="484" spans="17:17">
      <c r="Q484"/>
    </row>
    <row r="485" spans="17:17">
      <c r="Q485"/>
    </row>
    <row r="486" spans="17:17">
      <c r="Q486"/>
    </row>
    <row r="487" spans="17:17">
      <c r="Q487"/>
    </row>
    <row r="488" spans="17:17">
      <c r="Q488"/>
    </row>
    <row r="489" spans="17:17">
      <c r="Q489"/>
    </row>
    <row r="490" spans="17:17">
      <c r="Q490"/>
    </row>
    <row r="491" spans="17:17">
      <c r="Q491"/>
    </row>
    <row r="492" spans="17:17">
      <c r="Q492"/>
    </row>
    <row r="493" spans="17:17">
      <c r="Q493"/>
    </row>
    <row r="494" spans="17:17">
      <c r="Q494"/>
    </row>
    <row r="495" spans="17:17">
      <c r="Q495"/>
    </row>
    <row r="496" spans="17:17">
      <c r="Q496"/>
    </row>
    <row r="497" spans="17:17">
      <c r="Q497"/>
    </row>
    <row r="498" spans="17:17">
      <c r="Q498"/>
    </row>
    <row r="499" spans="17:17">
      <c r="Q499"/>
    </row>
    <row r="500" spans="17:17">
      <c r="Q500"/>
    </row>
    <row r="501" spans="17:17">
      <c r="Q501"/>
    </row>
    <row r="502" spans="17:17">
      <c r="Q502"/>
    </row>
    <row r="503" spans="17:17">
      <c r="Q503"/>
    </row>
    <row r="504" spans="17:17">
      <c r="Q504"/>
    </row>
    <row r="505" spans="17:17">
      <c r="Q505"/>
    </row>
    <row r="506" spans="17:17">
      <c r="Q506"/>
    </row>
    <row r="507" spans="17:17">
      <c r="Q507"/>
    </row>
    <row r="508" spans="17:17">
      <c r="Q508"/>
    </row>
    <row r="509" spans="17:17">
      <c r="Q509"/>
    </row>
    <row r="510" spans="17:17">
      <c r="Q510"/>
    </row>
    <row r="511" spans="17:17">
      <c r="Q511"/>
    </row>
    <row r="512" spans="17:17">
      <c r="Q512"/>
    </row>
    <row r="513" spans="17:17">
      <c r="Q513"/>
    </row>
    <row r="514" spans="17:17">
      <c r="Q514"/>
    </row>
    <row r="515" spans="17:17">
      <c r="Q515"/>
    </row>
    <row r="516" spans="17:17">
      <c r="Q516"/>
    </row>
    <row r="517" spans="17:17">
      <c r="Q517"/>
    </row>
    <row r="518" spans="17:17">
      <c r="Q518"/>
    </row>
    <row r="519" spans="17:17">
      <c r="Q519"/>
    </row>
    <row r="520" spans="17:17">
      <c r="Q520"/>
    </row>
    <row r="521" spans="17:17">
      <c r="Q521"/>
    </row>
    <row r="522" spans="17:17">
      <c r="Q522"/>
    </row>
    <row r="523" spans="17:17">
      <c r="Q523"/>
    </row>
    <row r="524" spans="17:17">
      <c r="Q524"/>
    </row>
    <row r="525" spans="17:17">
      <c r="Q525"/>
    </row>
    <row r="526" spans="17:17">
      <c r="Q526"/>
    </row>
    <row r="527" spans="17:17">
      <c r="Q527"/>
    </row>
    <row r="528" spans="17:17">
      <c r="Q528"/>
    </row>
    <row r="529" spans="17:17">
      <c r="Q529"/>
    </row>
    <row r="530" spans="17:17">
      <c r="Q530"/>
    </row>
    <row r="531" spans="17:17">
      <c r="Q531"/>
    </row>
    <row r="532" spans="17:17">
      <c r="Q532"/>
    </row>
    <row r="533" spans="17:17">
      <c r="Q533"/>
    </row>
    <row r="534" spans="17:17">
      <c r="Q534"/>
    </row>
    <row r="535" spans="17:17">
      <c r="Q535"/>
    </row>
    <row r="536" spans="17:17">
      <c r="Q536"/>
    </row>
    <row r="537" spans="17:17">
      <c r="Q537"/>
    </row>
    <row r="538" spans="17:17">
      <c r="Q538"/>
    </row>
    <row r="539" spans="17:17">
      <c r="Q539"/>
    </row>
    <row r="540" spans="17:17">
      <c r="Q540"/>
    </row>
    <row r="541" spans="17:17">
      <c r="Q541"/>
    </row>
    <row r="542" spans="17:17">
      <c r="Q542"/>
    </row>
    <row r="543" spans="17:17">
      <c r="Q543"/>
    </row>
    <row r="544" spans="17:17">
      <c r="Q544"/>
    </row>
    <row r="545" spans="17:17">
      <c r="Q545"/>
    </row>
    <row r="546" spans="17:17">
      <c r="Q546"/>
    </row>
    <row r="547" spans="17:17">
      <c r="Q547"/>
    </row>
    <row r="548" spans="17:17">
      <c r="Q548"/>
    </row>
    <row r="549" spans="17:17">
      <c r="Q549"/>
    </row>
    <row r="550" spans="17:17">
      <c r="Q550"/>
    </row>
    <row r="551" spans="17:17">
      <c r="Q551"/>
    </row>
    <row r="552" spans="17:17">
      <c r="Q552"/>
    </row>
    <row r="553" spans="17:17">
      <c r="Q553"/>
    </row>
    <row r="554" spans="17:17">
      <c r="Q554"/>
    </row>
    <row r="555" spans="17:17">
      <c r="Q555"/>
    </row>
    <row r="556" spans="17:17">
      <c r="Q556"/>
    </row>
    <row r="557" spans="17:17">
      <c r="Q557"/>
    </row>
    <row r="558" spans="17:17">
      <c r="Q558"/>
    </row>
    <row r="559" spans="17:17">
      <c r="Q559"/>
    </row>
    <row r="560" spans="17:17">
      <c r="Q560"/>
    </row>
    <row r="561" spans="17:17">
      <c r="Q561"/>
    </row>
    <row r="562" spans="17:17">
      <c r="Q562"/>
    </row>
    <row r="563" spans="17:17">
      <c r="Q563"/>
    </row>
    <row r="564" spans="17:17">
      <c r="Q564"/>
    </row>
    <row r="565" spans="17:17">
      <c r="Q565"/>
    </row>
    <row r="566" spans="17:17">
      <c r="Q566"/>
    </row>
    <row r="567" spans="17:17">
      <c r="Q567"/>
    </row>
    <row r="568" spans="17:17">
      <c r="Q568"/>
    </row>
    <row r="569" spans="17:17">
      <c r="Q569"/>
    </row>
    <row r="570" spans="17:17">
      <c r="Q570"/>
    </row>
    <row r="571" spans="17:17">
      <c r="Q571"/>
    </row>
    <row r="572" spans="17:17">
      <c r="Q572"/>
    </row>
    <row r="573" spans="17:17">
      <c r="Q573"/>
    </row>
    <row r="574" spans="17:17">
      <c r="Q574"/>
    </row>
    <row r="575" spans="17:17">
      <c r="Q575"/>
    </row>
    <row r="576" spans="17:17">
      <c r="Q576"/>
    </row>
    <row r="577" spans="17:17">
      <c r="Q577"/>
    </row>
    <row r="578" spans="17:17">
      <c r="Q578"/>
    </row>
    <row r="579" spans="17:17">
      <c r="Q579"/>
    </row>
    <row r="580" spans="17:17">
      <c r="Q580"/>
    </row>
    <row r="581" spans="17:17">
      <c r="Q581"/>
    </row>
    <row r="582" spans="17:17">
      <c r="Q582"/>
    </row>
    <row r="583" spans="17:17">
      <c r="Q583"/>
    </row>
    <row r="584" spans="17:17">
      <c r="Q584"/>
    </row>
    <row r="585" spans="17:17">
      <c r="Q585"/>
    </row>
    <row r="586" spans="17:17">
      <c r="Q586"/>
    </row>
    <row r="587" spans="17:17">
      <c r="Q587"/>
    </row>
    <row r="588" spans="17:17">
      <c r="Q588"/>
    </row>
    <row r="589" spans="17:17">
      <c r="Q589"/>
    </row>
    <row r="590" spans="17:17">
      <c r="Q590"/>
    </row>
    <row r="591" spans="17:17">
      <c r="Q591"/>
    </row>
    <row r="592" spans="17:17">
      <c r="Q592"/>
    </row>
    <row r="593" spans="17:17">
      <c r="Q593"/>
    </row>
    <row r="594" spans="17:17">
      <c r="Q594"/>
    </row>
    <row r="595" spans="17:17">
      <c r="Q595"/>
    </row>
    <row r="596" spans="17:17">
      <c r="Q596"/>
    </row>
    <row r="597" spans="17:17">
      <c r="Q597"/>
    </row>
    <row r="598" spans="17:17">
      <c r="Q598"/>
    </row>
    <row r="599" spans="17:17">
      <c r="Q599"/>
    </row>
    <row r="600" spans="17:17">
      <c r="Q600"/>
    </row>
    <row r="601" spans="17:17">
      <c r="Q601"/>
    </row>
    <row r="602" spans="17:17">
      <c r="Q602"/>
    </row>
    <row r="603" spans="17:17">
      <c r="Q603"/>
    </row>
    <row r="604" spans="17:17">
      <c r="Q604"/>
    </row>
    <row r="605" spans="17:17">
      <c r="Q605"/>
    </row>
    <row r="606" spans="17:17">
      <c r="Q606"/>
    </row>
    <row r="607" spans="17:17">
      <c r="Q607"/>
    </row>
    <row r="608" spans="17:17">
      <c r="Q608"/>
    </row>
    <row r="609" spans="17:17">
      <c r="Q609"/>
    </row>
    <row r="610" spans="17:17">
      <c r="Q610"/>
    </row>
    <row r="611" spans="17:17">
      <c r="Q611"/>
    </row>
    <row r="612" spans="17:17">
      <c r="Q612"/>
    </row>
    <row r="613" spans="17:17">
      <c r="Q613"/>
    </row>
    <row r="614" spans="17:17">
      <c r="Q614"/>
    </row>
    <row r="615" spans="17:17">
      <c r="Q615"/>
    </row>
    <row r="616" spans="17:17">
      <c r="Q616"/>
    </row>
    <row r="617" spans="17:17">
      <c r="Q617"/>
    </row>
    <row r="618" spans="17:17">
      <c r="Q618"/>
    </row>
    <row r="619" spans="17:17">
      <c r="Q619"/>
    </row>
    <row r="620" spans="17:17">
      <c r="Q620"/>
    </row>
    <row r="621" spans="17:17">
      <c r="Q621"/>
    </row>
    <row r="622" spans="17:17">
      <c r="Q622"/>
    </row>
    <row r="623" spans="17:17">
      <c r="Q623"/>
    </row>
    <row r="624" spans="17:17">
      <c r="Q624"/>
    </row>
    <row r="625" spans="17:17">
      <c r="Q625"/>
    </row>
    <row r="626" spans="17:17">
      <c r="Q626"/>
    </row>
    <row r="627" spans="17:17">
      <c r="Q627"/>
    </row>
    <row r="628" spans="17:17">
      <c r="Q628"/>
    </row>
    <row r="629" spans="17:17">
      <c r="Q629"/>
    </row>
    <row r="630" spans="17:17">
      <c r="Q630"/>
    </row>
    <row r="631" spans="17:17">
      <c r="Q631"/>
    </row>
    <row r="632" spans="17:17">
      <c r="Q632"/>
    </row>
    <row r="633" spans="17:17">
      <c r="Q633"/>
    </row>
    <row r="634" spans="17:17">
      <c r="Q634"/>
    </row>
    <row r="635" spans="17:17">
      <c r="Q635"/>
    </row>
    <row r="636" spans="17:17">
      <c r="Q636"/>
    </row>
    <row r="637" spans="17:17">
      <c r="Q637"/>
    </row>
    <row r="638" spans="17:17">
      <c r="Q638"/>
    </row>
    <row r="639" spans="17:17">
      <c r="Q639"/>
    </row>
    <row r="640" spans="17:17">
      <c r="Q640"/>
    </row>
    <row r="641" spans="17:17">
      <c r="Q641"/>
    </row>
    <row r="642" spans="17:17">
      <c r="Q642"/>
    </row>
    <row r="643" spans="17:17">
      <c r="Q643"/>
    </row>
    <row r="644" spans="17:17">
      <c r="Q644"/>
    </row>
    <row r="645" spans="17:17">
      <c r="Q645"/>
    </row>
    <row r="646" spans="17:17">
      <c r="Q646"/>
    </row>
    <row r="647" spans="17:17">
      <c r="Q647"/>
    </row>
    <row r="648" spans="17:17">
      <c r="Q648"/>
    </row>
    <row r="649" spans="17:17">
      <c r="Q649"/>
    </row>
    <row r="650" spans="17:17">
      <c r="Q650"/>
    </row>
    <row r="651" spans="17:17">
      <c r="Q651"/>
    </row>
    <row r="652" spans="17:17">
      <c r="Q652"/>
    </row>
    <row r="653" spans="17:17">
      <c r="Q653"/>
    </row>
    <row r="654" spans="17:17">
      <c r="Q654"/>
    </row>
    <row r="655" spans="17:17">
      <c r="Q655"/>
    </row>
    <row r="656" spans="17:17">
      <c r="Q656"/>
    </row>
    <row r="657" spans="17:17">
      <c r="Q657"/>
    </row>
    <row r="658" spans="17:17">
      <c r="Q658"/>
    </row>
    <row r="659" spans="17:17">
      <c r="Q659"/>
    </row>
    <row r="660" spans="17:17">
      <c r="Q660"/>
    </row>
    <row r="661" spans="17:17">
      <c r="Q661"/>
    </row>
    <row r="662" spans="17:17">
      <c r="Q662"/>
    </row>
    <row r="663" spans="17:17">
      <c r="Q663"/>
    </row>
    <row r="664" spans="17:17">
      <c r="Q664"/>
    </row>
    <row r="665" spans="17:17">
      <c r="Q665"/>
    </row>
    <row r="666" spans="17:17">
      <c r="Q666"/>
    </row>
    <row r="667" spans="17:17">
      <c r="Q667"/>
    </row>
    <row r="668" spans="17:17">
      <c r="Q668"/>
    </row>
    <row r="669" spans="17:17">
      <c r="Q669"/>
    </row>
    <row r="670" spans="17:17">
      <c r="Q670"/>
    </row>
    <row r="671" spans="17:17">
      <c r="Q671"/>
    </row>
    <row r="672" spans="17:17">
      <c r="Q672"/>
    </row>
    <row r="673" spans="17:17">
      <c r="Q673"/>
    </row>
    <row r="674" spans="17:17">
      <c r="Q674"/>
    </row>
    <row r="675" spans="17:17">
      <c r="Q675"/>
    </row>
    <row r="676" spans="17:17">
      <c r="Q676"/>
    </row>
    <row r="677" spans="17:17">
      <c r="Q677"/>
    </row>
    <row r="678" spans="17:17">
      <c r="Q678"/>
    </row>
    <row r="679" spans="17:17">
      <c r="Q679"/>
    </row>
    <row r="680" spans="17:17">
      <c r="Q680"/>
    </row>
    <row r="681" spans="17:17">
      <c r="Q681"/>
    </row>
    <row r="682" spans="17:17">
      <c r="Q682"/>
    </row>
    <row r="683" spans="17:17">
      <c r="Q683"/>
    </row>
    <row r="684" spans="17:17">
      <c r="Q684"/>
    </row>
    <row r="685" spans="17:17">
      <c r="Q685"/>
    </row>
    <row r="686" spans="17:17">
      <c r="Q686"/>
    </row>
    <row r="687" spans="17:17">
      <c r="Q687"/>
    </row>
    <row r="688" spans="17:17">
      <c r="Q688"/>
    </row>
    <row r="689" spans="17:17">
      <c r="Q689"/>
    </row>
    <row r="690" spans="17:17">
      <c r="Q690"/>
    </row>
    <row r="691" spans="17:17">
      <c r="Q691"/>
    </row>
    <row r="692" spans="17:17">
      <c r="Q692"/>
    </row>
    <row r="693" spans="17:17">
      <c r="Q693"/>
    </row>
    <row r="694" spans="17:17">
      <c r="Q694"/>
    </row>
    <row r="695" spans="17:17">
      <c r="Q695"/>
    </row>
    <row r="696" spans="17:17">
      <c r="Q696"/>
    </row>
    <row r="697" spans="17:17">
      <c r="Q697"/>
    </row>
    <row r="698" spans="17:17">
      <c r="Q698"/>
    </row>
    <row r="699" spans="17:17">
      <c r="Q699"/>
    </row>
    <row r="700" spans="17:17">
      <c r="Q700"/>
    </row>
    <row r="701" spans="17:17">
      <c r="Q701"/>
    </row>
    <row r="702" spans="17:17">
      <c r="Q702"/>
    </row>
    <row r="703" spans="17:17">
      <c r="Q703"/>
    </row>
    <row r="704" spans="17:17">
      <c r="Q704"/>
    </row>
    <row r="705" spans="17:17">
      <c r="Q705"/>
    </row>
    <row r="706" spans="17:17">
      <c r="Q706"/>
    </row>
    <row r="707" spans="17:17">
      <c r="Q707"/>
    </row>
    <row r="708" spans="17:17">
      <c r="Q708"/>
    </row>
    <row r="709" spans="17:17">
      <c r="Q709"/>
    </row>
    <row r="710" spans="17:17">
      <c r="Q710"/>
    </row>
    <row r="711" spans="17:17">
      <c r="Q711"/>
    </row>
    <row r="712" spans="17:17">
      <c r="Q712"/>
    </row>
    <row r="713" spans="17:17">
      <c r="Q713"/>
    </row>
    <row r="714" spans="17:17">
      <c r="Q714"/>
    </row>
    <row r="715" spans="17:17">
      <c r="Q715"/>
    </row>
    <row r="716" spans="17:17">
      <c r="Q716"/>
    </row>
    <row r="717" spans="17:17">
      <c r="Q717"/>
    </row>
    <row r="718" spans="17:17">
      <c r="Q718"/>
    </row>
    <row r="719" spans="17:17">
      <c r="Q719"/>
    </row>
    <row r="720" spans="17:17">
      <c r="Q720"/>
    </row>
    <row r="721" spans="17:17">
      <c r="Q721"/>
    </row>
    <row r="722" spans="17:17">
      <c r="Q722"/>
    </row>
    <row r="723" spans="17:17">
      <c r="Q723"/>
    </row>
    <row r="724" spans="17:17">
      <c r="Q724"/>
    </row>
    <row r="725" spans="17:17">
      <c r="Q725"/>
    </row>
    <row r="726" spans="17:17">
      <c r="Q726"/>
    </row>
    <row r="727" spans="17:17">
      <c r="Q727"/>
    </row>
    <row r="728" spans="17:17">
      <c r="Q728"/>
    </row>
    <row r="729" spans="17:17">
      <c r="Q729"/>
    </row>
    <row r="730" spans="17:17">
      <c r="Q730"/>
    </row>
    <row r="731" spans="17:17">
      <c r="Q731"/>
    </row>
    <row r="732" spans="17:17">
      <c r="Q732"/>
    </row>
    <row r="733" spans="17:17">
      <c r="Q733"/>
    </row>
    <row r="734" spans="17:17">
      <c r="Q734"/>
    </row>
    <row r="735" spans="17:17">
      <c r="Q735"/>
    </row>
    <row r="736" spans="17:17">
      <c r="Q736"/>
    </row>
    <row r="737" spans="17:17">
      <c r="Q737"/>
    </row>
    <row r="738" spans="17:17">
      <c r="Q738"/>
    </row>
    <row r="739" spans="17:17">
      <c r="Q739"/>
    </row>
    <row r="740" spans="17:17">
      <c r="Q740"/>
    </row>
    <row r="741" spans="17:17">
      <c r="Q741"/>
    </row>
    <row r="742" spans="17:17">
      <c r="Q742"/>
    </row>
    <row r="743" spans="17:17">
      <c r="Q743"/>
    </row>
    <row r="744" spans="17:17">
      <c r="Q744"/>
    </row>
    <row r="745" spans="17:17">
      <c r="Q745"/>
    </row>
    <row r="746" spans="17:17">
      <c r="Q746"/>
    </row>
    <row r="747" spans="17:17">
      <c r="Q747"/>
    </row>
    <row r="748" spans="17:17">
      <c r="Q748"/>
    </row>
    <row r="749" spans="17:17">
      <c r="Q749"/>
    </row>
    <row r="750" spans="17:17">
      <c r="Q750"/>
    </row>
    <row r="751" spans="17:17">
      <c r="Q751"/>
    </row>
    <row r="752" spans="17:17">
      <c r="Q752"/>
    </row>
    <row r="753" spans="17:17">
      <c r="Q753"/>
    </row>
    <row r="754" spans="17:17">
      <c r="Q754"/>
    </row>
    <row r="755" spans="17:17">
      <c r="Q755"/>
    </row>
    <row r="756" spans="17:17">
      <c r="Q756"/>
    </row>
    <row r="757" spans="17:17">
      <c r="Q757"/>
    </row>
    <row r="758" spans="17:17">
      <c r="Q758"/>
    </row>
    <row r="759" spans="17:17">
      <c r="Q759"/>
    </row>
    <row r="760" spans="17:17">
      <c r="Q760"/>
    </row>
    <row r="761" spans="17:17">
      <c r="Q761"/>
    </row>
    <row r="762" spans="17:17">
      <c r="Q762"/>
    </row>
    <row r="763" spans="17:17">
      <c r="Q763"/>
    </row>
    <row r="764" spans="17:17">
      <c r="Q764"/>
    </row>
    <row r="765" spans="17:17">
      <c r="Q765"/>
    </row>
    <row r="766" spans="17:17">
      <c r="Q766"/>
    </row>
    <row r="767" spans="17:17">
      <c r="Q767"/>
    </row>
    <row r="768" spans="17:17">
      <c r="Q768"/>
    </row>
    <row r="769" spans="17:17">
      <c r="Q769"/>
    </row>
    <row r="770" spans="17:17">
      <c r="Q770"/>
    </row>
    <row r="771" spans="17:17">
      <c r="Q771"/>
    </row>
    <row r="772" spans="17:17">
      <c r="Q772"/>
    </row>
    <row r="773" spans="17:17">
      <c r="Q773"/>
    </row>
    <row r="774" spans="17:17">
      <c r="Q774"/>
    </row>
    <row r="775" spans="17:17">
      <c r="Q775"/>
    </row>
    <row r="776" spans="17:17">
      <c r="Q776"/>
    </row>
    <row r="777" spans="17:17">
      <c r="Q777"/>
    </row>
    <row r="778" spans="17:17">
      <c r="Q778"/>
    </row>
    <row r="779" spans="17:17">
      <c r="Q779"/>
    </row>
    <row r="780" spans="17:17">
      <c r="Q780"/>
    </row>
    <row r="781" spans="17:17">
      <c r="Q781"/>
    </row>
    <row r="782" spans="17:17">
      <c r="Q782"/>
    </row>
    <row r="783" spans="17:17">
      <c r="Q783"/>
    </row>
    <row r="784" spans="17:17">
      <c r="Q784"/>
    </row>
    <row r="785" spans="17:17">
      <c r="Q785"/>
    </row>
    <row r="786" spans="17:17">
      <c r="Q786"/>
    </row>
    <row r="787" spans="17:17">
      <c r="Q787"/>
    </row>
    <row r="788" spans="17:17">
      <c r="Q788"/>
    </row>
    <row r="789" spans="17:17">
      <c r="Q789"/>
    </row>
    <row r="790" spans="17:17">
      <c r="Q790"/>
    </row>
    <row r="791" spans="17:17">
      <c r="Q791"/>
    </row>
    <row r="792" spans="17:17">
      <c r="Q792"/>
    </row>
    <row r="793" spans="17:17">
      <c r="Q793"/>
    </row>
    <row r="794" spans="17:17">
      <c r="Q794"/>
    </row>
    <row r="795" spans="17:17">
      <c r="Q795"/>
    </row>
    <row r="796" spans="17:17">
      <c r="Q796"/>
    </row>
    <row r="797" spans="17:17">
      <c r="Q797"/>
    </row>
    <row r="798" spans="17:17">
      <c r="Q798"/>
    </row>
    <row r="799" spans="17:17">
      <c r="Q799"/>
    </row>
    <row r="800" spans="17:17">
      <c r="Q800"/>
    </row>
    <row r="801" spans="17:17">
      <c r="Q801"/>
    </row>
    <row r="802" spans="17:17">
      <c r="Q802"/>
    </row>
    <row r="803" spans="17:17">
      <c r="Q803"/>
    </row>
    <row r="804" spans="17:17">
      <c r="Q804"/>
    </row>
    <row r="805" spans="17:17">
      <c r="Q805"/>
    </row>
    <row r="806" spans="17:17">
      <c r="Q806"/>
    </row>
    <row r="807" spans="17:17">
      <c r="Q807"/>
    </row>
    <row r="808" spans="17:17">
      <c r="Q808"/>
    </row>
    <row r="809" spans="17:17">
      <c r="Q809"/>
    </row>
    <row r="810" spans="17:17">
      <c r="Q810"/>
    </row>
    <row r="811" spans="17:17">
      <c r="Q811"/>
    </row>
    <row r="812" spans="17:17">
      <c r="Q812"/>
    </row>
    <row r="813" spans="17:17">
      <c r="Q813"/>
    </row>
    <row r="814" spans="17:17">
      <c r="Q814"/>
    </row>
    <row r="815" spans="17:17">
      <c r="Q815"/>
    </row>
    <row r="816" spans="17:17">
      <c r="Q816"/>
    </row>
    <row r="817" spans="17:17">
      <c r="Q817"/>
    </row>
    <row r="818" spans="17:17">
      <c r="Q818"/>
    </row>
    <row r="819" spans="17:17">
      <c r="Q819"/>
    </row>
    <row r="820" spans="17:17">
      <c r="Q820"/>
    </row>
    <row r="821" spans="17:17">
      <c r="Q821"/>
    </row>
    <row r="822" spans="17:17">
      <c r="Q822"/>
    </row>
    <row r="823" spans="17:17">
      <c r="Q823"/>
    </row>
    <row r="824" spans="17:17">
      <c r="Q824"/>
    </row>
    <row r="825" spans="17:17">
      <c r="Q825"/>
    </row>
    <row r="826" spans="17:17">
      <c r="Q826"/>
    </row>
    <row r="827" spans="17:17">
      <c r="Q827"/>
    </row>
    <row r="828" spans="17:17">
      <c r="Q828"/>
    </row>
    <row r="829" spans="17:17">
      <c r="Q829"/>
    </row>
    <row r="830" spans="17:17">
      <c r="Q830"/>
    </row>
    <row r="831" spans="17:17">
      <c r="Q831"/>
    </row>
    <row r="832" spans="17:17">
      <c r="Q832"/>
    </row>
    <row r="833" spans="17:17">
      <c r="Q833"/>
    </row>
    <row r="834" spans="17:17">
      <c r="Q834"/>
    </row>
    <row r="835" spans="17:17">
      <c r="Q835"/>
    </row>
    <row r="836" spans="17:17">
      <c r="Q836"/>
    </row>
    <row r="837" spans="17:17">
      <c r="Q837"/>
    </row>
    <row r="838" spans="17:17">
      <c r="Q838"/>
    </row>
    <row r="839" spans="17:17">
      <c r="Q839"/>
    </row>
    <row r="840" spans="17:17">
      <c r="Q840"/>
    </row>
    <row r="841" spans="17:17">
      <c r="Q841"/>
    </row>
    <row r="842" spans="17:17">
      <c r="Q842"/>
    </row>
    <row r="843" spans="17:17">
      <c r="Q843"/>
    </row>
    <row r="844" spans="17:17">
      <c r="Q844"/>
    </row>
    <row r="845" spans="17:17">
      <c r="Q845"/>
    </row>
    <row r="846" spans="17:17">
      <c r="Q846"/>
    </row>
    <row r="847" spans="17:17">
      <c r="Q847"/>
    </row>
    <row r="848" spans="17:17">
      <c r="Q848"/>
    </row>
    <row r="849" spans="17:17">
      <c r="Q849"/>
    </row>
    <row r="850" spans="17:17">
      <c r="Q850"/>
    </row>
    <row r="851" spans="17:17">
      <c r="Q851"/>
    </row>
    <row r="852" spans="17:17">
      <c r="Q852"/>
    </row>
    <row r="853" spans="17:17">
      <c r="Q853"/>
    </row>
    <row r="854" spans="17:17">
      <c r="Q854"/>
    </row>
    <row r="855" spans="17:17">
      <c r="Q855"/>
    </row>
    <row r="856" spans="17:17">
      <c r="Q856"/>
    </row>
    <row r="857" spans="17:17">
      <c r="Q857"/>
    </row>
    <row r="858" spans="17:17">
      <c r="Q858"/>
    </row>
    <row r="859" spans="17:17">
      <c r="Q859"/>
    </row>
    <row r="860" spans="17:17">
      <c r="Q860"/>
    </row>
    <row r="861" spans="17:17">
      <c r="Q861"/>
    </row>
    <row r="862" spans="17:17">
      <c r="Q862"/>
    </row>
    <row r="863" spans="17:17">
      <c r="Q863"/>
    </row>
    <row r="864" spans="17:17">
      <c r="Q864"/>
    </row>
    <row r="865" spans="17:17">
      <c r="Q865"/>
    </row>
    <row r="866" spans="17:17">
      <c r="Q866"/>
    </row>
    <row r="867" spans="17:17">
      <c r="Q867"/>
    </row>
    <row r="868" spans="17:17">
      <c r="Q868"/>
    </row>
    <row r="869" spans="17:17">
      <c r="Q869"/>
    </row>
    <row r="870" spans="17:17">
      <c r="Q870"/>
    </row>
    <row r="871" spans="17:17">
      <c r="Q871"/>
    </row>
    <row r="872" spans="17:17">
      <c r="Q872"/>
    </row>
    <row r="873" spans="17:17">
      <c r="Q873"/>
    </row>
    <row r="874" spans="17:17">
      <c r="Q874"/>
    </row>
    <row r="875" spans="17:17">
      <c r="Q875"/>
    </row>
    <row r="876" spans="17:17">
      <c r="Q876"/>
    </row>
    <row r="877" spans="17:17">
      <c r="Q877"/>
    </row>
    <row r="878" spans="17:17">
      <c r="Q878"/>
    </row>
    <row r="879" spans="17:17">
      <c r="Q879"/>
    </row>
    <row r="880" spans="17:17">
      <c r="Q880"/>
    </row>
    <row r="881" spans="17:17">
      <c r="Q881"/>
    </row>
    <row r="882" spans="17:17">
      <c r="Q882"/>
    </row>
    <row r="883" spans="17:17">
      <c r="Q883"/>
    </row>
    <row r="884" spans="17:17">
      <c r="Q884"/>
    </row>
    <row r="885" spans="17:17">
      <c r="Q885"/>
    </row>
    <row r="886" spans="17:17">
      <c r="Q886"/>
    </row>
    <row r="887" spans="17:17">
      <c r="Q887"/>
    </row>
    <row r="888" spans="17:17">
      <c r="Q888"/>
    </row>
    <row r="889" spans="17:17">
      <c r="Q889"/>
    </row>
    <row r="890" spans="17:17">
      <c r="Q890"/>
    </row>
    <row r="891" spans="17:17">
      <c r="Q891"/>
    </row>
    <row r="892" spans="17:17">
      <c r="Q892"/>
    </row>
    <row r="893" spans="17:17">
      <c r="Q893"/>
    </row>
    <row r="894" spans="17:17">
      <c r="Q894"/>
    </row>
    <row r="895" spans="17:17">
      <c r="Q895"/>
    </row>
    <row r="896" spans="17:17">
      <c r="Q896"/>
    </row>
    <row r="897" spans="17:17">
      <c r="Q897"/>
    </row>
    <row r="898" spans="17:17">
      <c r="Q898"/>
    </row>
    <row r="899" spans="17:17">
      <c r="Q899"/>
    </row>
    <row r="900" spans="17:17">
      <c r="Q900"/>
    </row>
    <row r="901" spans="17:17">
      <c r="Q901"/>
    </row>
    <row r="902" spans="17:17">
      <c r="Q902"/>
    </row>
    <row r="903" spans="17:17">
      <c r="Q903"/>
    </row>
    <row r="904" spans="17:17">
      <c r="Q904"/>
    </row>
    <row r="905" spans="17:17">
      <c r="Q905"/>
    </row>
    <row r="906" spans="17:17">
      <c r="Q906"/>
    </row>
    <row r="907" spans="17:17">
      <c r="Q907"/>
    </row>
    <row r="908" spans="17:17">
      <c r="Q908"/>
    </row>
    <row r="909" spans="17:17">
      <c r="Q909"/>
    </row>
    <row r="910" spans="17:17">
      <c r="Q910"/>
    </row>
    <row r="911" spans="17:17">
      <c r="Q911"/>
    </row>
    <row r="912" spans="17:17">
      <c r="Q912"/>
    </row>
    <row r="913" spans="17:17">
      <c r="Q913"/>
    </row>
    <row r="914" spans="17:17">
      <c r="Q914"/>
    </row>
    <row r="915" spans="17:17">
      <c r="Q915"/>
    </row>
    <row r="916" spans="17:17">
      <c r="Q916"/>
    </row>
    <row r="917" spans="17:17">
      <c r="Q917"/>
    </row>
    <row r="918" spans="17:17">
      <c r="Q918"/>
    </row>
    <row r="919" spans="17:17">
      <c r="Q919"/>
    </row>
    <row r="920" spans="17:17">
      <c r="Q920"/>
    </row>
    <row r="921" spans="17:17">
      <c r="Q921"/>
    </row>
    <row r="922" spans="17:17">
      <c r="Q922"/>
    </row>
    <row r="923" spans="17:17">
      <c r="Q923"/>
    </row>
    <row r="924" spans="17:17">
      <c r="Q924"/>
    </row>
    <row r="925" spans="17:17">
      <c r="Q925"/>
    </row>
    <row r="926" spans="17:17">
      <c r="Q926"/>
    </row>
    <row r="927" spans="17:17">
      <c r="Q927"/>
    </row>
    <row r="928" spans="17:17">
      <c r="Q928"/>
    </row>
    <row r="929" spans="17:17">
      <c r="Q929"/>
    </row>
    <row r="930" spans="17:17">
      <c r="Q930"/>
    </row>
    <row r="931" spans="17:17">
      <c r="Q931"/>
    </row>
    <row r="932" spans="17:17">
      <c r="Q932"/>
    </row>
    <row r="933" spans="17:17">
      <c r="Q933"/>
    </row>
    <row r="934" spans="17:17">
      <c r="Q934"/>
    </row>
    <row r="935" spans="17:17">
      <c r="Q935"/>
    </row>
    <row r="936" spans="17:17">
      <c r="Q936"/>
    </row>
    <row r="937" spans="17:17">
      <c r="Q937"/>
    </row>
    <row r="938" spans="17:17">
      <c r="Q938"/>
    </row>
    <row r="939" spans="17:17">
      <c r="Q939"/>
    </row>
    <row r="940" spans="17:17">
      <c r="Q940"/>
    </row>
    <row r="941" spans="17:17">
      <c r="Q941"/>
    </row>
    <row r="942" spans="17:17">
      <c r="Q942"/>
    </row>
    <row r="943" spans="17:17">
      <c r="Q943"/>
    </row>
    <row r="944" spans="17:17">
      <c r="Q944"/>
    </row>
    <row r="945" spans="17:17">
      <c r="Q945"/>
    </row>
    <row r="946" spans="17:17">
      <c r="Q946"/>
    </row>
    <row r="947" spans="17:17">
      <c r="Q947"/>
    </row>
    <row r="948" spans="17:17">
      <c r="Q948"/>
    </row>
    <row r="949" spans="17:17">
      <c r="Q949"/>
    </row>
    <row r="950" spans="17:17">
      <c r="Q950"/>
    </row>
    <row r="951" spans="17:17">
      <c r="Q951"/>
    </row>
    <row r="952" spans="17:17">
      <c r="Q952"/>
    </row>
    <row r="953" spans="17:17">
      <c r="Q953"/>
    </row>
    <row r="954" spans="17:17">
      <c r="Q954"/>
    </row>
    <row r="955" spans="17:17">
      <c r="Q955"/>
    </row>
    <row r="956" spans="17:17">
      <c r="Q956"/>
    </row>
    <row r="957" spans="17:17">
      <c r="Q957"/>
    </row>
    <row r="958" spans="17:17">
      <c r="Q958"/>
    </row>
    <row r="959" spans="17:17">
      <c r="Q959"/>
    </row>
    <row r="960" spans="17:17">
      <c r="Q960"/>
    </row>
    <row r="961" spans="17:17">
      <c r="Q961"/>
    </row>
    <row r="962" spans="17:17">
      <c r="Q962"/>
    </row>
    <row r="963" spans="17:17">
      <c r="Q963"/>
    </row>
    <row r="964" spans="17:17">
      <c r="Q964"/>
    </row>
    <row r="965" spans="17:17">
      <c r="Q965"/>
    </row>
    <row r="966" spans="17:17">
      <c r="Q966"/>
    </row>
    <row r="967" spans="17:17">
      <c r="Q967"/>
    </row>
    <row r="968" spans="17:17">
      <c r="Q968"/>
    </row>
    <row r="969" spans="17:17">
      <c r="Q969"/>
    </row>
    <row r="970" spans="17:17">
      <c r="Q970"/>
    </row>
    <row r="971" spans="17:17">
      <c r="Q971"/>
    </row>
    <row r="972" spans="17:17">
      <c r="Q972"/>
    </row>
    <row r="973" spans="17:17">
      <c r="Q973"/>
    </row>
    <row r="974" spans="17:17">
      <c r="Q974"/>
    </row>
    <row r="975" spans="17:17">
      <c r="Q975"/>
    </row>
    <row r="976" spans="17:17">
      <c r="Q976"/>
    </row>
    <row r="977" spans="17:17">
      <c r="Q977"/>
    </row>
    <row r="978" spans="17:17">
      <c r="Q978"/>
    </row>
    <row r="979" spans="17:17">
      <c r="Q979"/>
    </row>
    <row r="980" spans="17:17">
      <c r="Q980"/>
    </row>
    <row r="981" spans="17:17">
      <c r="Q981"/>
    </row>
    <row r="982" spans="17:17">
      <c r="Q982"/>
    </row>
    <row r="983" spans="17:17">
      <c r="Q983"/>
    </row>
    <row r="984" spans="17:17">
      <c r="Q984"/>
    </row>
    <row r="985" spans="17:17">
      <c r="Q985"/>
    </row>
    <row r="986" spans="17:17">
      <c r="Q986"/>
    </row>
    <row r="987" spans="17:17">
      <c r="Q987"/>
    </row>
    <row r="988" spans="17:17">
      <c r="Q988"/>
    </row>
    <row r="989" spans="17:17">
      <c r="Q989"/>
    </row>
    <row r="990" spans="17:17">
      <c r="Q990"/>
    </row>
    <row r="991" spans="17:17">
      <c r="Q991"/>
    </row>
    <row r="992" spans="17:17">
      <c r="Q992"/>
    </row>
    <row r="993" spans="17:17">
      <c r="Q993"/>
    </row>
    <row r="994" spans="17:17">
      <c r="Q994"/>
    </row>
    <row r="995" spans="17:17">
      <c r="Q995"/>
    </row>
    <row r="996" spans="17:17">
      <c r="Q996"/>
    </row>
    <row r="997" spans="17:17">
      <c r="Q997"/>
    </row>
    <row r="998" spans="17:17">
      <c r="Q998"/>
    </row>
    <row r="999" spans="17:17">
      <c r="Q999"/>
    </row>
    <row r="1000" spans="17:17">
      <c r="Q1000"/>
    </row>
    <row r="1001" spans="17:17">
      <c r="Q1001"/>
    </row>
    <row r="1002" spans="17:17">
      <c r="Q1002"/>
    </row>
    <row r="1003" spans="17:17">
      <c r="Q1003"/>
    </row>
    <row r="1004" spans="17:17">
      <c r="Q1004"/>
    </row>
    <row r="1005" spans="17:17">
      <c r="Q1005"/>
    </row>
    <row r="1006" spans="17:17">
      <c r="Q1006"/>
    </row>
    <row r="1007" spans="17:17">
      <c r="Q1007"/>
    </row>
    <row r="1008" spans="17:17">
      <c r="Q1008"/>
    </row>
    <row r="1009" spans="17:17">
      <c r="Q1009"/>
    </row>
    <row r="1010" spans="17:17">
      <c r="Q1010"/>
    </row>
    <row r="1011" spans="17:17">
      <c r="Q1011"/>
    </row>
    <row r="1012" spans="17:17">
      <c r="Q1012"/>
    </row>
    <row r="1013" spans="17:17">
      <c r="Q1013"/>
    </row>
    <row r="1014" spans="17:17">
      <c r="Q1014"/>
    </row>
    <row r="1015" spans="17:17">
      <c r="Q1015"/>
    </row>
    <row r="1016" spans="17:17">
      <c r="Q1016"/>
    </row>
    <row r="1017" spans="17:17">
      <c r="Q1017"/>
    </row>
    <row r="1018" spans="17:17">
      <c r="Q1018"/>
    </row>
    <row r="1019" spans="17:17">
      <c r="Q1019"/>
    </row>
    <row r="1020" spans="17:17">
      <c r="Q1020"/>
    </row>
    <row r="1021" spans="17:17">
      <c r="Q1021"/>
    </row>
    <row r="1022" spans="17:17">
      <c r="Q1022"/>
    </row>
    <row r="1023" spans="17:17">
      <c r="Q1023"/>
    </row>
    <row r="1024" spans="17:17">
      <c r="Q1024"/>
    </row>
    <row r="1025" spans="17:17">
      <c r="Q1025"/>
    </row>
    <row r="1026" spans="17:17">
      <c r="Q1026"/>
    </row>
    <row r="1027" spans="17:17">
      <c r="Q1027"/>
    </row>
    <row r="1028" spans="17:17">
      <c r="Q1028"/>
    </row>
    <row r="1029" spans="17:17">
      <c r="Q1029"/>
    </row>
    <row r="1030" spans="17:17">
      <c r="Q1030"/>
    </row>
    <row r="1031" spans="17:17">
      <c r="Q1031"/>
    </row>
    <row r="1032" spans="17:17">
      <c r="Q1032"/>
    </row>
    <row r="1033" spans="17:17">
      <c r="Q1033"/>
    </row>
    <row r="1034" spans="17:17">
      <c r="Q1034"/>
    </row>
    <row r="1035" spans="17:17">
      <c r="Q1035"/>
    </row>
    <row r="1036" spans="17:17">
      <c r="Q1036"/>
    </row>
    <row r="1037" spans="17:17">
      <c r="Q1037"/>
    </row>
    <row r="1038" spans="17:17">
      <c r="Q1038"/>
    </row>
    <row r="1039" spans="17:17">
      <c r="Q1039"/>
    </row>
    <row r="1040" spans="17:17">
      <c r="Q1040"/>
    </row>
    <row r="1041" spans="17:17">
      <c r="Q1041"/>
    </row>
    <row r="1042" spans="17:17">
      <c r="Q1042"/>
    </row>
    <row r="1043" spans="17:17">
      <c r="Q1043"/>
    </row>
    <row r="1044" spans="17:17">
      <c r="Q1044"/>
    </row>
    <row r="1045" spans="17:17">
      <c r="Q1045"/>
    </row>
    <row r="1046" spans="17:17">
      <c r="Q1046"/>
    </row>
    <row r="1047" spans="17:17">
      <c r="Q1047"/>
    </row>
    <row r="1048" spans="17:17">
      <c r="Q1048"/>
    </row>
    <row r="1049" spans="17:17">
      <c r="Q1049"/>
    </row>
    <row r="1050" spans="17:17">
      <c r="Q1050"/>
    </row>
    <row r="1051" spans="17:17">
      <c r="Q1051"/>
    </row>
    <row r="1052" spans="17:17">
      <c r="Q1052"/>
    </row>
    <row r="1053" spans="17:17">
      <c r="Q1053"/>
    </row>
    <row r="1054" spans="17:17">
      <c r="Q1054"/>
    </row>
    <row r="1055" spans="17:17">
      <c r="Q1055"/>
    </row>
    <row r="1056" spans="17:17">
      <c r="Q1056"/>
    </row>
    <row r="1057" spans="17:17">
      <c r="Q1057"/>
    </row>
    <row r="1058" spans="17:17">
      <c r="Q1058"/>
    </row>
    <row r="1059" spans="17:17">
      <c r="Q1059"/>
    </row>
    <row r="1060" spans="17:17">
      <c r="Q1060"/>
    </row>
    <row r="1061" spans="17:17">
      <c r="Q1061"/>
    </row>
    <row r="1062" spans="17:17">
      <c r="Q1062"/>
    </row>
    <row r="1063" spans="17:17">
      <c r="Q1063"/>
    </row>
    <row r="1064" spans="17:17">
      <c r="Q1064"/>
    </row>
    <row r="1065" spans="17:17">
      <c r="Q1065"/>
    </row>
    <row r="1066" spans="17:17">
      <c r="Q1066"/>
    </row>
    <row r="1067" spans="17:17">
      <c r="Q1067"/>
    </row>
    <row r="1068" spans="17:17">
      <c r="Q1068"/>
    </row>
    <row r="1069" spans="17:17">
      <c r="Q1069"/>
    </row>
    <row r="1070" spans="17:17">
      <c r="Q1070"/>
    </row>
    <row r="1071" spans="17:17">
      <c r="Q1071"/>
    </row>
    <row r="1072" spans="17:17">
      <c r="Q1072"/>
    </row>
    <row r="1073" spans="17:17">
      <c r="Q1073"/>
    </row>
    <row r="1074" spans="17:17">
      <c r="Q1074"/>
    </row>
    <row r="1075" spans="17:17">
      <c r="Q1075"/>
    </row>
    <row r="1076" spans="17:17">
      <c r="Q1076"/>
    </row>
    <row r="1077" spans="17:17">
      <c r="Q1077"/>
    </row>
    <row r="1078" spans="17:17">
      <c r="Q1078"/>
    </row>
    <row r="1079" spans="17:17">
      <c r="Q1079"/>
    </row>
    <row r="1080" spans="17:17">
      <c r="Q1080"/>
    </row>
    <row r="1081" spans="17:17">
      <c r="Q1081"/>
    </row>
    <row r="1082" spans="17:17">
      <c r="Q1082"/>
    </row>
    <row r="1083" spans="17:17">
      <c r="Q1083"/>
    </row>
    <row r="1084" spans="17:17">
      <c r="Q1084"/>
    </row>
    <row r="1085" spans="17:17">
      <c r="Q1085"/>
    </row>
    <row r="1086" spans="17:17">
      <c r="Q1086"/>
    </row>
    <row r="1087" spans="17:17">
      <c r="Q1087"/>
    </row>
    <row r="1088" spans="17:17">
      <c r="Q1088"/>
    </row>
    <row r="1089" spans="17:17">
      <c r="Q1089"/>
    </row>
    <row r="1090" spans="17:17">
      <c r="Q1090"/>
    </row>
    <row r="1091" spans="17:17">
      <c r="Q1091"/>
    </row>
    <row r="1092" spans="17:17">
      <c r="Q1092"/>
    </row>
    <row r="1093" spans="17:17">
      <c r="Q1093"/>
    </row>
    <row r="1094" spans="17:17">
      <c r="Q1094"/>
    </row>
    <row r="1095" spans="17:17">
      <c r="Q1095"/>
    </row>
    <row r="1096" spans="17:17">
      <c r="Q1096"/>
    </row>
    <row r="1097" spans="17:17">
      <c r="Q1097"/>
    </row>
    <row r="1098" spans="17:17">
      <c r="Q1098"/>
    </row>
    <row r="1099" spans="17:17">
      <c r="Q1099"/>
    </row>
    <row r="1100" spans="17:17">
      <c r="Q1100"/>
    </row>
    <row r="1101" spans="17:17">
      <c r="Q1101"/>
    </row>
    <row r="1102" spans="17:17">
      <c r="Q1102"/>
    </row>
    <row r="1103" spans="17:17">
      <c r="Q1103"/>
    </row>
    <row r="1104" spans="17:17">
      <c r="Q1104"/>
    </row>
    <row r="1105" spans="17:17">
      <c r="Q1105"/>
    </row>
    <row r="1106" spans="17:17">
      <c r="Q1106"/>
    </row>
    <row r="1107" spans="17:17">
      <c r="Q1107"/>
    </row>
    <row r="1108" spans="17:17">
      <c r="Q1108"/>
    </row>
    <row r="1109" spans="17:17">
      <c r="Q1109"/>
    </row>
    <row r="1110" spans="17:17">
      <c r="Q1110"/>
    </row>
    <row r="1111" spans="17:17">
      <c r="Q1111"/>
    </row>
    <row r="1112" spans="17:17">
      <c r="Q1112"/>
    </row>
    <row r="1113" spans="17:17">
      <c r="Q1113"/>
    </row>
    <row r="1114" spans="17:17">
      <c r="Q1114"/>
    </row>
    <row r="1115" spans="17:17">
      <c r="Q1115"/>
    </row>
    <row r="1116" spans="17:17">
      <c r="Q1116"/>
    </row>
    <row r="1117" spans="17:17">
      <c r="Q1117"/>
    </row>
    <row r="1118" spans="17:17">
      <c r="Q1118"/>
    </row>
    <row r="1119" spans="17:17">
      <c r="Q1119"/>
    </row>
    <row r="1120" spans="17:17">
      <c r="Q1120"/>
    </row>
    <row r="1121" spans="17:17">
      <c r="Q1121"/>
    </row>
    <row r="1122" spans="17:17">
      <c r="Q1122"/>
    </row>
    <row r="1123" spans="17:17">
      <c r="Q1123"/>
    </row>
    <row r="1124" spans="17:17">
      <c r="Q1124"/>
    </row>
    <row r="1125" spans="17:17">
      <c r="Q1125"/>
    </row>
    <row r="1126" spans="17:17">
      <c r="Q1126"/>
    </row>
    <row r="1127" spans="17:17">
      <c r="Q1127"/>
    </row>
    <row r="1128" spans="17:17">
      <c r="Q1128"/>
    </row>
    <row r="1129" spans="17:17">
      <c r="Q1129"/>
    </row>
    <row r="1130" spans="17:17">
      <c r="Q1130"/>
    </row>
    <row r="1131" spans="17:17">
      <c r="Q1131"/>
    </row>
    <row r="1132" spans="17:17">
      <c r="Q1132"/>
    </row>
    <row r="1133" spans="17:17">
      <c r="Q1133"/>
    </row>
    <row r="1134" spans="17:17">
      <c r="Q1134"/>
    </row>
    <row r="1135" spans="17:17">
      <c r="Q1135"/>
    </row>
    <row r="1136" spans="17:17">
      <c r="Q1136"/>
    </row>
    <row r="1137" spans="17:17">
      <c r="Q1137"/>
    </row>
    <row r="1138" spans="17:17">
      <c r="Q1138"/>
    </row>
    <row r="1139" spans="17:17">
      <c r="Q1139"/>
    </row>
    <row r="1140" spans="17:17">
      <c r="Q1140"/>
    </row>
    <row r="1141" spans="17:17">
      <c r="Q1141"/>
    </row>
    <row r="1142" spans="17:17">
      <c r="Q1142"/>
    </row>
    <row r="1143" spans="17:17">
      <c r="Q1143"/>
    </row>
    <row r="1144" spans="17:17">
      <c r="Q1144"/>
    </row>
    <row r="1145" spans="17:17">
      <c r="Q1145"/>
    </row>
    <row r="1146" spans="17:17">
      <c r="Q1146"/>
    </row>
    <row r="1147" spans="17:17">
      <c r="Q1147"/>
    </row>
    <row r="1148" spans="17:17">
      <c r="Q1148"/>
    </row>
    <row r="1149" spans="17:17">
      <c r="Q1149"/>
    </row>
    <row r="1150" spans="17:17">
      <c r="Q1150"/>
    </row>
    <row r="1151" spans="17:17">
      <c r="Q1151"/>
    </row>
    <row r="1152" spans="17:17">
      <c r="Q1152"/>
    </row>
    <row r="1153" spans="17:17">
      <c r="Q1153"/>
    </row>
    <row r="1154" spans="17:17">
      <c r="Q1154"/>
    </row>
    <row r="1155" spans="17:17">
      <c r="Q1155"/>
    </row>
    <row r="1156" spans="17:17">
      <c r="Q1156"/>
    </row>
    <row r="1157" spans="17:17">
      <c r="Q1157"/>
    </row>
    <row r="1158" spans="17:17">
      <c r="Q1158"/>
    </row>
    <row r="1159" spans="17:17">
      <c r="Q1159"/>
    </row>
    <row r="1160" spans="17:17">
      <c r="Q1160"/>
    </row>
    <row r="1161" spans="17:17">
      <c r="Q1161"/>
    </row>
    <row r="1162" spans="17:17">
      <c r="Q1162"/>
    </row>
    <row r="1163" spans="17:17">
      <c r="Q1163"/>
    </row>
    <row r="1164" spans="17:17">
      <c r="Q1164"/>
    </row>
    <row r="1165" spans="17:17">
      <c r="Q1165"/>
    </row>
    <row r="1166" spans="17:17">
      <c r="Q1166"/>
    </row>
    <row r="1167" spans="17:17">
      <c r="Q1167"/>
    </row>
    <row r="1168" spans="17:17">
      <c r="Q1168"/>
    </row>
    <row r="1169" spans="17:17">
      <c r="Q1169"/>
    </row>
    <row r="1170" spans="17:17">
      <c r="Q1170"/>
    </row>
    <row r="1171" spans="17:17">
      <c r="Q1171"/>
    </row>
    <row r="1172" spans="17:17">
      <c r="Q1172"/>
    </row>
    <row r="1173" spans="17:17">
      <c r="Q1173"/>
    </row>
    <row r="1174" spans="17:17">
      <c r="Q1174"/>
    </row>
    <row r="1175" spans="17:17">
      <c r="Q1175"/>
    </row>
    <row r="1176" spans="17:17">
      <c r="Q1176"/>
    </row>
    <row r="1177" spans="17:17">
      <c r="Q1177"/>
    </row>
    <row r="1178" spans="17:17">
      <c r="Q1178"/>
    </row>
    <row r="1179" spans="17:17">
      <c r="Q1179"/>
    </row>
    <row r="1180" spans="17:17">
      <c r="Q1180"/>
    </row>
    <row r="1181" spans="17:17">
      <c r="Q1181"/>
    </row>
    <row r="1182" spans="17:17">
      <c r="Q1182"/>
    </row>
    <row r="1183" spans="17:17">
      <c r="Q1183"/>
    </row>
    <row r="1184" spans="17:17">
      <c r="Q1184"/>
    </row>
    <row r="1185" spans="17:17">
      <c r="Q1185"/>
    </row>
    <row r="1186" spans="17:17">
      <c r="Q1186"/>
    </row>
    <row r="1187" spans="17:17">
      <c r="Q1187"/>
    </row>
    <row r="1188" spans="17:17">
      <c r="Q1188"/>
    </row>
    <row r="1189" spans="17:17">
      <c r="Q1189"/>
    </row>
    <row r="1190" spans="17:17">
      <c r="Q1190"/>
    </row>
    <row r="1191" spans="17:17">
      <c r="Q1191"/>
    </row>
    <row r="1192" spans="17:17">
      <c r="Q1192"/>
    </row>
    <row r="1193" spans="17:17">
      <c r="Q1193"/>
    </row>
    <row r="1194" spans="17:17">
      <c r="Q1194"/>
    </row>
    <row r="1195" spans="17:17">
      <c r="Q1195"/>
    </row>
    <row r="1196" spans="17:17">
      <c r="Q1196"/>
    </row>
    <row r="1197" spans="17:17">
      <c r="Q1197"/>
    </row>
    <row r="1198" spans="17:17">
      <c r="Q1198"/>
    </row>
    <row r="1199" spans="17:17">
      <c r="Q1199"/>
    </row>
    <row r="1200" spans="17:17">
      <c r="Q1200"/>
    </row>
    <row r="1201" spans="17:17">
      <c r="Q1201"/>
    </row>
    <row r="1202" spans="17:17">
      <c r="Q1202"/>
    </row>
    <row r="1203" spans="17:17">
      <c r="Q1203"/>
    </row>
    <row r="1204" spans="17:17">
      <c r="Q1204"/>
    </row>
    <row r="1205" spans="17:17">
      <c r="Q1205"/>
    </row>
    <row r="1206" spans="17:17">
      <c r="Q1206"/>
    </row>
    <row r="1207" spans="17:17">
      <c r="Q1207"/>
    </row>
    <row r="1208" spans="17:17">
      <c r="Q1208"/>
    </row>
    <row r="1209" spans="17:17">
      <c r="Q1209"/>
    </row>
    <row r="1210" spans="17:17">
      <c r="Q1210"/>
    </row>
    <row r="1211" spans="17:17">
      <c r="Q1211"/>
    </row>
    <row r="1212" spans="17:17">
      <c r="Q1212"/>
    </row>
    <row r="1213" spans="17:17">
      <c r="Q1213"/>
    </row>
    <row r="1214" spans="17:17">
      <c r="Q1214"/>
    </row>
    <row r="1215" spans="17:17">
      <c r="Q1215"/>
    </row>
    <row r="1216" spans="17:17">
      <c r="Q1216"/>
    </row>
    <row r="1217" spans="17:17">
      <c r="Q1217"/>
    </row>
    <row r="1218" spans="17:17">
      <c r="Q1218"/>
    </row>
    <row r="1219" spans="17:17">
      <c r="Q1219"/>
    </row>
    <row r="1220" spans="17:17">
      <c r="Q1220"/>
    </row>
    <row r="1221" spans="17:17">
      <c r="Q1221"/>
    </row>
    <row r="1222" spans="17:17">
      <c r="Q1222"/>
    </row>
    <row r="1223" spans="17:17">
      <c r="Q1223"/>
    </row>
    <row r="1224" spans="17:17">
      <c r="Q1224"/>
    </row>
    <row r="1225" spans="17:17">
      <c r="Q1225"/>
    </row>
    <row r="1226" spans="17:17">
      <c r="Q1226"/>
    </row>
    <row r="1227" spans="17:17">
      <c r="Q1227"/>
    </row>
    <row r="1228" spans="17:17">
      <c r="Q1228"/>
    </row>
    <row r="1229" spans="17:17">
      <c r="Q1229"/>
    </row>
    <row r="1230" spans="17:17">
      <c r="Q1230"/>
    </row>
    <row r="1231" spans="17:17">
      <c r="Q1231"/>
    </row>
    <row r="1232" spans="17:17">
      <c r="Q1232"/>
    </row>
    <row r="1233" spans="17:17">
      <c r="Q1233"/>
    </row>
    <row r="1234" spans="17:17">
      <c r="Q1234"/>
    </row>
    <row r="1235" spans="17:17">
      <c r="Q1235"/>
    </row>
    <row r="1236" spans="17:17">
      <c r="Q1236"/>
    </row>
    <row r="1237" spans="17:17">
      <c r="Q1237"/>
    </row>
    <row r="1238" spans="17:17">
      <c r="Q1238"/>
    </row>
    <row r="1239" spans="17:17">
      <c r="Q1239"/>
    </row>
    <row r="1240" spans="17:17">
      <c r="Q1240"/>
    </row>
    <row r="1241" spans="17:17">
      <c r="Q1241"/>
    </row>
    <row r="1242" spans="17:17">
      <c r="Q1242"/>
    </row>
    <row r="1243" spans="17:17">
      <c r="Q1243"/>
    </row>
    <row r="1244" spans="17:17">
      <c r="Q1244"/>
    </row>
    <row r="1245" spans="17:17">
      <c r="Q1245"/>
    </row>
    <row r="1246" spans="17:17">
      <c r="Q1246"/>
    </row>
    <row r="1247" spans="17:17">
      <c r="Q1247"/>
    </row>
    <row r="1248" spans="17:17">
      <c r="Q1248"/>
    </row>
    <row r="1249" spans="17:17">
      <c r="Q1249"/>
    </row>
    <row r="1250" spans="17:17">
      <c r="Q1250"/>
    </row>
    <row r="1251" spans="17:17">
      <c r="Q1251"/>
    </row>
    <row r="1252" spans="17:17">
      <c r="Q1252"/>
    </row>
    <row r="1253" spans="17:17">
      <c r="Q1253"/>
    </row>
    <row r="1254" spans="17:17">
      <c r="Q1254"/>
    </row>
    <row r="1255" spans="17:17">
      <c r="Q1255"/>
    </row>
    <row r="1256" spans="17:17">
      <c r="Q1256"/>
    </row>
    <row r="1257" spans="17:17">
      <c r="Q1257"/>
    </row>
    <row r="1258" spans="17:17">
      <c r="Q1258"/>
    </row>
    <row r="1259" spans="17:17">
      <c r="Q1259"/>
    </row>
    <row r="1260" spans="17:17">
      <c r="Q1260"/>
    </row>
    <row r="1261" spans="17:17">
      <c r="Q1261"/>
    </row>
    <row r="1262" spans="17:17">
      <c r="Q1262"/>
    </row>
    <row r="1263" spans="17:17">
      <c r="Q1263"/>
    </row>
    <row r="1264" spans="17:17">
      <c r="Q1264"/>
    </row>
    <row r="1265" spans="17:17">
      <c r="Q1265"/>
    </row>
    <row r="1266" spans="17:17">
      <c r="Q1266"/>
    </row>
    <row r="1267" spans="17:17">
      <c r="Q1267"/>
    </row>
    <row r="1268" spans="17:17">
      <c r="Q1268"/>
    </row>
    <row r="1269" spans="17:17">
      <c r="Q1269"/>
    </row>
    <row r="1270" spans="17:17">
      <c r="Q1270"/>
    </row>
    <row r="1271" spans="17:17">
      <c r="Q1271"/>
    </row>
    <row r="1272" spans="17:17">
      <c r="Q1272"/>
    </row>
    <row r="1273" spans="17:17">
      <c r="Q1273"/>
    </row>
    <row r="1274" spans="17:17">
      <c r="Q1274"/>
    </row>
    <row r="1275" spans="17:17">
      <c r="Q1275"/>
    </row>
    <row r="1276" spans="17:17">
      <c r="Q1276"/>
    </row>
    <row r="1277" spans="17:17">
      <c r="Q1277"/>
    </row>
    <row r="1278" spans="17:17">
      <c r="Q1278"/>
    </row>
    <row r="1279" spans="17:17">
      <c r="Q1279"/>
    </row>
    <row r="1280" spans="17:17">
      <c r="Q1280"/>
    </row>
    <row r="1281" spans="17:17">
      <c r="Q1281"/>
    </row>
    <row r="1282" spans="17:17">
      <c r="Q1282"/>
    </row>
    <row r="1283" spans="17:17">
      <c r="Q1283"/>
    </row>
    <row r="1284" spans="17:17">
      <c r="Q1284"/>
    </row>
    <row r="1285" spans="17:17">
      <c r="Q1285"/>
    </row>
    <row r="1286" spans="17:17">
      <c r="Q1286"/>
    </row>
    <row r="1287" spans="17:17">
      <c r="Q1287"/>
    </row>
    <row r="1288" spans="17:17">
      <c r="Q1288"/>
    </row>
    <row r="1289" spans="17:17">
      <c r="Q1289"/>
    </row>
    <row r="1290" spans="17:17">
      <c r="Q1290"/>
    </row>
    <row r="1291" spans="17:17">
      <c r="Q1291"/>
    </row>
    <row r="1292" spans="17:17">
      <c r="Q1292"/>
    </row>
    <row r="1293" spans="17:17">
      <c r="Q1293"/>
    </row>
    <row r="1294" spans="17:17">
      <c r="Q1294"/>
    </row>
    <row r="1295" spans="17:17">
      <c r="Q1295"/>
    </row>
    <row r="1296" spans="17:17">
      <c r="Q1296"/>
    </row>
    <row r="1297" spans="17:17">
      <c r="Q1297"/>
    </row>
    <row r="1298" spans="17:17">
      <c r="Q1298"/>
    </row>
    <row r="1299" spans="17:17">
      <c r="Q1299"/>
    </row>
    <row r="1300" spans="17:17">
      <c r="Q1300"/>
    </row>
    <row r="1301" spans="17:17">
      <c r="Q1301"/>
    </row>
    <row r="1302" spans="17:17">
      <c r="Q1302"/>
    </row>
    <row r="1303" spans="17:17">
      <c r="Q1303"/>
    </row>
    <row r="1304" spans="17:17">
      <c r="Q1304"/>
    </row>
    <row r="1305" spans="17:17">
      <c r="Q1305"/>
    </row>
    <row r="1306" spans="17:17">
      <c r="Q1306"/>
    </row>
    <row r="1307" spans="17:17">
      <c r="Q1307"/>
    </row>
    <row r="1308" spans="17:17">
      <c r="Q1308"/>
    </row>
    <row r="1309" spans="17:17">
      <c r="Q1309"/>
    </row>
    <row r="1310" spans="17:17">
      <c r="Q1310"/>
    </row>
    <row r="1311" spans="17:17">
      <c r="Q1311"/>
    </row>
    <row r="1312" spans="17:17">
      <c r="Q1312"/>
    </row>
    <row r="1313" spans="17:17">
      <c r="Q1313"/>
    </row>
    <row r="1314" spans="17:17">
      <c r="Q1314"/>
    </row>
    <row r="1315" spans="17:17">
      <c r="Q1315"/>
    </row>
    <row r="1316" spans="17:17">
      <c r="Q1316"/>
    </row>
    <row r="1317" spans="17:17">
      <c r="Q1317"/>
    </row>
    <row r="1318" spans="17:17">
      <c r="Q1318"/>
    </row>
    <row r="1319" spans="17:17">
      <c r="Q1319"/>
    </row>
    <row r="1320" spans="17:17">
      <c r="Q1320"/>
    </row>
    <row r="1321" spans="17:17">
      <c r="Q1321"/>
    </row>
    <row r="1322" spans="17:17">
      <c r="Q1322"/>
    </row>
    <row r="1323" spans="17:17">
      <c r="Q1323"/>
    </row>
    <row r="1324" spans="17:17">
      <c r="Q1324"/>
    </row>
    <row r="1325" spans="17:17">
      <c r="Q1325"/>
    </row>
    <row r="1326" spans="17:17">
      <c r="Q1326"/>
    </row>
    <row r="1327" spans="17:17">
      <c r="Q1327"/>
    </row>
    <row r="1328" spans="17:17">
      <c r="Q1328"/>
    </row>
    <row r="1329" spans="17:17">
      <c r="Q1329"/>
    </row>
    <row r="1330" spans="17:17">
      <c r="Q1330"/>
    </row>
    <row r="1331" spans="17:17">
      <c r="Q1331"/>
    </row>
    <row r="1332" spans="17:17">
      <c r="Q1332"/>
    </row>
    <row r="1333" spans="17:17">
      <c r="Q1333"/>
    </row>
    <row r="1334" spans="17:17">
      <c r="Q1334"/>
    </row>
    <row r="1335" spans="17:17">
      <c r="Q1335"/>
    </row>
    <row r="1336" spans="17:17">
      <c r="Q1336"/>
    </row>
    <row r="1337" spans="17:17">
      <c r="Q1337"/>
    </row>
    <row r="1338" spans="17:17">
      <c r="Q1338"/>
    </row>
    <row r="1339" spans="17:17">
      <c r="Q1339"/>
    </row>
    <row r="1340" spans="17:17">
      <c r="Q1340"/>
    </row>
    <row r="1341" spans="17:17">
      <c r="Q1341"/>
    </row>
    <row r="1342" spans="17:17">
      <c r="Q1342"/>
    </row>
    <row r="1343" spans="17:17">
      <c r="Q1343"/>
    </row>
    <row r="1344" spans="17:17">
      <c r="Q1344"/>
    </row>
    <row r="1345" spans="17:17">
      <c r="Q1345"/>
    </row>
    <row r="1346" spans="17:17">
      <c r="Q1346"/>
    </row>
    <row r="1347" spans="17:17">
      <c r="Q1347"/>
    </row>
    <row r="1348" spans="17:17">
      <c r="Q1348"/>
    </row>
    <row r="1349" spans="17:17">
      <c r="Q1349"/>
    </row>
    <row r="1350" spans="17:17">
      <c r="Q1350"/>
    </row>
    <row r="1351" spans="17:17">
      <c r="Q1351"/>
    </row>
    <row r="1352" spans="17:17">
      <c r="Q1352"/>
    </row>
    <row r="1353" spans="17:17">
      <c r="Q1353"/>
    </row>
    <row r="1354" spans="17:17">
      <c r="Q1354"/>
    </row>
    <row r="1355" spans="17:17">
      <c r="Q1355"/>
    </row>
    <row r="1356" spans="17:17">
      <c r="Q1356"/>
    </row>
    <row r="1357" spans="17:17">
      <c r="Q1357"/>
    </row>
    <row r="1358" spans="17:17">
      <c r="Q1358"/>
    </row>
    <row r="1359" spans="17:17">
      <c r="Q1359"/>
    </row>
    <row r="1360" spans="17:17">
      <c r="Q1360"/>
    </row>
    <row r="1361" spans="17:17">
      <c r="Q1361"/>
    </row>
    <row r="1362" spans="17:17">
      <c r="Q1362"/>
    </row>
    <row r="1363" spans="17:17">
      <c r="Q1363"/>
    </row>
    <row r="1364" spans="17:17">
      <c r="Q1364"/>
    </row>
    <row r="1365" spans="17:17">
      <c r="Q1365"/>
    </row>
    <row r="1366" spans="17:17">
      <c r="Q1366"/>
    </row>
    <row r="1367" spans="17:17">
      <c r="Q1367"/>
    </row>
    <row r="1368" spans="17:17">
      <c r="Q1368"/>
    </row>
    <row r="1369" spans="17:17">
      <c r="Q1369"/>
    </row>
    <row r="1370" spans="17:17">
      <c r="Q1370"/>
    </row>
    <row r="1371" spans="17:17">
      <c r="Q1371"/>
    </row>
    <row r="1372" spans="17:17">
      <c r="Q1372"/>
    </row>
    <row r="1373" spans="17:17">
      <c r="Q1373"/>
    </row>
    <row r="1374" spans="17:17">
      <c r="Q1374"/>
    </row>
    <row r="1375" spans="17:17">
      <c r="Q1375"/>
    </row>
    <row r="1376" spans="17:17">
      <c r="Q1376"/>
    </row>
    <row r="1377" spans="17:17">
      <c r="Q1377"/>
    </row>
    <row r="1378" spans="17:17">
      <c r="Q1378"/>
    </row>
    <row r="1379" spans="17:17">
      <c r="Q1379"/>
    </row>
    <row r="1380" spans="17:17">
      <c r="Q1380"/>
    </row>
    <row r="1381" spans="17:17">
      <c r="Q1381"/>
    </row>
    <row r="1382" spans="17:17">
      <c r="Q1382"/>
    </row>
    <row r="1383" spans="17:17">
      <c r="Q1383"/>
    </row>
    <row r="1384" spans="17:17">
      <c r="Q1384"/>
    </row>
    <row r="1385" spans="17:17">
      <c r="Q1385"/>
    </row>
    <row r="1386" spans="17:17">
      <c r="Q1386"/>
    </row>
    <row r="1387" spans="17:17">
      <c r="Q1387"/>
    </row>
    <row r="1388" spans="17:17">
      <c r="Q1388"/>
    </row>
    <row r="1389" spans="17:17">
      <c r="Q1389"/>
    </row>
    <row r="1390" spans="17:17">
      <c r="Q1390"/>
    </row>
    <row r="1391" spans="17:17">
      <c r="Q1391"/>
    </row>
    <row r="1392" spans="17:17">
      <c r="Q1392"/>
    </row>
    <row r="1393" spans="17:17">
      <c r="Q1393"/>
    </row>
    <row r="1394" spans="17:17">
      <c r="Q1394"/>
    </row>
    <row r="1395" spans="17:17">
      <c r="Q1395"/>
    </row>
    <row r="1396" spans="17:17">
      <c r="Q1396"/>
    </row>
    <row r="1397" spans="17:17">
      <c r="Q1397"/>
    </row>
    <row r="1398" spans="17:17">
      <c r="Q1398"/>
    </row>
    <row r="1399" spans="17:17">
      <c r="Q1399"/>
    </row>
    <row r="1400" spans="17:17">
      <c r="Q1400"/>
    </row>
    <row r="1401" spans="17:17">
      <c r="Q1401"/>
    </row>
    <row r="1402" spans="17:17">
      <c r="Q1402"/>
    </row>
    <row r="1403" spans="17:17">
      <c r="Q1403"/>
    </row>
    <row r="1404" spans="17:17">
      <c r="Q1404"/>
    </row>
    <row r="1405" spans="17:17">
      <c r="Q1405"/>
    </row>
    <row r="1406" spans="17:17">
      <c r="Q1406"/>
    </row>
    <row r="1407" spans="17:17">
      <c r="Q1407"/>
    </row>
    <row r="1408" spans="17:17">
      <c r="Q1408"/>
    </row>
    <row r="1409" spans="17:17">
      <c r="Q1409"/>
    </row>
    <row r="1410" spans="17:17">
      <c r="Q1410"/>
    </row>
    <row r="1411" spans="17:17">
      <c r="Q1411"/>
    </row>
    <row r="1412" spans="17:17">
      <c r="Q1412"/>
    </row>
    <row r="1413" spans="17:17">
      <c r="Q1413"/>
    </row>
    <row r="1414" spans="17:17">
      <c r="Q1414"/>
    </row>
    <row r="1415" spans="17:17">
      <c r="Q1415"/>
    </row>
    <row r="1416" spans="17:17">
      <c r="Q1416"/>
    </row>
    <row r="1417" spans="17:17">
      <c r="Q1417"/>
    </row>
    <row r="1418" spans="17:17">
      <c r="Q1418"/>
    </row>
    <row r="1419" spans="17:17">
      <c r="Q1419"/>
    </row>
    <row r="1420" spans="17:17">
      <c r="Q1420"/>
    </row>
    <row r="1421" spans="17:17">
      <c r="Q1421"/>
    </row>
    <row r="1422" spans="17:17">
      <c r="Q1422"/>
    </row>
    <row r="1423" spans="17:17">
      <c r="Q1423"/>
    </row>
    <row r="1424" spans="17:17">
      <c r="Q1424"/>
    </row>
    <row r="1425" spans="17:17">
      <c r="Q1425"/>
    </row>
    <row r="1426" spans="17:17">
      <c r="Q1426"/>
    </row>
    <row r="1427" spans="17:17">
      <c r="Q1427"/>
    </row>
    <row r="1428" spans="17:17">
      <c r="Q1428"/>
    </row>
    <row r="1429" spans="17:17">
      <c r="Q1429"/>
    </row>
    <row r="1430" spans="17:17">
      <c r="Q1430"/>
    </row>
    <row r="1431" spans="17:17">
      <c r="Q1431"/>
    </row>
    <row r="1432" spans="17:17">
      <c r="Q1432"/>
    </row>
    <row r="1433" spans="17:17">
      <c r="Q1433"/>
    </row>
    <row r="1434" spans="17:17">
      <c r="Q1434"/>
    </row>
    <row r="1435" spans="17:17">
      <c r="Q1435"/>
    </row>
    <row r="1436" spans="17:17">
      <c r="Q1436"/>
    </row>
    <row r="1437" spans="17:17">
      <c r="Q1437"/>
    </row>
    <row r="1438" spans="17:17">
      <c r="Q1438"/>
    </row>
    <row r="1439" spans="17:17">
      <c r="Q1439"/>
    </row>
    <row r="1440" spans="17:17">
      <c r="Q1440"/>
    </row>
    <row r="1441" spans="17:17">
      <c r="Q1441"/>
    </row>
    <row r="1442" spans="17:17">
      <c r="Q1442"/>
    </row>
    <row r="1443" spans="17:17">
      <c r="Q1443"/>
    </row>
    <row r="1444" spans="17:17">
      <c r="Q1444"/>
    </row>
    <row r="1445" spans="17:17">
      <c r="Q1445"/>
    </row>
    <row r="1446" spans="17:17">
      <c r="Q1446"/>
    </row>
    <row r="1447" spans="17:17">
      <c r="Q1447"/>
    </row>
    <row r="1448" spans="17:17">
      <c r="Q1448"/>
    </row>
    <row r="1449" spans="17:17">
      <c r="Q1449"/>
    </row>
    <row r="1450" spans="17:17">
      <c r="Q1450"/>
    </row>
    <row r="1451" spans="17:17">
      <c r="Q1451"/>
    </row>
    <row r="1452" spans="17:17">
      <c r="Q1452"/>
    </row>
    <row r="1453" spans="17:17">
      <c r="Q1453"/>
    </row>
    <row r="1454" spans="17:17">
      <c r="Q1454"/>
    </row>
    <row r="1455" spans="17:17">
      <c r="Q1455"/>
    </row>
    <row r="1456" spans="17:17">
      <c r="Q1456"/>
    </row>
    <row r="1457" spans="17:17">
      <c r="Q1457"/>
    </row>
    <row r="1458" spans="17:17">
      <c r="Q1458"/>
    </row>
    <row r="1459" spans="17:17">
      <c r="Q1459"/>
    </row>
    <row r="1460" spans="17:17">
      <c r="Q1460"/>
    </row>
    <row r="1461" spans="17:17">
      <c r="Q1461"/>
    </row>
    <row r="1462" spans="17:17">
      <c r="Q1462"/>
    </row>
    <row r="1463" spans="17:17">
      <c r="Q1463"/>
    </row>
    <row r="1464" spans="17:17">
      <c r="Q1464"/>
    </row>
    <row r="1465" spans="17:17">
      <c r="Q1465"/>
    </row>
    <row r="1466" spans="17:17">
      <c r="Q1466"/>
    </row>
    <row r="1467" spans="17:17">
      <c r="Q1467"/>
    </row>
    <row r="1468" spans="17:17">
      <c r="Q1468"/>
    </row>
    <row r="1469" spans="17:17">
      <c r="Q1469"/>
    </row>
    <row r="1470" spans="17:17">
      <c r="Q1470"/>
    </row>
    <row r="1471" spans="17:17">
      <c r="Q1471"/>
    </row>
    <row r="1472" spans="17:17">
      <c r="Q1472"/>
    </row>
    <row r="1473" spans="17:17">
      <c r="Q1473"/>
    </row>
    <row r="1474" spans="17:17">
      <c r="Q1474"/>
    </row>
    <row r="1475" spans="17:17">
      <c r="Q1475"/>
    </row>
    <row r="1476" spans="17:17">
      <c r="Q1476"/>
    </row>
    <row r="1477" spans="17:17">
      <c r="Q1477"/>
    </row>
    <row r="1478" spans="17:17">
      <c r="Q1478"/>
    </row>
    <row r="1479" spans="17:17">
      <c r="Q1479"/>
    </row>
    <row r="1480" spans="17:17">
      <c r="Q1480"/>
    </row>
    <row r="1481" spans="17:17">
      <c r="Q1481"/>
    </row>
    <row r="1482" spans="17:17">
      <c r="Q1482"/>
    </row>
    <row r="1483" spans="17:17">
      <c r="Q1483"/>
    </row>
    <row r="1484" spans="17:17">
      <c r="Q1484"/>
    </row>
    <row r="1485" spans="17:17">
      <c r="Q1485"/>
    </row>
    <row r="1486" spans="17:17">
      <c r="Q1486"/>
    </row>
    <row r="1487" spans="17:17">
      <c r="Q1487"/>
    </row>
    <row r="1488" spans="17:17">
      <c r="Q1488"/>
    </row>
    <row r="1489" spans="17:17">
      <c r="Q1489"/>
    </row>
    <row r="1490" spans="17:17">
      <c r="Q1490"/>
    </row>
    <row r="1491" spans="17:17">
      <c r="Q1491"/>
    </row>
    <row r="1492" spans="17:17">
      <c r="Q1492"/>
    </row>
    <row r="1493" spans="17:17">
      <c r="Q1493"/>
    </row>
    <row r="1494" spans="17:17">
      <c r="Q1494"/>
    </row>
    <row r="1495" spans="17:17">
      <c r="Q1495"/>
    </row>
    <row r="1496" spans="17:17">
      <c r="Q1496"/>
    </row>
    <row r="1497" spans="17:17">
      <c r="Q1497"/>
    </row>
    <row r="1498" spans="17:17">
      <c r="Q1498"/>
    </row>
    <row r="1499" spans="17:17">
      <c r="Q1499"/>
    </row>
    <row r="1500" spans="17:17">
      <c r="Q1500"/>
    </row>
    <row r="1501" spans="17:17">
      <c r="Q1501"/>
    </row>
    <row r="1502" spans="17:17">
      <c r="Q1502"/>
    </row>
    <row r="1503" spans="17:17">
      <c r="Q1503"/>
    </row>
    <row r="1504" spans="17:17">
      <c r="Q1504"/>
    </row>
    <row r="1505" spans="17:17">
      <c r="Q1505"/>
    </row>
    <row r="1506" spans="17:17">
      <c r="Q1506"/>
    </row>
    <row r="1507" spans="17:17">
      <c r="Q1507"/>
    </row>
    <row r="1508" spans="17:17">
      <c r="Q1508"/>
    </row>
    <row r="1509" spans="17:17">
      <c r="Q1509"/>
    </row>
    <row r="1510" spans="17:17">
      <c r="Q1510"/>
    </row>
    <row r="1511" spans="17:17">
      <c r="Q1511"/>
    </row>
    <row r="1512" spans="17:17">
      <c r="Q1512"/>
    </row>
    <row r="1513" spans="17:17">
      <c r="Q1513"/>
    </row>
    <row r="1514" spans="17:17">
      <c r="Q1514"/>
    </row>
    <row r="1515" spans="17:17">
      <c r="Q1515"/>
    </row>
    <row r="1516" spans="17:17">
      <c r="Q1516"/>
    </row>
    <row r="1517" spans="17:17">
      <c r="Q1517"/>
    </row>
    <row r="1518" spans="17:17">
      <c r="Q1518"/>
    </row>
    <row r="1519" spans="17:17">
      <c r="Q1519"/>
    </row>
    <row r="1520" spans="17:17">
      <c r="Q1520"/>
    </row>
    <row r="1521" spans="17:17">
      <c r="Q1521"/>
    </row>
    <row r="1522" spans="17:17">
      <c r="Q1522"/>
    </row>
    <row r="1523" spans="17:17">
      <c r="Q1523"/>
    </row>
    <row r="1524" spans="17:17">
      <c r="Q1524"/>
    </row>
    <row r="1525" spans="17:17">
      <c r="Q1525"/>
    </row>
    <row r="1526" spans="17:17">
      <c r="Q1526"/>
    </row>
    <row r="1527" spans="17:17">
      <c r="Q1527"/>
    </row>
    <row r="1528" spans="17:17">
      <c r="Q1528"/>
    </row>
    <row r="1529" spans="17:17">
      <c r="Q1529"/>
    </row>
    <row r="1530" spans="17:17">
      <c r="Q1530"/>
    </row>
    <row r="1531" spans="17:17">
      <c r="Q1531"/>
    </row>
    <row r="1532" spans="17:17">
      <c r="Q1532"/>
    </row>
    <row r="1533" spans="17:17">
      <c r="Q1533"/>
    </row>
    <row r="1534" spans="17:17">
      <c r="Q1534"/>
    </row>
    <row r="1535" spans="17:17">
      <c r="Q1535"/>
    </row>
    <row r="1536" spans="17:17">
      <c r="Q1536"/>
    </row>
    <row r="1537" spans="17:17">
      <c r="Q1537"/>
    </row>
    <row r="1538" spans="17:17">
      <c r="Q1538"/>
    </row>
    <row r="1539" spans="17:17">
      <c r="Q1539"/>
    </row>
    <row r="1540" spans="17:17">
      <c r="Q1540"/>
    </row>
    <row r="1541" spans="17:17">
      <c r="Q1541"/>
    </row>
    <row r="1542" spans="17:17">
      <c r="Q1542"/>
    </row>
    <row r="1543" spans="17:17">
      <c r="Q1543"/>
    </row>
    <row r="1544" spans="17:17">
      <c r="Q1544"/>
    </row>
    <row r="1545" spans="17:17">
      <c r="Q1545"/>
    </row>
    <row r="1546" spans="17:17">
      <c r="Q1546"/>
    </row>
    <row r="1547" spans="17:17">
      <c r="Q1547"/>
    </row>
    <row r="1548" spans="17:17">
      <c r="Q1548"/>
    </row>
    <row r="1549" spans="17:17">
      <c r="Q1549"/>
    </row>
    <row r="1550" spans="17:17">
      <c r="Q1550"/>
    </row>
    <row r="1551" spans="17:17">
      <c r="Q1551"/>
    </row>
    <row r="1552" spans="17:17">
      <c r="Q1552"/>
    </row>
    <row r="1553" spans="17:17">
      <c r="Q1553"/>
    </row>
    <row r="1554" spans="17:17">
      <c r="Q1554"/>
    </row>
    <row r="1555" spans="17:17">
      <c r="Q1555"/>
    </row>
    <row r="1556" spans="17:17">
      <c r="Q1556"/>
    </row>
    <row r="1557" spans="17:17">
      <c r="Q1557"/>
    </row>
    <row r="1558" spans="17:17">
      <c r="Q1558"/>
    </row>
    <row r="1559" spans="17:17">
      <c r="Q1559"/>
    </row>
    <row r="1560" spans="17:17">
      <c r="Q1560"/>
    </row>
    <row r="1561" spans="17:17">
      <c r="Q1561"/>
    </row>
    <row r="1562" spans="17:17">
      <c r="Q1562"/>
    </row>
    <row r="1563" spans="17:17">
      <c r="Q1563"/>
    </row>
    <row r="1564" spans="17:17">
      <c r="Q1564"/>
    </row>
    <row r="1565" spans="17:17">
      <c r="Q1565"/>
    </row>
    <row r="1566" spans="17:17">
      <c r="Q1566"/>
    </row>
    <row r="1567" spans="17:17">
      <c r="Q1567"/>
    </row>
    <row r="1568" spans="17:17">
      <c r="Q1568"/>
    </row>
    <row r="1569" spans="17:17">
      <c r="Q1569"/>
    </row>
    <row r="1570" spans="17:17">
      <c r="Q1570"/>
    </row>
    <row r="1571" spans="17:17">
      <c r="Q1571"/>
    </row>
    <row r="1572" spans="17:17">
      <c r="Q1572"/>
    </row>
    <row r="1573" spans="17:17">
      <c r="Q1573"/>
    </row>
    <row r="1574" spans="17:17">
      <c r="Q1574"/>
    </row>
    <row r="1575" spans="17:17">
      <c r="Q1575"/>
    </row>
    <row r="1576" spans="17:17">
      <c r="Q1576"/>
    </row>
    <row r="1577" spans="17:17">
      <c r="Q1577"/>
    </row>
    <row r="1578" spans="17:17">
      <c r="Q1578"/>
    </row>
    <row r="1579" spans="17:17">
      <c r="Q1579"/>
    </row>
    <row r="1580" spans="17:17">
      <c r="Q1580"/>
    </row>
    <row r="1581" spans="17:17">
      <c r="Q1581"/>
    </row>
    <row r="1582" spans="17:17">
      <c r="Q1582"/>
    </row>
    <row r="1583" spans="17:17">
      <c r="Q1583"/>
    </row>
    <row r="1584" spans="17:17">
      <c r="Q1584"/>
    </row>
    <row r="1585" spans="17:17">
      <c r="Q1585"/>
    </row>
    <row r="1586" spans="17:17">
      <c r="Q1586"/>
    </row>
    <row r="1587" spans="17:17">
      <c r="Q1587"/>
    </row>
    <row r="1588" spans="17:17">
      <c r="Q1588"/>
    </row>
    <row r="1589" spans="17:17">
      <c r="Q1589"/>
    </row>
    <row r="1590" spans="17:17">
      <c r="Q1590"/>
    </row>
    <row r="1591" spans="17:17">
      <c r="Q1591"/>
    </row>
    <row r="1592" spans="17:17">
      <c r="Q1592"/>
    </row>
    <row r="1593" spans="17:17">
      <c r="Q1593"/>
    </row>
    <row r="1594" spans="17:17">
      <c r="Q1594"/>
    </row>
    <row r="1595" spans="17:17">
      <c r="Q1595"/>
    </row>
    <row r="1596" spans="17:17">
      <c r="Q1596"/>
    </row>
    <row r="1597" spans="17:17">
      <c r="Q1597"/>
    </row>
    <row r="1598" spans="17:17">
      <c r="Q1598"/>
    </row>
    <row r="1599" spans="17:17">
      <c r="Q1599"/>
    </row>
    <row r="1600" spans="17:17">
      <c r="Q1600"/>
    </row>
    <row r="1601" spans="17:17">
      <c r="Q1601"/>
    </row>
    <row r="1602" spans="17:17">
      <c r="Q1602"/>
    </row>
    <row r="1603" spans="17:17">
      <c r="Q1603"/>
    </row>
    <row r="1604" spans="17:17">
      <c r="Q1604"/>
    </row>
    <row r="1605" spans="17:17">
      <c r="Q1605"/>
    </row>
    <row r="1606" spans="17:17">
      <c r="Q1606"/>
    </row>
    <row r="1607" spans="17:17">
      <c r="Q1607"/>
    </row>
    <row r="1608" spans="17:17">
      <c r="Q1608"/>
    </row>
    <row r="1609" spans="17:17">
      <c r="Q1609"/>
    </row>
    <row r="1610" spans="17:17">
      <c r="Q1610"/>
    </row>
    <row r="1611" spans="17:17">
      <c r="Q1611"/>
    </row>
    <row r="1612" spans="17:17">
      <c r="Q1612"/>
    </row>
    <row r="1613" spans="17:17">
      <c r="Q1613"/>
    </row>
    <row r="1614" spans="17:17">
      <c r="Q1614"/>
    </row>
    <row r="1615" spans="17:17">
      <c r="Q1615"/>
    </row>
    <row r="1616" spans="17:17">
      <c r="Q1616"/>
    </row>
    <row r="1617" spans="17:17">
      <c r="Q1617"/>
    </row>
    <row r="1618" spans="17:17">
      <c r="Q1618"/>
    </row>
    <row r="1619" spans="17:17">
      <c r="Q1619"/>
    </row>
    <row r="1620" spans="17:17">
      <c r="Q1620"/>
    </row>
    <row r="1621" spans="17:17">
      <c r="Q1621"/>
    </row>
    <row r="1622" spans="17:17">
      <c r="Q1622"/>
    </row>
    <row r="1623" spans="17:17">
      <c r="Q1623"/>
    </row>
    <row r="1624" spans="17:17">
      <c r="Q1624"/>
    </row>
    <row r="1625" spans="17:17">
      <c r="Q1625"/>
    </row>
    <row r="1626" spans="17:17">
      <c r="Q1626"/>
    </row>
    <row r="1627" spans="17:17">
      <c r="Q1627"/>
    </row>
    <row r="1628" spans="17:17">
      <c r="Q1628"/>
    </row>
    <row r="1629" spans="17:17">
      <c r="Q1629"/>
    </row>
    <row r="1630" spans="17:17">
      <c r="Q1630"/>
    </row>
    <row r="1631" spans="17:17">
      <c r="Q1631"/>
    </row>
    <row r="1632" spans="17:17">
      <c r="Q1632"/>
    </row>
    <row r="1633" spans="17:17">
      <c r="Q1633"/>
    </row>
    <row r="1634" spans="17:17">
      <c r="Q1634"/>
    </row>
    <row r="1635" spans="17:17">
      <c r="Q1635"/>
    </row>
    <row r="1636" spans="17:17">
      <c r="Q1636"/>
    </row>
    <row r="1637" spans="17:17">
      <c r="Q1637"/>
    </row>
    <row r="1638" spans="17:17">
      <c r="Q1638"/>
    </row>
    <row r="1639" spans="17:17">
      <c r="Q1639"/>
    </row>
    <row r="1640" spans="17:17">
      <c r="Q1640"/>
    </row>
    <row r="1641" spans="17:17">
      <c r="Q1641"/>
    </row>
    <row r="1642" spans="17:17">
      <c r="Q1642"/>
    </row>
    <row r="1643" spans="17:17">
      <c r="Q1643"/>
    </row>
    <row r="1644" spans="17:17">
      <c r="Q1644"/>
    </row>
    <row r="1645" spans="17:17">
      <c r="Q1645"/>
    </row>
    <row r="1646" spans="17:17">
      <c r="Q1646"/>
    </row>
    <row r="1647" spans="17:17">
      <c r="Q1647"/>
    </row>
    <row r="1648" spans="17:17">
      <c r="Q1648"/>
    </row>
    <row r="1649" spans="17:17">
      <c r="Q1649"/>
    </row>
    <row r="1650" spans="17:17">
      <c r="Q1650"/>
    </row>
    <row r="1651" spans="17:17">
      <c r="Q1651"/>
    </row>
    <row r="1652" spans="17:17">
      <c r="Q1652"/>
    </row>
    <row r="1653" spans="17:17">
      <c r="Q1653"/>
    </row>
    <row r="1654" spans="17:17">
      <c r="Q1654"/>
    </row>
    <row r="1655" spans="17:17">
      <c r="Q1655"/>
    </row>
    <row r="1656" spans="17:17">
      <c r="Q1656"/>
    </row>
    <row r="1657" spans="17:17">
      <c r="Q1657"/>
    </row>
    <row r="1658" spans="17:17">
      <c r="Q1658"/>
    </row>
    <row r="1659" spans="17:17">
      <c r="Q1659"/>
    </row>
    <row r="1660" spans="17:17">
      <c r="Q1660"/>
    </row>
    <row r="1661" spans="17:17">
      <c r="Q1661"/>
    </row>
    <row r="1662" spans="17:17">
      <c r="Q1662"/>
    </row>
    <row r="1663" spans="17:17">
      <c r="Q1663"/>
    </row>
    <row r="1664" spans="17:17">
      <c r="Q1664"/>
    </row>
    <row r="1665" spans="17:17">
      <c r="Q1665"/>
    </row>
    <row r="1666" spans="17:17">
      <c r="Q1666"/>
    </row>
    <row r="1667" spans="17:17">
      <c r="Q1667"/>
    </row>
    <row r="1668" spans="17:17">
      <c r="Q1668"/>
    </row>
    <row r="1669" spans="17:17">
      <c r="Q1669"/>
    </row>
    <row r="1670" spans="17:17">
      <c r="Q1670"/>
    </row>
    <row r="1671" spans="17:17">
      <c r="Q1671"/>
    </row>
    <row r="1672" spans="17:17">
      <c r="Q1672"/>
    </row>
    <row r="1673" spans="17:17">
      <c r="Q1673"/>
    </row>
    <row r="1674" spans="17:17">
      <c r="Q1674"/>
    </row>
    <row r="1675" spans="17:17">
      <c r="Q1675"/>
    </row>
    <row r="1676" spans="17:17">
      <c r="Q1676"/>
    </row>
    <row r="1677" spans="17:17">
      <c r="Q1677"/>
    </row>
    <row r="1678" spans="17:17">
      <c r="Q1678"/>
    </row>
    <row r="1679" spans="17:17">
      <c r="Q1679"/>
    </row>
    <row r="1680" spans="17:17">
      <c r="Q1680"/>
    </row>
    <row r="1681" spans="17:17">
      <c r="Q1681"/>
    </row>
    <row r="1682" spans="17:17">
      <c r="Q1682"/>
    </row>
    <row r="1683" spans="17:17">
      <c r="Q1683"/>
    </row>
    <row r="1684" spans="17:17">
      <c r="Q1684"/>
    </row>
    <row r="1685" spans="17:17">
      <c r="Q1685"/>
    </row>
    <row r="1686" spans="17:17">
      <c r="Q1686"/>
    </row>
    <row r="1687" spans="17:17">
      <c r="Q1687"/>
    </row>
    <row r="1688" spans="17:17">
      <c r="Q1688"/>
    </row>
    <row r="1689" spans="17:17">
      <c r="Q1689"/>
    </row>
    <row r="1690" spans="17:17">
      <c r="Q1690"/>
    </row>
    <row r="1691" spans="17:17">
      <c r="Q1691"/>
    </row>
    <row r="1692" spans="17:17">
      <c r="Q1692"/>
    </row>
    <row r="1693" spans="17:17">
      <c r="Q1693"/>
    </row>
    <row r="1694" spans="17:17">
      <c r="Q1694"/>
    </row>
    <row r="1695" spans="17:17">
      <c r="Q1695"/>
    </row>
    <row r="1696" spans="17:17">
      <c r="Q1696"/>
    </row>
    <row r="1697" spans="17:17">
      <c r="Q1697"/>
    </row>
    <row r="1698" spans="17:17">
      <c r="Q1698"/>
    </row>
    <row r="1699" spans="17:17">
      <c r="Q1699"/>
    </row>
    <row r="1700" spans="17:17">
      <c r="Q1700"/>
    </row>
    <row r="1701" spans="17:17">
      <c r="Q1701"/>
    </row>
    <row r="1702" spans="17:17">
      <c r="Q1702"/>
    </row>
    <row r="1703" spans="17:17">
      <c r="Q1703"/>
    </row>
    <row r="1704" spans="17:17">
      <c r="Q1704"/>
    </row>
    <row r="1705" spans="17:17">
      <c r="Q1705"/>
    </row>
    <row r="1706" spans="17:17">
      <c r="Q1706"/>
    </row>
    <row r="1707" spans="17:17">
      <c r="Q1707"/>
    </row>
    <row r="1708" spans="17:17">
      <c r="Q1708"/>
    </row>
    <row r="1709" spans="17:17">
      <c r="Q1709"/>
    </row>
    <row r="1710" spans="17:17">
      <c r="Q1710"/>
    </row>
    <row r="1711" spans="17:17">
      <c r="Q1711"/>
    </row>
    <row r="1712" spans="17:17">
      <c r="Q1712"/>
    </row>
    <row r="1713" spans="17:17">
      <c r="Q1713"/>
    </row>
    <row r="1714" spans="17:17">
      <c r="Q1714"/>
    </row>
    <row r="1715" spans="17:17">
      <c r="Q1715"/>
    </row>
    <row r="1716" spans="17:17">
      <c r="Q1716"/>
    </row>
    <row r="1717" spans="17:17">
      <c r="Q1717"/>
    </row>
    <row r="1718" spans="17:17">
      <c r="Q1718"/>
    </row>
    <row r="1719" spans="17:17">
      <c r="Q1719"/>
    </row>
    <row r="1720" spans="17:17">
      <c r="Q1720"/>
    </row>
    <row r="1721" spans="17:17">
      <c r="Q1721"/>
    </row>
    <row r="1722" spans="17:17">
      <c r="Q1722"/>
    </row>
    <row r="1723" spans="17:17">
      <c r="Q1723"/>
    </row>
    <row r="1724" spans="17:17">
      <c r="Q1724"/>
    </row>
    <row r="1725" spans="17:17">
      <c r="Q1725"/>
    </row>
    <row r="1726" spans="17:17">
      <c r="Q1726"/>
    </row>
    <row r="1727" spans="17:17">
      <c r="Q1727"/>
    </row>
    <row r="1728" spans="17:17">
      <c r="Q1728"/>
    </row>
    <row r="1729" spans="17:17">
      <c r="Q1729"/>
    </row>
    <row r="1730" spans="17:17">
      <c r="Q1730"/>
    </row>
    <row r="1731" spans="17:17">
      <c r="Q1731"/>
    </row>
    <row r="1732" spans="17:17">
      <c r="Q1732"/>
    </row>
    <row r="1733" spans="17:17">
      <c r="Q1733"/>
    </row>
    <row r="1734" spans="17:17">
      <c r="Q1734"/>
    </row>
    <row r="1735" spans="17:17">
      <c r="Q1735"/>
    </row>
    <row r="1736" spans="17:17">
      <c r="Q1736"/>
    </row>
    <row r="1737" spans="17:17">
      <c r="Q1737"/>
    </row>
    <row r="1738" spans="17:17">
      <c r="Q1738"/>
    </row>
    <row r="1739" spans="17:17">
      <c r="Q1739"/>
    </row>
    <row r="1740" spans="17:17">
      <c r="Q1740"/>
    </row>
    <row r="1741" spans="17:17">
      <c r="Q1741"/>
    </row>
    <row r="1742" spans="17:17">
      <c r="Q1742"/>
    </row>
    <row r="1743" spans="17:17">
      <c r="Q1743"/>
    </row>
    <row r="1744" spans="17:17">
      <c r="Q1744"/>
    </row>
    <row r="1745" spans="17:17">
      <c r="Q1745"/>
    </row>
    <row r="1746" spans="17:17">
      <c r="Q1746"/>
    </row>
    <row r="1747" spans="17:17">
      <c r="Q1747"/>
    </row>
    <row r="1748" spans="17:17">
      <c r="Q1748"/>
    </row>
    <row r="1749" spans="17:17">
      <c r="Q1749"/>
    </row>
    <row r="1750" spans="17:17">
      <c r="Q1750"/>
    </row>
    <row r="1751" spans="17:17">
      <c r="Q1751"/>
    </row>
    <row r="1752" spans="17:17">
      <c r="Q1752"/>
    </row>
    <row r="1753" spans="17:17">
      <c r="Q1753"/>
    </row>
    <row r="1754" spans="17:17">
      <c r="Q1754"/>
    </row>
    <row r="1755" spans="17:17">
      <c r="Q1755"/>
    </row>
    <row r="1756" spans="17:17">
      <c r="Q1756"/>
    </row>
    <row r="1757" spans="17:17">
      <c r="Q1757"/>
    </row>
    <row r="1758" spans="17:17">
      <c r="Q1758"/>
    </row>
    <row r="1759" spans="17:17">
      <c r="Q1759"/>
    </row>
    <row r="1760" spans="17:17">
      <c r="Q1760"/>
    </row>
    <row r="1761" spans="17:17">
      <c r="Q1761"/>
    </row>
    <row r="1762" spans="17:17">
      <c r="Q1762"/>
    </row>
    <row r="1763" spans="17:17">
      <c r="Q1763"/>
    </row>
    <row r="1764" spans="17:17">
      <c r="Q1764"/>
    </row>
    <row r="1765" spans="17:17">
      <c r="Q1765"/>
    </row>
    <row r="1766" spans="17:17">
      <c r="Q1766"/>
    </row>
    <row r="1767" spans="17:17">
      <c r="Q1767"/>
    </row>
    <row r="1768" spans="17:17">
      <c r="Q1768"/>
    </row>
    <row r="1769" spans="17:17">
      <c r="Q1769"/>
    </row>
    <row r="1770" spans="17:17">
      <c r="Q1770"/>
    </row>
    <row r="1771" spans="17:17">
      <c r="Q1771"/>
    </row>
    <row r="1772" spans="17:17">
      <c r="Q1772"/>
    </row>
    <row r="1773" spans="17:17">
      <c r="Q1773"/>
    </row>
    <row r="1774" spans="17:17">
      <c r="Q1774"/>
    </row>
    <row r="1775" spans="17:17">
      <c r="Q1775"/>
    </row>
    <row r="1776" spans="17:17">
      <c r="Q1776"/>
    </row>
    <row r="1777" spans="17:17">
      <c r="Q1777"/>
    </row>
    <row r="1778" spans="17:17">
      <c r="Q1778"/>
    </row>
    <row r="1779" spans="17:17">
      <c r="Q1779"/>
    </row>
    <row r="1780" spans="17:17">
      <c r="Q1780"/>
    </row>
    <row r="1781" spans="17:17">
      <c r="Q1781"/>
    </row>
    <row r="1782" spans="17:17">
      <c r="Q1782"/>
    </row>
    <row r="1783" spans="17:17">
      <c r="Q1783"/>
    </row>
    <row r="1784" spans="17:17">
      <c r="Q1784"/>
    </row>
    <row r="1785" spans="17:17">
      <c r="Q1785"/>
    </row>
    <row r="1786" spans="17:17">
      <c r="Q1786"/>
    </row>
    <row r="1787" spans="17:17">
      <c r="Q1787"/>
    </row>
    <row r="1788" spans="17:17">
      <c r="Q1788"/>
    </row>
    <row r="1789" spans="17:17">
      <c r="Q1789"/>
    </row>
    <row r="1790" spans="17:17">
      <c r="Q1790"/>
    </row>
    <row r="1791" spans="17:17">
      <c r="Q1791"/>
    </row>
    <row r="1792" spans="17:17">
      <c r="Q1792"/>
    </row>
    <row r="1793" spans="17:17">
      <c r="Q1793"/>
    </row>
    <row r="1794" spans="17:17">
      <c r="Q1794"/>
    </row>
    <row r="1795" spans="17:17">
      <c r="Q1795"/>
    </row>
    <row r="1796" spans="17:17">
      <c r="Q1796"/>
    </row>
    <row r="1797" spans="17:17">
      <c r="Q1797"/>
    </row>
    <row r="1798" spans="17:17">
      <c r="Q1798"/>
    </row>
    <row r="1799" spans="17:17">
      <c r="Q1799"/>
    </row>
    <row r="1800" spans="17:17">
      <c r="Q1800"/>
    </row>
    <row r="1801" spans="17:17">
      <c r="Q1801"/>
    </row>
    <row r="1802" spans="17:17">
      <c r="Q1802"/>
    </row>
    <row r="1803" spans="17:17">
      <c r="Q1803"/>
    </row>
    <row r="1804" spans="17:17">
      <c r="Q1804"/>
    </row>
    <row r="1805" spans="17:17">
      <c r="Q1805"/>
    </row>
    <row r="1806" spans="17:17">
      <c r="Q1806"/>
    </row>
    <row r="1807" spans="17:17">
      <c r="Q1807"/>
    </row>
    <row r="1808" spans="17:17">
      <c r="Q1808"/>
    </row>
    <row r="1809" spans="17:17">
      <c r="Q1809"/>
    </row>
    <row r="1810" spans="17:17">
      <c r="Q1810"/>
    </row>
    <row r="1811" spans="17:17">
      <c r="Q1811"/>
    </row>
    <row r="1812" spans="17:17">
      <c r="Q1812"/>
    </row>
    <row r="1813" spans="17:17">
      <c r="Q1813"/>
    </row>
    <row r="1814" spans="17:17">
      <c r="Q1814"/>
    </row>
    <row r="1815" spans="17:17">
      <c r="Q1815"/>
    </row>
    <row r="1816" spans="17:17">
      <c r="Q1816"/>
    </row>
    <row r="1817" spans="17:17">
      <c r="Q1817"/>
    </row>
    <row r="1818" spans="17:17">
      <c r="Q1818"/>
    </row>
    <row r="1819" spans="17:17">
      <c r="Q1819"/>
    </row>
    <row r="1820" spans="17:17">
      <c r="Q1820"/>
    </row>
    <row r="1821" spans="17:17">
      <c r="Q1821"/>
    </row>
    <row r="1822" spans="17:17">
      <c r="Q1822"/>
    </row>
    <row r="1823" spans="17:17">
      <c r="Q1823"/>
    </row>
    <row r="1824" spans="17:17">
      <c r="Q1824"/>
    </row>
    <row r="1825" spans="17:17">
      <c r="Q1825"/>
    </row>
    <row r="1826" spans="17:17">
      <c r="Q1826"/>
    </row>
    <row r="1827" spans="17:17">
      <c r="Q1827"/>
    </row>
    <row r="1828" spans="17:17">
      <c r="Q1828"/>
    </row>
    <row r="1829" spans="17:17">
      <c r="Q1829"/>
    </row>
    <row r="1830" spans="17:17">
      <c r="Q1830"/>
    </row>
    <row r="1831" spans="17:17">
      <c r="Q1831"/>
    </row>
    <row r="1832" spans="17:17">
      <c r="Q1832"/>
    </row>
    <row r="1833" spans="17:17">
      <c r="Q1833"/>
    </row>
    <row r="1834" spans="17:17">
      <c r="Q1834"/>
    </row>
    <row r="1835" spans="17:17">
      <c r="Q1835"/>
    </row>
    <row r="1836" spans="17:17">
      <c r="Q1836"/>
    </row>
    <row r="1837" spans="17:17">
      <c r="Q1837"/>
    </row>
    <row r="1838" spans="17:17">
      <c r="Q1838"/>
    </row>
    <row r="1839" spans="17:17">
      <c r="Q1839"/>
    </row>
    <row r="1840" spans="17:17">
      <c r="Q1840"/>
    </row>
    <row r="1841" spans="17:17">
      <c r="Q1841"/>
    </row>
    <row r="1842" spans="17:17">
      <c r="Q1842"/>
    </row>
    <row r="1843" spans="17:17">
      <c r="Q1843"/>
    </row>
    <row r="1844" spans="17:17">
      <c r="Q1844"/>
    </row>
    <row r="1845" spans="17:17">
      <c r="Q1845"/>
    </row>
    <row r="1846" spans="17:17">
      <c r="Q1846"/>
    </row>
    <row r="1847" spans="17:17">
      <c r="Q1847"/>
    </row>
    <row r="1848" spans="17:17">
      <c r="Q1848"/>
    </row>
    <row r="1849" spans="17:17">
      <c r="Q1849"/>
    </row>
    <row r="1850" spans="17:17">
      <c r="Q1850"/>
    </row>
    <row r="1851" spans="17:17">
      <c r="Q1851"/>
    </row>
    <row r="1852" spans="17:17">
      <c r="Q1852"/>
    </row>
    <row r="1853" spans="17:17">
      <c r="Q1853"/>
    </row>
    <row r="1854" spans="17:17">
      <c r="Q1854"/>
    </row>
    <row r="1855" spans="17:17">
      <c r="Q1855"/>
    </row>
    <row r="1856" spans="17:17">
      <c r="Q1856"/>
    </row>
    <row r="1857" spans="17:17">
      <c r="Q1857"/>
    </row>
    <row r="1858" spans="17:17">
      <c r="Q1858"/>
    </row>
    <row r="1859" spans="17:17">
      <c r="Q1859"/>
    </row>
    <row r="1860" spans="17:17">
      <c r="Q1860"/>
    </row>
    <row r="1861" spans="17:17">
      <c r="Q1861"/>
    </row>
    <row r="1862" spans="17:17">
      <c r="Q1862"/>
    </row>
    <row r="1863" spans="17:17">
      <c r="Q1863"/>
    </row>
    <row r="1864" spans="17:17">
      <c r="Q1864"/>
    </row>
    <row r="1865" spans="17:17">
      <c r="Q1865"/>
    </row>
    <row r="1866" spans="17:17">
      <c r="Q1866"/>
    </row>
    <row r="1867" spans="17:17">
      <c r="Q1867"/>
    </row>
    <row r="1868" spans="17:17">
      <c r="Q1868"/>
    </row>
    <row r="1869" spans="17:17">
      <c r="Q1869"/>
    </row>
    <row r="1870" spans="17:17">
      <c r="Q1870"/>
    </row>
    <row r="1871" spans="17:17">
      <c r="Q1871"/>
    </row>
    <row r="1872" spans="17:17">
      <c r="Q1872"/>
    </row>
    <row r="1873" spans="17:17">
      <c r="Q1873"/>
    </row>
    <row r="1874" spans="17:17">
      <c r="Q1874"/>
    </row>
    <row r="1875" spans="17:17">
      <c r="Q1875"/>
    </row>
    <row r="1876" spans="17:17">
      <c r="Q1876"/>
    </row>
    <row r="1877" spans="17:17">
      <c r="Q1877"/>
    </row>
    <row r="1878" spans="17:17">
      <c r="Q1878"/>
    </row>
    <row r="1879" spans="17:17">
      <c r="Q1879"/>
    </row>
    <row r="1880" spans="17:17">
      <c r="Q1880"/>
    </row>
    <row r="1881" spans="17:17">
      <c r="Q1881"/>
    </row>
    <row r="1882" spans="17:17">
      <c r="Q1882"/>
    </row>
    <row r="1883" spans="17:17">
      <c r="Q1883"/>
    </row>
    <row r="1884" spans="17:17">
      <c r="Q1884"/>
    </row>
    <row r="1885" spans="17:17">
      <c r="Q1885"/>
    </row>
    <row r="1886" spans="17:17">
      <c r="Q1886"/>
    </row>
    <row r="1887" spans="17:17">
      <c r="Q1887"/>
    </row>
    <row r="1888" spans="17:17">
      <c r="Q1888"/>
    </row>
    <row r="1889" spans="17:17">
      <c r="Q1889"/>
    </row>
    <row r="1890" spans="17:17">
      <c r="Q1890"/>
    </row>
    <row r="1891" spans="17:17">
      <c r="Q1891"/>
    </row>
    <row r="1892" spans="17:17">
      <c r="Q1892"/>
    </row>
    <row r="1893" spans="17:17">
      <c r="Q1893"/>
    </row>
    <row r="1894" spans="17:17">
      <c r="Q1894"/>
    </row>
    <row r="1895" spans="17:17">
      <c r="Q1895"/>
    </row>
    <row r="1896" spans="17:17">
      <c r="Q1896"/>
    </row>
    <row r="1897" spans="17:17">
      <c r="Q1897"/>
    </row>
    <row r="1898" spans="17:17">
      <c r="Q1898"/>
    </row>
    <row r="1899" spans="17:17">
      <c r="Q1899"/>
    </row>
    <row r="1900" spans="17:17">
      <c r="Q1900"/>
    </row>
    <row r="1901" spans="17:17">
      <c r="Q1901"/>
    </row>
    <row r="1902" spans="17:17">
      <c r="Q1902"/>
    </row>
    <row r="1903" spans="17:17">
      <c r="Q1903"/>
    </row>
    <row r="1904" spans="17:17">
      <c r="Q1904"/>
    </row>
    <row r="1905" spans="17:17">
      <c r="Q1905"/>
    </row>
    <row r="1906" spans="17:17">
      <c r="Q1906"/>
    </row>
    <row r="1907" spans="17:17">
      <c r="Q1907"/>
    </row>
    <row r="1908" spans="17:17">
      <c r="Q1908"/>
    </row>
    <row r="1909" spans="17:17">
      <c r="Q1909"/>
    </row>
    <row r="1910" spans="17:17">
      <c r="Q1910"/>
    </row>
    <row r="1911" spans="17:17">
      <c r="Q1911"/>
    </row>
    <row r="1912" spans="17:17">
      <c r="Q1912"/>
    </row>
    <row r="1913" spans="17:17">
      <c r="Q1913"/>
    </row>
    <row r="1914" spans="17:17">
      <c r="Q1914"/>
    </row>
    <row r="1915" spans="17:17">
      <c r="Q1915"/>
    </row>
    <row r="1916" spans="17:17">
      <c r="Q1916"/>
    </row>
    <row r="1917" spans="17:17">
      <c r="Q1917"/>
    </row>
    <row r="1918" spans="17:17">
      <c r="Q1918"/>
    </row>
    <row r="1919" spans="17:17">
      <c r="Q1919"/>
    </row>
    <row r="1920" spans="17:17">
      <c r="Q1920"/>
    </row>
    <row r="1921" spans="17:17">
      <c r="Q1921"/>
    </row>
    <row r="1922" spans="17:17">
      <c r="Q1922"/>
    </row>
    <row r="1923" spans="17:17">
      <c r="Q1923"/>
    </row>
    <row r="1924" spans="17:17">
      <c r="Q1924"/>
    </row>
    <row r="1925" spans="17:17">
      <c r="Q1925"/>
    </row>
    <row r="1926" spans="17:17">
      <c r="Q1926"/>
    </row>
    <row r="1927" spans="17:17">
      <c r="Q1927"/>
    </row>
    <row r="1928" spans="17:17">
      <c r="Q1928"/>
    </row>
    <row r="1929" spans="17:17">
      <c r="Q1929"/>
    </row>
    <row r="1930" spans="17:17">
      <c r="Q1930"/>
    </row>
    <row r="1931" spans="17:17">
      <c r="Q1931"/>
    </row>
    <row r="1932" spans="17:17">
      <c r="Q1932"/>
    </row>
    <row r="1933" spans="17:17">
      <c r="Q1933"/>
    </row>
    <row r="1934" spans="17:17">
      <c r="Q1934"/>
    </row>
    <row r="1935" spans="17:17">
      <c r="Q1935"/>
    </row>
    <row r="1936" spans="17:17">
      <c r="Q1936"/>
    </row>
    <row r="1937" spans="17:17">
      <c r="Q1937"/>
    </row>
    <row r="1938" spans="17:17">
      <c r="Q1938"/>
    </row>
    <row r="1939" spans="17:17">
      <c r="Q1939"/>
    </row>
    <row r="1940" spans="17:17">
      <c r="Q1940"/>
    </row>
    <row r="1941" spans="17:17">
      <c r="Q1941"/>
    </row>
    <row r="1942" spans="17:17">
      <c r="Q1942"/>
    </row>
    <row r="1943" spans="17:17">
      <c r="Q1943"/>
    </row>
    <row r="1944" spans="17:17">
      <c r="Q1944"/>
    </row>
    <row r="1945" spans="17:17">
      <c r="Q1945"/>
    </row>
    <row r="1946" spans="17:17">
      <c r="Q1946"/>
    </row>
    <row r="1947" spans="17:17">
      <c r="Q1947"/>
    </row>
    <row r="1948" spans="17:17">
      <c r="Q1948"/>
    </row>
    <row r="1949" spans="17:17">
      <c r="Q1949"/>
    </row>
    <row r="1950" spans="17:17">
      <c r="Q1950"/>
    </row>
    <row r="1951" spans="17:17">
      <c r="Q1951"/>
    </row>
    <row r="1952" spans="17:17">
      <c r="Q1952"/>
    </row>
    <row r="1953" spans="17:17">
      <c r="Q1953"/>
    </row>
    <row r="1954" spans="17:17">
      <c r="Q1954"/>
    </row>
    <row r="1955" spans="17:17">
      <c r="Q1955"/>
    </row>
    <row r="1956" spans="17:17">
      <c r="Q1956"/>
    </row>
    <row r="1957" spans="17:17">
      <c r="Q1957"/>
    </row>
    <row r="1958" spans="17:17">
      <c r="Q1958"/>
    </row>
    <row r="1959" spans="17:17">
      <c r="Q1959"/>
    </row>
    <row r="1960" spans="17:17">
      <c r="Q1960"/>
    </row>
    <row r="1961" spans="17:17">
      <c r="Q1961"/>
    </row>
    <row r="1962" spans="17:17">
      <c r="Q1962"/>
    </row>
    <row r="1963" spans="17:17">
      <c r="Q1963"/>
    </row>
    <row r="1964" spans="17:17">
      <c r="Q1964"/>
    </row>
    <row r="1965" spans="17:17">
      <c r="Q1965"/>
    </row>
    <row r="1966" spans="17:17">
      <c r="Q1966"/>
    </row>
    <row r="1967" spans="17:17">
      <c r="Q1967"/>
    </row>
    <row r="1968" spans="17:17">
      <c r="Q1968"/>
    </row>
    <row r="1969" spans="17:17">
      <c r="Q1969"/>
    </row>
    <row r="1970" spans="17:17">
      <c r="Q1970"/>
    </row>
    <row r="1971" spans="17:17">
      <c r="Q1971"/>
    </row>
    <row r="1972" spans="17:17">
      <c r="Q1972"/>
    </row>
    <row r="1973" spans="17:17">
      <c r="Q1973"/>
    </row>
    <row r="1974" spans="17:17">
      <c r="Q1974"/>
    </row>
    <row r="1975" spans="17:17">
      <c r="Q1975"/>
    </row>
    <row r="1976" spans="17:17">
      <c r="Q1976"/>
    </row>
    <row r="1977" spans="17:17">
      <c r="Q1977"/>
    </row>
    <row r="1978" spans="17:17">
      <c r="Q1978"/>
    </row>
    <row r="1979" spans="17:17">
      <c r="Q1979"/>
    </row>
    <row r="1980" spans="17:17">
      <c r="Q1980"/>
    </row>
    <row r="1981" spans="17:17">
      <c r="Q1981"/>
    </row>
    <row r="1982" spans="17:17">
      <c r="Q1982"/>
    </row>
    <row r="1983" spans="17:17">
      <c r="Q1983"/>
    </row>
    <row r="1984" spans="17:17">
      <c r="Q1984"/>
    </row>
    <row r="1985" spans="17:17">
      <c r="Q1985"/>
    </row>
    <row r="1986" spans="17:17">
      <c r="Q1986"/>
    </row>
    <row r="1987" spans="17:17">
      <c r="Q1987"/>
    </row>
    <row r="1988" spans="17:17">
      <c r="Q1988"/>
    </row>
    <row r="1989" spans="17:17">
      <c r="Q1989"/>
    </row>
    <row r="1990" spans="17:17">
      <c r="Q1990"/>
    </row>
    <row r="1991" spans="17:17">
      <c r="Q1991"/>
    </row>
    <row r="1992" spans="17:17">
      <c r="Q1992"/>
    </row>
    <row r="1993" spans="17:17">
      <c r="Q1993"/>
    </row>
    <row r="1994" spans="17:17">
      <c r="Q1994"/>
    </row>
    <row r="1995" spans="17:17">
      <c r="Q1995"/>
    </row>
    <row r="1996" spans="17:17">
      <c r="Q1996"/>
    </row>
    <row r="1997" spans="17:17">
      <c r="Q1997"/>
    </row>
    <row r="1998" spans="17:17">
      <c r="Q1998"/>
    </row>
    <row r="1999" spans="17:17">
      <c r="Q1999"/>
    </row>
    <row r="2000" spans="17:17">
      <c r="Q2000"/>
    </row>
    <row r="2001" spans="17:17">
      <c r="Q2001"/>
    </row>
    <row r="2002" spans="17:17">
      <c r="Q2002"/>
    </row>
    <row r="2003" spans="17:17">
      <c r="Q2003"/>
    </row>
    <row r="2004" spans="17:17">
      <c r="Q2004"/>
    </row>
    <row r="2005" spans="17:17">
      <c r="Q2005"/>
    </row>
    <row r="2006" spans="17:17">
      <c r="Q2006"/>
    </row>
    <row r="2007" spans="17:17">
      <c r="Q2007"/>
    </row>
    <row r="2008" spans="17:17">
      <c r="Q2008"/>
    </row>
    <row r="2009" spans="17:17">
      <c r="Q2009"/>
    </row>
    <row r="2010" spans="17:17">
      <c r="Q2010"/>
    </row>
    <row r="2011" spans="17:17">
      <c r="Q2011"/>
    </row>
    <row r="2012" spans="17:17">
      <c r="Q2012"/>
    </row>
    <row r="2013" spans="17:17">
      <c r="Q2013"/>
    </row>
    <row r="2014" spans="17:17">
      <c r="Q2014"/>
    </row>
    <row r="2015" spans="17:17">
      <c r="Q2015"/>
    </row>
    <row r="2016" spans="17:17">
      <c r="Q2016"/>
    </row>
    <row r="2017" spans="17:17">
      <c r="Q2017"/>
    </row>
    <row r="2018" spans="17:17">
      <c r="Q2018"/>
    </row>
    <row r="2019" spans="17:17">
      <c r="Q2019"/>
    </row>
    <row r="2020" spans="17:17">
      <c r="Q2020"/>
    </row>
    <row r="2021" spans="17:17">
      <c r="Q2021"/>
    </row>
    <row r="2022" spans="17:17">
      <c r="Q2022"/>
    </row>
    <row r="2023" spans="17:17">
      <c r="Q2023"/>
    </row>
    <row r="2024" spans="17:17">
      <c r="Q2024"/>
    </row>
    <row r="2025" spans="17:17">
      <c r="Q2025"/>
    </row>
    <row r="2026" spans="17:17">
      <c r="Q2026"/>
    </row>
    <row r="2027" spans="17:17">
      <c r="Q2027"/>
    </row>
    <row r="2028" spans="17:17">
      <c r="Q2028"/>
    </row>
    <row r="2029" spans="17:17">
      <c r="Q2029"/>
    </row>
    <row r="2030" spans="17:17">
      <c r="Q2030"/>
    </row>
    <row r="2031" spans="17:17">
      <c r="Q2031"/>
    </row>
    <row r="2032" spans="17:17">
      <c r="Q2032"/>
    </row>
    <row r="2033" spans="17:17">
      <c r="Q2033"/>
    </row>
    <row r="2034" spans="17:17">
      <c r="Q2034"/>
    </row>
    <row r="2035" spans="17:17">
      <c r="Q2035"/>
    </row>
    <row r="2036" spans="17:17">
      <c r="Q2036"/>
    </row>
    <row r="2037" spans="17:17">
      <c r="Q2037"/>
    </row>
    <row r="2038" spans="17:17">
      <c r="Q2038"/>
    </row>
    <row r="2039" spans="17:17">
      <c r="Q2039"/>
    </row>
    <row r="2040" spans="17:17">
      <c r="Q2040"/>
    </row>
    <row r="2041" spans="17:17">
      <c r="Q2041"/>
    </row>
    <row r="2042" spans="17:17">
      <c r="Q2042"/>
    </row>
    <row r="2043" spans="17:17">
      <c r="Q2043"/>
    </row>
    <row r="2044" spans="17:17">
      <c r="Q2044"/>
    </row>
    <row r="2045" spans="17:17">
      <c r="Q2045"/>
    </row>
    <row r="2046" spans="17:17">
      <c r="Q2046"/>
    </row>
    <row r="2047" spans="17:17">
      <c r="Q2047"/>
    </row>
    <row r="2048" spans="17:17">
      <c r="Q2048"/>
    </row>
    <row r="2049" spans="17:17">
      <c r="Q2049"/>
    </row>
    <row r="2050" spans="17:17">
      <c r="Q2050"/>
    </row>
    <row r="2051" spans="17:17">
      <c r="Q2051"/>
    </row>
    <row r="2052" spans="17:17">
      <c r="Q2052"/>
    </row>
    <row r="2053" spans="17:17">
      <c r="Q2053"/>
    </row>
    <row r="2054" spans="17:17">
      <c r="Q2054"/>
    </row>
    <row r="2055" spans="17:17">
      <c r="Q2055"/>
    </row>
    <row r="2056" spans="17:17">
      <c r="Q2056"/>
    </row>
    <row r="2057" spans="17:17">
      <c r="Q2057"/>
    </row>
    <row r="2058" spans="17:17">
      <c r="Q2058"/>
    </row>
    <row r="2059" spans="17:17">
      <c r="Q2059"/>
    </row>
    <row r="2060" spans="17:17">
      <c r="Q2060"/>
    </row>
    <row r="2061" spans="17:17">
      <c r="Q2061"/>
    </row>
    <row r="2062" spans="17:17">
      <c r="Q2062"/>
    </row>
    <row r="2063" spans="17:17">
      <c r="Q2063"/>
    </row>
    <row r="2064" spans="17:17">
      <c r="Q2064"/>
    </row>
    <row r="2065" spans="17:17">
      <c r="Q2065"/>
    </row>
    <row r="2066" spans="17:17">
      <c r="Q2066"/>
    </row>
    <row r="2067" spans="17:17">
      <c r="Q2067"/>
    </row>
    <row r="2068" spans="17:17">
      <c r="Q2068"/>
    </row>
    <row r="2069" spans="17:17">
      <c r="Q2069"/>
    </row>
    <row r="2070" spans="17:17">
      <c r="Q2070"/>
    </row>
    <row r="2071" spans="17:17">
      <c r="Q2071"/>
    </row>
    <row r="2072" spans="17:17">
      <c r="Q2072"/>
    </row>
    <row r="2073" spans="17:17">
      <c r="Q2073"/>
    </row>
    <row r="2074" spans="17:17">
      <c r="Q2074"/>
    </row>
    <row r="2075" spans="17:17">
      <c r="Q2075"/>
    </row>
    <row r="2076" spans="17:17">
      <c r="Q2076"/>
    </row>
    <row r="2077" spans="17:17">
      <c r="Q2077"/>
    </row>
    <row r="2078" spans="17:17">
      <c r="Q2078"/>
    </row>
    <row r="2079" spans="17:17">
      <c r="Q2079"/>
    </row>
    <row r="2080" spans="17:17">
      <c r="Q2080"/>
    </row>
    <row r="2081" spans="17:17">
      <c r="Q2081"/>
    </row>
    <row r="2082" spans="17:17">
      <c r="Q2082"/>
    </row>
    <row r="2083" spans="17:17">
      <c r="Q2083"/>
    </row>
    <row r="2084" spans="17:17">
      <c r="Q2084"/>
    </row>
    <row r="2085" spans="17:17">
      <c r="Q2085"/>
    </row>
    <row r="2086" spans="17:17">
      <c r="Q2086"/>
    </row>
    <row r="2087" spans="17:17">
      <c r="Q2087"/>
    </row>
    <row r="2088" spans="17:17">
      <c r="Q2088"/>
    </row>
    <row r="2089" spans="17:17">
      <c r="Q2089"/>
    </row>
    <row r="2090" spans="17:17">
      <c r="Q2090"/>
    </row>
    <row r="2091" spans="17:17">
      <c r="Q2091"/>
    </row>
    <row r="2092" spans="17:17">
      <c r="Q2092"/>
    </row>
    <row r="2093" spans="17:17">
      <c r="Q2093"/>
    </row>
    <row r="2094" spans="17:17">
      <c r="Q2094"/>
    </row>
    <row r="2095" spans="17:17">
      <c r="Q2095"/>
    </row>
    <row r="2096" spans="17:17">
      <c r="Q2096"/>
    </row>
    <row r="2097" spans="17:17">
      <c r="Q2097"/>
    </row>
    <row r="2098" spans="17:17">
      <c r="Q2098"/>
    </row>
    <row r="2099" spans="17:17">
      <c r="Q2099"/>
    </row>
    <row r="2100" spans="17:17">
      <c r="Q2100"/>
    </row>
    <row r="2101" spans="17:17">
      <c r="Q2101"/>
    </row>
    <row r="2102" spans="17:17">
      <c r="Q2102"/>
    </row>
    <row r="2103" spans="17:17">
      <c r="Q2103"/>
    </row>
    <row r="2104" spans="17:17">
      <c r="Q2104"/>
    </row>
    <row r="2105" spans="17:17">
      <c r="Q2105"/>
    </row>
    <row r="2106" spans="17:17">
      <c r="Q2106"/>
    </row>
    <row r="2107" spans="17:17">
      <c r="Q2107"/>
    </row>
    <row r="2108" spans="17:17">
      <c r="Q2108"/>
    </row>
    <row r="2109" spans="17:17">
      <c r="Q2109"/>
    </row>
    <row r="2110" spans="17:17">
      <c r="Q2110"/>
    </row>
    <row r="2111" spans="17:17">
      <c r="Q2111"/>
    </row>
    <row r="2112" spans="17:17">
      <c r="Q2112"/>
    </row>
    <row r="2113" spans="17:17">
      <c r="Q2113"/>
    </row>
    <row r="2114" spans="17:17">
      <c r="Q2114"/>
    </row>
    <row r="2115" spans="17:17">
      <c r="Q2115"/>
    </row>
    <row r="2116" spans="17:17">
      <c r="Q2116"/>
    </row>
    <row r="2117" spans="17:17">
      <c r="Q2117"/>
    </row>
    <row r="2118" spans="17:17">
      <c r="Q2118"/>
    </row>
    <row r="2119" spans="17:17">
      <c r="Q2119"/>
    </row>
    <row r="2120" spans="17:17">
      <c r="Q2120"/>
    </row>
    <row r="2121" spans="17:17">
      <c r="Q2121"/>
    </row>
    <row r="2122" spans="17:17">
      <c r="Q2122"/>
    </row>
    <row r="2123" spans="17:17">
      <c r="Q2123"/>
    </row>
    <row r="2124" spans="17:17">
      <c r="Q2124"/>
    </row>
    <row r="2125" spans="17:17">
      <c r="Q2125"/>
    </row>
    <row r="2126" spans="17:17">
      <c r="Q2126"/>
    </row>
    <row r="2127" spans="17:17">
      <c r="Q2127"/>
    </row>
    <row r="2128" spans="17:17">
      <c r="Q2128"/>
    </row>
    <row r="2129" spans="17:17">
      <c r="Q2129"/>
    </row>
    <row r="2130" spans="17:17">
      <c r="Q2130"/>
    </row>
    <row r="2131" spans="17:17">
      <c r="Q2131"/>
    </row>
    <row r="2132" spans="17:17">
      <c r="Q2132"/>
    </row>
    <row r="2133" spans="17:17">
      <c r="Q2133"/>
    </row>
    <row r="2134" spans="17:17">
      <c r="Q2134"/>
    </row>
    <row r="2135" spans="17:17">
      <c r="Q2135"/>
    </row>
    <row r="2136" spans="17:17">
      <c r="Q2136"/>
    </row>
    <row r="2137" spans="17:17">
      <c r="Q2137"/>
    </row>
    <row r="2138" spans="17:17">
      <c r="Q2138"/>
    </row>
    <row r="2139" spans="17:17">
      <c r="Q2139"/>
    </row>
    <row r="2140" spans="17:17">
      <c r="Q2140"/>
    </row>
    <row r="2141" spans="17:17">
      <c r="Q2141"/>
    </row>
    <row r="2142" spans="17:17">
      <c r="Q2142"/>
    </row>
    <row r="2143" spans="17:17">
      <c r="Q2143"/>
    </row>
    <row r="2144" spans="17:17">
      <c r="Q2144"/>
    </row>
    <row r="2145" spans="17:17">
      <c r="Q2145"/>
    </row>
    <row r="2146" spans="17:17">
      <c r="Q2146"/>
    </row>
    <row r="2147" spans="17:17">
      <c r="Q2147"/>
    </row>
    <row r="2148" spans="17:17">
      <c r="Q2148"/>
    </row>
    <row r="2149" spans="17:17">
      <c r="Q2149"/>
    </row>
    <row r="2150" spans="17:17">
      <c r="Q2150"/>
    </row>
    <row r="2151" spans="17:17">
      <c r="Q2151"/>
    </row>
    <row r="2152" spans="17:17">
      <c r="Q2152"/>
    </row>
    <row r="2153" spans="17:17">
      <c r="Q2153"/>
    </row>
    <row r="2154" spans="17:17">
      <c r="Q2154"/>
    </row>
    <row r="2155" spans="17:17">
      <c r="Q2155"/>
    </row>
    <row r="2156" spans="17:17">
      <c r="Q2156"/>
    </row>
    <row r="2157" spans="17:17">
      <c r="Q2157"/>
    </row>
    <row r="2158" spans="17:17">
      <c r="Q2158"/>
    </row>
    <row r="2159" spans="17:17">
      <c r="Q2159"/>
    </row>
    <row r="2160" spans="17:17">
      <c r="Q2160"/>
    </row>
    <row r="2161" spans="17:17">
      <c r="Q2161"/>
    </row>
    <row r="2162" spans="17:17">
      <c r="Q2162"/>
    </row>
    <row r="2163" spans="17:17">
      <c r="Q2163"/>
    </row>
    <row r="2164" spans="17:17">
      <c r="Q2164"/>
    </row>
    <row r="2165" spans="17:17">
      <c r="Q2165"/>
    </row>
    <row r="2166" spans="17:17">
      <c r="Q2166"/>
    </row>
    <row r="2167" spans="17:17">
      <c r="Q2167"/>
    </row>
    <row r="2168" spans="17:17">
      <c r="Q2168"/>
    </row>
    <row r="2169" spans="17:17">
      <c r="Q2169"/>
    </row>
    <row r="2170" spans="17:17">
      <c r="Q2170"/>
    </row>
    <row r="2171" spans="17:17">
      <c r="Q2171"/>
    </row>
    <row r="2172" spans="17:17">
      <c r="Q2172"/>
    </row>
    <row r="2173" spans="17:17">
      <c r="Q2173"/>
    </row>
    <row r="2174" spans="17:17">
      <c r="Q2174"/>
    </row>
    <row r="2175" spans="17:17">
      <c r="Q2175"/>
    </row>
    <row r="2176" spans="17:17">
      <c r="Q2176"/>
    </row>
    <row r="2177" spans="17:17">
      <c r="Q2177"/>
    </row>
    <row r="2178" spans="17:17">
      <c r="Q2178"/>
    </row>
    <row r="2179" spans="17:17">
      <c r="Q2179"/>
    </row>
    <row r="2180" spans="17:17">
      <c r="Q2180"/>
    </row>
    <row r="2181" spans="17:17">
      <c r="Q2181"/>
    </row>
    <row r="2182" spans="17:17">
      <c r="Q2182"/>
    </row>
    <row r="2183" spans="17:17">
      <c r="Q2183"/>
    </row>
    <row r="2184" spans="17:17">
      <c r="Q2184"/>
    </row>
    <row r="2185" spans="17:17">
      <c r="Q2185"/>
    </row>
    <row r="2186" spans="17:17">
      <c r="Q2186"/>
    </row>
    <row r="2187" spans="17:17">
      <c r="Q2187"/>
    </row>
    <row r="2188" spans="17:17">
      <c r="Q2188"/>
    </row>
    <row r="2189" spans="17:17">
      <c r="Q2189"/>
    </row>
    <row r="2190" spans="17:17">
      <c r="Q2190"/>
    </row>
    <row r="2191" spans="17:17">
      <c r="Q2191"/>
    </row>
    <row r="2192" spans="17:17">
      <c r="Q2192"/>
    </row>
    <row r="2193" spans="17:17">
      <c r="Q2193"/>
    </row>
    <row r="2194" spans="17:17">
      <c r="Q2194"/>
    </row>
    <row r="2195" spans="17:17">
      <c r="Q2195"/>
    </row>
    <row r="2196" spans="17:17">
      <c r="Q2196"/>
    </row>
    <row r="2197" spans="17:17">
      <c r="Q2197"/>
    </row>
    <row r="2198" spans="17:17">
      <c r="Q2198"/>
    </row>
    <row r="2199" spans="17:17">
      <c r="Q2199"/>
    </row>
    <row r="2200" spans="17:17">
      <c r="Q2200"/>
    </row>
    <row r="2201" spans="17:17">
      <c r="Q2201"/>
    </row>
    <row r="2202" spans="17:17">
      <c r="Q2202"/>
    </row>
    <row r="2203" spans="17:17">
      <c r="Q2203"/>
    </row>
    <row r="2204" spans="17:17">
      <c r="Q2204"/>
    </row>
    <row r="2205" spans="17:17">
      <c r="Q2205"/>
    </row>
    <row r="2206" spans="17:17">
      <c r="Q2206"/>
    </row>
    <row r="2207" spans="17:17">
      <c r="Q2207"/>
    </row>
    <row r="2208" spans="17:17">
      <c r="Q2208"/>
    </row>
    <row r="2209" spans="17:17">
      <c r="Q2209"/>
    </row>
    <row r="2210" spans="17:17">
      <c r="Q2210"/>
    </row>
    <row r="2211" spans="17:17">
      <c r="Q2211"/>
    </row>
    <row r="2212" spans="17:17">
      <c r="Q2212"/>
    </row>
    <row r="2213" spans="17:17">
      <c r="Q2213"/>
    </row>
    <row r="2214" spans="17:17">
      <c r="Q2214"/>
    </row>
    <row r="2215" spans="17:17">
      <c r="Q2215"/>
    </row>
    <row r="2216" spans="17:17">
      <c r="Q2216"/>
    </row>
    <row r="2217" spans="17:17">
      <c r="Q2217"/>
    </row>
    <row r="2218" spans="17:17">
      <c r="Q2218"/>
    </row>
    <row r="2219" spans="17:17">
      <c r="Q2219"/>
    </row>
    <row r="2220" spans="17:17">
      <c r="Q2220"/>
    </row>
    <row r="2221" spans="17:17">
      <c r="Q2221"/>
    </row>
    <row r="2222" spans="17:17">
      <c r="Q2222"/>
    </row>
    <row r="2223" spans="17:17">
      <c r="Q2223"/>
    </row>
    <row r="2224" spans="17:17">
      <c r="Q2224"/>
    </row>
    <row r="2225" spans="17:17">
      <c r="Q2225"/>
    </row>
    <row r="2226" spans="17:17">
      <c r="Q2226"/>
    </row>
    <row r="2227" spans="17:17">
      <c r="Q2227"/>
    </row>
    <row r="2228" spans="17:17">
      <c r="Q2228"/>
    </row>
    <row r="2229" spans="17:17">
      <c r="Q2229"/>
    </row>
    <row r="2230" spans="17:17">
      <c r="Q2230"/>
    </row>
    <row r="2231" spans="17:17">
      <c r="Q2231"/>
    </row>
    <row r="2232" spans="17:17">
      <c r="Q2232"/>
    </row>
    <row r="2233" spans="17:17">
      <c r="Q2233"/>
    </row>
    <row r="2234" spans="17:17">
      <c r="Q2234"/>
    </row>
    <row r="2235" spans="17:17">
      <c r="Q2235"/>
    </row>
    <row r="2236" spans="17:17">
      <c r="Q2236"/>
    </row>
    <row r="2237" spans="17:17">
      <c r="Q2237"/>
    </row>
    <row r="2238" spans="17:17">
      <c r="Q2238"/>
    </row>
    <row r="2239" spans="17:17">
      <c r="Q2239"/>
    </row>
    <row r="2240" spans="17:17">
      <c r="Q2240"/>
    </row>
    <row r="2241" spans="17:17">
      <c r="Q2241"/>
    </row>
    <row r="2242" spans="17:17">
      <c r="Q2242"/>
    </row>
    <row r="2243" spans="17:17">
      <c r="Q2243"/>
    </row>
    <row r="2244" spans="17:17">
      <c r="Q2244"/>
    </row>
    <row r="2245" spans="17:17">
      <c r="Q2245"/>
    </row>
    <row r="2246" spans="17:17">
      <c r="Q2246"/>
    </row>
    <row r="2247" spans="17:17">
      <c r="Q2247"/>
    </row>
    <row r="2248" spans="17:17">
      <c r="Q2248"/>
    </row>
    <row r="2249" spans="17:17">
      <c r="Q2249"/>
    </row>
    <row r="2250" spans="17:17">
      <c r="Q2250"/>
    </row>
    <row r="2251" spans="17:17">
      <c r="Q2251"/>
    </row>
    <row r="2252" spans="17:17">
      <c r="Q2252"/>
    </row>
    <row r="2253" spans="17:17">
      <c r="Q2253"/>
    </row>
    <row r="2254" spans="17:17">
      <c r="Q2254"/>
    </row>
    <row r="2255" spans="17:17">
      <c r="Q2255"/>
    </row>
    <row r="2256" spans="17:17">
      <c r="Q2256"/>
    </row>
    <row r="2257" spans="17:17">
      <c r="Q2257"/>
    </row>
    <row r="2258" spans="17:17">
      <c r="Q2258"/>
    </row>
    <row r="2259" spans="17:17">
      <c r="Q2259"/>
    </row>
    <row r="2260" spans="17:17">
      <c r="Q2260"/>
    </row>
    <row r="2261" spans="17:17">
      <c r="Q2261"/>
    </row>
    <row r="2262" spans="17:17">
      <c r="Q2262"/>
    </row>
    <row r="2263" spans="17:17">
      <c r="Q2263"/>
    </row>
    <row r="2264" spans="17:17">
      <c r="Q2264"/>
    </row>
    <row r="2265" spans="17:17">
      <c r="Q2265"/>
    </row>
    <row r="2266" spans="17:17">
      <c r="Q2266"/>
    </row>
    <row r="2267" spans="17:17">
      <c r="Q2267"/>
    </row>
    <row r="2268" spans="17:17">
      <c r="Q2268"/>
    </row>
    <row r="2269" spans="17:17">
      <c r="Q2269"/>
    </row>
    <row r="2270" spans="17:17">
      <c r="Q2270"/>
    </row>
    <row r="2271" spans="17:17">
      <c r="Q2271"/>
    </row>
    <row r="2272" spans="17:17">
      <c r="Q2272"/>
    </row>
    <row r="2273" spans="17:17">
      <c r="Q2273"/>
    </row>
    <row r="2274" spans="17:17">
      <c r="Q2274"/>
    </row>
    <row r="2275" spans="17:17">
      <c r="Q2275"/>
    </row>
    <row r="2276" spans="17:17">
      <c r="Q2276"/>
    </row>
    <row r="2277" spans="17:17">
      <c r="Q2277"/>
    </row>
    <row r="2278" spans="17:17">
      <c r="Q2278"/>
    </row>
    <row r="2279" spans="17:17">
      <c r="Q2279"/>
    </row>
    <row r="2280" spans="17:17">
      <c r="Q2280"/>
    </row>
    <row r="2281" spans="17:17">
      <c r="Q2281"/>
    </row>
    <row r="2282" spans="17:17">
      <c r="Q2282"/>
    </row>
    <row r="2283" spans="17:17">
      <c r="Q2283"/>
    </row>
    <row r="2284" spans="17:17">
      <c r="Q2284"/>
    </row>
    <row r="2285" spans="17:17">
      <c r="Q2285"/>
    </row>
    <row r="2286" spans="17:17">
      <c r="Q2286"/>
    </row>
    <row r="2287" spans="17:17">
      <c r="Q2287"/>
    </row>
    <row r="2288" spans="17:17">
      <c r="Q2288"/>
    </row>
    <row r="2289" spans="17:17">
      <c r="Q2289"/>
    </row>
    <row r="2290" spans="17:17">
      <c r="Q2290"/>
    </row>
    <row r="2291" spans="17:17">
      <c r="Q2291"/>
    </row>
    <row r="2292" spans="17:17">
      <c r="Q2292"/>
    </row>
    <row r="2293" spans="17:17">
      <c r="Q2293"/>
    </row>
    <row r="2294" spans="17:17">
      <c r="Q2294"/>
    </row>
    <row r="2295" spans="17:17">
      <c r="Q2295"/>
    </row>
    <row r="2296" spans="17:17">
      <c r="Q2296"/>
    </row>
    <row r="2297" spans="17:17">
      <c r="Q2297"/>
    </row>
    <row r="2298" spans="17:17">
      <c r="Q2298"/>
    </row>
    <row r="2299" spans="17:17">
      <c r="Q2299"/>
    </row>
    <row r="2300" spans="17:17">
      <c r="Q2300"/>
    </row>
    <row r="2301" spans="17:17">
      <c r="Q2301"/>
    </row>
    <row r="2302" spans="17:17">
      <c r="Q2302"/>
    </row>
    <row r="2303" spans="17:17">
      <c r="Q2303"/>
    </row>
    <row r="2304" spans="17:17">
      <c r="Q2304"/>
    </row>
    <row r="2305" spans="17:17">
      <c r="Q2305"/>
    </row>
    <row r="2306" spans="17:17">
      <c r="Q2306"/>
    </row>
    <row r="2307" spans="17:17">
      <c r="Q2307"/>
    </row>
    <row r="2308" spans="17:17">
      <c r="Q2308"/>
    </row>
    <row r="2309" spans="17:17">
      <c r="Q2309"/>
    </row>
    <row r="2310" spans="17:17">
      <c r="Q2310"/>
    </row>
    <row r="2311" spans="17:17">
      <c r="Q2311"/>
    </row>
    <row r="2312" spans="17:17">
      <c r="Q2312"/>
    </row>
    <row r="2313" spans="17:17">
      <c r="Q2313"/>
    </row>
    <row r="2314" spans="17:17">
      <c r="Q2314"/>
    </row>
    <row r="2315" spans="17:17">
      <c r="Q2315"/>
    </row>
    <row r="2316" spans="17:17">
      <c r="Q2316"/>
    </row>
    <row r="2317" spans="17:17">
      <c r="Q2317"/>
    </row>
    <row r="2318" spans="17:17">
      <c r="Q2318"/>
    </row>
    <row r="2319" spans="17:17">
      <c r="Q2319"/>
    </row>
    <row r="2320" spans="17:17">
      <c r="Q2320"/>
    </row>
    <row r="2321" spans="17:17">
      <c r="Q2321"/>
    </row>
    <row r="2322" spans="17:17">
      <c r="Q2322"/>
    </row>
    <row r="2323" spans="17:17">
      <c r="Q2323"/>
    </row>
    <row r="2324" spans="17:17">
      <c r="Q2324"/>
    </row>
    <row r="2325" spans="17:17">
      <c r="Q2325"/>
    </row>
    <row r="2326" spans="17:17">
      <c r="Q2326"/>
    </row>
    <row r="2327" spans="17:17">
      <c r="Q2327"/>
    </row>
    <row r="2328" spans="17:17">
      <c r="Q2328"/>
    </row>
    <row r="2329" spans="17:17">
      <c r="Q2329"/>
    </row>
    <row r="2330" spans="17:17">
      <c r="Q2330"/>
    </row>
    <row r="2331" spans="17:17">
      <c r="Q2331"/>
    </row>
    <row r="2332" spans="17:17">
      <c r="Q2332"/>
    </row>
    <row r="2333" spans="17:17">
      <c r="Q2333"/>
    </row>
    <row r="2334" spans="17:17">
      <c r="Q2334"/>
    </row>
    <row r="2335" spans="17:17">
      <c r="Q2335"/>
    </row>
    <row r="2336" spans="17:17">
      <c r="Q2336"/>
    </row>
    <row r="2337" spans="17:17">
      <c r="Q2337"/>
    </row>
    <row r="2338" spans="17:17">
      <c r="Q2338"/>
    </row>
    <row r="2339" spans="17:17">
      <c r="Q2339"/>
    </row>
    <row r="2340" spans="17:17">
      <c r="Q2340"/>
    </row>
    <row r="2341" spans="17:17">
      <c r="Q2341"/>
    </row>
    <row r="2342" spans="17:17">
      <c r="Q2342"/>
    </row>
    <row r="2343" spans="17:17">
      <c r="Q2343"/>
    </row>
    <row r="2344" spans="17:17">
      <c r="Q2344"/>
    </row>
    <row r="2345" spans="17:17">
      <c r="Q2345"/>
    </row>
    <row r="2346" spans="17:17">
      <c r="Q2346"/>
    </row>
    <row r="2347" spans="17:17">
      <c r="Q2347"/>
    </row>
    <row r="2348" spans="17:17">
      <c r="Q2348"/>
    </row>
    <row r="2349" spans="17:17">
      <c r="Q2349"/>
    </row>
    <row r="2350" spans="17:17">
      <c r="Q2350"/>
    </row>
    <row r="2351" spans="17:17">
      <c r="Q2351"/>
    </row>
    <row r="2352" spans="17:17">
      <c r="Q2352"/>
    </row>
    <row r="2353" spans="17:17">
      <c r="Q2353"/>
    </row>
    <row r="2354" spans="17:17">
      <c r="Q2354"/>
    </row>
    <row r="2355" spans="17:17">
      <c r="Q2355"/>
    </row>
    <row r="2356" spans="17:17">
      <c r="Q2356"/>
    </row>
    <row r="2357" spans="17:17">
      <c r="Q2357"/>
    </row>
    <row r="2358" spans="17:17">
      <c r="Q2358"/>
    </row>
    <row r="2359" spans="17:17">
      <c r="Q2359"/>
    </row>
    <row r="2360" spans="17:17">
      <c r="Q2360"/>
    </row>
    <row r="2361" spans="17:17">
      <c r="Q2361"/>
    </row>
    <row r="2362" spans="17:17">
      <c r="Q2362"/>
    </row>
    <row r="2363" spans="17:17">
      <c r="Q2363"/>
    </row>
    <row r="2364" spans="17:17">
      <c r="Q2364"/>
    </row>
    <row r="2365" spans="17:17">
      <c r="Q2365"/>
    </row>
    <row r="2366" spans="17:17">
      <c r="Q2366"/>
    </row>
    <row r="2367" spans="17:17">
      <c r="Q2367"/>
    </row>
    <row r="2368" spans="17:17">
      <c r="Q2368"/>
    </row>
    <row r="2369" spans="17:17">
      <c r="Q2369"/>
    </row>
    <row r="2370" spans="17:17">
      <c r="Q2370"/>
    </row>
    <row r="2371" spans="17:17">
      <c r="Q2371"/>
    </row>
    <row r="2372" spans="17:17">
      <c r="Q2372"/>
    </row>
    <row r="2373" spans="17:17">
      <c r="Q2373"/>
    </row>
    <row r="2374" spans="17:17">
      <c r="Q2374"/>
    </row>
    <row r="2375" spans="17:17">
      <c r="Q2375"/>
    </row>
    <row r="2376" spans="17:17">
      <c r="Q2376"/>
    </row>
    <row r="2377" spans="17:17">
      <c r="Q2377"/>
    </row>
    <row r="2378" spans="17:17">
      <c r="Q2378"/>
    </row>
    <row r="2379" spans="17:17">
      <c r="Q2379"/>
    </row>
    <row r="2380" spans="17:17">
      <c r="Q2380"/>
    </row>
    <row r="2381" spans="17:17">
      <c r="Q2381"/>
    </row>
    <row r="2382" spans="17:17">
      <c r="Q2382"/>
    </row>
    <row r="2383" spans="17:17">
      <c r="Q2383"/>
    </row>
    <row r="2384" spans="17:17">
      <c r="Q2384"/>
    </row>
    <row r="2385" spans="17:17">
      <c r="Q2385"/>
    </row>
    <row r="2386" spans="17:17">
      <c r="Q2386"/>
    </row>
    <row r="2387" spans="17:17">
      <c r="Q2387"/>
    </row>
    <row r="2388" spans="17:17">
      <c r="Q2388"/>
    </row>
    <row r="2389" spans="17:17">
      <c r="Q2389"/>
    </row>
    <row r="2390" spans="17:17">
      <c r="Q2390"/>
    </row>
    <row r="2391" spans="17:17">
      <c r="Q2391"/>
    </row>
    <row r="2392" spans="17:17">
      <c r="Q2392"/>
    </row>
    <row r="2393" spans="17:17">
      <c r="Q2393"/>
    </row>
    <row r="2394" spans="17:17">
      <c r="Q2394"/>
    </row>
    <row r="2395" spans="17:17">
      <c r="Q2395"/>
    </row>
    <row r="2396" spans="17:17">
      <c r="Q2396"/>
    </row>
    <row r="2397" spans="17:17">
      <c r="Q2397"/>
    </row>
    <row r="2398" spans="17:17">
      <c r="Q2398"/>
    </row>
    <row r="2399" spans="17:17">
      <c r="Q2399"/>
    </row>
    <row r="2400" spans="17:17">
      <c r="Q2400"/>
    </row>
    <row r="2401" spans="17:17">
      <c r="Q2401"/>
    </row>
    <row r="2402" spans="17:17">
      <c r="Q2402"/>
    </row>
    <row r="2403" spans="17:17">
      <c r="Q2403"/>
    </row>
    <row r="2404" spans="17:17">
      <c r="Q2404"/>
    </row>
    <row r="2405" spans="17:17">
      <c r="Q2405"/>
    </row>
    <row r="2406" spans="17:17">
      <c r="Q2406"/>
    </row>
    <row r="2407" spans="17:17">
      <c r="Q2407"/>
    </row>
    <row r="2408" spans="17:17">
      <c r="Q2408"/>
    </row>
    <row r="2409" spans="17:17">
      <c r="Q2409"/>
    </row>
    <row r="2410" spans="17:17">
      <c r="Q2410"/>
    </row>
    <row r="2411" spans="17:17">
      <c r="Q2411"/>
    </row>
    <row r="2412" spans="17:17">
      <c r="Q2412"/>
    </row>
    <row r="2413" spans="17:17">
      <c r="Q2413"/>
    </row>
    <row r="2414" spans="17:17">
      <c r="Q2414"/>
    </row>
    <row r="2415" spans="17:17">
      <c r="Q2415"/>
    </row>
    <row r="2416" spans="17:17">
      <c r="Q2416"/>
    </row>
    <row r="2417" spans="17:17">
      <c r="Q2417"/>
    </row>
    <row r="2418" spans="17:17">
      <c r="Q2418"/>
    </row>
    <row r="2419" spans="17:17">
      <c r="Q2419"/>
    </row>
    <row r="2420" spans="17:17">
      <c r="Q2420"/>
    </row>
    <row r="2421" spans="17:17">
      <c r="Q2421"/>
    </row>
    <row r="2422" spans="17:17">
      <c r="Q2422"/>
    </row>
    <row r="2423" spans="17:17">
      <c r="Q2423"/>
    </row>
    <row r="2424" spans="17:17">
      <c r="Q2424"/>
    </row>
    <row r="2425" spans="17:17">
      <c r="Q2425"/>
    </row>
    <row r="2426" spans="17:17">
      <c r="Q2426"/>
    </row>
    <row r="2427" spans="17:17">
      <c r="Q2427"/>
    </row>
    <row r="2428" spans="17:17">
      <c r="Q2428"/>
    </row>
    <row r="2429" spans="17:17">
      <c r="Q2429"/>
    </row>
    <row r="2430" spans="17:17">
      <c r="Q2430"/>
    </row>
    <row r="2431" spans="17:17">
      <c r="Q2431"/>
    </row>
    <row r="2432" spans="17:17">
      <c r="Q2432"/>
    </row>
    <row r="2433" spans="17:17">
      <c r="Q2433"/>
    </row>
    <row r="2434" spans="17:17">
      <c r="Q2434"/>
    </row>
    <row r="2435" spans="17:17">
      <c r="Q2435"/>
    </row>
    <row r="2436" spans="17:17">
      <c r="Q2436"/>
    </row>
    <row r="2437" spans="17:17">
      <c r="Q2437"/>
    </row>
    <row r="2438" spans="17:17">
      <c r="Q2438"/>
    </row>
    <row r="2439" spans="17:17">
      <c r="Q2439"/>
    </row>
    <row r="2440" spans="17:17">
      <c r="Q2440"/>
    </row>
    <row r="2441" spans="17:17">
      <c r="Q2441"/>
    </row>
    <row r="2442" spans="17:17">
      <c r="Q2442"/>
    </row>
    <row r="2443" spans="17:17">
      <c r="Q2443"/>
    </row>
    <row r="2444" spans="17:17">
      <c r="Q2444"/>
    </row>
    <row r="2445" spans="17:17">
      <c r="Q2445"/>
    </row>
    <row r="2446" spans="17:17">
      <c r="Q2446"/>
    </row>
    <row r="2447" spans="17:17">
      <c r="Q2447"/>
    </row>
    <row r="2448" spans="17:17">
      <c r="Q2448"/>
    </row>
    <row r="2449" spans="17:17">
      <c r="Q2449"/>
    </row>
    <row r="2450" spans="17:17">
      <c r="Q2450"/>
    </row>
    <row r="2451" spans="17:17">
      <c r="Q2451"/>
    </row>
    <row r="2452" spans="17:17">
      <c r="Q2452"/>
    </row>
    <row r="2453" spans="17:17">
      <c r="Q2453"/>
    </row>
    <row r="2454" spans="17:17">
      <c r="Q2454"/>
    </row>
    <row r="2455" spans="17:17">
      <c r="Q2455"/>
    </row>
    <row r="2456" spans="17:17">
      <c r="Q2456"/>
    </row>
    <row r="2457" spans="17:17">
      <c r="Q2457"/>
    </row>
    <row r="2458" spans="17:17">
      <c r="Q2458"/>
    </row>
    <row r="2459" spans="17:17">
      <c r="Q2459"/>
    </row>
    <row r="2460" spans="17:17">
      <c r="Q2460"/>
    </row>
    <row r="2461" spans="17:17">
      <c r="Q2461"/>
    </row>
    <row r="2462" spans="17:17">
      <c r="Q2462"/>
    </row>
    <row r="2463" spans="17:17">
      <c r="Q2463"/>
    </row>
    <row r="2464" spans="17:17">
      <c r="Q2464"/>
    </row>
    <row r="2465" spans="17:17">
      <c r="Q2465"/>
    </row>
    <row r="2466" spans="17:17">
      <c r="Q2466"/>
    </row>
    <row r="2467" spans="17:17">
      <c r="Q2467"/>
    </row>
    <row r="2468" spans="17:17">
      <c r="Q2468"/>
    </row>
    <row r="2469" spans="17:17">
      <c r="Q2469"/>
    </row>
    <row r="2470" spans="17:17">
      <c r="Q2470"/>
    </row>
    <row r="2471" spans="17:17">
      <c r="Q2471"/>
    </row>
    <row r="2472" spans="17:17">
      <c r="Q2472"/>
    </row>
    <row r="2473" spans="17:17">
      <c r="Q2473"/>
    </row>
    <row r="2474" spans="17:17">
      <c r="Q2474"/>
    </row>
    <row r="2475" spans="17:17">
      <c r="Q2475"/>
    </row>
    <row r="2476" spans="17:17">
      <c r="Q2476"/>
    </row>
    <row r="2477" spans="17:17">
      <c r="Q2477"/>
    </row>
    <row r="2478" spans="17:17">
      <c r="Q2478"/>
    </row>
    <row r="2479" spans="17:17">
      <c r="Q2479"/>
    </row>
    <row r="2480" spans="17:17">
      <c r="Q2480"/>
    </row>
    <row r="2481" spans="17:17">
      <c r="Q2481"/>
    </row>
    <row r="2482" spans="17:17">
      <c r="Q2482"/>
    </row>
    <row r="2483" spans="17:17">
      <c r="Q2483"/>
    </row>
    <row r="2484" spans="17:17">
      <c r="Q2484"/>
    </row>
    <row r="2485" spans="17:17">
      <c r="Q2485"/>
    </row>
    <row r="2486" spans="17:17">
      <c r="Q2486"/>
    </row>
    <row r="2487" spans="17:17">
      <c r="Q2487"/>
    </row>
    <row r="2488" spans="17:17">
      <c r="Q2488"/>
    </row>
    <row r="2489" spans="17:17">
      <c r="Q2489"/>
    </row>
    <row r="2490" spans="17:17">
      <c r="Q2490"/>
    </row>
    <row r="2491" spans="17:17">
      <c r="Q2491"/>
    </row>
    <row r="2492" spans="17:17">
      <c r="Q2492"/>
    </row>
    <row r="2493" spans="17:17">
      <c r="Q2493"/>
    </row>
    <row r="2494" spans="17:17">
      <c r="Q2494"/>
    </row>
    <row r="2495" spans="17:17">
      <c r="Q2495"/>
    </row>
    <row r="2496" spans="17:17">
      <c r="Q2496"/>
    </row>
    <row r="2497" spans="17:17">
      <c r="Q2497"/>
    </row>
    <row r="2498" spans="17:17">
      <c r="Q2498"/>
    </row>
    <row r="2499" spans="17:17">
      <c r="Q2499"/>
    </row>
    <row r="2500" spans="17:17">
      <c r="Q2500"/>
    </row>
    <row r="2501" spans="17:17">
      <c r="Q2501"/>
    </row>
    <row r="2502" spans="17:17">
      <c r="Q2502"/>
    </row>
    <row r="2503" spans="17:17">
      <c r="Q2503"/>
    </row>
    <row r="2504" spans="17:17">
      <c r="Q2504"/>
    </row>
    <row r="2505" spans="17:17">
      <c r="Q2505"/>
    </row>
    <row r="2506" spans="17:17">
      <c r="Q2506"/>
    </row>
    <row r="2507" spans="17:17">
      <c r="Q2507"/>
    </row>
    <row r="2508" spans="17:17">
      <c r="Q2508"/>
    </row>
    <row r="2509" spans="17:17">
      <c r="Q2509"/>
    </row>
    <row r="2510" spans="17:17">
      <c r="Q2510"/>
    </row>
    <row r="2511" spans="17:17">
      <c r="Q2511"/>
    </row>
    <row r="2512" spans="17:17">
      <c r="Q2512"/>
    </row>
    <row r="2513" spans="17:17">
      <c r="Q2513"/>
    </row>
    <row r="2514" spans="17:17">
      <c r="Q2514"/>
    </row>
    <row r="2515" spans="17:17">
      <c r="Q2515"/>
    </row>
    <row r="2516" spans="17:17">
      <c r="Q2516"/>
    </row>
    <row r="2517" spans="17:17">
      <c r="Q2517"/>
    </row>
    <row r="2518" spans="17:17">
      <c r="Q2518"/>
    </row>
    <row r="2519" spans="17:17">
      <c r="Q2519"/>
    </row>
    <row r="2520" spans="17:17">
      <c r="Q2520"/>
    </row>
    <row r="2521" spans="17:17">
      <c r="Q2521"/>
    </row>
    <row r="2522" spans="17:17">
      <c r="Q2522"/>
    </row>
    <row r="2523" spans="17:17">
      <c r="Q2523"/>
    </row>
    <row r="2524" spans="17:17">
      <c r="Q2524"/>
    </row>
    <row r="2525" spans="17:17">
      <c r="Q2525"/>
    </row>
    <row r="2526" spans="17:17">
      <c r="Q2526"/>
    </row>
    <row r="2527" spans="17:17">
      <c r="Q2527"/>
    </row>
    <row r="2528" spans="17:17">
      <c r="Q2528"/>
    </row>
    <row r="2529" spans="17:17">
      <c r="Q2529"/>
    </row>
    <row r="2530" spans="17:17">
      <c r="Q2530"/>
    </row>
    <row r="2531" spans="17:17">
      <c r="Q2531"/>
    </row>
    <row r="2532" spans="17:17">
      <c r="Q2532"/>
    </row>
    <row r="2533" spans="17:17">
      <c r="Q2533"/>
    </row>
    <row r="2534" spans="17:17">
      <c r="Q2534"/>
    </row>
    <row r="2535" spans="17:17">
      <c r="Q2535"/>
    </row>
    <row r="2536" spans="17:17">
      <c r="Q2536"/>
    </row>
    <row r="2537" spans="17:17">
      <c r="Q2537"/>
    </row>
    <row r="2538" spans="17:17">
      <c r="Q2538"/>
    </row>
    <row r="2539" spans="17:17">
      <c r="Q2539"/>
    </row>
    <row r="2540" spans="17:17">
      <c r="Q2540"/>
    </row>
    <row r="2541" spans="17:17">
      <c r="Q2541"/>
    </row>
    <row r="2542" spans="17:17">
      <c r="Q2542"/>
    </row>
    <row r="2543" spans="17:17">
      <c r="Q2543"/>
    </row>
    <row r="2544" spans="17:17">
      <c r="Q2544"/>
    </row>
    <row r="2545" spans="17:17">
      <c r="Q2545"/>
    </row>
    <row r="2546" spans="17:17">
      <c r="Q2546"/>
    </row>
    <row r="2547" spans="17:17">
      <c r="Q2547"/>
    </row>
    <row r="2548" spans="17:17">
      <c r="Q2548"/>
    </row>
    <row r="2549" spans="17:17">
      <c r="Q2549"/>
    </row>
    <row r="2550" spans="17:17">
      <c r="Q2550"/>
    </row>
    <row r="2551" spans="17:17">
      <c r="Q2551"/>
    </row>
    <row r="2552" spans="17:17">
      <c r="Q2552"/>
    </row>
    <row r="2553" spans="17:17">
      <c r="Q2553"/>
    </row>
    <row r="2554" spans="17:17">
      <c r="Q2554"/>
    </row>
    <row r="2555" spans="17:17">
      <c r="Q2555"/>
    </row>
    <row r="2556" spans="17:17">
      <c r="Q2556"/>
    </row>
    <row r="2557" spans="17:17">
      <c r="Q2557"/>
    </row>
    <row r="2558" spans="17:17">
      <c r="Q2558"/>
    </row>
    <row r="2559" spans="17:17">
      <c r="Q2559"/>
    </row>
    <row r="2560" spans="17:17">
      <c r="Q2560"/>
    </row>
    <row r="2561" spans="17:17">
      <c r="Q2561"/>
    </row>
    <row r="2562" spans="17:17">
      <c r="Q2562"/>
    </row>
    <row r="2563" spans="17:17">
      <c r="Q2563"/>
    </row>
    <row r="2564" spans="17:17">
      <c r="Q2564"/>
    </row>
    <row r="2565" spans="17:17">
      <c r="Q2565"/>
    </row>
    <row r="2566" spans="17:17">
      <c r="Q2566"/>
    </row>
    <row r="2567" spans="17:17">
      <c r="Q2567"/>
    </row>
    <row r="2568" spans="17:17">
      <c r="Q2568"/>
    </row>
    <row r="2569" spans="17:17">
      <c r="Q2569"/>
    </row>
    <row r="2570" spans="17:17">
      <c r="Q2570"/>
    </row>
    <row r="2571" spans="17:17">
      <c r="Q2571"/>
    </row>
    <row r="2572" spans="17:17">
      <c r="Q2572"/>
    </row>
    <row r="2573" spans="17:17">
      <c r="Q2573"/>
    </row>
    <row r="2574" spans="17:17">
      <c r="Q2574"/>
    </row>
    <row r="2575" spans="17:17">
      <c r="Q2575"/>
    </row>
    <row r="2576" spans="17:17">
      <c r="Q2576"/>
    </row>
    <row r="2577" spans="17:17">
      <c r="Q2577"/>
    </row>
    <row r="2578" spans="17:17">
      <c r="Q2578"/>
    </row>
    <row r="2579" spans="17:17">
      <c r="Q2579"/>
    </row>
    <row r="2580" spans="17:17">
      <c r="Q2580"/>
    </row>
    <row r="2581" spans="17:17">
      <c r="Q2581"/>
    </row>
    <row r="2582" spans="17:17">
      <c r="Q2582"/>
    </row>
    <row r="2583" spans="17:17">
      <c r="Q2583"/>
    </row>
    <row r="2584" spans="17:17">
      <c r="Q2584"/>
    </row>
    <row r="2585" spans="17:17">
      <c r="Q2585"/>
    </row>
    <row r="2586" spans="17:17">
      <c r="Q2586"/>
    </row>
    <row r="2587" spans="17:17">
      <c r="Q2587"/>
    </row>
    <row r="2588" spans="17:17">
      <c r="Q2588"/>
    </row>
    <row r="2589" spans="17:17">
      <c r="Q2589"/>
    </row>
    <row r="2590" spans="17:17">
      <c r="Q2590"/>
    </row>
    <row r="2591" spans="17:17">
      <c r="Q2591"/>
    </row>
    <row r="2592" spans="17:17">
      <c r="Q2592"/>
    </row>
    <row r="2593" spans="17:17">
      <c r="Q2593"/>
    </row>
    <row r="2594" spans="17:17">
      <c r="Q2594"/>
    </row>
    <row r="2595" spans="17:17">
      <c r="Q2595"/>
    </row>
    <row r="2596" spans="17:17">
      <c r="Q2596"/>
    </row>
    <row r="2597" spans="17:17">
      <c r="Q2597"/>
    </row>
    <row r="2598" spans="17:17">
      <c r="Q2598"/>
    </row>
    <row r="2599" spans="17:17">
      <c r="Q2599"/>
    </row>
    <row r="2600" spans="17:17">
      <c r="Q2600"/>
    </row>
    <row r="2601" spans="17:17">
      <c r="Q2601"/>
    </row>
    <row r="2602" spans="17:17">
      <c r="Q2602"/>
    </row>
    <row r="2603" spans="17:17">
      <c r="Q2603"/>
    </row>
    <row r="2604" spans="17:17">
      <c r="Q2604"/>
    </row>
    <row r="2605" spans="17:17">
      <c r="Q2605"/>
    </row>
    <row r="2606" spans="17:17">
      <c r="Q2606"/>
    </row>
    <row r="2607" spans="17:17">
      <c r="Q2607"/>
    </row>
    <row r="2608" spans="17:17">
      <c r="Q2608"/>
    </row>
    <row r="2609" spans="17:17">
      <c r="Q2609"/>
    </row>
    <row r="2610" spans="17:17">
      <c r="Q2610"/>
    </row>
    <row r="2611" spans="17:17">
      <c r="Q2611"/>
    </row>
    <row r="2612" spans="17:17">
      <c r="Q2612"/>
    </row>
    <row r="2613" spans="17:17">
      <c r="Q2613"/>
    </row>
    <row r="2614" spans="17:17">
      <c r="Q2614"/>
    </row>
    <row r="2615" spans="17:17">
      <c r="Q2615"/>
    </row>
    <row r="2616" spans="17:17">
      <c r="Q2616"/>
    </row>
    <row r="2617" spans="17:17">
      <c r="Q2617"/>
    </row>
    <row r="2618" spans="17:17">
      <c r="Q2618"/>
    </row>
    <row r="2619" spans="17:17">
      <c r="Q2619"/>
    </row>
    <row r="2620" spans="17:17">
      <c r="Q2620"/>
    </row>
    <row r="2621" spans="17:17">
      <c r="Q2621"/>
    </row>
    <row r="2622" spans="17:17">
      <c r="Q2622"/>
    </row>
    <row r="2623" spans="17:17">
      <c r="Q2623"/>
    </row>
    <row r="2624" spans="17:17">
      <c r="Q2624"/>
    </row>
    <row r="2625" spans="17:17">
      <c r="Q2625"/>
    </row>
    <row r="2626" spans="17:17">
      <c r="Q2626"/>
    </row>
    <row r="2627" spans="17:17">
      <c r="Q2627"/>
    </row>
    <row r="2628" spans="17:17">
      <c r="Q2628"/>
    </row>
    <row r="2629" spans="17:17">
      <c r="Q2629"/>
    </row>
    <row r="2630" spans="17:17">
      <c r="Q2630"/>
    </row>
    <row r="2631" spans="17:17">
      <c r="Q2631"/>
    </row>
    <row r="2632" spans="17:17">
      <c r="Q2632"/>
    </row>
    <row r="2633" spans="17:17">
      <c r="Q2633"/>
    </row>
    <row r="2634" spans="17:17">
      <c r="Q2634"/>
    </row>
    <row r="2635" spans="17:17">
      <c r="Q2635"/>
    </row>
    <row r="2636" spans="17:17">
      <c r="Q2636"/>
    </row>
    <row r="2637" spans="17:17">
      <c r="Q2637"/>
    </row>
    <row r="2638" spans="17:17">
      <c r="Q2638"/>
    </row>
    <row r="2639" spans="17:17">
      <c r="Q2639"/>
    </row>
    <row r="2640" spans="17:17">
      <c r="Q2640"/>
    </row>
    <row r="2641" spans="17:17">
      <c r="Q2641"/>
    </row>
    <row r="2642" spans="17:17">
      <c r="Q2642"/>
    </row>
    <row r="2643" spans="17:17">
      <c r="Q2643"/>
    </row>
    <row r="2644" spans="17:17">
      <c r="Q2644"/>
    </row>
    <row r="2645" spans="17:17">
      <c r="Q2645"/>
    </row>
    <row r="2646" spans="17:17">
      <c r="Q2646"/>
    </row>
    <row r="2647" spans="17:17">
      <c r="Q2647"/>
    </row>
    <row r="2648" spans="17:17">
      <c r="Q2648"/>
    </row>
    <row r="2649" spans="17:17">
      <c r="Q2649"/>
    </row>
    <row r="2650" spans="17:17">
      <c r="Q2650"/>
    </row>
    <row r="2651" spans="17:17">
      <c r="Q2651"/>
    </row>
    <row r="2652" spans="17:17">
      <c r="Q2652"/>
    </row>
    <row r="2653" spans="17:17">
      <c r="Q2653"/>
    </row>
    <row r="2654" spans="17:17">
      <c r="Q2654"/>
    </row>
    <row r="2655" spans="17:17">
      <c r="Q2655"/>
    </row>
    <row r="2656" spans="17:17">
      <c r="Q2656"/>
    </row>
    <row r="2657" spans="17:17">
      <c r="Q2657"/>
    </row>
    <row r="2658" spans="17:17">
      <c r="Q2658"/>
    </row>
    <row r="2659" spans="17:17">
      <c r="Q2659"/>
    </row>
    <row r="2660" spans="17:17">
      <c r="Q2660"/>
    </row>
    <row r="2661" spans="17:17">
      <c r="Q2661"/>
    </row>
    <row r="2662" spans="17:17">
      <c r="Q2662"/>
    </row>
    <row r="2663" spans="17:17">
      <c r="Q2663"/>
    </row>
    <row r="2664" spans="17:17">
      <c r="Q2664"/>
    </row>
    <row r="2665" spans="17:17">
      <c r="Q2665"/>
    </row>
    <row r="2666" spans="17:17">
      <c r="Q2666"/>
    </row>
    <row r="2667" spans="17:17">
      <c r="Q2667"/>
    </row>
    <row r="2668" spans="17:17">
      <c r="Q2668"/>
    </row>
    <row r="2669" spans="17:17">
      <c r="Q2669"/>
    </row>
    <row r="2670" spans="17:17">
      <c r="Q2670"/>
    </row>
    <row r="2671" spans="17:17">
      <c r="Q2671"/>
    </row>
    <row r="2672" spans="17:17">
      <c r="Q2672"/>
    </row>
    <row r="2673" spans="17:17">
      <c r="Q2673"/>
    </row>
    <row r="2674" spans="17:17">
      <c r="Q2674"/>
    </row>
    <row r="2675" spans="17:17">
      <c r="Q2675"/>
    </row>
    <row r="2676" spans="17:17">
      <c r="Q2676"/>
    </row>
    <row r="2677" spans="17:17">
      <c r="Q2677"/>
    </row>
    <row r="2678" spans="17:17">
      <c r="Q2678"/>
    </row>
    <row r="2679" spans="17:17">
      <c r="Q2679"/>
    </row>
    <row r="2680" spans="17:17">
      <c r="Q2680"/>
    </row>
    <row r="2681" spans="17:17">
      <c r="Q2681"/>
    </row>
    <row r="2682" spans="17:17">
      <c r="Q2682"/>
    </row>
    <row r="2683" spans="17:17">
      <c r="Q2683"/>
    </row>
    <row r="2684" spans="17:17">
      <c r="Q2684"/>
    </row>
    <row r="2685" spans="17:17">
      <c r="Q2685"/>
    </row>
    <row r="2686" spans="17:17">
      <c r="Q2686"/>
    </row>
    <row r="2687" spans="17:17">
      <c r="Q2687"/>
    </row>
    <row r="2688" spans="17:17">
      <c r="Q2688"/>
    </row>
    <row r="2689" spans="17:17">
      <c r="Q2689"/>
    </row>
    <row r="2690" spans="17:17">
      <c r="Q2690"/>
    </row>
    <row r="2691" spans="17:17">
      <c r="Q2691"/>
    </row>
    <row r="2692" spans="17:17">
      <c r="Q2692"/>
    </row>
    <row r="2693" spans="17:17">
      <c r="Q2693"/>
    </row>
    <row r="2694" spans="17:17">
      <c r="Q2694"/>
    </row>
    <row r="2695" spans="17:17">
      <c r="Q2695"/>
    </row>
    <row r="2696" spans="17:17">
      <c r="Q2696"/>
    </row>
    <row r="2697" spans="17:17">
      <c r="Q2697"/>
    </row>
    <row r="2698" spans="17:17">
      <c r="Q2698"/>
    </row>
    <row r="2699" spans="17:17">
      <c r="Q2699"/>
    </row>
    <row r="2700" spans="17:17">
      <c r="Q2700"/>
    </row>
    <row r="2701" spans="17:17">
      <c r="Q2701"/>
    </row>
    <row r="2702" spans="17:17">
      <c r="Q2702"/>
    </row>
    <row r="2703" spans="17:17">
      <c r="Q2703"/>
    </row>
    <row r="2704" spans="17:17">
      <c r="Q2704"/>
    </row>
    <row r="2705" spans="17:17">
      <c r="Q2705"/>
    </row>
    <row r="2706" spans="17:17">
      <c r="Q2706"/>
    </row>
    <row r="2707" spans="17:17">
      <c r="Q2707"/>
    </row>
    <row r="2708" spans="17:17">
      <c r="Q2708"/>
    </row>
    <row r="2709" spans="17:17">
      <c r="Q2709"/>
    </row>
    <row r="2710" spans="17:17">
      <c r="Q2710"/>
    </row>
    <row r="2711" spans="17:17">
      <c r="Q2711"/>
    </row>
    <row r="2712" spans="17:17">
      <c r="Q2712"/>
    </row>
    <row r="2713" spans="17:17">
      <c r="Q2713"/>
    </row>
    <row r="2714" spans="17:17">
      <c r="Q2714"/>
    </row>
    <row r="2715" spans="17:17">
      <c r="Q2715"/>
    </row>
    <row r="2716" spans="17:17">
      <c r="Q2716"/>
    </row>
    <row r="2717" spans="17:17">
      <c r="Q2717"/>
    </row>
    <row r="2718" spans="17:17">
      <c r="Q2718"/>
    </row>
    <row r="2719" spans="17:17">
      <c r="Q2719"/>
    </row>
    <row r="2720" spans="17:17">
      <c r="Q2720"/>
    </row>
    <row r="2721" spans="17:17">
      <c r="Q2721"/>
    </row>
    <row r="2722" spans="17:17">
      <c r="Q2722"/>
    </row>
    <row r="2723" spans="17:17">
      <c r="Q2723"/>
    </row>
    <row r="2724" spans="17:17">
      <c r="Q2724"/>
    </row>
    <row r="2725" spans="17:17">
      <c r="Q2725"/>
    </row>
    <row r="2726" spans="17:17">
      <c r="Q2726"/>
    </row>
    <row r="2727" spans="17:17">
      <c r="Q2727"/>
    </row>
    <row r="2728" spans="17:17">
      <c r="Q2728"/>
    </row>
    <row r="2729" spans="17:17">
      <c r="Q2729"/>
    </row>
    <row r="2730" spans="17:17">
      <c r="Q2730"/>
    </row>
    <row r="2731" spans="17:17">
      <c r="Q2731"/>
    </row>
    <row r="2732" spans="17:17">
      <c r="Q2732"/>
    </row>
    <row r="2733" spans="17:17">
      <c r="Q2733"/>
    </row>
    <row r="2734" spans="17:17">
      <c r="Q2734"/>
    </row>
    <row r="2735" spans="17:17">
      <c r="Q2735"/>
    </row>
    <row r="2736" spans="17:17">
      <c r="Q2736"/>
    </row>
    <row r="2737" spans="17:17">
      <c r="Q2737"/>
    </row>
    <row r="2738" spans="17:17">
      <c r="Q2738"/>
    </row>
    <row r="2739" spans="17:17">
      <c r="Q2739"/>
    </row>
    <row r="2740" spans="17:17">
      <c r="Q2740"/>
    </row>
    <row r="2741" spans="17:17">
      <c r="Q2741"/>
    </row>
    <row r="2742" spans="17:17">
      <c r="Q2742"/>
    </row>
    <row r="2743" spans="17:17">
      <c r="Q2743"/>
    </row>
    <row r="2744" spans="17:17">
      <c r="Q2744"/>
    </row>
    <row r="2745" spans="17:17">
      <c r="Q2745"/>
    </row>
    <row r="2746" spans="17:17">
      <c r="Q2746"/>
    </row>
    <row r="2747" spans="17:17">
      <c r="Q2747"/>
    </row>
    <row r="2748" spans="17:17">
      <c r="Q2748"/>
    </row>
    <row r="2749" spans="17:17">
      <c r="Q2749"/>
    </row>
    <row r="2750" spans="17:17">
      <c r="Q2750"/>
    </row>
    <row r="2751" spans="17:17">
      <c r="Q2751"/>
    </row>
    <row r="2752" spans="17:17">
      <c r="Q2752"/>
    </row>
    <row r="2753" spans="17:17">
      <c r="Q2753"/>
    </row>
    <row r="2754" spans="17:17">
      <c r="Q2754"/>
    </row>
    <row r="2755" spans="17:17">
      <c r="Q2755"/>
    </row>
    <row r="2756" spans="17:17">
      <c r="Q2756"/>
    </row>
    <row r="2757" spans="17:17">
      <c r="Q2757"/>
    </row>
    <row r="2758" spans="17:17">
      <c r="Q2758"/>
    </row>
    <row r="2759" spans="17:17">
      <c r="Q2759"/>
    </row>
    <row r="2760" spans="17:17">
      <c r="Q2760"/>
    </row>
    <row r="2761" spans="17:17">
      <c r="Q2761"/>
    </row>
    <row r="2762" spans="17:17">
      <c r="Q2762"/>
    </row>
    <row r="2763" spans="17:17">
      <c r="Q2763"/>
    </row>
    <row r="2764" spans="17:17">
      <c r="Q2764"/>
    </row>
    <row r="2765" spans="17:17">
      <c r="Q2765"/>
    </row>
    <row r="2766" spans="17:17">
      <c r="Q2766"/>
    </row>
    <row r="2767" spans="17:17">
      <c r="Q2767"/>
    </row>
    <row r="2768" spans="17:17">
      <c r="Q2768"/>
    </row>
    <row r="2769" spans="17:17">
      <c r="Q2769"/>
    </row>
    <row r="2770" spans="17:17">
      <c r="Q2770"/>
    </row>
    <row r="2771" spans="17:17">
      <c r="Q2771"/>
    </row>
    <row r="2772" spans="17:17">
      <c r="Q2772"/>
    </row>
    <row r="2773" spans="17:17">
      <c r="Q2773"/>
    </row>
    <row r="2774" spans="17:17">
      <c r="Q2774"/>
    </row>
    <row r="2775" spans="17:17">
      <c r="Q2775"/>
    </row>
    <row r="2776" spans="17:17">
      <c r="Q2776"/>
    </row>
    <row r="2777" spans="17:17">
      <c r="Q2777"/>
    </row>
    <row r="2778" spans="17:17">
      <c r="Q2778"/>
    </row>
    <row r="2779" spans="17:17">
      <c r="Q2779"/>
    </row>
    <row r="2780" spans="17:17">
      <c r="Q2780"/>
    </row>
    <row r="2781" spans="17:17">
      <c r="Q2781"/>
    </row>
    <row r="2782" spans="17:17">
      <c r="Q2782"/>
    </row>
    <row r="2783" spans="17:17">
      <c r="Q2783"/>
    </row>
    <row r="2784" spans="17:17">
      <c r="Q2784"/>
    </row>
    <row r="2785" spans="17:17">
      <c r="Q2785"/>
    </row>
    <row r="2786" spans="17:17">
      <c r="Q2786"/>
    </row>
    <row r="2787" spans="17:17">
      <c r="Q2787"/>
    </row>
    <row r="2788" spans="17:17">
      <c r="Q2788"/>
    </row>
    <row r="2789" spans="17:17">
      <c r="Q2789"/>
    </row>
    <row r="2790" spans="17:17">
      <c r="Q2790"/>
    </row>
    <row r="2791" spans="17:17">
      <c r="Q2791"/>
    </row>
    <row r="2792" spans="17:17">
      <c r="Q2792"/>
    </row>
    <row r="2793" spans="17:17">
      <c r="Q2793"/>
    </row>
    <row r="2794" spans="17:17">
      <c r="Q2794"/>
    </row>
    <row r="2795" spans="17:17">
      <c r="Q2795"/>
    </row>
    <row r="2796" spans="17:17">
      <c r="Q2796"/>
    </row>
    <row r="2797" spans="17:17">
      <c r="Q2797"/>
    </row>
    <row r="2798" spans="17:17">
      <c r="Q2798"/>
    </row>
    <row r="2799" spans="17:17">
      <c r="Q2799"/>
    </row>
    <row r="2800" spans="17:17">
      <c r="Q2800"/>
    </row>
    <row r="2801" spans="17:17">
      <c r="Q2801"/>
    </row>
    <row r="2802" spans="17:17">
      <c r="Q2802"/>
    </row>
    <row r="2803" spans="17:17">
      <c r="Q2803"/>
    </row>
    <row r="2804" spans="17:17">
      <c r="Q2804"/>
    </row>
    <row r="2805" spans="17:17">
      <c r="Q2805"/>
    </row>
    <row r="2806" spans="17:17">
      <c r="Q2806"/>
    </row>
    <row r="2807" spans="17:17">
      <c r="Q2807"/>
    </row>
    <row r="2808" spans="17:17">
      <c r="Q2808"/>
    </row>
    <row r="2809" spans="17:17">
      <c r="Q2809"/>
    </row>
    <row r="2810" spans="17:17">
      <c r="Q2810"/>
    </row>
    <row r="2811" spans="17:17">
      <c r="Q2811"/>
    </row>
    <row r="2812" spans="17:17">
      <c r="Q2812"/>
    </row>
    <row r="2813" spans="17:17">
      <c r="Q2813"/>
    </row>
    <row r="2814" spans="17:17">
      <c r="Q2814"/>
    </row>
    <row r="2815" spans="17:17">
      <c r="Q2815"/>
    </row>
    <row r="2816" spans="17:17">
      <c r="Q2816"/>
    </row>
    <row r="2817" spans="17:17">
      <c r="Q2817"/>
    </row>
    <row r="2818" spans="17:17">
      <c r="Q2818"/>
    </row>
    <row r="2819" spans="17:17">
      <c r="Q2819"/>
    </row>
    <row r="2820" spans="17:17">
      <c r="Q2820"/>
    </row>
    <row r="2821" spans="17:17">
      <c r="Q2821"/>
    </row>
    <row r="2822" spans="17:17">
      <c r="Q2822"/>
    </row>
    <row r="2823" spans="17:17">
      <c r="Q2823"/>
    </row>
    <row r="2824" spans="17:17">
      <c r="Q2824"/>
    </row>
    <row r="2825" spans="17:17">
      <c r="Q2825"/>
    </row>
    <row r="2826" spans="17:17">
      <c r="Q2826"/>
    </row>
    <row r="2827" spans="17:17">
      <c r="Q2827"/>
    </row>
    <row r="2828" spans="17:17">
      <c r="Q2828"/>
    </row>
    <row r="2829" spans="17:17">
      <c r="Q2829"/>
    </row>
    <row r="2830" spans="17:17">
      <c r="Q2830"/>
    </row>
    <row r="2831" spans="17:17">
      <c r="Q2831"/>
    </row>
    <row r="2832" spans="17:17">
      <c r="Q2832"/>
    </row>
    <row r="2833" spans="17:17">
      <c r="Q2833"/>
    </row>
    <row r="2834" spans="17:17">
      <c r="Q2834"/>
    </row>
    <row r="2835" spans="17:17">
      <c r="Q2835"/>
    </row>
    <row r="2836" spans="17:17">
      <c r="Q2836"/>
    </row>
    <row r="2837" spans="17:17">
      <c r="Q2837"/>
    </row>
    <row r="2838" spans="17:17">
      <c r="Q2838"/>
    </row>
    <row r="2839" spans="17:17">
      <c r="Q2839"/>
    </row>
    <row r="2840" spans="17:17">
      <c r="Q2840"/>
    </row>
    <row r="2841" spans="17:17">
      <c r="Q2841"/>
    </row>
    <row r="2842" spans="17:17">
      <c r="Q2842"/>
    </row>
    <row r="2843" spans="17:17">
      <c r="Q2843"/>
    </row>
    <row r="2844" spans="17:17">
      <c r="Q2844"/>
    </row>
    <row r="2845" spans="17:17">
      <c r="Q2845"/>
    </row>
    <row r="2846" spans="17:17">
      <c r="Q2846"/>
    </row>
    <row r="2847" spans="17:17">
      <c r="Q2847"/>
    </row>
    <row r="2848" spans="17:17">
      <c r="Q2848"/>
    </row>
    <row r="2849" spans="17:17">
      <c r="Q2849"/>
    </row>
    <row r="2850" spans="17:17">
      <c r="Q2850"/>
    </row>
    <row r="2851" spans="17:17">
      <c r="Q2851"/>
    </row>
    <row r="2852" spans="17:17">
      <c r="Q2852"/>
    </row>
    <row r="2853" spans="17:17">
      <c r="Q2853"/>
    </row>
    <row r="2854" spans="17:17">
      <c r="Q2854"/>
    </row>
    <row r="2855" spans="17:17">
      <c r="Q2855"/>
    </row>
    <row r="2856" spans="17:17">
      <c r="Q2856"/>
    </row>
    <row r="2857" spans="17:17">
      <c r="Q2857"/>
    </row>
    <row r="2858" spans="17:17">
      <c r="Q2858"/>
    </row>
    <row r="2859" spans="17:17">
      <c r="Q2859"/>
    </row>
    <row r="2860" spans="17:17">
      <c r="Q2860"/>
    </row>
    <row r="2861" spans="17:17">
      <c r="Q2861"/>
    </row>
    <row r="2862" spans="17:17">
      <c r="Q2862"/>
    </row>
    <row r="2863" spans="17:17">
      <c r="Q2863"/>
    </row>
    <row r="2864" spans="17:17">
      <c r="Q2864"/>
    </row>
    <row r="2865" spans="17:17">
      <c r="Q2865"/>
    </row>
    <row r="2866" spans="17:17">
      <c r="Q2866"/>
    </row>
    <row r="2867" spans="17:17">
      <c r="Q2867"/>
    </row>
    <row r="2868" spans="17:17">
      <c r="Q2868"/>
    </row>
    <row r="2869" spans="17:17">
      <c r="Q2869"/>
    </row>
    <row r="2870" spans="17:17">
      <c r="Q2870"/>
    </row>
    <row r="2871" spans="17:17">
      <c r="Q2871"/>
    </row>
    <row r="2872" spans="17:17">
      <c r="Q2872"/>
    </row>
    <row r="2873" spans="17:17">
      <c r="Q2873"/>
    </row>
    <row r="2874" spans="17:17">
      <c r="Q2874"/>
    </row>
    <row r="2875" spans="17:17">
      <c r="Q2875"/>
    </row>
    <row r="2876" spans="17:17">
      <c r="Q2876"/>
    </row>
    <row r="2877" spans="17:17">
      <c r="Q2877"/>
    </row>
    <row r="2878" spans="17:17">
      <c r="Q2878"/>
    </row>
    <row r="2879" spans="17:17">
      <c r="Q2879"/>
    </row>
    <row r="2880" spans="17:17">
      <c r="Q2880"/>
    </row>
    <row r="2881" spans="17:17">
      <c r="Q2881"/>
    </row>
    <row r="2882" spans="17:17">
      <c r="Q2882"/>
    </row>
    <row r="2883" spans="17:17">
      <c r="Q2883"/>
    </row>
    <row r="2884" spans="17:17">
      <c r="Q2884"/>
    </row>
    <row r="2885" spans="17:17">
      <c r="Q2885"/>
    </row>
    <row r="2886" spans="17:17">
      <c r="Q2886"/>
    </row>
    <row r="2887" spans="17:17">
      <c r="Q2887"/>
    </row>
    <row r="2888" spans="17:17">
      <c r="Q2888"/>
    </row>
    <row r="2889" spans="17:17">
      <c r="Q2889"/>
    </row>
    <row r="2890" spans="17:17">
      <c r="Q2890"/>
    </row>
    <row r="2891" spans="17:17">
      <c r="Q2891"/>
    </row>
    <row r="2892" spans="17:17">
      <c r="Q2892"/>
    </row>
    <row r="2893" spans="17:17">
      <c r="Q2893"/>
    </row>
    <row r="2894" spans="17:17">
      <c r="Q2894"/>
    </row>
    <row r="2895" spans="17:17">
      <c r="Q2895"/>
    </row>
    <row r="2896" spans="17:17">
      <c r="Q2896"/>
    </row>
    <row r="2897" spans="17:17">
      <c r="Q2897"/>
    </row>
    <row r="2898" spans="17:17">
      <c r="Q2898"/>
    </row>
    <row r="2899" spans="17:17">
      <c r="Q2899"/>
    </row>
    <row r="2900" spans="17:17">
      <c r="Q2900"/>
    </row>
    <row r="2901" spans="17:17">
      <c r="Q2901"/>
    </row>
    <row r="2902" spans="17:17">
      <c r="Q2902"/>
    </row>
    <row r="2903" spans="17:17">
      <c r="Q2903"/>
    </row>
    <row r="2904" spans="17:17">
      <c r="Q2904"/>
    </row>
    <row r="2905" spans="17:17">
      <c r="Q2905"/>
    </row>
    <row r="2906" spans="17:17">
      <c r="Q2906"/>
    </row>
    <row r="2907" spans="17:17">
      <c r="Q2907"/>
    </row>
    <row r="2908" spans="17:17">
      <c r="Q2908"/>
    </row>
    <row r="2909" spans="17:17">
      <c r="Q2909"/>
    </row>
    <row r="2910" spans="17:17">
      <c r="Q2910"/>
    </row>
    <row r="2911" spans="17:17">
      <c r="Q2911"/>
    </row>
    <row r="2912" spans="17:17">
      <c r="Q2912"/>
    </row>
    <row r="2913" spans="17:17">
      <c r="Q2913"/>
    </row>
    <row r="2914" spans="17:17">
      <c r="Q2914"/>
    </row>
    <row r="2915" spans="17:17">
      <c r="Q2915"/>
    </row>
    <row r="2916" spans="17:17">
      <c r="Q2916"/>
    </row>
    <row r="2917" spans="17:17">
      <c r="Q2917"/>
    </row>
    <row r="2918" spans="17:17">
      <c r="Q2918"/>
    </row>
    <row r="2919" spans="17:17">
      <c r="Q2919"/>
    </row>
    <row r="2920" spans="17:17">
      <c r="Q2920"/>
    </row>
    <row r="2921" spans="17:17">
      <c r="Q2921"/>
    </row>
    <row r="2922" spans="17:17">
      <c r="Q2922"/>
    </row>
    <row r="2923" spans="17:17">
      <c r="Q2923"/>
    </row>
    <row r="2924" spans="17:17">
      <c r="Q2924"/>
    </row>
    <row r="2925" spans="17:17">
      <c r="Q2925"/>
    </row>
    <row r="2926" spans="17:17">
      <c r="Q2926"/>
    </row>
    <row r="2927" spans="17:17">
      <c r="Q2927"/>
    </row>
    <row r="2928" spans="17:17">
      <c r="Q2928"/>
    </row>
    <row r="2929" spans="17:17">
      <c r="Q2929"/>
    </row>
    <row r="2930" spans="17:17">
      <c r="Q2930"/>
    </row>
    <row r="2931" spans="17:17">
      <c r="Q2931"/>
    </row>
    <row r="2932" spans="17:17">
      <c r="Q2932"/>
    </row>
    <row r="2933" spans="17:17">
      <c r="Q2933"/>
    </row>
    <row r="2934" spans="17:17">
      <c r="Q2934"/>
    </row>
    <row r="2935" spans="17:17">
      <c r="Q2935"/>
    </row>
    <row r="2936" spans="17:17">
      <c r="Q2936"/>
    </row>
    <row r="2937" spans="17:17">
      <c r="Q2937"/>
    </row>
    <row r="2938" spans="17:17">
      <c r="Q2938"/>
    </row>
    <row r="2939" spans="17:17">
      <c r="Q2939"/>
    </row>
    <row r="2940" spans="17:17">
      <c r="Q2940"/>
    </row>
    <row r="2941" spans="17:17">
      <c r="Q2941"/>
    </row>
    <row r="2942" spans="17:17">
      <c r="Q2942"/>
    </row>
    <row r="2943" spans="17:17">
      <c r="Q2943"/>
    </row>
    <row r="2944" spans="17:17">
      <c r="Q2944"/>
    </row>
    <row r="2945" spans="17:17">
      <c r="Q2945"/>
    </row>
    <row r="2946" spans="17:17">
      <c r="Q2946"/>
    </row>
    <row r="2947" spans="17:17">
      <c r="Q2947"/>
    </row>
    <row r="2948" spans="17:17">
      <c r="Q2948"/>
    </row>
    <row r="2949" spans="17:17">
      <c r="Q2949"/>
    </row>
    <row r="2950" spans="17:17">
      <c r="Q2950"/>
    </row>
    <row r="2951" spans="17:17">
      <c r="Q2951"/>
    </row>
    <row r="2952" spans="17:17">
      <c r="Q2952"/>
    </row>
    <row r="2953" spans="17:17">
      <c r="Q2953"/>
    </row>
    <row r="2954" spans="17:17">
      <c r="Q2954"/>
    </row>
    <row r="2955" spans="17:17">
      <c r="Q2955"/>
    </row>
    <row r="2956" spans="17:17">
      <c r="Q2956"/>
    </row>
    <row r="2957" spans="17:17">
      <c r="Q2957"/>
    </row>
    <row r="2958" spans="17:17">
      <c r="Q2958"/>
    </row>
    <row r="2959" spans="17:17">
      <c r="Q2959"/>
    </row>
    <row r="2960" spans="17:17">
      <c r="Q2960"/>
    </row>
    <row r="2961" spans="17:17">
      <c r="Q2961"/>
    </row>
    <row r="2962" spans="17:17">
      <c r="Q2962"/>
    </row>
    <row r="2963" spans="17:17">
      <c r="Q2963"/>
    </row>
    <row r="2964" spans="17:17">
      <c r="Q2964"/>
    </row>
    <row r="2965" spans="17:17">
      <c r="Q2965"/>
    </row>
    <row r="2966" spans="17:17">
      <c r="Q2966"/>
    </row>
    <row r="2967" spans="17:17">
      <c r="Q2967"/>
    </row>
    <row r="2968" spans="17:17">
      <c r="Q2968"/>
    </row>
    <row r="2969" spans="17:17">
      <c r="Q2969"/>
    </row>
    <row r="2970" spans="17:17">
      <c r="Q2970"/>
    </row>
    <row r="2971" spans="17:17">
      <c r="Q2971"/>
    </row>
    <row r="2972" spans="17:17">
      <c r="Q2972"/>
    </row>
    <row r="2973" spans="17:17">
      <c r="Q2973"/>
    </row>
    <row r="2974" spans="17:17">
      <c r="Q2974"/>
    </row>
    <row r="2975" spans="17:17">
      <c r="Q2975"/>
    </row>
    <row r="2976" spans="17:17">
      <c r="Q2976"/>
    </row>
    <row r="2977" spans="17:17">
      <c r="Q2977"/>
    </row>
    <row r="2978" spans="17:17">
      <c r="Q2978"/>
    </row>
    <row r="2979" spans="17:17">
      <c r="Q2979"/>
    </row>
    <row r="2980" spans="17:17">
      <c r="Q2980"/>
    </row>
    <row r="2981" spans="17:17">
      <c r="Q2981"/>
    </row>
    <row r="2982" spans="17:17">
      <c r="Q2982"/>
    </row>
    <row r="2983" spans="17:17">
      <c r="Q2983"/>
    </row>
    <row r="2984" spans="17:17">
      <c r="Q2984"/>
    </row>
    <row r="2985" spans="17:17">
      <c r="Q2985"/>
    </row>
    <row r="2986" spans="17:17">
      <c r="Q2986"/>
    </row>
    <row r="2987" spans="17:17">
      <c r="Q2987"/>
    </row>
    <row r="2988" spans="17:17">
      <c r="Q2988"/>
    </row>
    <row r="2989" spans="17:17">
      <c r="Q2989"/>
    </row>
    <row r="2990" spans="17:17">
      <c r="Q2990"/>
    </row>
    <row r="2991" spans="17:17">
      <c r="Q2991"/>
    </row>
    <row r="2992" spans="17:17">
      <c r="Q2992"/>
    </row>
    <row r="2993" spans="17:17">
      <c r="Q2993"/>
    </row>
    <row r="2994" spans="17:17">
      <c r="Q2994"/>
    </row>
    <row r="2995" spans="17:17">
      <c r="Q2995"/>
    </row>
    <row r="2996" spans="17:17">
      <c r="Q2996"/>
    </row>
    <row r="2997" spans="17:17">
      <c r="Q2997"/>
    </row>
    <row r="2998" spans="17:17">
      <c r="Q2998"/>
    </row>
    <row r="2999" spans="17:17">
      <c r="Q2999"/>
    </row>
    <row r="3000" spans="17:17">
      <c r="Q3000"/>
    </row>
    <row r="3001" spans="17:17">
      <c r="Q3001"/>
    </row>
    <row r="3002" spans="17:17">
      <c r="Q3002"/>
    </row>
    <row r="3003" spans="17:17">
      <c r="Q3003"/>
    </row>
    <row r="3004" spans="17:17">
      <c r="Q3004"/>
    </row>
    <row r="3005" spans="17:17">
      <c r="Q3005"/>
    </row>
    <row r="3006" spans="17:17">
      <c r="Q3006"/>
    </row>
    <row r="3007" spans="17:17">
      <c r="Q3007"/>
    </row>
    <row r="3008" spans="17:17">
      <c r="Q3008"/>
    </row>
    <row r="3009" spans="17:17">
      <c r="Q3009"/>
    </row>
    <row r="3010" spans="17:17">
      <c r="Q3010"/>
    </row>
    <row r="3011" spans="17:17">
      <c r="Q3011"/>
    </row>
    <row r="3012" spans="17:17">
      <c r="Q3012"/>
    </row>
    <row r="3013" spans="17:17">
      <c r="Q3013"/>
    </row>
    <row r="3014" spans="17:17">
      <c r="Q3014"/>
    </row>
    <row r="3015" spans="17:17">
      <c r="Q3015"/>
    </row>
    <row r="3016" spans="17:17">
      <c r="Q3016"/>
    </row>
    <row r="3017" spans="17:17">
      <c r="Q3017"/>
    </row>
    <row r="3018" spans="17:17">
      <c r="Q3018"/>
    </row>
    <row r="3019" spans="17:17">
      <c r="Q3019"/>
    </row>
    <row r="3020" spans="17:17">
      <c r="Q3020"/>
    </row>
    <row r="3021" spans="17:17">
      <c r="Q3021"/>
    </row>
    <row r="3022" spans="17:17">
      <c r="Q3022"/>
    </row>
    <row r="3023" spans="17:17">
      <c r="Q3023"/>
    </row>
    <row r="3024" spans="17:17">
      <c r="Q3024"/>
    </row>
    <row r="3025" spans="17:17">
      <c r="Q3025"/>
    </row>
    <row r="3026" spans="17:17">
      <c r="Q3026"/>
    </row>
    <row r="3027" spans="17:17">
      <c r="Q3027"/>
    </row>
    <row r="3028" spans="17:17">
      <c r="Q3028"/>
    </row>
    <row r="3029" spans="17:17">
      <c r="Q3029"/>
    </row>
    <row r="3030" spans="17:17">
      <c r="Q3030"/>
    </row>
    <row r="3031" spans="17:17">
      <c r="Q3031"/>
    </row>
    <row r="3032" spans="17:17">
      <c r="Q3032"/>
    </row>
    <row r="3033" spans="17:17">
      <c r="Q3033"/>
    </row>
    <row r="3034" spans="17:17">
      <c r="Q3034"/>
    </row>
    <row r="3035" spans="17:17">
      <c r="Q3035"/>
    </row>
    <row r="3036" spans="17:17">
      <c r="Q3036"/>
    </row>
    <row r="3037" spans="17:17">
      <c r="Q3037"/>
    </row>
    <row r="3038" spans="17:17">
      <c r="Q3038"/>
    </row>
    <row r="3039" spans="17:17">
      <c r="Q3039"/>
    </row>
    <row r="3040" spans="17:17">
      <c r="Q3040"/>
    </row>
    <row r="3041" spans="17:17">
      <c r="Q3041"/>
    </row>
    <row r="3042" spans="17:17">
      <c r="Q3042"/>
    </row>
    <row r="3043" spans="17:17">
      <c r="Q3043"/>
    </row>
    <row r="3044" spans="17:17">
      <c r="Q3044"/>
    </row>
    <row r="3045" spans="17:17">
      <c r="Q3045"/>
    </row>
    <row r="3046" spans="17:17">
      <c r="Q3046"/>
    </row>
    <row r="3047" spans="17:17">
      <c r="Q3047"/>
    </row>
    <row r="3048" spans="17:17">
      <c r="Q3048"/>
    </row>
    <row r="3049" spans="17:17">
      <c r="Q3049"/>
    </row>
    <row r="3050" spans="17:17">
      <c r="Q3050"/>
    </row>
    <row r="3051" spans="17:17">
      <c r="Q3051"/>
    </row>
    <row r="3052" spans="17:17">
      <c r="Q3052"/>
    </row>
    <row r="3053" spans="17:17">
      <c r="Q3053"/>
    </row>
    <row r="3054" spans="17:17">
      <c r="Q3054"/>
    </row>
    <row r="3055" spans="17:17">
      <c r="Q3055"/>
    </row>
    <row r="3056" spans="17:17">
      <c r="Q3056"/>
    </row>
    <row r="3057" spans="17:17">
      <c r="Q3057"/>
    </row>
    <row r="3058" spans="17:17">
      <c r="Q3058"/>
    </row>
    <row r="3059" spans="17:17">
      <c r="Q3059"/>
    </row>
    <row r="3060" spans="17:17">
      <c r="Q3060"/>
    </row>
    <row r="3061" spans="17:17">
      <c r="Q3061"/>
    </row>
    <row r="3062" spans="17:17">
      <c r="Q3062"/>
    </row>
    <row r="3063" spans="17:17">
      <c r="Q3063"/>
    </row>
    <row r="3064" spans="17:17">
      <c r="Q3064"/>
    </row>
    <row r="3065" spans="17:17">
      <c r="Q3065"/>
    </row>
    <row r="3066" spans="17:17">
      <c r="Q3066"/>
    </row>
    <row r="3067" spans="17:17">
      <c r="Q3067"/>
    </row>
    <row r="3068" spans="17:17">
      <c r="Q3068"/>
    </row>
    <row r="3069" spans="17:17">
      <c r="Q3069"/>
    </row>
    <row r="3070" spans="17:17">
      <c r="Q3070"/>
    </row>
    <row r="3071" spans="17:17">
      <c r="Q3071"/>
    </row>
    <row r="3072" spans="17:17">
      <c r="Q3072"/>
    </row>
    <row r="3073" spans="17:17">
      <c r="Q3073"/>
    </row>
    <row r="3074" spans="17:17">
      <c r="Q3074"/>
    </row>
    <row r="3075" spans="17:17">
      <c r="Q3075"/>
    </row>
    <row r="3076" spans="17:17">
      <c r="Q3076"/>
    </row>
    <row r="3077" spans="17:17">
      <c r="Q3077"/>
    </row>
    <row r="3078" spans="17:17">
      <c r="Q3078"/>
    </row>
    <row r="3079" spans="17:17">
      <c r="Q3079"/>
    </row>
    <row r="3080" spans="17:17">
      <c r="Q3080"/>
    </row>
    <row r="3081" spans="17:17">
      <c r="Q3081"/>
    </row>
    <row r="3082" spans="17:17">
      <c r="Q3082"/>
    </row>
    <row r="3083" spans="17:17">
      <c r="Q3083"/>
    </row>
    <row r="3084" spans="17:17">
      <c r="Q3084"/>
    </row>
    <row r="3085" spans="17:17">
      <c r="Q3085"/>
    </row>
    <row r="3086" spans="17:17">
      <c r="Q3086"/>
    </row>
    <row r="3087" spans="17:17">
      <c r="Q3087"/>
    </row>
    <row r="3088" spans="17:17">
      <c r="Q3088"/>
    </row>
    <row r="3089" spans="17:17">
      <c r="Q3089"/>
    </row>
    <row r="3090" spans="17:17">
      <c r="Q3090"/>
    </row>
    <row r="3091" spans="17:17">
      <c r="Q3091"/>
    </row>
    <row r="3092" spans="17:17">
      <c r="Q3092"/>
    </row>
    <row r="3093" spans="17:17">
      <c r="Q3093"/>
    </row>
    <row r="3094" spans="17:17">
      <c r="Q3094"/>
    </row>
    <row r="3095" spans="17:17">
      <c r="Q3095"/>
    </row>
    <row r="3096" spans="17:17">
      <c r="Q3096"/>
    </row>
    <row r="3097" spans="17:17">
      <c r="Q3097"/>
    </row>
    <row r="3098" spans="17:17">
      <c r="Q3098"/>
    </row>
    <row r="3099" spans="17:17">
      <c r="Q3099"/>
    </row>
    <row r="3100" spans="17:17">
      <c r="Q3100"/>
    </row>
    <row r="3101" spans="17:17">
      <c r="Q3101"/>
    </row>
    <row r="3102" spans="17:17">
      <c r="Q3102"/>
    </row>
    <row r="3103" spans="17:17">
      <c r="Q3103"/>
    </row>
    <row r="3104" spans="17:17">
      <c r="Q3104"/>
    </row>
    <row r="3105" spans="17:17">
      <c r="Q3105"/>
    </row>
    <row r="3106" spans="17:17">
      <c r="Q3106"/>
    </row>
    <row r="3107" spans="17:17">
      <c r="Q3107"/>
    </row>
    <row r="3108" spans="17:17">
      <c r="Q3108"/>
    </row>
    <row r="3109" spans="17:17">
      <c r="Q3109"/>
    </row>
    <row r="3110" spans="17:17">
      <c r="Q3110"/>
    </row>
    <row r="3111" spans="17:17">
      <c r="Q3111"/>
    </row>
    <row r="3112" spans="17:17">
      <c r="Q3112"/>
    </row>
    <row r="3113" spans="17:17">
      <c r="Q3113"/>
    </row>
    <row r="3114" spans="17:17">
      <c r="Q3114"/>
    </row>
    <row r="3115" spans="17:17">
      <c r="Q3115"/>
    </row>
    <row r="3116" spans="17:17">
      <c r="Q3116"/>
    </row>
    <row r="3117" spans="17:17">
      <c r="Q3117"/>
    </row>
    <row r="3118" spans="17:17">
      <c r="Q3118"/>
    </row>
    <row r="3119" spans="17:17">
      <c r="Q3119"/>
    </row>
    <row r="3120" spans="17:17">
      <c r="Q3120"/>
    </row>
    <row r="3121" spans="17:17">
      <c r="Q3121"/>
    </row>
    <row r="3122" spans="17:17">
      <c r="Q3122"/>
    </row>
    <row r="3123" spans="17:17">
      <c r="Q3123"/>
    </row>
    <row r="3124" spans="17:17">
      <c r="Q3124"/>
    </row>
    <row r="3125" spans="17:17">
      <c r="Q3125"/>
    </row>
    <row r="3126" spans="17:17">
      <c r="Q3126"/>
    </row>
    <row r="3127" spans="17:17">
      <c r="Q3127"/>
    </row>
    <row r="3128" spans="17:17">
      <c r="Q3128"/>
    </row>
    <row r="3129" spans="17:17">
      <c r="Q3129"/>
    </row>
    <row r="3130" spans="17:17">
      <c r="Q3130"/>
    </row>
    <row r="3131" spans="17:17">
      <c r="Q3131"/>
    </row>
    <row r="3132" spans="17:17">
      <c r="Q3132"/>
    </row>
    <row r="3133" spans="17:17">
      <c r="Q3133"/>
    </row>
    <row r="3134" spans="17:17">
      <c r="Q3134"/>
    </row>
    <row r="3135" spans="17:17">
      <c r="Q3135"/>
    </row>
    <row r="3136" spans="17:17">
      <c r="Q3136"/>
    </row>
    <row r="3137" spans="17:17">
      <c r="Q3137"/>
    </row>
    <row r="3138" spans="17:17">
      <c r="Q3138"/>
    </row>
    <row r="3139" spans="17:17">
      <c r="Q3139"/>
    </row>
    <row r="3140" spans="17:17">
      <c r="Q3140"/>
    </row>
    <row r="3141" spans="17:17">
      <c r="Q3141"/>
    </row>
    <row r="3142" spans="17:17">
      <c r="Q3142"/>
    </row>
    <row r="3143" spans="17:17">
      <c r="Q3143"/>
    </row>
    <row r="3144" spans="17:17">
      <c r="Q3144"/>
    </row>
    <row r="3145" spans="17:17">
      <c r="Q3145"/>
    </row>
    <row r="3146" spans="17:17">
      <c r="Q3146"/>
    </row>
    <row r="3147" spans="17:17">
      <c r="Q3147"/>
    </row>
    <row r="3148" spans="17:17">
      <c r="Q3148"/>
    </row>
    <row r="3149" spans="17:17">
      <c r="Q3149"/>
    </row>
    <row r="3150" spans="17:17">
      <c r="Q3150"/>
    </row>
    <row r="3151" spans="17:17">
      <c r="Q3151"/>
    </row>
    <row r="3152" spans="17:17">
      <c r="Q3152"/>
    </row>
    <row r="3153" spans="17:17">
      <c r="Q3153"/>
    </row>
    <row r="3154" spans="17:17">
      <c r="Q3154"/>
    </row>
    <row r="3155" spans="17:17">
      <c r="Q3155"/>
    </row>
    <row r="3156" spans="17:17">
      <c r="Q3156"/>
    </row>
    <row r="3157" spans="17:17">
      <c r="Q3157"/>
    </row>
    <row r="3158" spans="17:17">
      <c r="Q3158"/>
    </row>
    <row r="3159" spans="17:17">
      <c r="Q3159"/>
    </row>
    <row r="3160" spans="17:17">
      <c r="Q3160"/>
    </row>
    <row r="3161" spans="17:17">
      <c r="Q3161"/>
    </row>
    <row r="3162" spans="17:17">
      <c r="Q3162"/>
    </row>
    <row r="3163" spans="17:17">
      <c r="Q3163"/>
    </row>
    <row r="3164" spans="17:17">
      <c r="Q3164"/>
    </row>
    <row r="3165" spans="17:17">
      <c r="Q3165"/>
    </row>
    <row r="3166" spans="17:17">
      <c r="Q3166"/>
    </row>
    <row r="3167" spans="17:17">
      <c r="Q3167"/>
    </row>
    <row r="3168" spans="17:17">
      <c r="Q3168"/>
    </row>
    <row r="3169" spans="17:17">
      <c r="Q3169"/>
    </row>
    <row r="3170" spans="17:17">
      <c r="Q3170"/>
    </row>
    <row r="3171" spans="17:17">
      <c r="Q3171"/>
    </row>
    <row r="3172" spans="17:17">
      <c r="Q3172"/>
    </row>
    <row r="3173" spans="17:17">
      <c r="Q3173"/>
    </row>
    <row r="3174" spans="17:17">
      <c r="Q3174"/>
    </row>
    <row r="3175" spans="17:17">
      <c r="Q3175"/>
    </row>
    <row r="3176" spans="17:17">
      <c r="Q3176"/>
    </row>
    <row r="3177" spans="17:17">
      <c r="Q3177"/>
    </row>
    <row r="3178" spans="17:17">
      <c r="Q3178"/>
    </row>
    <row r="3179" spans="17:17">
      <c r="Q3179"/>
    </row>
    <row r="3180" spans="17:17">
      <c r="Q3180"/>
    </row>
    <row r="3181" spans="17:17">
      <c r="Q3181"/>
    </row>
    <row r="3182" spans="17:17">
      <c r="Q3182"/>
    </row>
    <row r="3183" spans="17:17">
      <c r="Q3183"/>
    </row>
    <row r="3184" spans="17:17">
      <c r="Q3184"/>
    </row>
    <row r="3185" spans="17:17">
      <c r="Q3185"/>
    </row>
    <row r="3186" spans="17:17">
      <c r="Q3186"/>
    </row>
    <row r="3187" spans="17:17">
      <c r="Q3187"/>
    </row>
    <row r="3188" spans="17:17">
      <c r="Q3188"/>
    </row>
    <row r="3189" spans="17:17">
      <c r="Q3189"/>
    </row>
    <row r="3190" spans="17:17">
      <c r="Q3190"/>
    </row>
    <row r="3191" spans="17:17">
      <c r="Q3191"/>
    </row>
    <row r="3192" spans="17:17">
      <c r="Q3192"/>
    </row>
    <row r="3193" spans="17:17">
      <c r="Q3193"/>
    </row>
    <row r="3194" spans="17:17">
      <c r="Q3194"/>
    </row>
    <row r="3195" spans="17:17">
      <c r="Q3195"/>
    </row>
    <row r="3196" spans="17:17">
      <c r="Q3196"/>
    </row>
    <row r="3197" spans="17:17">
      <c r="Q3197"/>
    </row>
    <row r="3198" spans="17:17">
      <c r="Q3198"/>
    </row>
    <row r="3199" spans="17:17">
      <c r="Q3199"/>
    </row>
    <row r="3200" spans="17:17">
      <c r="Q3200"/>
    </row>
    <row r="3201" spans="17:17">
      <c r="Q3201"/>
    </row>
    <row r="3202" spans="17:17">
      <c r="Q3202"/>
    </row>
    <row r="3203" spans="17:17">
      <c r="Q3203"/>
    </row>
    <row r="3204" spans="17:17">
      <c r="Q3204"/>
    </row>
    <row r="3205" spans="17:17">
      <c r="Q3205"/>
    </row>
    <row r="3206" spans="17:17">
      <c r="Q3206"/>
    </row>
    <row r="3207" spans="17:17">
      <c r="Q3207"/>
    </row>
    <row r="3208" spans="17:17">
      <c r="Q3208"/>
    </row>
    <row r="3209" spans="17:17">
      <c r="Q3209"/>
    </row>
    <row r="3210" spans="17:17">
      <c r="Q3210"/>
    </row>
    <row r="3211" spans="17:17">
      <c r="Q3211"/>
    </row>
    <row r="3212" spans="17:17">
      <c r="Q3212"/>
    </row>
    <row r="3213" spans="17:17">
      <c r="Q3213"/>
    </row>
    <row r="3214" spans="17:17">
      <c r="Q3214"/>
    </row>
    <row r="3215" spans="17:17">
      <c r="Q3215"/>
    </row>
    <row r="3216" spans="17:17">
      <c r="Q3216"/>
    </row>
    <row r="3217" spans="17:17">
      <c r="Q3217"/>
    </row>
    <row r="3218" spans="17:17">
      <c r="Q3218"/>
    </row>
    <row r="3219" spans="17:17">
      <c r="Q3219"/>
    </row>
    <row r="3220" spans="17:17">
      <c r="Q3220"/>
    </row>
    <row r="3221" spans="17:17">
      <c r="Q3221"/>
    </row>
    <row r="3222" spans="17:17">
      <c r="Q3222"/>
    </row>
    <row r="3223" spans="17:17">
      <c r="Q3223"/>
    </row>
    <row r="3224" spans="17:17">
      <c r="Q3224"/>
    </row>
    <row r="3225" spans="17:17">
      <c r="Q3225"/>
    </row>
    <row r="3226" spans="17:17">
      <c r="Q3226"/>
    </row>
    <row r="3227" spans="17:17">
      <c r="Q3227"/>
    </row>
    <row r="3228" spans="17:17">
      <c r="Q3228"/>
    </row>
    <row r="3229" spans="17:17">
      <c r="Q3229"/>
    </row>
    <row r="3230" spans="17:17">
      <c r="Q3230"/>
    </row>
    <row r="3231" spans="17:17">
      <c r="Q3231"/>
    </row>
    <row r="3232" spans="17:17">
      <c r="Q3232"/>
    </row>
    <row r="3233" spans="17:17">
      <c r="Q3233"/>
    </row>
    <row r="3234" spans="17:17">
      <c r="Q3234"/>
    </row>
    <row r="3235" spans="17:17">
      <c r="Q3235"/>
    </row>
    <row r="3236" spans="17:17">
      <c r="Q3236"/>
    </row>
    <row r="3237" spans="17:17">
      <c r="Q3237"/>
    </row>
    <row r="3238" spans="17:17">
      <c r="Q3238"/>
    </row>
    <row r="3239" spans="17:17">
      <c r="Q3239"/>
    </row>
    <row r="3240" spans="17:17">
      <c r="Q3240"/>
    </row>
    <row r="3241" spans="17:17">
      <c r="Q3241"/>
    </row>
    <row r="3242" spans="17:17">
      <c r="Q3242"/>
    </row>
    <row r="3243" spans="17:17">
      <c r="Q3243"/>
    </row>
    <row r="3244" spans="17:17">
      <c r="Q3244"/>
    </row>
    <row r="3245" spans="17:17">
      <c r="Q3245"/>
    </row>
    <row r="3246" spans="17:17">
      <c r="Q3246"/>
    </row>
    <row r="3247" spans="17:17">
      <c r="Q3247"/>
    </row>
    <row r="3248" spans="17:17">
      <c r="Q3248"/>
    </row>
    <row r="3249" spans="17:17">
      <c r="Q3249"/>
    </row>
    <row r="3250" spans="17:17">
      <c r="Q3250"/>
    </row>
    <row r="3251" spans="17:17">
      <c r="Q3251"/>
    </row>
    <row r="3252" spans="17:17">
      <c r="Q3252"/>
    </row>
    <row r="3253" spans="17:17">
      <c r="Q3253"/>
    </row>
    <row r="3254" spans="17:17">
      <c r="Q3254"/>
    </row>
    <row r="3255" spans="17:17">
      <c r="Q3255"/>
    </row>
    <row r="3256" spans="17:17">
      <c r="Q3256"/>
    </row>
    <row r="3257" spans="17:17">
      <c r="Q3257"/>
    </row>
    <row r="3258" spans="17:17">
      <c r="Q3258"/>
    </row>
    <row r="3259" spans="17:17">
      <c r="Q3259"/>
    </row>
    <row r="3260" spans="17:17">
      <c r="Q3260"/>
    </row>
    <row r="3261" spans="17:17">
      <c r="Q3261"/>
    </row>
    <row r="3262" spans="17:17">
      <c r="Q3262"/>
    </row>
    <row r="3263" spans="17:17">
      <c r="Q3263"/>
    </row>
    <row r="3264" spans="17:17">
      <c r="Q3264"/>
    </row>
    <row r="3265" spans="17:17">
      <c r="Q3265"/>
    </row>
    <row r="3266" spans="17:17">
      <c r="Q3266"/>
    </row>
    <row r="3267" spans="17:17">
      <c r="Q3267"/>
    </row>
    <row r="3268" spans="17:17">
      <c r="Q3268"/>
    </row>
    <row r="3269" spans="17:17">
      <c r="Q3269"/>
    </row>
    <row r="3270" spans="17:17">
      <c r="Q3270"/>
    </row>
    <row r="3271" spans="17:17">
      <c r="Q3271"/>
    </row>
    <row r="3272" spans="17:17">
      <c r="Q3272"/>
    </row>
    <row r="3273" spans="17:17">
      <c r="Q3273"/>
    </row>
    <row r="3274" spans="17:17">
      <c r="Q3274"/>
    </row>
    <row r="3275" spans="17:17">
      <c r="Q3275"/>
    </row>
    <row r="3276" spans="17:17">
      <c r="Q3276"/>
    </row>
    <row r="3277" spans="17:17">
      <c r="Q3277"/>
    </row>
    <row r="3278" spans="17:17">
      <c r="Q3278"/>
    </row>
    <row r="3279" spans="17:17">
      <c r="Q3279"/>
    </row>
    <row r="3280" spans="17:17">
      <c r="Q3280"/>
    </row>
    <row r="3281" spans="17:17">
      <c r="Q3281"/>
    </row>
    <row r="3282" spans="17:17">
      <c r="Q3282"/>
    </row>
    <row r="3283" spans="17:17">
      <c r="Q3283"/>
    </row>
    <row r="3284" spans="17:17">
      <c r="Q3284"/>
    </row>
    <row r="3285" spans="17:17">
      <c r="Q3285"/>
    </row>
    <row r="3286" spans="17:17">
      <c r="Q3286"/>
    </row>
    <row r="3287" spans="17:17">
      <c r="Q3287"/>
    </row>
    <row r="3288" spans="17:17">
      <c r="Q3288"/>
    </row>
    <row r="3289" spans="17:17">
      <c r="Q3289"/>
    </row>
    <row r="3290" spans="17:17">
      <c r="Q3290"/>
    </row>
    <row r="3291" spans="17:17">
      <c r="Q3291"/>
    </row>
    <row r="3292" spans="17:17">
      <c r="Q3292"/>
    </row>
    <row r="3293" spans="17:17">
      <c r="Q3293"/>
    </row>
    <row r="3294" spans="17:17">
      <c r="Q3294"/>
    </row>
    <row r="3295" spans="17:17">
      <c r="Q3295"/>
    </row>
    <row r="3296" spans="17:17">
      <c r="Q3296"/>
    </row>
    <row r="3297" spans="17:17">
      <c r="Q3297"/>
    </row>
    <row r="3298" spans="17:17">
      <c r="Q3298"/>
    </row>
    <row r="3299" spans="17:17">
      <c r="Q3299"/>
    </row>
    <row r="3300" spans="17:17">
      <c r="Q3300"/>
    </row>
    <row r="3301" spans="17:17">
      <c r="Q3301"/>
    </row>
    <row r="3302" spans="17:17">
      <c r="Q3302"/>
    </row>
    <row r="3303" spans="17:17">
      <c r="Q3303"/>
    </row>
    <row r="3304" spans="17:17">
      <c r="Q3304"/>
    </row>
    <row r="3305" spans="17:17">
      <c r="Q3305"/>
    </row>
    <row r="3306" spans="17:17">
      <c r="Q3306"/>
    </row>
    <row r="3307" spans="17:17">
      <c r="Q3307"/>
    </row>
    <row r="3308" spans="17:17">
      <c r="Q3308"/>
    </row>
    <row r="3309" spans="17:17">
      <c r="Q3309"/>
    </row>
    <row r="3310" spans="17:17">
      <c r="Q3310"/>
    </row>
    <row r="3311" spans="17:17">
      <c r="Q3311"/>
    </row>
    <row r="3312" spans="17:17">
      <c r="Q3312"/>
    </row>
    <row r="3313" spans="17:17">
      <c r="Q3313"/>
    </row>
    <row r="3314" spans="17:17">
      <c r="Q3314"/>
    </row>
    <row r="3315" spans="17:17">
      <c r="Q3315"/>
    </row>
    <row r="3316" spans="17:17">
      <c r="Q3316"/>
    </row>
    <row r="3317" spans="17:17">
      <c r="Q3317"/>
    </row>
    <row r="3318" spans="17:17">
      <c r="Q3318"/>
    </row>
    <row r="3319" spans="17:17">
      <c r="Q3319"/>
    </row>
    <row r="3320" spans="17:17">
      <c r="Q3320"/>
    </row>
    <row r="3321" spans="17:17">
      <c r="Q3321"/>
    </row>
    <row r="3322" spans="17:17">
      <c r="Q3322"/>
    </row>
    <row r="3323" spans="17:17">
      <c r="Q3323"/>
    </row>
    <row r="3324" spans="17:17">
      <c r="Q3324"/>
    </row>
    <row r="3325" spans="17:17">
      <c r="Q3325"/>
    </row>
    <row r="3326" spans="17:17">
      <c r="Q3326"/>
    </row>
    <row r="3327" spans="17:17">
      <c r="Q3327"/>
    </row>
    <row r="3328" spans="17:17">
      <c r="Q3328"/>
    </row>
    <row r="3329" spans="17:17">
      <c r="Q3329"/>
    </row>
    <row r="3330" spans="17:17">
      <c r="Q3330"/>
    </row>
    <row r="3331" spans="17:17">
      <c r="Q3331"/>
    </row>
    <row r="3332" spans="17:17">
      <c r="Q3332"/>
    </row>
    <row r="3333" spans="17:17">
      <c r="Q3333"/>
    </row>
    <row r="3334" spans="17:17">
      <c r="Q3334"/>
    </row>
    <row r="3335" spans="17:17">
      <c r="Q3335"/>
    </row>
    <row r="3336" spans="17:17">
      <c r="Q3336"/>
    </row>
    <row r="3337" spans="17:17">
      <c r="Q3337"/>
    </row>
    <row r="3338" spans="17:17">
      <c r="Q3338"/>
    </row>
    <row r="3339" spans="17:17">
      <c r="Q3339"/>
    </row>
    <row r="3340" spans="17:17">
      <c r="Q3340"/>
    </row>
    <row r="3341" spans="17:17">
      <c r="Q3341"/>
    </row>
    <row r="3342" spans="17:17">
      <c r="Q3342"/>
    </row>
    <row r="3343" spans="17:17">
      <c r="Q3343"/>
    </row>
    <row r="3344" spans="17:17">
      <c r="Q3344"/>
    </row>
    <row r="3345" spans="17:17">
      <c r="Q3345"/>
    </row>
    <row r="3346" spans="17:17">
      <c r="Q3346"/>
    </row>
    <row r="3347" spans="17:17">
      <c r="Q3347"/>
    </row>
    <row r="3348" spans="17:17">
      <c r="Q3348"/>
    </row>
    <row r="3349" spans="17:17">
      <c r="Q3349"/>
    </row>
    <row r="3350" spans="17:17">
      <c r="Q3350"/>
    </row>
    <row r="3351" spans="17:17">
      <c r="Q3351"/>
    </row>
    <row r="3352" spans="17:17">
      <c r="Q3352"/>
    </row>
    <row r="3353" spans="17:17">
      <c r="Q3353"/>
    </row>
    <row r="3354" spans="17:17">
      <c r="Q3354"/>
    </row>
    <row r="3355" spans="17:17">
      <c r="Q3355"/>
    </row>
    <row r="3356" spans="17:17">
      <c r="Q3356"/>
    </row>
    <row r="3357" spans="17:17">
      <c r="Q3357"/>
    </row>
    <row r="3358" spans="17:17">
      <c r="Q3358"/>
    </row>
    <row r="3359" spans="17:17">
      <c r="Q3359"/>
    </row>
    <row r="3360" spans="17:17">
      <c r="Q3360"/>
    </row>
    <row r="3361" spans="17:17">
      <c r="Q3361"/>
    </row>
    <row r="3362" spans="17:17">
      <c r="Q3362"/>
    </row>
    <row r="3363" spans="17:17">
      <c r="Q3363"/>
    </row>
    <row r="3364" spans="17:17">
      <c r="Q3364"/>
    </row>
    <row r="3365" spans="17:17">
      <c r="Q3365"/>
    </row>
    <row r="3366" spans="17:17">
      <c r="Q3366"/>
    </row>
    <row r="3367" spans="17:17">
      <c r="Q3367"/>
    </row>
    <row r="3368" spans="17:17">
      <c r="Q3368"/>
    </row>
    <row r="3369" spans="17:17">
      <c r="Q3369"/>
    </row>
    <row r="3370" spans="17:17">
      <c r="Q3370"/>
    </row>
    <row r="3371" spans="17:17">
      <c r="Q3371"/>
    </row>
    <row r="3372" spans="17:17">
      <c r="Q3372"/>
    </row>
    <row r="3373" spans="17:17">
      <c r="Q3373"/>
    </row>
    <row r="3374" spans="17:17">
      <c r="Q3374"/>
    </row>
    <row r="3375" spans="17:17">
      <c r="Q3375"/>
    </row>
    <row r="3376" spans="17:17">
      <c r="Q3376"/>
    </row>
    <row r="3377" spans="17:17">
      <c r="Q3377"/>
    </row>
    <row r="3378" spans="17:17">
      <c r="Q3378"/>
    </row>
    <row r="3379" spans="17:17">
      <c r="Q3379"/>
    </row>
    <row r="3380" spans="17:17">
      <c r="Q3380"/>
    </row>
    <row r="3381" spans="17:17">
      <c r="Q3381"/>
    </row>
    <row r="3382" spans="17:17">
      <c r="Q3382"/>
    </row>
    <row r="3383" spans="17:17">
      <c r="Q3383"/>
    </row>
    <row r="3384" spans="17:17">
      <c r="Q3384"/>
    </row>
    <row r="3385" spans="17:17">
      <c r="Q3385"/>
    </row>
    <row r="3386" spans="17:17">
      <c r="Q3386"/>
    </row>
    <row r="3387" spans="17:17">
      <c r="Q3387"/>
    </row>
    <row r="3388" spans="17:17">
      <c r="Q3388"/>
    </row>
    <row r="3389" spans="17:17">
      <c r="Q3389"/>
    </row>
    <row r="3390" spans="17:17">
      <c r="Q3390"/>
    </row>
    <row r="3391" spans="17:17">
      <c r="Q3391"/>
    </row>
    <row r="3392" spans="17:17">
      <c r="Q3392"/>
    </row>
    <row r="3393" spans="17:17">
      <c r="Q3393"/>
    </row>
    <row r="3394" spans="17:17">
      <c r="Q3394"/>
    </row>
    <row r="3395" spans="17:17">
      <c r="Q3395"/>
    </row>
    <row r="3396" spans="17:17">
      <c r="Q3396"/>
    </row>
    <row r="3397" spans="17:17">
      <c r="Q3397"/>
    </row>
    <row r="3398" spans="17:17">
      <c r="Q3398"/>
    </row>
    <row r="3399" spans="17:17">
      <c r="Q3399"/>
    </row>
    <row r="3400" spans="17:17">
      <c r="Q3400"/>
    </row>
    <row r="3401" spans="17:17">
      <c r="Q3401"/>
    </row>
    <row r="3402" spans="17:17">
      <c r="Q3402"/>
    </row>
    <row r="3403" spans="17:17">
      <c r="Q3403"/>
    </row>
    <row r="3404" spans="17:17">
      <c r="Q3404"/>
    </row>
    <row r="3405" spans="17:17">
      <c r="Q3405"/>
    </row>
    <row r="3406" spans="17:17">
      <c r="Q3406"/>
    </row>
    <row r="3407" spans="17:17">
      <c r="Q3407"/>
    </row>
    <row r="3408" spans="17:17">
      <c r="Q3408"/>
    </row>
    <row r="3409" spans="17:17">
      <c r="Q3409"/>
    </row>
    <row r="3410" spans="17:17">
      <c r="Q3410"/>
    </row>
    <row r="3411" spans="17:17">
      <c r="Q3411"/>
    </row>
    <row r="3412" spans="17:17">
      <c r="Q3412"/>
    </row>
    <row r="3413" spans="17:17">
      <c r="Q3413"/>
    </row>
    <row r="3414" spans="17:17">
      <c r="Q3414"/>
    </row>
    <row r="3415" spans="17:17">
      <c r="Q3415"/>
    </row>
    <row r="3416" spans="17:17">
      <c r="Q3416"/>
    </row>
    <row r="3417" spans="17:17">
      <c r="Q3417"/>
    </row>
    <row r="3418" spans="17:17">
      <c r="Q3418"/>
    </row>
    <row r="3419" spans="17:17">
      <c r="Q3419"/>
    </row>
    <row r="3420" spans="17:17">
      <c r="Q3420"/>
    </row>
    <row r="3421" spans="17:17">
      <c r="Q3421"/>
    </row>
    <row r="3422" spans="17:17">
      <c r="Q3422"/>
    </row>
    <row r="3423" spans="17:17">
      <c r="Q3423"/>
    </row>
    <row r="3424" spans="17:17">
      <c r="Q3424"/>
    </row>
    <row r="3425" spans="17:17">
      <c r="Q3425"/>
    </row>
    <row r="3426" spans="17:17">
      <c r="Q3426"/>
    </row>
    <row r="3427" spans="17:17">
      <c r="Q3427"/>
    </row>
    <row r="3428" spans="17:17">
      <c r="Q3428"/>
    </row>
    <row r="3429" spans="17:17">
      <c r="Q3429"/>
    </row>
    <row r="3430" spans="17:17">
      <c r="Q3430"/>
    </row>
    <row r="3431" spans="17:17">
      <c r="Q3431"/>
    </row>
    <row r="3432" spans="17:17">
      <c r="Q3432"/>
    </row>
    <row r="3433" spans="17:17">
      <c r="Q3433"/>
    </row>
    <row r="3434" spans="17:17">
      <c r="Q3434"/>
    </row>
    <row r="3435" spans="17:17">
      <c r="Q3435"/>
    </row>
    <row r="3436" spans="17:17">
      <c r="Q3436"/>
    </row>
    <row r="3437" spans="17:17">
      <c r="Q3437"/>
    </row>
    <row r="3438" spans="17:17">
      <c r="Q3438"/>
    </row>
    <row r="3439" spans="17:17">
      <c r="Q3439"/>
    </row>
    <row r="3440" spans="17:17">
      <c r="Q3440"/>
    </row>
    <row r="3441" spans="17:17">
      <c r="Q3441"/>
    </row>
    <row r="3442" spans="17:17">
      <c r="Q3442"/>
    </row>
    <row r="3443" spans="17:17">
      <c r="Q3443"/>
    </row>
    <row r="3444" spans="17:17">
      <c r="Q3444"/>
    </row>
    <row r="3445" spans="17:17">
      <c r="Q3445"/>
    </row>
    <row r="3446" spans="17:17">
      <c r="Q3446"/>
    </row>
    <row r="3447" spans="17:17">
      <c r="Q3447"/>
    </row>
    <row r="3448" spans="17:17">
      <c r="Q3448"/>
    </row>
    <row r="3449" spans="17:17">
      <c r="Q3449"/>
    </row>
    <row r="3450" spans="17:17">
      <c r="Q3450"/>
    </row>
    <row r="3451" spans="17:17">
      <c r="Q3451"/>
    </row>
    <row r="3452" spans="17:17">
      <c r="Q3452"/>
    </row>
    <row r="3453" spans="17:17">
      <c r="Q3453"/>
    </row>
    <row r="3454" spans="17:17">
      <c r="Q3454"/>
    </row>
    <row r="3455" spans="17:17">
      <c r="Q3455"/>
    </row>
    <row r="3456" spans="17:17">
      <c r="Q3456"/>
    </row>
    <row r="3457" spans="17:17">
      <c r="Q3457"/>
    </row>
    <row r="3458" spans="17:17">
      <c r="Q3458"/>
    </row>
    <row r="3459" spans="17:17">
      <c r="Q3459"/>
    </row>
    <row r="3460" spans="17:17">
      <c r="Q3460"/>
    </row>
    <row r="3461" spans="17:17">
      <c r="Q3461"/>
    </row>
    <row r="3462" spans="17:17">
      <c r="Q3462"/>
    </row>
    <row r="3463" spans="17:17">
      <c r="Q3463"/>
    </row>
    <row r="3464" spans="17:17">
      <c r="Q3464"/>
    </row>
    <row r="3465" spans="17:17">
      <c r="Q3465"/>
    </row>
    <row r="3466" spans="17:17">
      <c r="Q3466"/>
    </row>
    <row r="3467" spans="17:17">
      <c r="Q3467"/>
    </row>
    <row r="3468" spans="17:17">
      <c r="Q3468"/>
    </row>
    <row r="3469" spans="17:17">
      <c r="Q3469"/>
    </row>
    <row r="3470" spans="17:17">
      <c r="Q3470"/>
    </row>
    <row r="3471" spans="17:17">
      <c r="Q3471"/>
    </row>
    <row r="3472" spans="17:17">
      <c r="Q3472"/>
    </row>
    <row r="3473" spans="17:17">
      <c r="Q3473"/>
    </row>
    <row r="3474" spans="17:17">
      <c r="Q3474"/>
    </row>
    <row r="3475" spans="17:17">
      <c r="Q3475"/>
    </row>
    <row r="3476" spans="17:17">
      <c r="Q3476"/>
    </row>
    <row r="3477" spans="17:17">
      <c r="Q3477"/>
    </row>
    <row r="3478" spans="17:17">
      <c r="Q3478"/>
    </row>
    <row r="3479" spans="17:17">
      <c r="Q3479"/>
    </row>
    <row r="3480" spans="17:17">
      <c r="Q3480"/>
    </row>
    <row r="3481" spans="17:17">
      <c r="Q3481"/>
    </row>
    <row r="3482" spans="17:17">
      <c r="Q3482"/>
    </row>
    <row r="3483" spans="17:17">
      <c r="Q3483"/>
    </row>
    <row r="3484" spans="17:17">
      <c r="Q3484"/>
    </row>
    <row r="3485" spans="17:17">
      <c r="Q3485"/>
    </row>
    <row r="3486" spans="17:17">
      <c r="Q3486"/>
    </row>
    <row r="3487" spans="17:17">
      <c r="Q3487"/>
    </row>
    <row r="3488" spans="17:17">
      <c r="Q3488"/>
    </row>
    <row r="3489" spans="17:17">
      <c r="Q3489"/>
    </row>
    <row r="3490" spans="17:17">
      <c r="Q3490"/>
    </row>
    <row r="3491" spans="17:17">
      <c r="Q3491"/>
    </row>
    <row r="3492" spans="17:17">
      <c r="Q3492"/>
    </row>
    <row r="3493" spans="17:17">
      <c r="Q3493"/>
    </row>
    <row r="3494" spans="17:17">
      <c r="Q3494"/>
    </row>
    <row r="3495" spans="17:17">
      <c r="Q3495"/>
    </row>
    <row r="3496" spans="17:17">
      <c r="Q3496"/>
    </row>
    <row r="3497" spans="17:17">
      <c r="Q3497"/>
    </row>
    <row r="3498" spans="17:17">
      <c r="Q3498"/>
    </row>
    <row r="3499" spans="17:17">
      <c r="Q3499"/>
    </row>
    <row r="3500" spans="17:17">
      <c r="Q3500"/>
    </row>
    <row r="3501" spans="17:17">
      <c r="Q3501"/>
    </row>
    <row r="3502" spans="17:17">
      <c r="Q3502"/>
    </row>
    <row r="3503" spans="17:17">
      <c r="Q3503"/>
    </row>
    <row r="3504" spans="17:17">
      <c r="Q3504"/>
    </row>
    <row r="3505" spans="17:17">
      <c r="Q3505"/>
    </row>
    <row r="3506" spans="17:17">
      <c r="Q3506"/>
    </row>
    <row r="3507" spans="17:17">
      <c r="Q3507"/>
    </row>
    <row r="3508" spans="17:17">
      <c r="Q3508"/>
    </row>
    <row r="3509" spans="17:17">
      <c r="Q3509"/>
    </row>
    <row r="3510" spans="17:17">
      <c r="Q3510"/>
    </row>
    <row r="3511" spans="17:17">
      <c r="Q3511"/>
    </row>
    <row r="3512" spans="17:17">
      <c r="Q3512"/>
    </row>
    <row r="3513" spans="17:17">
      <c r="Q3513"/>
    </row>
    <row r="3514" spans="17:17">
      <c r="Q3514"/>
    </row>
    <row r="3515" spans="17:17">
      <c r="Q3515"/>
    </row>
    <row r="3516" spans="17:17">
      <c r="Q3516"/>
    </row>
    <row r="3517" spans="17:17">
      <c r="Q3517"/>
    </row>
    <row r="3518" spans="17:17">
      <c r="Q3518"/>
    </row>
    <row r="3519" spans="17:17">
      <c r="Q3519"/>
    </row>
    <row r="3520" spans="17:17">
      <c r="Q3520"/>
    </row>
    <row r="3521" spans="17:17">
      <c r="Q3521"/>
    </row>
    <row r="3522" spans="17:17">
      <c r="Q3522"/>
    </row>
    <row r="3523" spans="17:17">
      <c r="Q3523"/>
    </row>
    <row r="3524" spans="17:17">
      <c r="Q3524"/>
    </row>
    <row r="3525" spans="17:17">
      <c r="Q3525"/>
    </row>
    <row r="3526" spans="17:17">
      <c r="Q3526"/>
    </row>
    <row r="3527" spans="17:17">
      <c r="Q3527"/>
    </row>
    <row r="3528" spans="17:17">
      <c r="Q3528"/>
    </row>
    <row r="3529" spans="17:17">
      <c r="Q3529"/>
    </row>
    <row r="3530" spans="17:17">
      <c r="Q3530"/>
    </row>
    <row r="3531" spans="17:17">
      <c r="Q3531"/>
    </row>
    <row r="3532" spans="17:17">
      <c r="Q3532"/>
    </row>
    <row r="3533" spans="17:17">
      <c r="Q3533"/>
    </row>
    <row r="3534" spans="17:17">
      <c r="Q3534"/>
    </row>
    <row r="3535" spans="17:17">
      <c r="Q3535"/>
    </row>
    <row r="3536" spans="17:17">
      <c r="Q3536"/>
    </row>
    <row r="3537" spans="17:17">
      <c r="Q3537"/>
    </row>
    <row r="3538" spans="17:17">
      <c r="Q3538"/>
    </row>
    <row r="3539" spans="17:17">
      <c r="Q3539"/>
    </row>
    <row r="3540" spans="17:17">
      <c r="Q3540"/>
    </row>
    <row r="3541" spans="17:17">
      <c r="Q3541"/>
    </row>
    <row r="3542" spans="17:17">
      <c r="Q3542"/>
    </row>
    <row r="3543" spans="17:17">
      <c r="Q3543"/>
    </row>
    <row r="3544" spans="17:17">
      <c r="Q3544"/>
    </row>
    <row r="3545" spans="17:17">
      <c r="Q3545"/>
    </row>
    <row r="3546" spans="17:17">
      <c r="Q3546"/>
    </row>
    <row r="3547" spans="17:17">
      <c r="Q3547"/>
    </row>
    <row r="3548" spans="17:17">
      <c r="Q3548"/>
    </row>
    <row r="3549" spans="17:17">
      <c r="Q3549"/>
    </row>
    <row r="3550" spans="17:17">
      <c r="Q3550"/>
    </row>
    <row r="3551" spans="17:17">
      <c r="Q3551"/>
    </row>
    <row r="3552" spans="17:17">
      <c r="Q3552"/>
    </row>
    <row r="3553" spans="17:17">
      <c r="Q3553"/>
    </row>
    <row r="3554" spans="17:17">
      <c r="Q3554"/>
    </row>
    <row r="3555" spans="17:17">
      <c r="Q3555"/>
    </row>
    <row r="3556" spans="17:17">
      <c r="Q3556"/>
    </row>
    <row r="3557" spans="17:17">
      <c r="Q3557"/>
    </row>
    <row r="3558" spans="17:17">
      <c r="Q3558"/>
    </row>
    <row r="3559" spans="17:17">
      <c r="Q3559"/>
    </row>
    <row r="3560" spans="17:17">
      <c r="Q3560"/>
    </row>
    <row r="3561" spans="17:17">
      <c r="Q3561"/>
    </row>
    <row r="3562" spans="17:17">
      <c r="Q3562"/>
    </row>
    <row r="3563" spans="17:17">
      <c r="Q3563"/>
    </row>
    <row r="3564" spans="17:17">
      <c r="Q3564"/>
    </row>
    <row r="3565" spans="17:17">
      <c r="Q3565"/>
    </row>
    <row r="3566" spans="17:17">
      <c r="Q3566"/>
    </row>
    <row r="3567" spans="17:17">
      <c r="Q3567"/>
    </row>
    <row r="3568" spans="17:17">
      <c r="Q3568"/>
    </row>
    <row r="3569" spans="17:17">
      <c r="Q3569"/>
    </row>
    <row r="3570" spans="17:17">
      <c r="Q3570"/>
    </row>
    <row r="3571" spans="17:17">
      <c r="Q3571"/>
    </row>
    <row r="3572" spans="17:17">
      <c r="Q3572"/>
    </row>
    <row r="3573" spans="17:17">
      <c r="Q3573"/>
    </row>
    <row r="3574" spans="17:17">
      <c r="Q3574"/>
    </row>
    <row r="3575" spans="17:17">
      <c r="Q3575"/>
    </row>
    <row r="3576" spans="17:17">
      <c r="Q3576"/>
    </row>
    <row r="3577" spans="17:17">
      <c r="Q3577"/>
    </row>
    <row r="3578" spans="17:17">
      <c r="Q3578"/>
    </row>
    <row r="3579" spans="17:17">
      <c r="Q3579"/>
    </row>
    <row r="3580" spans="17:17">
      <c r="Q3580"/>
    </row>
    <row r="3581" spans="17:17">
      <c r="Q3581"/>
    </row>
    <row r="3582" spans="17:17">
      <c r="Q3582"/>
    </row>
    <row r="3583" spans="17:17">
      <c r="Q3583"/>
    </row>
    <row r="3584" spans="17:17">
      <c r="Q3584"/>
    </row>
    <row r="3585" spans="17:17">
      <c r="Q3585"/>
    </row>
    <row r="3586" spans="17:17">
      <c r="Q3586"/>
    </row>
    <row r="3587" spans="17:17">
      <c r="Q3587"/>
    </row>
    <row r="3588" spans="17:17">
      <c r="Q3588"/>
    </row>
    <row r="3589" spans="17:17">
      <c r="Q3589"/>
    </row>
    <row r="3590" spans="17:17">
      <c r="Q3590"/>
    </row>
    <row r="3591" spans="17:17">
      <c r="Q3591"/>
    </row>
    <row r="3592" spans="17:17">
      <c r="Q3592"/>
    </row>
    <row r="3593" spans="17:17">
      <c r="Q3593"/>
    </row>
    <row r="3594" spans="17:17">
      <c r="Q3594"/>
    </row>
    <row r="3595" spans="17:17">
      <c r="Q3595"/>
    </row>
    <row r="3596" spans="17:17">
      <c r="Q3596"/>
    </row>
    <row r="3597" spans="17:17">
      <c r="Q3597"/>
    </row>
    <row r="3598" spans="17:17">
      <c r="Q3598"/>
    </row>
    <row r="3599" spans="17:17">
      <c r="Q3599"/>
    </row>
    <row r="3600" spans="17:17">
      <c r="Q3600"/>
    </row>
    <row r="3601" spans="17:17">
      <c r="Q3601"/>
    </row>
    <row r="3602" spans="17:17">
      <c r="Q3602"/>
    </row>
    <row r="3603" spans="17:17">
      <c r="Q3603"/>
    </row>
    <row r="3604" spans="17:17">
      <c r="Q3604"/>
    </row>
    <row r="3605" spans="17:17">
      <c r="Q3605"/>
    </row>
    <row r="3606" spans="17:17">
      <c r="Q3606"/>
    </row>
    <row r="3607" spans="17:17">
      <c r="Q3607"/>
    </row>
    <row r="3608" spans="17:17">
      <c r="Q3608"/>
    </row>
    <row r="3609" spans="17:17">
      <c r="Q3609"/>
    </row>
    <row r="3610" spans="17:17">
      <c r="Q3610"/>
    </row>
    <row r="3611" spans="17:17">
      <c r="Q3611"/>
    </row>
    <row r="3612" spans="17:17">
      <c r="Q3612"/>
    </row>
    <row r="3613" spans="17:17">
      <c r="Q3613"/>
    </row>
    <row r="3614" spans="17:17">
      <c r="Q3614"/>
    </row>
    <row r="3615" spans="17:17">
      <c r="Q3615"/>
    </row>
    <row r="3616" spans="17:17">
      <c r="Q3616"/>
    </row>
    <row r="3617" spans="17:17">
      <c r="Q3617"/>
    </row>
    <row r="3618" spans="17:17">
      <c r="Q3618"/>
    </row>
    <row r="3619" spans="17:17">
      <c r="Q3619"/>
    </row>
    <row r="3620" spans="17:17">
      <c r="Q3620"/>
    </row>
    <row r="3621" spans="17:17">
      <c r="Q3621"/>
    </row>
    <row r="3622" spans="17:17">
      <c r="Q3622"/>
    </row>
    <row r="3623" spans="17:17">
      <c r="Q3623"/>
    </row>
    <row r="3624" spans="17:17">
      <c r="Q3624"/>
    </row>
    <row r="3625" spans="17:17">
      <c r="Q3625"/>
    </row>
    <row r="3626" spans="17:17">
      <c r="Q3626"/>
    </row>
    <row r="3627" spans="17:17">
      <c r="Q3627"/>
    </row>
    <row r="3628" spans="17:17">
      <c r="Q3628"/>
    </row>
    <row r="3629" spans="17:17">
      <c r="Q3629"/>
    </row>
    <row r="3630" spans="17:17">
      <c r="Q3630"/>
    </row>
    <row r="3631" spans="17:17">
      <c r="Q3631"/>
    </row>
    <row r="3632" spans="17:17">
      <c r="Q3632"/>
    </row>
    <row r="3633" spans="17:17">
      <c r="Q3633"/>
    </row>
    <row r="3634" spans="17:17">
      <c r="Q3634"/>
    </row>
    <row r="3635" spans="17:17">
      <c r="Q3635"/>
    </row>
    <row r="3636" spans="17:17">
      <c r="Q3636"/>
    </row>
    <row r="3637" spans="17:17">
      <c r="Q3637"/>
    </row>
    <row r="3638" spans="17:17">
      <c r="Q3638"/>
    </row>
    <row r="3639" spans="17:17">
      <c r="Q3639"/>
    </row>
    <row r="3640" spans="17:17">
      <c r="Q3640"/>
    </row>
    <row r="3641" spans="17:17">
      <c r="Q3641"/>
    </row>
    <row r="3642" spans="17:17">
      <c r="Q3642"/>
    </row>
    <row r="3643" spans="17:17">
      <c r="Q3643"/>
    </row>
    <row r="3644" spans="17:17">
      <c r="Q3644"/>
    </row>
    <row r="3645" spans="17:17">
      <c r="Q3645"/>
    </row>
    <row r="3646" spans="17:17">
      <c r="Q3646"/>
    </row>
    <row r="3647" spans="17:17">
      <c r="Q3647"/>
    </row>
    <row r="3648" spans="17:17">
      <c r="Q3648"/>
    </row>
    <row r="3649" spans="17:17">
      <c r="Q3649"/>
    </row>
    <row r="3650" spans="17:17">
      <c r="Q3650"/>
    </row>
    <row r="3651" spans="17:17">
      <c r="Q3651"/>
    </row>
    <row r="3652" spans="17:17">
      <c r="Q3652"/>
    </row>
    <row r="3653" spans="17:17">
      <c r="Q3653"/>
    </row>
    <row r="3654" spans="17:17">
      <c r="Q3654"/>
    </row>
    <row r="3655" spans="17:17">
      <c r="Q3655"/>
    </row>
    <row r="3656" spans="17:17">
      <c r="Q3656"/>
    </row>
    <row r="3657" spans="17:17">
      <c r="Q3657"/>
    </row>
    <row r="3658" spans="17:17">
      <c r="Q3658"/>
    </row>
    <row r="3659" spans="17:17">
      <c r="Q3659"/>
    </row>
    <row r="3660" spans="17:17">
      <c r="Q3660"/>
    </row>
    <row r="3661" spans="17:17">
      <c r="Q3661"/>
    </row>
    <row r="3662" spans="17:17">
      <c r="Q3662"/>
    </row>
    <row r="3663" spans="17:17">
      <c r="Q3663"/>
    </row>
    <row r="3664" spans="17:17">
      <c r="Q3664"/>
    </row>
    <row r="3665" spans="17:17">
      <c r="Q3665"/>
    </row>
    <row r="3666" spans="17:17">
      <c r="Q3666"/>
    </row>
    <row r="3667" spans="17:17">
      <c r="Q3667"/>
    </row>
    <row r="3668" spans="17:17">
      <c r="Q3668"/>
    </row>
    <row r="3669" spans="17:17">
      <c r="Q3669"/>
    </row>
    <row r="3670" spans="17:17">
      <c r="Q3670"/>
    </row>
    <row r="3671" spans="17:17">
      <c r="Q3671"/>
    </row>
    <row r="3672" spans="17:17">
      <c r="Q3672"/>
    </row>
    <row r="3673" spans="17:17">
      <c r="Q3673"/>
    </row>
    <row r="3674" spans="17:17">
      <c r="Q3674"/>
    </row>
    <row r="3675" spans="17:17">
      <c r="Q3675"/>
    </row>
    <row r="3676" spans="17:17">
      <c r="Q3676"/>
    </row>
    <row r="3677" spans="17:17">
      <c r="Q3677"/>
    </row>
    <row r="3678" spans="17:17">
      <c r="Q3678"/>
    </row>
    <row r="3679" spans="17:17">
      <c r="Q3679"/>
    </row>
    <row r="3680" spans="17:17">
      <c r="Q3680"/>
    </row>
    <row r="3681" spans="17:17">
      <c r="Q3681"/>
    </row>
    <row r="3682" spans="17:17">
      <c r="Q3682"/>
    </row>
    <row r="3683" spans="17:17">
      <c r="Q3683"/>
    </row>
    <row r="3684" spans="17:17">
      <c r="Q3684"/>
    </row>
    <row r="3685" spans="17:17">
      <c r="Q3685"/>
    </row>
    <row r="3686" spans="17:17">
      <c r="Q3686"/>
    </row>
    <row r="3687" spans="17:17">
      <c r="Q3687"/>
    </row>
    <row r="3688" spans="17:17">
      <c r="Q3688"/>
    </row>
    <row r="3689" spans="17:17">
      <c r="Q3689"/>
    </row>
    <row r="3690" spans="17:17">
      <c r="Q3690"/>
    </row>
    <row r="3691" spans="17:17">
      <c r="Q3691"/>
    </row>
    <row r="3692" spans="17:17">
      <c r="Q3692"/>
    </row>
    <row r="3693" spans="17:17">
      <c r="Q3693"/>
    </row>
    <row r="3694" spans="17:17">
      <c r="Q3694"/>
    </row>
    <row r="3695" spans="17:17">
      <c r="Q3695"/>
    </row>
    <row r="3696" spans="17:17">
      <c r="Q3696"/>
    </row>
    <row r="3697" spans="17:17">
      <c r="Q3697"/>
    </row>
    <row r="3698" spans="17:17">
      <c r="Q3698"/>
    </row>
    <row r="3699" spans="17:17">
      <c r="Q3699"/>
    </row>
    <row r="3700" spans="17:17">
      <c r="Q3700"/>
    </row>
    <row r="3701" spans="17:17">
      <c r="Q3701"/>
    </row>
    <row r="3702" spans="17:17">
      <c r="Q3702"/>
    </row>
    <row r="3703" spans="17:17">
      <c r="Q3703"/>
    </row>
    <row r="3704" spans="17:17">
      <c r="Q3704"/>
    </row>
    <row r="3705" spans="17:17">
      <c r="Q3705"/>
    </row>
    <row r="3706" spans="17:17">
      <c r="Q3706"/>
    </row>
    <row r="3707" spans="17:17">
      <c r="Q3707"/>
    </row>
    <row r="3708" spans="17:17">
      <c r="Q3708"/>
    </row>
    <row r="3709" spans="17:17">
      <c r="Q3709"/>
    </row>
    <row r="3710" spans="17:17">
      <c r="Q3710"/>
    </row>
    <row r="3711" spans="17:17">
      <c r="Q3711"/>
    </row>
    <row r="3712" spans="17:17">
      <c r="Q3712"/>
    </row>
    <row r="3713" spans="17:17">
      <c r="Q3713"/>
    </row>
    <row r="3714" spans="17:17">
      <c r="Q3714"/>
    </row>
    <row r="3715" spans="17:17">
      <c r="Q3715"/>
    </row>
    <row r="3716" spans="17:17">
      <c r="Q3716"/>
    </row>
    <row r="3717" spans="17:17">
      <c r="Q3717"/>
    </row>
    <row r="3718" spans="17:17">
      <c r="Q3718"/>
    </row>
    <row r="3719" spans="17:17">
      <c r="Q3719"/>
    </row>
    <row r="3720" spans="17:17">
      <c r="Q3720"/>
    </row>
    <row r="3721" spans="17:17">
      <c r="Q3721"/>
    </row>
    <row r="3722" spans="17:17">
      <c r="Q3722"/>
    </row>
    <row r="3723" spans="17:17">
      <c r="Q3723"/>
    </row>
    <row r="3724" spans="17:17">
      <c r="Q3724"/>
    </row>
    <row r="3725" spans="17:17">
      <c r="Q3725"/>
    </row>
    <row r="3726" spans="17:17">
      <c r="Q3726"/>
    </row>
    <row r="3727" spans="17:17">
      <c r="Q3727"/>
    </row>
    <row r="3728" spans="17:17">
      <c r="Q3728"/>
    </row>
    <row r="3729" spans="17:17">
      <c r="Q3729"/>
    </row>
    <row r="3730" spans="17:17">
      <c r="Q3730"/>
    </row>
    <row r="3731" spans="17:17">
      <c r="Q3731"/>
    </row>
    <row r="3732" spans="17:17">
      <c r="Q3732"/>
    </row>
    <row r="3733" spans="17:17">
      <c r="Q3733"/>
    </row>
    <row r="3734" spans="17:17">
      <c r="Q3734"/>
    </row>
    <row r="3735" spans="17:17">
      <c r="Q3735"/>
    </row>
    <row r="3736" spans="17:17">
      <c r="Q3736"/>
    </row>
    <row r="3737" spans="17:17">
      <c r="Q3737"/>
    </row>
    <row r="3738" spans="17:17">
      <c r="Q3738"/>
    </row>
    <row r="3739" spans="17:17">
      <c r="Q3739"/>
    </row>
    <row r="3740" spans="17:17">
      <c r="Q3740"/>
    </row>
    <row r="3741" spans="17:17">
      <c r="Q3741"/>
    </row>
    <row r="3742" spans="17:17">
      <c r="Q3742"/>
    </row>
    <row r="3743" spans="17:17">
      <c r="Q3743"/>
    </row>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7" zoomScaleNormal="77" workbookViewId="0">
      <selection activeCell="V23" sqref="V23"/>
    </sheetView>
  </sheetViews>
  <sheetFormatPr defaultRowHeight="15"/>
  <cols>
    <col min="23" max="23" width="11.2851562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Info</vt:lpstr>
      <vt:lpstr>Data-1</vt:lpstr>
      <vt:lpstr>Code</vt:lpstr>
      <vt:lpstr>Sales</vt:lpstr>
      <vt:lpstr>Dashboard Sample</vt:lpstr>
      <vt:lpstr>Dashboard Sample (2)</vt:lpstr>
      <vt:lpstr>pivot tables</vt:lpstr>
      <vt:lpstr>Dashboared</vt:lpstr>
      <vt:lpstr>Info!Print_Area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Ismail</dc:creator>
  <cp:lastModifiedBy>abdallah hamdy</cp:lastModifiedBy>
  <cp:lastPrinted>2023-08-22T18:51:38Z</cp:lastPrinted>
  <dcterms:created xsi:type="dcterms:W3CDTF">2023-08-22T18:03:07Z</dcterms:created>
  <dcterms:modified xsi:type="dcterms:W3CDTF">2024-09-29T18:22:21Z</dcterms:modified>
</cp:coreProperties>
</file>