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pivotCache/pivotCacheDefinition55.xml" ContentType="application/vnd.openxmlformats-officedocument.spreadsheetml.pivotCacheDefinition+xml"/>
  <Override PartName="/xl/pivotCache/pivotCacheDefinition56.xml" ContentType="application/vnd.openxmlformats-officedocument.spreadsheetml.pivotCacheDefinition+xml"/>
  <Override PartName="/xl/pivotCache/pivotCacheDefinition57.xml" ContentType="application/vnd.openxmlformats-officedocument.spreadsheetml.pivotCacheDefinition+xml"/>
  <Override PartName="/xl/pivotCache/pivotCacheDefinition58.xml" ContentType="application/vnd.openxmlformats-officedocument.spreadsheetml.pivotCacheDefinition+xml"/>
  <Override PartName="/xl/pivotCache/pivotCacheDefinition59.xml" ContentType="application/vnd.openxmlformats-officedocument.spreadsheetml.pivotCacheDefinition+xml"/>
  <Override PartName="/xl/pivotCache/pivotCacheDefinition60.xml" ContentType="application/vnd.openxmlformats-officedocument.spreadsheetml.pivotCacheDefinition+xml"/>
  <Override PartName="/xl/pivotCache/pivotCacheDefinition61.xml" ContentType="application/vnd.openxmlformats-officedocument.spreadsheetml.pivotCacheDefinition+xml"/>
  <Override PartName="/xl/pivotCache/pivotCacheDefinition62.xml" ContentType="application/vnd.openxmlformats-officedocument.spreadsheetml.pivotCacheDefinition+xml"/>
  <Override PartName="/xl/pivotCache/pivotCacheDefinition63.xml" ContentType="application/vnd.openxmlformats-officedocument.spreadsheetml.pivotCacheDefinition+xml"/>
  <Override PartName="/xl/pivotCache/pivotCacheDefinition64.xml" ContentType="application/vnd.openxmlformats-officedocument.spreadsheetml.pivotCacheDefinition+xml"/>
  <Override PartName="/xl/pivotCache/pivotCacheDefinition65.xml" ContentType="application/vnd.openxmlformats-officedocument.spreadsheetml.pivotCacheDefinition+xml"/>
  <Override PartName="/xl/pivotCache/pivotCacheDefinition66.xml" ContentType="application/vnd.openxmlformats-officedocument.spreadsheetml.pivotCacheDefinition+xml"/>
  <Override PartName="/xl/pivotCache/pivotCacheDefinition67.xml" ContentType="application/vnd.openxmlformats-officedocument.spreadsheetml.pivotCacheDefinition+xml"/>
  <Override PartName="/xl/pivotCache/pivotCacheDefinition68.xml" ContentType="application/vnd.openxmlformats-officedocument.spreadsheetml.pivotCacheDefinition+xml"/>
  <Override PartName="/xl/pivotCache/pivotCacheDefinition69.xml" ContentType="application/vnd.openxmlformats-officedocument.spreadsheetml.pivotCacheDefinition+xml"/>
  <Override PartName="/xl/pivotCache/pivotCacheDefinition70.xml" ContentType="application/vnd.openxmlformats-officedocument.spreadsheetml.pivotCacheDefinition+xml"/>
  <Override PartName="/xl/pivotCache/pivotCacheDefinition71.xml" ContentType="application/vnd.openxmlformats-officedocument.spreadsheetml.pivotCacheDefinition+xml"/>
  <Override PartName="/xl/pivotCache/pivotCacheDefinition72.xml" ContentType="application/vnd.openxmlformats-officedocument.spreadsheetml.pivotCacheDefinition+xml"/>
  <Override PartName="/xl/pivotCache/pivotCacheDefinition73.xml" ContentType="application/vnd.openxmlformats-officedocument.spreadsheetml.pivotCacheDefinition+xml"/>
  <Override PartName="/xl/pivotCache/pivotCacheDefinition74.xml" ContentType="application/vnd.openxmlformats-officedocument.spreadsheetml.pivotCacheDefinition+xml"/>
  <Override PartName="/xl/pivotCache/pivotCacheDefinition75.xml" ContentType="application/vnd.openxmlformats-officedocument.spreadsheetml.pivotCacheDefinition+xml"/>
  <Override PartName="/xl/pivotCache/pivotCacheDefinition76.xml" ContentType="application/vnd.openxmlformats-officedocument.spreadsheetml.pivotCacheDefinition+xml"/>
  <Override PartName="/xl/pivotCache/pivotCacheDefinition77.xml" ContentType="application/vnd.openxmlformats-officedocument.spreadsheetml.pivotCacheDefinition+xml"/>
  <Override PartName="/xl/pivotCache/pivotCacheDefinition78.xml" ContentType="application/vnd.openxmlformats-officedocument.spreadsheetml.pivotCacheDefinition+xml"/>
  <Override PartName="/xl/pivotCache/pivotCacheDefinition79.xml" ContentType="application/vnd.openxmlformats-officedocument.spreadsheetml.pivotCacheDefinition+xml"/>
  <Override PartName="/xl/pivotCache/pivotCacheDefinition80.xml" ContentType="application/vnd.openxmlformats-officedocument.spreadsheetml.pivotCacheDefinition+xml"/>
  <Override PartName="/xl/pivotCache/pivotCacheDefinition81.xml" ContentType="application/vnd.openxmlformats-officedocument.spreadsheetml.pivotCacheDefinition+xml"/>
  <Override PartName="/xl/pivotCache/pivotCacheDefinition82.xml" ContentType="application/vnd.openxmlformats-officedocument.spreadsheetml.pivotCacheDefinition+xml"/>
  <Override PartName="/xl/pivotCache/pivotCacheDefinition8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yad\Downloads\"/>
    </mc:Choice>
  </mc:AlternateContent>
  <xr:revisionPtr revIDLastSave="0" documentId="13_ncr:1_{2FEA63A3-938A-4F17-AC60-440D0A92CB4C}" xr6:coauthVersionLast="47" xr6:coauthVersionMax="47" xr10:uidLastSave="{00000000-0000-0000-0000-000000000000}"/>
  <bookViews>
    <workbookView xWindow="-108" yWindow="-108" windowWidth="23256" windowHeight="12456" activeTab="2" xr2:uid="{F9E472AE-3378-4342-8BEC-AACD2B819B69}"/>
  </bookViews>
  <sheets>
    <sheet name="Pivot table" sheetId="7" r:id="rId1"/>
    <sheet name="Productivity Analysis " sheetId="8" r:id="rId2"/>
    <sheet name="Downtime Analysis" sheetId="9" r:id="rId3"/>
    <sheet name="Operator Analysis" sheetId="10" r:id="rId4"/>
    <sheet name="Shift Productivity" sheetId="11" r:id="rId5"/>
    <sheet name="Product Analysis" sheetId="12" r:id="rId6"/>
    <sheet name="Line_productivity" sheetId="2" r:id="rId7"/>
    <sheet name="Products" sheetId="3" r:id="rId8"/>
    <sheet name="Downtime_factors" sheetId="4" r:id="rId9"/>
    <sheet name="Line_downtime" sheetId="5" r:id="rId10"/>
  </sheets>
  <definedNames>
    <definedName name="_xlcn.WorksheetConnection_Book1Downtime_factors1" hidden="1">Downtime_factors[]</definedName>
    <definedName name="_xlcn.WorksheetConnection_Book1Line_downtime1" hidden="1">Line_downtime[]</definedName>
    <definedName name="_xlcn.WorksheetConnection_Book1Line_productivity1" hidden="1">Line_productivity[]</definedName>
    <definedName name="_xlcn.WorksheetConnection_Book1Products1" hidden="1">Products[]</definedName>
    <definedName name="ExternalData_1" localSheetId="6" hidden="1">Line_productivity!$A$1:$J$39</definedName>
    <definedName name="ExternalData_2" localSheetId="7" hidden="1">Products!$A$1:$D$7</definedName>
    <definedName name="ExternalData_3" localSheetId="8" hidden="1">Downtime_factors!$A$1:$C$13</definedName>
    <definedName name="ExternalData_4" localSheetId="9" hidden="1">Line_downtime!$A$1:$D$62</definedName>
  </definedNames>
  <calcPr calcId="191029"/>
  <pivotCaches>
    <pivotCache cacheId="0" r:id="rId11"/>
    <pivotCache cacheId="1" r:id="rId12"/>
    <pivotCache cacheId="2" r:id="rId13"/>
    <pivotCache cacheId="3" r:id="rId14"/>
    <pivotCache cacheId="6" r:id="rId15"/>
    <pivotCache cacheId="10" r:id="rId16"/>
    <pivotCache cacheId="11" r:id="rId17"/>
    <pivotCache cacheId="12" r:id="rId18"/>
    <pivotCache cacheId="13" r:id="rId19"/>
    <pivotCache cacheId="14" r:id="rId20"/>
    <pivotCache cacheId="15" r:id="rId21"/>
    <pivotCache cacheId="16" r:id="rId22"/>
    <pivotCache cacheId="17" r:id="rId23"/>
    <pivotCache cacheId="18" r:id="rId24"/>
    <pivotCache cacheId="19" r:id="rId25"/>
    <pivotCache cacheId="20" r:id="rId26"/>
    <pivotCache cacheId="21" r:id="rId27"/>
    <pivotCache cacheId="22" r:id="rId28"/>
    <pivotCache cacheId="23" r:id="rId29"/>
    <pivotCache cacheId="24" r:id="rId30"/>
    <pivotCache cacheId="25" r:id="rId31"/>
    <pivotCache cacheId="26" r:id="rId32"/>
    <pivotCache cacheId="27" r:id="rId33"/>
    <pivotCache cacheId="28" r:id="rId34"/>
    <pivotCache cacheId="29" r:id="rId35"/>
    <pivotCache cacheId="30" r:id="rId36"/>
    <pivotCache cacheId="31" r:id="rId37"/>
    <pivotCache cacheId="32" r:id="rId38"/>
    <pivotCache cacheId="33" r:id="rId39"/>
    <pivotCache cacheId="34" r:id="rId40"/>
    <pivotCache cacheId="35" r:id="rId41"/>
    <pivotCache cacheId="36" r:id="rId42"/>
    <pivotCache cacheId="37" r:id="rId43"/>
    <pivotCache cacheId="39" r:id="rId44"/>
    <pivotCache cacheId="40" r:id="rId45"/>
    <pivotCache cacheId="41" r:id="rId46"/>
    <pivotCache cacheId="42" r:id="rId47"/>
    <pivotCache cacheId="43" r:id="rId48"/>
    <pivotCache cacheId="44" r:id="rId49"/>
    <pivotCache cacheId="45" r:id="rId50"/>
    <pivotCache cacheId="46" r:id="rId51"/>
    <pivotCache cacheId="47" r:id="rId52"/>
    <pivotCache cacheId="48" r:id="rId53"/>
    <pivotCache cacheId="49" r:id="rId54"/>
    <pivotCache cacheId="50" r:id="rId55"/>
    <pivotCache cacheId="51" r:id="rId56"/>
    <pivotCache cacheId="52" r:id="rId57"/>
    <pivotCache cacheId="53" r:id="rId58"/>
    <pivotCache cacheId="54" r:id="rId59"/>
    <pivotCache cacheId="55" r:id="rId60"/>
    <pivotCache cacheId="56" r:id="rId61"/>
    <pivotCache cacheId="57" r:id="rId62"/>
    <pivotCache cacheId="58" r:id="rId63"/>
    <pivotCache cacheId="59" r:id="rId64"/>
    <pivotCache cacheId="60" r:id="rId65"/>
    <pivotCache cacheId="61" r:id="rId66"/>
    <pivotCache cacheId="62" r:id="rId67"/>
    <pivotCache cacheId="63" r:id="rId68"/>
    <pivotCache cacheId="64" r:id="rId69"/>
    <pivotCache cacheId="65" r:id="rId70"/>
    <pivotCache cacheId="66" r:id="rId71"/>
    <pivotCache cacheId="67" r:id="rId72"/>
    <pivotCache cacheId="68" r:id="rId73"/>
    <pivotCache cacheId="69" r:id="rId74"/>
    <pivotCache cacheId="70" r:id="rId75"/>
    <pivotCache cacheId="71" r:id="rId76"/>
    <pivotCache cacheId="72" r:id="rId77"/>
    <pivotCache cacheId="73" r:id="rId78"/>
    <pivotCache cacheId="74" r:id="rId79"/>
    <pivotCache cacheId="75" r:id="rId80"/>
    <pivotCache cacheId="76" r:id="rId81"/>
    <pivotCache cacheId="77" r:id="rId82"/>
    <pivotCache cacheId="78" r:id="rId83"/>
    <pivotCache cacheId="79" r:id="rId84"/>
    <pivotCache cacheId="80" r:id="rId85"/>
    <pivotCache cacheId="81" r:id="rId86"/>
    <pivotCache cacheId="82" r:id="rId87"/>
    <pivotCache cacheId="121" r:id="rId88"/>
    <pivotCache cacheId="127" r:id="rId89"/>
    <pivotCache cacheId="133" r:id="rId90"/>
    <pivotCache cacheId="139" r:id="rId91"/>
    <pivotCache cacheId="151" r:id="rId92"/>
    <pivotCache cacheId="166" r:id="rId9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1!Products"/>
          <x15:modelTable id="Line_productivity" name="Line_productivity" connection="WorksheetConnection_Book1!Line_productivity"/>
          <x15:modelTable id="Line_downtime" name="Line_downtime" connection="WorksheetConnection_Book1!Line_downtime"/>
          <x15:modelTable id="Downtime_factors" name="Downtime_factors" connection="WorksheetConnection_Book1!Downtime_factors"/>
        </x15:modelTables>
        <x15:modelRelationships>
          <x15:modelRelationship fromTable="Line_productivity" fromColumn="Product_id" toTable="Products" toColumn="Product_id"/>
          <x15:modelRelationship fromTable="Line_downtime" fromColumn="Batch" toTable="Line_productivity" toColumn="Batch"/>
          <x15:modelRelationship fromTable="Line_downtime" fromColumn="Factor_id" toTable="Downtime_factors" toColumn="Facto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ine_productivity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Line_productivity" columnName="Start Time" columnId="Start Time">
                <x16:calculatedTimeColumn columnName="Start Time (Hour)" columnId="Start Time (Hour)" contentType="hours" isSelected="1"/>
                <x16:calculatedTimeColumn columnName="Start Time (Minute)" columnId="Start 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D1A6C-7095-42AE-869B-A0F14FE5B928}" keepAlive="1" name="Query - Downtime_factors" description="Connection to the 'Downtime_factors' query in the workbook." type="5" refreshedVersion="8" background="1" saveData="1">
    <dbPr connection="Provider=Microsoft.Mashup.OleDb.1;Data Source=$Workbook$;Location=Downtime_factors;Extended Properties=&quot;&quot;" command="SELECT * FROM [Downtime_factors]"/>
  </connection>
  <connection id="2" xr16:uid="{97CD5C82-1404-44A0-AF75-FFACCD2291E0}" keepAlive="1" name="Query - Line_downtime" description="Connection to the 'Line_downtime' query in the workbook." type="5" refreshedVersion="8" background="1" saveData="1">
    <dbPr connection="Provider=Microsoft.Mashup.OleDb.1;Data Source=$Workbook$;Location=Line_downtime;Extended Properties=&quot;&quot;" command="SELECT * FROM [Line_downtime]"/>
  </connection>
  <connection id="3" xr16:uid="{E07376AE-592C-48B8-A0CE-6FADD21F7E16}" keepAlive="1" name="Query - Line_productivity" description="Connection to the 'Line_productivity' query in the workbook." type="5" refreshedVersion="8" background="1" saveData="1">
    <dbPr connection="Provider=Microsoft.Mashup.OleDb.1;Data Source=$Workbook$;Location=Line_productivity;Extended Properties=&quot;&quot;" command="SELECT * FROM [Line_productivity]"/>
  </connection>
  <connection id="4" xr16:uid="{48B307EF-1D5C-461D-9BD1-29B59D353FF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98D0FC6C-85A9-4155-8724-76336D74781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279CDAE4-1F52-416E-854C-E9AFC0E74304}" name="WorksheetConnection_Book1!Downtime_factors" type="102" refreshedVersion="8" minRefreshableVersion="5">
    <extLst>
      <ext xmlns:x15="http://schemas.microsoft.com/office/spreadsheetml/2010/11/main" uri="{DE250136-89BD-433C-8126-D09CA5730AF9}">
        <x15:connection id="Downtime_factors">
          <x15:rangePr sourceName="_xlcn.WorksheetConnection_Book1Downtime_factors1"/>
        </x15:connection>
      </ext>
    </extLst>
  </connection>
  <connection id="7" xr16:uid="{B24307D8-CCA2-44F2-8D74-4E25206F7275}" name="WorksheetConnection_Book1!Line_downtime" type="102" refreshedVersion="8" minRefreshableVersion="5">
    <extLst>
      <ext xmlns:x15="http://schemas.microsoft.com/office/spreadsheetml/2010/11/main" uri="{DE250136-89BD-433C-8126-D09CA5730AF9}">
        <x15:connection id="Line_downtime">
          <x15:rangePr sourceName="_xlcn.WorksheetConnection_Book1Line_downtime1"/>
        </x15:connection>
      </ext>
    </extLst>
  </connection>
  <connection id="8" xr16:uid="{9A6A4636-5D8A-4C9B-815A-20C3F7AE8177}" name="WorksheetConnection_Book1!Line_productivity" type="102" refreshedVersion="8" minRefreshableVersion="5">
    <extLst>
      <ext xmlns:x15="http://schemas.microsoft.com/office/spreadsheetml/2010/11/main" uri="{DE250136-89BD-433C-8126-D09CA5730AF9}">
        <x15:connection id="Line_productivity" autoDelete="1">
          <x15:rangePr sourceName="_xlcn.WorksheetConnection_Book1Line_productivity1"/>
        </x15:connection>
      </ext>
    </extLst>
  </connection>
  <connection id="9" xr16:uid="{173EB844-686F-471F-A5E9-694C8248D1CC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Line_productivity].[Production_status].&amp;[Delayed]}"/>
    <s v="{[Downtime_factors].[Operator Error].&amp;[Operator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<sst xmlns="http://schemas.openxmlformats.org/spreadsheetml/2006/main" count="1165" uniqueCount="267">
  <si>
    <t>Batch</t>
  </si>
  <si>
    <t>Date</t>
  </si>
  <si>
    <t>Product_id</t>
  </si>
  <si>
    <t>Operator</t>
  </si>
  <si>
    <t>Start Time</t>
  </si>
  <si>
    <t>End Time</t>
  </si>
  <si>
    <t>Production Duration</t>
  </si>
  <si>
    <t>Shift</t>
  </si>
  <si>
    <t>Production_status</t>
  </si>
  <si>
    <t>422111</t>
  </si>
  <si>
    <t>OR-600</t>
  </si>
  <si>
    <t>Mac</t>
  </si>
  <si>
    <t>Morning</t>
  </si>
  <si>
    <t>Delayed</t>
  </si>
  <si>
    <t>422112</t>
  </si>
  <si>
    <t>LE-600</t>
  </si>
  <si>
    <t>Afternoon</t>
  </si>
  <si>
    <t>422113</t>
  </si>
  <si>
    <t>422114</t>
  </si>
  <si>
    <t>422115</t>
  </si>
  <si>
    <t>Charlie</t>
  </si>
  <si>
    <t>422116</t>
  </si>
  <si>
    <t>On Time</t>
  </si>
  <si>
    <t>422117</t>
  </si>
  <si>
    <t>422118</t>
  </si>
  <si>
    <t>CO-600</t>
  </si>
  <si>
    <t>Dee</t>
  </si>
  <si>
    <t>Night</t>
  </si>
  <si>
    <t>422119</t>
  </si>
  <si>
    <t>422120</t>
  </si>
  <si>
    <t>422121</t>
  </si>
  <si>
    <t>Dennis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</si>
  <si>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</si>
  <si>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</si>
  <si>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</si>
  <si>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</si>
  <si>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</si>
  <si>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</si>
  <si>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</si>
  <si>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</si>
  <si>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</si>
  <si>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</si>
  <si>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</si>
  <si>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</si>
  <si>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DC-600</t>
  </si>
  <si>
    <t>422134</t>
  </si>
  <si>
    <t>422135</t>
  </si>
  <si>
    <t>422136</t>
  </si>
  <si>
    <t>422137</t>
  </si>
  <si>
    <t>RB-600</t>
  </si>
  <si>
    <t>422138</t>
  </si>
  <si>
    <t>422139</t>
  </si>
  <si>
    <t>422140</t>
  </si>
  <si>
    <t>422141</t>
  </si>
  <si>
    <t>422142</t>
  </si>
  <si>
    <t>422143</t>
  </si>
  <si>
    <t>422144</t>
  </si>
  <si>
    <t>CO-2L</t>
  </si>
  <si>
    <t>422145</t>
  </si>
  <si>
    <t>422146</t>
  </si>
  <si>
    <t>422147</t>
  </si>
  <si>
    <t>422148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</si>
  <si>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</si>
  <si>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</si>
  <si>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</si>
  <si>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</si>
  <si>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</si>
  <si>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</si>
  <si>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</si>
  <si>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</si>
  <si>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Berry</t>
  </si>
  <si>
    <t>2 L</t>
  </si>
  <si>
    <t>Factor_id</t>
  </si>
  <si>
    <t>Description</t>
  </si>
  <si>
    <t>Operator Error</t>
  </si>
  <si>
    <t>1</t>
  </si>
  <si>
    <t>Emergency stop</t>
  </si>
  <si>
    <t>2</t>
  </si>
  <si>
    <t>Batch change</t>
  </si>
  <si>
    <t>3</t>
  </si>
  <si>
    <t>Labeling error</t>
  </si>
  <si>
    <t>4</t>
  </si>
  <si>
    <t>Inventory shortage</t>
  </si>
  <si>
    <t>5</t>
  </si>
  <si>
    <t>Product spill</t>
  </si>
  <si>
    <t>6</t>
  </si>
  <si>
    <t>Machine adjustment</t>
  </si>
  <si>
    <t>7</t>
  </si>
  <si>
    <t>Machine failure</t>
  </si>
  <si>
    <t>8</t>
  </si>
  <si>
    <t>Batch coding error</t>
  </si>
  <si>
    <t>9</t>
  </si>
  <si>
    <t>Conveyor belt jam</t>
  </si>
  <si>
    <t>10</t>
  </si>
  <si>
    <t>Calibration error</t>
  </si>
  <si>
    <t>11</t>
  </si>
  <si>
    <t>Label switch</t>
  </si>
  <si>
    <t>12</t>
  </si>
  <si>
    <t>Other</t>
  </si>
  <si>
    <t>Downtime_id</t>
  </si>
  <si>
    <t>Duration_MIn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</si>
  <si>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</si>
  <si>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</si>
  <si>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</si>
  <si>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</si>
  <si>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</si>
  <si>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</si>
  <si>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</si>
  <si>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</si>
  <si>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</si>
  <si>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</si>
  <si>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</si>
  <si>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</si>
  <si>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</si>
  <si>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</si>
  <si>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</si>
  <si>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</si>
  <si>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</si>
  <si>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</si>
  <si>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</si>
  <si>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</si>
  <si>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</si>
  <si>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</si>
  <si>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</si>
  <si>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</si>
  <si>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</si>
  <si>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</si>
  <si>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</si>
  <si>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</si>
  <si>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</si>
  <si>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</si>
  <si>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</si>
  <si>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</si>
  <si>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</si>
  <si>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</si>
  <si>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</si>
  <si>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</si>
  <si>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</si>
  <si>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</si>
  <si>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</si>
  <si>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</si>
  <si>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</si>
  <si>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</si>
  <si>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</si>
  <si>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</si>
  <si>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</si>
  <si>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</si>
  <si>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</si>
  <si>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</si>
  <si>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</si>
  <si>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What is the % of delayed batches from production duration?</t>
  </si>
  <si>
    <t>Count of Batch</t>
  </si>
  <si>
    <t>Row Labels</t>
  </si>
  <si>
    <t>Grand Total</t>
  </si>
  <si>
    <t>Is delay  exception or is it the normal?</t>
  </si>
  <si>
    <t>Which are the top 5 batches with the most downtime?</t>
  </si>
  <si>
    <t>Total Downtime</t>
  </si>
  <si>
    <t>What is the total downtime on the line?</t>
  </si>
  <si>
    <t>Sum of Duration_MIn</t>
  </si>
  <si>
    <t>Column Labels</t>
  </si>
  <si>
    <t>What are the most frequent downtime factors contributing to production delays?</t>
  </si>
  <si>
    <t>Did every delayed batch have downtime?</t>
  </si>
  <si>
    <t>Is Product_id associated with a higher delay rate?</t>
  </si>
  <si>
    <t>Get the products that are marked as both on time and delayed?</t>
  </si>
  <si>
    <t>Does the delay rate differ between operators?</t>
  </si>
  <si>
    <t>Get the Operator that are marked as both on time and delayed?</t>
  </si>
  <si>
    <t>Does a specific shift have more delays?</t>
  </si>
  <si>
    <t>Does downtime increase in a specific shift?</t>
  </si>
  <si>
    <t>أغسطس</t>
  </si>
  <si>
    <t>سبتمبر</t>
  </si>
  <si>
    <t>Is the delay % increasing over days?</t>
  </si>
  <si>
    <t>Does downtime change over time?</t>
  </si>
  <si>
    <t>What proportion of downtime is due to operator error vs. equipment factors?</t>
  </si>
  <si>
    <t>What is the number of batches, delayed, and on-time in each shift?</t>
  </si>
  <si>
    <t>Production Duration2</t>
  </si>
  <si>
    <t>1- Is the number of batches increasing or decreasing over time?</t>
  </si>
  <si>
    <t>Average of Production Duration</t>
  </si>
  <si>
    <t>Sum of Production Duration</t>
  </si>
  <si>
    <t>3- What is the percentage  of each product to total batches?</t>
  </si>
  <si>
    <t>2- How many batches does each shift complete on average?</t>
  </si>
  <si>
    <t>Total_Actual_Minutes</t>
  </si>
  <si>
    <t>Total_Ideal_Minutes</t>
  </si>
  <si>
    <t>Utilization_Rate</t>
  </si>
  <si>
    <t>4- Compare total actual operating hours vs ideal required hours?</t>
  </si>
  <si>
    <t xml:space="preserve">5- How many hours per day does the line operate out of 24 hours? </t>
  </si>
  <si>
    <t> 6- Which Top 5 batch took the longest time ?</t>
  </si>
  <si>
    <t>_ Which Top 5 was the fastest batch completed?</t>
  </si>
  <si>
    <t>Changeover Count</t>
  </si>
  <si>
    <t>Sum of Changeover Count</t>
  </si>
  <si>
    <t>7- How many times was the product changed per day?</t>
  </si>
  <si>
    <t xml:space="preserve">8- What is the total number of batches  for each product? </t>
  </si>
  <si>
    <t xml:space="preserve"> </t>
  </si>
  <si>
    <t>_What is the average actual production duration for each product?</t>
  </si>
  <si>
    <t xml:space="preserve">_How many times was the status marked as ON TIME versus DELAY? </t>
  </si>
  <si>
    <t>_Which day recorded the highest production for batch?</t>
  </si>
  <si>
    <t>9- Top 10  between Actual Production Duration and Ideal Time  for each batch?</t>
  </si>
  <si>
    <t xml:space="preserve">10- Which shift (Morning, Afternoon, Night) has the highest delay rate versus ideal time? </t>
  </si>
  <si>
    <t>11- Do large-size products (2L) experience higher delays than small-size bottles (600ml)?</t>
  </si>
  <si>
    <t>Productivity Score</t>
  </si>
  <si>
    <t>KPI--Productivity Score (%)</t>
  </si>
  <si>
    <t>Average Delay per Batch</t>
  </si>
  <si>
    <t>On-Time Delivery Rate (OTDR)</t>
  </si>
  <si>
    <t>Total_Liters</t>
  </si>
  <si>
    <t>Product Share</t>
  </si>
  <si>
    <t>Each product’s share of total production</t>
  </si>
  <si>
    <t>What is the average delay time for batches marked DELAY only?</t>
  </si>
  <si>
    <t>Total Batchs</t>
  </si>
  <si>
    <t>1- What is the most frequent downtime factor?</t>
  </si>
  <si>
    <t>_Which factor consumes the highest downtime duration?</t>
  </si>
  <si>
    <t>_What is the total downtime for each shift?</t>
  </si>
  <si>
    <t>_What is the total downtime for each day?</t>
  </si>
  <si>
    <t>_What percentage of failures falls under Operator Error vs machine failures?</t>
  </si>
  <si>
    <t>Sum of Duration_MIn2</t>
  </si>
  <si>
    <t xml:space="preserve">2- Which 20% of causes are responsible for 80% of lost time? </t>
  </si>
  <si>
    <t>Count of Downtime_id</t>
  </si>
  <si>
    <t>3- Are certain operators associated with repeated Operator Errors?</t>
  </si>
  <si>
    <t>4- What is the Total Downtime (min) for each shift ?</t>
  </si>
  <si>
    <t>KPI- Total Downtime</t>
  </si>
  <si>
    <t>Avg. Downtime_Min</t>
  </si>
  <si>
    <t>Average of Duration_MIn</t>
  </si>
  <si>
    <t>Downtime_Percentage</t>
  </si>
  <si>
    <t>Uptime Ratio</t>
  </si>
  <si>
    <t>Availability Rate</t>
  </si>
  <si>
    <t>Lost_Batches_Count</t>
  </si>
  <si>
    <t>Production Loss (Batches)</t>
  </si>
  <si>
    <t>MTBF</t>
  </si>
  <si>
    <t>Mean Time Between Failures (Min)</t>
  </si>
  <si>
    <t>Non Operator</t>
  </si>
  <si>
    <t>Human Error Impact (%)</t>
  </si>
  <si>
    <t>Human Error Downtime %</t>
  </si>
  <si>
    <t>5- Is any shift associated with higher Machine Failure incidents?</t>
  </si>
  <si>
    <t>6- Do all DELAY batches have recorded downtime causes?</t>
  </si>
  <si>
    <t>1. Which operator recorded the highest number of batches?</t>
  </si>
  <si>
    <t xml:space="preserve">3. What is each operator’s ON TIME percentage? </t>
  </si>
  <si>
    <t xml:space="preserve">5. Which operator is associated with the highest number of operator errors? </t>
  </si>
  <si>
    <t>7.How many downtime minutes did each operator contribute?</t>
  </si>
  <si>
    <t xml:space="preserve">10. Is operator performance consistent across shifts? </t>
  </si>
  <si>
    <t xml:space="preserve">2. Which operator has the lowest average production time for the same product? </t>
  </si>
  <si>
    <t xml:space="preserve">4.Which operator performs closest to Min_Batch_Time? </t>
  </si>
  <si>
    <t>Time_Variance_Min</t>
  </si>
  <si>
    <r>
      <rPr>
        <b/>
        <sz val="11"/>
        <rFont val="Aptos Narrow"/>
        <family val="2"/>
        <scheme val="minor"/>
      </rPr>
      <t>6.</t>
    </r>
    <r>
      <rPr>
        <b/>
        <sz val="11"/>
        <color theme="1"/>
        <rFont val="Aptos Narrow"/>
        <scheme val="minor"/>
      </rPr>
      <t>What type of human error is most common for each operator?</t>
    </r>
    <r>
      <rPr>
        <sz val="11"/>
        <color theme="1"/>
        <rFont val="Aptos Narrow"/>
        <family val="2"/>
        <charset val="178"/>
        <scheme val="minor"/>
      </rPr>
      <t xml:space="preserve"> </t>
    </r>
  </si>
  <si>
    <t>Avg_Repair_Time</t>
  </si>
  <si>
    <t>8- Which operator restores operation fastest after a failure?</t>
  </si>
  <si>
    <t xml:space="preserve">9- Does operator efficiency drop when moving from 600ml products to 2L products? </t>
  </si>
  <si>
    <t>1- Which shift produces the highest batch volume?</t>
  </si>
  <si>
    <t>2- Does a certain shift have more downtime?</t>
  </si>
  <si>
    <t>3- Which shift performs best against target time</t>
  </si>
  <si>
    <t>_Are these failures machine-related or material shortages</t>
  </si>
  <si>
    <t>4- Is any shift associated with more Operator Errors?</t>
  </si>
  <si>
    <t>KPI-On-Time Delivery Rate per Shift</t>
  </si>
  <si>
    <t>Human Factor Impact</t>
  </si>
  <si>
    <t>Downtime Severity</t>
  </si>
  <si>
    <t>Operator Error Occurrence</t>
  </si>
  <si>
    <t>1.Do 2L products consistently have higher delays than 600ml products?</t>
  </si>
  <si>
    <t>2.Does a specific flavor cause more machine issues or Product Spill incidents?</t>
  </si>
  <si>
    <t>3.How many minutes are lost during product changeovers</t>
  </si>
  <si>
    <t>4.Is any product more associated with Labeling Errors or Label Switch failures?</t>
  </si>
  <si>
    <t xml:space="preserve">5.which product is the easiest and which is the most difficult for the line? </t>
  </si>
  <si>
    <t>KPI-Average downtime minutes for each product</t>
  </si>
  <si>
    <t>Count of Product_id</t>
  </si>
  <si>
    <t xml:space="preserve">Total Products </t>
  </si>
  <si>
    <r>
      <rPr>
        <b/>
        <sz val="11"/>
        <color rgb="FF00B050"/>
        <rFont val="Aptos Narrow"/>
        <scheme val="minor"/>
      </rPr>
      <t>KPI-</t>
    </r>
    <r>
      <rPr>
        <b/>
        <sz val="11"/>
        <color theme="1"/>
        <rFont val="Aptos Narrow"/>
        <scheme val="minor"/>
      </rPr>
      <t xml:space="preserve"> Operator Efficiency Index</t>
    </r>
  </si>
  <si>
    <t>Operator Efficiency</t>
  </si>
  <si>
    <t xml:space="preserve"> Average production time without Operator Errors</t>
  </si>
  <si>
    <t>Error-Free Run Time</t>
  </si>
  <si>
    <t>Estimated waste or lost time caused by each operator.</t>
  </si>
  <si>
    <t>Waste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</si>
</sst>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00409]h:mm\ AM/PM;@"/>
    <numFmt numFmtId="165" formatCode="0.0%"/>
    <numFmt numFmtId="166" formatCode="d\.hh:mm:ss"/>
    <numFmt numFmtId="167" formatCode="0.00%;\-0.00%;0.00%"/>
    <numFmt numFmtId="168" formatCode="0.0"/>
  </numFmts>
  <fonts count="20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F4761"/>
      <name val="Aptos"/>
      <family val="2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C00000"/>
      <name val="Arial"/>
      <family val="2"/>
    </font>
    <font>
      <b/>
      <sz val="12"/>
      <color rgb="FFC00000"/>
      <name val="Arial"/>
      <family val="2"/>
    </font>
    <font>
      <b/>
      <sz val="11"/>
      <color rgb="FF00B05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rgb="FFABABAB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rgb="FFABABAB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left"/>
    </xf>
    <xf numFmtId="165" fontId="0" fillId="2" borderId="0" xfId="0" applyNumberFormat="1" applyFill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  <xf numFmtId="1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9" fillId="0" borderId="0" xfId="0" applyFont="1"/>
    <xf numFmtId="0" fontId="0" fillId="3" borderId="0" xfId="0" applyFill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0" fontId="1" fillId="3" borderId="0" xfId="0" applyFont="1" applyFill="1"/>
    <xf numFmtId="0" fontId="6" fillId="3" borderId="0" xfId="0" applyFont="1" applyFill="1"/>
    <xf numFmtId="0" fontId="8" fillId="0" borderId="0" xfId="0" applyFont="1" applyAlignment="1">
      <alignment horizontal="left" vertical="center" indent="4"/>
    </xf>
    <xf numFmtId="0" fontId="11" fillId="0" borderId="0" xfId="0" applyFont="1" applyAlignment="1">
      <alignment vertical="center"/>
    </xf>
    <xf numFmtId="10" fontId="0" fillId="2" borderId="0" xfId="0" applyNumberFormat="1" applyFill="1"/>
    <xf numFmtId="0" fontId="8" fillId="0" borderId="0" xfId="0" applyFont="1"/>
    <xf numFmtId="0" fontId="7" fillId="3" borderId="0" xfId="0" applyFont="1" applyFill="1"/>
    <xf numFmtId="168" fontId="0" fillId="0" borderId="0" xfId="0" pivotButton="1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4" borderId="6" xfId="0" applyFont="1" applyFill="1" applyBorder="1"/>
    <xf numFmtId="0" fontId="7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 vertical="center" indent="1"/>
    </xf>
    <xf numFmtId="0" fontId="12" fillId="0" borderId="0" xfId="0" applyFont="1"/>
    <xf numFmtId="0" fontId="14" fillId="0" borderId="0" xfId="0" applyFont="1"/>
    <xf numFmtId="0" fontId="12" fillId="5" borderId="0" xfId="0" applyFont="1" applyFill="1"/>
    <xf numFmtId="0" fontId="10" fillId="5" borderId="0" xfId="0" applyFont="1" applyFill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8" fillId="0" borderId="0" xfId="0" applyFont="1"/>
  </cellXfs>
  <cellStyles count="1">
    <cellStyle name="Normal" xfId="0" builtinId="0"/>
  </cellStyles>
  <dxfs count="1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\.hh:mm:ss"/>
    </dxf>
    <dxf>
      <numFmt numFmtId="1" formatCode="0"/>
    </dxf>
    <dxf>
      <numFmt numFmtId="164" formatCode="[$-1000409]h:mm\ AM/PM;@"/>
    </dxf>
    <dxf>
      <numFmt numFmtId="164" formatCode="[$-1000409]h:mm\ AM/PM;@"/>
    </dxf>
    <dxf>
      <numFmt numFmtId="0" formatCode="General"/>
    </dxf>
    <dxf>
      <numFmt numFmtId="0" formatCode="General"/>
    </dxf>
    <dxf>
      <numFmt numFmtId="19" formatCode="dd/mm/yyyy"/>
    </dxf>
    <dxf>
      <numFmt numFmtId="30" formatCode="@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0.0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2" formatCode="0.00"/>
    </dxf>
    <dxf>
      <numFmt numFmtId="0" formatCode="General"/>
    </dxf>
    <dxf>
      <numFmt numFmtId="168" formatCode="0.0"/>
    </dxf>
    <dxf>
      <numFmt numFmtId="0" formatCode="General"/>
    </dxf>
    <dxf>
      <numFmt numFmtId="2" formatCode="0.00"/>
    </dxf>
    <dxf>
      <numFmt numFmtId="0" formatCode="General"/>
    </dxf>
    <dxf>
      <numFmt numFmtId="168" formatCode="0.0"/>
    </dxf>
    <dxf>
      <numFmt numFmtId="0" formatCode="General"/>
    </dxf>
    <dxf>
      <numFmt numFmtId="168" formatCode="0.0"/>
    </dxf>
    <dxf>
      <numFmt numFmtId="0" formatCode="General"/>
    </dxf>
    <dxf>
      <numFmt numFmtId="1" formatCode="0"/>
    </dxf>
    <dxf>
      <numFmt numFmtId="168" formatCode="0.0"/>
    </dxf>
    <dxf>
      <numFmt numFmtId="2" formatCode="0.00"/>
    </dxf>
    <dxf>
      <numFmt numFmtId="0" formatCode="General"/>
    </dxf>
    <dxf>
      <numFmt numFmtId="168" formatCode="0.0"/>
    </dxf>
    <dxf>
      <numFmt numFmtId="0" formatCode="General"/>
    </dxf>
    <dxf>
      <border>
        <bottom style="hair">
          <color indexed="64"/>
        </bottom>
      </border>
    </dxf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68" formatCode="0.0"/>
    </dxf>
    <dxf>
      <numFmt numFmtId="0" formatCode="General"/>
    </dxf>
    <dxf>
      <numFmt numFmtId="0" formatCode="General"/>
    </dxf>
    <dxf>
      <numFmt numFmtId="168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" formatCode="0"/>
    </dxf>
    <dxf>
      <numFmt numFmtId="0" formatCode="General"/>
    </dxf>
    <dxf>
      <numFmt numFmtId="168" formatCode="0.0"/>
    </dxf>
    <dxf>
      <numFmt numFmtId="168" formatCode="0.0"/>
    </dxf>
    <dxf>
      <numFmt numFmtId="14" formatCode="0.00%"/>
    </dxf>
    <dxf>
      <numFmt numFmtId="0" formatCode="General"/>
    </dxf>
    <dxf>
      <numFmt numFmtId="1" formatCode="0"/>
    </dxf>
    <dxf>
      <numFmt numFmtId="168" formatCode="0.0"/>
    </dxf>
    <dxf>
      <numFmt numFmtId="168" formatCode="0.0"/>
    </dxf>
    <dxf>
      <numFmt numFmtId="0" formatCode="General"/>
    </dxf>
    <dxf>
      <numFmt numFmtId="14" formatCode="0.00%"/>
    </dxf>
    <dxf>
      <numFmt numFmtId="1" formatCode="0"/>
    </dxf>
    <dxf>
      <numFmt numFmtId="165" formatCode="0.0%"/>
    </dxf>
    <dxf>
      <numFmt numFmtId="1" formatCode="0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17.xml"/><Relationship Id="rId21" Type="http://schemas.openxmlformats.org/officeDocument/2006/relationships/pivotCacheDefinition" Target="pivotCache/pivotCacheDefinition11.xml"/><Relationship Id="rId42" Type="http://schemas.openxmlformats.org/officeDocument/2006/relationships/pivotCacheDefinition" Target="pivotCache/pivotCacheDefinition32.xml"/><Relationship Id="rId63" Type="http://schemas.openxmlformats.org/officeDocument/2006/relationships/pivotCacheDefinition" Target="pivotCache/pivotCacheDefinition53.xml"/><Relationship Id="rId84" Type="http://schemas.openxmlformats.org/officeDocument/2006/relationships/pivotCacheDefinition" Target="pivotCache/pivotCacheDefinition74.xml"/><Relationship Id="rId138" Type="http://schemas.openxmlformats.org/officeDocument/2006/relationships/customXml" Target="../customXml/item38.xml"/><Relationship Id="rId159" Type="http://schemas.openxmlformats.org/officeDocument/2006/relationships/customXml" Target="../customXml/item59.xml"/><Relationship Id="rId170" Type="http://schemas.openxmlformats.org/officeDocument/2006/relationships/customXml" Target="../customXml/item70.xml"/><Relationship Id="rId191" Type="http://schemas.openxmlformats.org/officeDocument/2006/relationships/customXml" Target="../customXml/item91.xml"/><Relationship Id="rId205" Type="http://schemas.openxmlformats.org/officeDocument/2006/relationships/customXml" Target="../customXml/item105.xml"/><Relationship Id="rId107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22.xml"/><Relationship Id="rId53" Type="http://schemas.openxmlformats.org/officeDocument/2006/relationships/pivotCacheDefinition" Target="pivotCache/pivotCacheDefinition43.xml"/><Relationship Id="rId74" Type="http://schemas.openxmlformats.org/officeDocument/2006/relationships/pivotCacheDefinition" Target="pivotCache/pivotCacheDefinition64.xml"/><Relationship Id="rId128" Type="http://schemas.openxmlformats.org/officeDocument/2006/relationships/customXml" Target="../customXml/item28.xml"/><Relationship Id="rId149" Type="http://schemas.openxmlformats.org/officeDocument/2006/relationships/customXml" Target="../customXml/item49.xml"/><Relationship Id="rId5" Type="http://schemas.openxmlformats.org/officeDocument/2006/relationships/worksheet" Target="worksheets/sheet5.xml"/><Relationship Id="rId95" Type="http://schemas.openxmlformats.org/officeDocument/2006/relationships/connections" Target="connections.xml"/><Relationship Id="rId160" Type="http://schemas.openxmlformats.org/officeDocument/2006/relationships/customXml" Target="../customXml/item60.xml"/><Relationship Id="rId181" Type="http://schemas.openxmlformats.org/officeDocument/2006/relationships/customXml" Target="../customXml/item81.xml"/><Relationship Id="rId22" Type="http://schemas.openxmlformats.org/officeDocument/2006/relationships/pivotCacheDefinition" Target="pivotCache/pivotCacheDefinition12.xml"/><Relationship Id="rId43" Type="http://schemas.openxmlformats.org/officeDocument/2006/relationships/pivotCacheDefinition" Target="pivotCache/pivotCacheDefinition33.xml"/><Relationship Id="rId64" Type="http://schemas.openxmlformats.org/officeDocument/2006/relationships/pivotCacheDefinition" Target="pivotCache/pivotCacheDefinition54.xml"/><Relationship Id="rId118" Type="http://schemas.openxmlformats.org/officeDocument/2006/relationships/customXml" Target="../customXml/item18.xml"/><Relationship Id="rId139" Type="http://schemas.openxmlformats.org/officeDocument/2006/relationships/customXml" Target="../customXml/item39.xml"/><Relationship Id="rId85" Type="http://schemas.openxmlformats.org/officeDocument/2006/relationships/pivotCacheDefinition" Target="pivotCache/pivotCacheDefinition75.xml"/><Relationship Id="rId150" Type="http://schemas.openxmlformats.org/officeDocument/2006/relationships/customXml" Target="../customXml/item50.xml"/><Relationship Id="rId171" Type="http://schemas.openxmlformats.org/officeDocument/2006/relationships/customXml" Target="../customXml/item71.xml"/><Relationship Id="rId192" Type="http://schemas.openxmlformats.org/officeDocument/2006/relationships/customXml" Target="../customXml/item92.xml"/><Relationship Id="rId206" Type="http://schemas.openxmlformats.org/officeDocument/2006/relationships/customXml" Target="../customXml/item106.xml"/><Relationship Id="rId12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23.xml"/><Relationship Id="rId108" Type="http://schemas.openxmlformats.org/officeDocument/2006/relationships/customXml" Target="../customXml/item8.xml"/><Relationship Id="rId129" Type="http://schemas.openxmlformats.org/officeDocument/2006/relationships/customXml" Target="../customXml/item29.xml"/><Relationship Id="rId54" Type="http://schemas.openxmlformats.org/officeDocument/2006/relationships/pivotCacheDefinition" Target="pivotCache/pivotCacheDefinition44.xml"/><Relationship Id="rId75" Type="http://schemas.openxmlformats.org/officeDocument/2006/relationships/pivotCacheDefinition" Target="pivotCache/pivotCacheDefinition65.xml"/><Relationship Id="rId96" Type="http://schemas.openxmlformats.org/officeDocument/2006/relationships/styles" Target="styles.xml"/><Relationship Id="rId140" Type="http://schemas.openxmlformats.org/officeDocument/2006/relationships/customXml" Target="../customXml/item40.xml"/><Relationship Id="rId161" Type="http://schemas.openxmlformats.org/officeDocument/2006/relationships/customXml" Target="../customXml/item61.xml"/><Relationship Id="rId182" Type="http://schemas.openxmlformats.org/officeDocument/2006/relationships/customXml" Target="../customXml/item82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13.xml"/><Relationship Id="rId119" Type="http://schemas.openxmlformats.org/officeDocument/2006/relationships/customXml" Target="../customXml/item19.xml"/><Relationship Id="rId44" Type="http://schemas.openxmlformats.org/officeDocument/2006/relationships/pivotCacheDefinition" Target="pivotCache/pivotCacheDefinition34.xml"/><Relationship Id="rId65" Type="http://schemas.openxmlformats.org/officeDocument/2006/relationships/pivotCacheDefinition" Target="pivotCache/pivotCacheDefinition55.xml"/><Relationship Id="rId86" Type="http://schemas.openxmlformats.org/officeDocument/2006/relationships/pivotCacheDefinition" Target="pivotCache/pivotCacheDefinition76.xml"/><Relationship Id="rId130" Type="http://schemas.openxmlformats.org/officeDocument/2006/relationships/customXml" Target="../customXml/item30.xml"/><Relationship Id="rId151" Type="http://schemas.openxmlformats.org/officeDocument/2006/relationships/customXml" Target="../customXml/item51.xml"/><Relationship Id="rId172" Type="http://schemas.openxmlformats.org/officeDocument/2006/relationships/customXml" Target="../customXml/item72.xml"/><Relationship Id="rId193" Type="http://schemas.openxmlformats.org/officeDocument/2006/relationships/customXml" Target="../customXml/item93.xml"/><Relationship Id="rId207" Type="http://schemas.openxmlformats.org/officeDocument/2006/relationships/customXml" Target="../customXml/item107.xml"/><Relationship Id="rId13" Type="http://schemas.openxmlformats.org/officeDocument/2006/relationships/pivotCacheDefinition" Target="pivotCache/pivotCacheDefinition3.xml"/><Relationship Id="rId109" Type="http://schemas.openxmlformats.org/officeDocument/2006/relationships/customXml" Target="../customXml/item9.xml"/><Relationship Id="rId34" Type="http://schemas.openxmlformats.org/officeDocument/2006/relationships/pivotCacheDefinition" Target="pivotCache/pivotCacheDefinition24.xml"/><Relationship Id="rId55" Type="http://schemas.openxmlformats.org/officeDocument/2006/relationships/pivotCacheDefinition" Target="pivotCache/pivotCacheDefinition45.xml"/><Relationship Id="rId76" Type="http://schemas.openxmlformats.org/officeDocument/2006/relationships/pivotCacheDefinition" Target="pivotCache/pivotCacheDefinition66.xml"/><Relationship Id="rId97" Type="http://schemas.openxmlformats.org/officeDocument/2006/relationships/sharedStrings" Target="sharedStrings.xml"/><Relationship Id="rId120" Type="http://schemas.openxmlformats.org/officeDocument/2006/relationships/customXml" Target="../customXml/item20.xml"/><Relationship Id="rId141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62.xml"/><Relationship Id="rId183" Type="http://schemas.openxmlformats.org/officeDocument/2006/relationships/customXml" Target="../customXml/item83.xml"/><Relationship Id="rId24" Type="http://schemas.openxmlformats.org/officeDocument/2006/relationships/pivotCacheDefinition" Target="pivotCache/pivotCacheDefinition14.xml"/><Relationship Id="rId45" Type="http://schemas.openxmlformats.org/officeDocument/2006/relationships/pivotCacheDefinition" Target="pivotCache/pivotCacheDefinition35.xml"/><Relationship Id="rId66" Type="http://schemas.openxmlformats.org/officeDocument/2006/relationships/pivotCacheDefinition" Target="pivotCache/pivotCacheDefinition56.xml"/><Relationship Id="rId87" Type="http://schemas.openxmlformats.org/officeDocument/2006/relationships/pivotCacheDefinition" Target="pivotCache/pivotCacheDefinition77.xml"/><Relationship Id="rId110" Type="http://schemas.openxmlformats.org/officeDocument/2006/relationships/customXml" Target="../customXml/item10.xml"/><Relationship Id="rId131" Type="http://schemas.openxmlformats.org/officeDocument/2006/relationships/customXml" Target="../customXml/item31.xml"/><Relationship Id="rId61" Type="http://schemas.openxmlformats.org/officeDocument/2006/relationships/pivotCacheDefinition" Target="pivotCache/pivotCacheDefinition51.xml"/><Relationship Id="rId82" Type="http://schemas.openxmlformats.org/officeDocument/2006/relationships/pivotCacheDefinition" Target="pivotCache/pivotCacheDefinition72.xml"/><Relationship Id="rId152" Type="http://schemas.openxmlformats.org/officeDocument/2006/relationships/customXml" Target="../customXml/item52.xml"/><Relationship Id="rId173" Type="http://schemas.openxmlformats.org/officeDocument/2006/relationships/customXml" Target="../customXml/item73.xml"/><Relationship Id="rId194" Type="http://schemas.openxmlformats.org/officeDocument/2006/relationships/customXml" Target="../customXml/item94.xml"/><Relationship Id="rId199" Type="http://schemas.openxmlformats.org/officeDocument/2006/relationships/customXml" Target="../customXml/item99.xml"/><Relationship Id="rId203" Type="http://schemas.openxmlformats.org/officeDocument/2006/relationships/customXml" Target="../customXml/item103.xml"/><Relationship Id="rId208" Type="http://schemas.openxmlformats.org/officeDocument/2006/relationships/customXml" Target="../customXml/item108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20.xml"/><Relationship Id="rId35" Type="http://schemas.openxmlformats.org/officeDocument/2006/relationships/pivotCacheDefinition" Target="pivotCache/pivotCacheDefinition25.xml"/><Relationship Id="rId56" Type="http://schemas.openxmlformats.org/officeDocument/2006/relationships/pivotCacheDefinition" Target="pivotCache/pivotCacheDefinition46.xml"/><Relationship Id="rId77" Type="http://schemas.openxmlformats.org/officeDocument/2006/relationships/pivotCacheDefinition" Target="pivotCache/pivotCacheDefinition67.xml"/><Relationship Id="rId100" Type="http://schemas.openxmlformats.org/officeDocument/2006/relationships/calcChain" Target="calcChain.xml"/><Relationship Id="rId105" Type="http://schemas.openxmlformats.org/officeDocument/2006/relationships/customXml" Target="../customXml/item5.xml"/><Relationship Id="rId126" Type="http://schemas.openxmlformats.org/officeDocument/2006/relationships/customXml" Target="../customXml/item26.xml"/><Relationship Id="rId147" Type="http://schemas.openxmlformats.org/officeDocument/2006/relationships/customXml" Target="../customXml/item47.xml"/><Relationship Id="rId168" Type="http://schemas.openxmlformats.org/officeDocument/2006/relationships/customXml" Target="../customXml/item68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1.xml"/><Relationship Id="rId72" Type="http://schemas.openxmlformats.org/officeDocument/2006/relationships/pivotCacheDefinition" Target="pivotCache/pivotCacheDefinition62.xml"/><Relationship Id="rId93" Type="http://schemas.openxmlformats.org/officeDocument/2006/relationships/pivotCacheDefinition" Target="pivotCache/pivotCacheDefinition83.xml"/><Relationship Id="rId98" Type="http://schemas.openxmlformats.org/officeDocument/2006/relationships/sheetMetadata" Target="metadata.xml"/><Relationship Id="rId121" Type="http://schemas.openxmlformats.org/officeDocument/2006/relationships/customXml" Target="../customXml/item21.xml"/><Relationship Id="rId142" Type="http://schemas.openxmlformats.org/officeDocument/2006/relationships/customXml" Target="../customXml/item42.xml"/><Relationship Id="rId163" Type="http://schemas.openxmlformats.org/officeDocument/2006/relationships/customXml" Target="../customXml/item63.xml"/><Relationship Id="rId184" Type="http://schemas.openxmlformats.org/officeDocument/2006/relationships/customXml" Target="../customXml/item84.xml"/><Relationship Id="rId189" Type="http://schemas.openxmlformats.org/officeDocument/2006/relationships/customXml" Target="../customXml/item89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5.xml"/><Relationship Id="rId46" Type="http://schemas.openxmlformats.org/officeDocument/2006/relationships/pivotCacheDefinition" Target="pivotCache/pivotCacheDefinition36.xml"/><Relationship Id="rId67" Type="http://schemas.openxmlformats.org/officeDocument/2006/relationships/pivotCacheDefinition" Target="pivotCache/pivotCacheDefinition57.xml"/><Relationship Id="rId116" Type="http://schemas.openxmlformats.org/officeDocument/2006/relationships/customXml" Target="../customXml/item16.xml"/><Relationship Id="rId137" Type="http://schemas.openxmlformats.org/officeDocument/2006/relationships/customXml" Target="../customXml/item37.xml"/><Relationship Id="rId158" Type="http://schemas.openxmlformats.org/officeDocument/2006/relationships/customXml" Target="../customXml/item58.xml"/><Relationship Id="rId20" Type="http://schemas.openxmlformats.org/officeDocument/2006/relationships/pivotCacheDefinition" Target="pivotCache/pivotCacheDefinition10.xml"/><Relationship Id="rId41" Type="http://schemas.openxmlformats.org/officeDocument/2006/relationships/pivotCacheDefinition" Target="pivotCache/pivotCacheDefinition31.xml"/><Relationship Id="rId62" Type="http://schemas.openxmlformats.org/officeDocument/2006/relationships/pivotCacheDefinition" Target="pivotCache/pivotCacheDefinition52.xml"/><Relationship Id="rId83" Type="http://schemas.openxmlformats.org/officeDocument/2006/relationships/pivotCacheDefinition" Target="pivotCache/pivotCacheDefinition73.xml"/><Relationship Id="rId88" Type="http://schemas.openxmlformats.org/officeDocument/2006/relationships/pivotCacheDefinition" Target="pivotCache/pivotCacheDefinition78.xml"/><Relationship Id="rId111" Type="http://schemas.openxmlformats.org/officeDocument/2006/relationships/customXml" Target="../customXml/item11.xml"/><Relationship Id="rId132" Type="http://schemas.openxmlformats.org/officeDocument/2006/relationships/customXml" Target="../customXml/item32.xml"/><Relationship Id="rId153" Type="http://schemas.openxmlformats.org/officeDocument/2006/relationships/customXml" Target="../customXml/item53.xml"/><Relationship Id="rId174" Type="http://schemas.openxmlformats.org/officeDocument/2006/relationships/customXml" Target="../customXml/item74.xml"/><Relationship Id="rId179" Type="http://schemas.openxmlformats.org/officeDocument/2006/relationships/customXml" Target="../customXml/item79.xml"/><Relationship Id="rId195" Type="http://schemas.openxmlformats.org/officeDocument/2006/relationships/customXml" Target="../customXml/item95.xml"/><Relationship Id="rId209" Type="http://schemas.openxmlformats.org/officeDocument/2006/relationships/customXml" Target="../customXml/item109.xml"/><Relationship Id="rId190" Type="http://schemas.openxmlformats.org/officeDocument/2006/relationships/customXml" Target="../customXml/item90.xml"/><Relationship Id="rId204" Type="http://schemas.openxmlformats.org/officeDocument/2006/relationships/customXml" Target="../customXml/item104.xml"/><Relationship Id="rId15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26.xml"/><Relationship Id="rId57" Type="http://schemas.openxmlformats.org/officeDocument/2006/relationships/pivotCacheDefinition" Target="pivotCache/pivotCacheDefinition47.xml"/><Relationship Id="rId106" Type="http://schemas.openxmlformats.org/officeDocument/2006/relationships/customXml" Target="../customXml/item6.xml"/><Relationship Id="rId127" Type="http://schemas.openxmlformats.org/officeDocument/2006/relationships/customXml" Target="../customXml/item27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1.xml"/><Relationship Id="rId52" Type="http://schemas.openxmlformats.org/officeDocument/2006/relationships/pivotCacheDefinition" Target="pivotCache/pivotCacheDefinition42.xml"/><Relationship Id="rId73" Type="http://schemas.openxmlformats.org/officeDocument/2006/relationships/pivotCacheDefinition" Target="pivotCache/pivotCacheDefinition63.xml"/><Relationship Id="rId78" Type="http://schemas.openxmlformats.org/officeDocument/2006/relationships/pivotCacheDefinition" Target="pivotCache/pivotCacheDefinition68.xml"/><Relationship Id="rId94" Type="http://schemas.openxmlformats.org/officeDocument/2006/relationships/theme" Target="theme/theme1.xml"/><Relationship Id="rId99" Type="http://schemas.openxmlformats.org/officeDocument/2006/relationships/powerPivotData" Target="model/item.data"/><Relationship Id="rId101" Type="http://schemas.openxmlformats.org/officeDocument/2006/relationships/customXml" Target="../customXml/item1.xml"/><Relationship Id="rId122" Type="http://schemas.openxmlformats.org/officeDocument/2006/relationships/customXml" Target="../customXml/item22.xml"/><Relationship Id="rId143" Type="http://schemas.openxmlformats.org/officeDocument/2006/relationships/customXml" Target="../customXml/item43.xml"/><Relationship Id="rId148" Type="http://schemas.openxmlformats.org/officeDocument/2006/relationships/customXml" Target="../customXml/item48.xml"/><Relationship Id="rId164" Type="http://schemas.openxmlformats.org/officeDocument/2006/relationships/customXml" Target="../customXml/item64.xml"/><Relationship Id="rId169" Type="http://schemas.openxmlformats.org/officeDocument/2006/relationships/customXml" Target="../customXml/item69.xml"/><Relationship Id="rId185" Type="http://schemas.openxmlformats.org/officeDocument/2006/relationships/customXml" Target="../customXml/item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80.xml"/><Relationship Id="rId210" Type="http://schemas.openxmlformats.org/officeDocument/2006/relationships/customXml" Target="../customXml/item110.xml"/><Relationship Id="rId26" Type="http://schemas.openxmlformats.org/officeDocument/2006/relationships/pivotCacheDefinition" Target="pivotCache/pivotCacheDefinition16.xml"/><Relationship Id="rId47" Type="http://schemas.openxmlformats.org/officeDocument/2006/relationships/pivotCacheDefinition" Target="pivotCache/pivotCacheDefinition37.xml"/><Relationship Id="rId68" Type="http://schemas.openxmlformats.org/officeDocument/2006/relationships/pivotCacheDefinition" Target="pivotCache/pivotCacheDefinition58.xml"/><Relationship Id="rId89" Type="http://schemas.openxmlformats.org/officeDocument/2006/relationships/pivotCacheDefinition" Target="pivotCache/pivotCacheDefinition79.xml"/><Relationship Id="rId112" Type="http://schemas.openxmlformats.org/officeDocument/2006/relationships/customXml" Target="../customXml/item12.xml"/><Relationship Id="rId133" Type="http://schemas.openxmlformats.org/officeDocument/2006/relationships/customXml" Target="../customXml/item33.xml"/><Relationship Id="rId154" Type="http://schemas.openxmlformats.org/officeDocument/2006/relationships/customXml" Target="../customXml/item54.xml"/><Relationship Id="rId175" Type="http://schemas.openxmlformats.org/officeDocument/2006/relationships/customXml" Target="../customXml/item75.xml"/><Relationship Id="rId196" Type="http://schemas.openxmlformats.org/officeDocument/2006/relationships/customXml" Target="../customXml/item96.xml"/><Relationship Id="rId200" Type="http://schemas.openxmlformats.org/officeDocument/2006/relationships/customXml" Target="../customXml/item100.xml"/><Relationship Id="rId16" Type="http://schemas.openxmlformats.org/officeDocument/2006/relationships/pivotCacheDefinition" Target="pivotCache/pivotCacheDefinition6.xml"/><Relationship Id="rId37" Type="http://schemas.openxmlformats.org/officeDocument/2006/relationships/pivotCacheDefinition" Target="pivotCache/pivotCacheDefinition27.xml"/><Relationship Id="rId58" Type="http://schemas.openxmlformats.org/officeDocument/2006/relationships/pivotCacheDefinition" Target="pivotCache/pivotCacheDefinition48.xml"/><Relationship Id="rId79" Type="http://schemas.openxmlformats.org/officeDocument/2006/relationships/pivotCacheDefinition" Target="pivotCache/pivotCacheDefinition69.xml"/><Relationship Id="rId102" Type="http://schemas.openxmlformats.org/officeDocument/2006/relationships/customXml" Target="../customXml/item2.xml"/><Relationship Id="rId123" Type="http://schemas.openxmlformats.org/officeDocument/2006/relationships/customXml" Target="../customXml/item23.xml"/><Relationship Id="rId144" Type="http://schemas.openxmlformats.org/officeDocument/2006/relationships/customXml" Target="../customXml/item44.xml"/><Relationship Id="rId90" Type="http://schemas.openxmlformats.org/officeDocument/2006/relationships/pivotCacheDefinition" Target="pivotCache/pivotCacheDefinition80.xml"/><Relationship Id="rId165" Type="http://schemas.openxmlformats.org/officeDocument/2006/relationships/customXml" Target="../customXml/item65.xml"/><Relationship Id="rId186" Type="http://schemas.openxmlformats.org/officeDocument/2006/relationships/customXml" Target="../customXml/item86.xml"/><Relationship Id="rId211" Type="http://schemas.openxmlformats.org/officeDocument/2006/relationships/customXml" Target="../customXml/item111.xml"/><Relationship Id="rId27" Type="http://schemas.openxmlformats.org/officeDocument/2006/relationships/pivotCacheDefinition" Target="pivotCache/pivotCacheDefinition17.xml"/><Relationship Id="rId48" Type="http://schemas.openxmlformats.org/officeDocument/2006/relationships/pivotCacheDefinition" Target="pivotCache/pivotCacheDefinition38.xml"/><Relationship Id="rId69" Type="http://schemas.openxmlformats.org/officeDocument/2006/relationships/pivotCacheDefinition" Target="pivotCache/pivotCacheDefinition59.xml"/><Relationship Id="rId113" Type="http://schemas.openxmlformats.org/officeDocument/2006/relationships/customXml" Target="../customXml/item13.xml"/><Relationship Id="rId134" Type="http://schemas.openxmlformats.org/officeDocument/2006/relationships/customXml" Target="../customXml/item34.xml"/><Relationship Id="rId80" Type="http://schemas.openxmlformats.org/officeDocument/2006/relationships/pivotCacheDefinition" Target="pivotCache/pivotCacheDefinition70.xml"/><Relationship Id="rId155" Type="http://schemas.openxmlformats.org/officeDocument/2006/relationships/customXml" Target="../customXml/item55.xml"/><Relationship Id="rId176" Type="http://schemas.openxmlformats.org/officeDocument/2006/relationships/customXml" Target="../customXml/item76.xml"/><Relationship Id="rId197" Type="http://schemas.openxmlformats.org/officeDocument/2006/relationships/customXml" Target="../customXml/item97.xml"/><Relationship Id="rId201" Type="http://schemas.openxmlformats.org/officeDocument/2006/relationships/customXml" Target="../customXml/item101.xml"/><Relationship Id="rId17" Type="http://schemas.openxmlformats.org/officeDocument/2006/relationships/pivotCacheDefinition" Target="pivotCache/pivotCacheDefinition7.xml"/><Relationship Id="rId38" Type="http://schemas.openxmlformats.org/officeDocument/2006/relationships/pivotCacheDefinition" Target="pivotCache/pivotCacheDefinition28.xml"/><Relationship Id="rId59" Type="http://schemas.openxmlformats.org/officeDocument/2006/relationships/pivotCacheDefinition" Target="pivotCache/pivotCacheDefinition49.xml"/><Relationship Id="rId103" Type="http://schemas.openxmlformats.org/officeDocument/2006/relationships/customXml" Target="../customXml/item3.xml"/><Relationship Id="rId124" Type="http://schemas.openxmlformats.org/officeDocument/2006/relationships/customXml" Target="../customXml/item24.xml"/><Relationship Id="rId70" Type="http://schemas.openxmlformats.org/officeDocument/2006/relationships/pivotCacheDefinition" Target="pivotCache/pivotCacheDefinition60.xml"/><Relationship Id="rId91" Type="http://schemas.openxmlformats.org/officeDocument/2006/relationships/pivotCacheDefinition" Target="pivotCache/pivotCacheDefinition81.xml"/><Relationship Id="rId145" Type="http://schemas.openxmlformats.org/officeDocument/2006/relationships/customXml" Target="../customXml/item45.xml"/><Relationship Id="rId166" Type="http://schemas.openxmlformats.org/officeDocument/2006/relationships/customXml" Target="../customXml/item66.xml"/><Relationship Id="rId187" Type="http://schemas.openxmlformats.org/officeDocument/2006/relationships/customXml" Target="../customXml/item87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12.xml"/><Relationship Id="rId28" Type="http://schemas.openxmlformats.org/officeDocument/2006/relationships/pivotCacheDefinition" Target="pivotCache/pivotCacheDefinition18.xml"/><Relationship Id="rId49" Type="http://schemas.openxmlformats.org/officeDocument/2006/relationships/pivotCacheDefinition" Target="pivotCache/pivotCacheDefinition39.xml"/><Relationship Id="rId114" Type="http://schemas.openxmlformats.org/officeDocument/2006/relationships/customXml" Target="../customXml/item14.xml"/><Relationship Id="rId60" Type="http://schemas.openxmlformats.org/officeDocument/2006/relationships/pivotCacheDefinition" Target="pivotCache/pivotCacheDefinition50.xml"/><Relationship Id="rId81" Type="http://schemas.openxmlformats.org/officeDocument/2006/relationships/pivotCacheDefinition" Target="pivotCache/pivotCacheDefinition71.xml"/><Relationship Id="rId135" Type="http://schemas.openxmlformats.org/officeDocument/2006/relationships/customXml" Target="../customXml/item35.xml"/><Relationship Id="rId156" Type="http://schemas.openxmlformats.org/officeDocument/2006/relationships/customXml" Target="../customXml/item56.xml"/><Relationship Id="rId177" Type="http://schemas.openxmlformats.org/officeDocument/2006/relationships/customXml" Target="../customXml/item77.xml"/><Relationship Id="rId198" Type="http://schemas.openxmlformats.org/officeDocument/2006/relationships/customXml" Target="../customXml/item98.xml"/><Relationship Id="rId202" Type="http://schemas.openxmlformats.org/officeDocument/2006/relationships/customXml" Target="../customXml/item102.xml"/><Relationship Id="rId18" Type="http://schemas.openxmlformats.org/officeDocument/2006/relationships/pivotCacheDefinition" Target="pivotCache/pivotCacheDefinition8.xml"/><Relationship Id="rId39" Type="http://schemas.openxmlformats.org/officeDocument/2006/relationships/pivotCacheDefinition" Target="pivotCache/pivotCacheDefinition29.xml"/><Relationship Id="rId50" Type="http://schemas.openxmlformats.org/officeDocument/2006/relationships/pivotCacheDefinition" Target="pivotCache/pivotCacheDefinition40.xml"/><Relationship Id="rId104" Type="http://schemas.openxmlformats.org/officeDocument/2006/relationships/customXml" Target="../customXml/item4.xml"/><Relationship Id="rId125" Type="http://schemas.openxmlformats.org/officeDocument/2006/relationships/customXml" Target="../customXml/item25.xml"/><Relationship Id="rId146" Type="http://schemas.openxmlformats.org/officeDocument/2006/relationships/customXml" Target="../customXml/item46.xml"/><Relationship Id="rId167" Type="http://schemas.openxmlformats.org/officeDocument/2006/relationships/customXml" Target="../customXml/item67.xml"/><Relationship Id="rId188" Type="http://schemas.openxmlformats.org/officeDocument/2006/relationships/customXml" Target="../customXml/item88.xml"/><Relationship Id="rId71" Type="http://schemas.openxmlformats.org/officeDocument/2006/relationships/pivotCacheDefinition" Target="pivotCache/pivotCacheDefinition61.xml"/><Relationship Id="rId92" Type="http://schemas.openxmlformats.org/officeDocument/2006/relationships/pivotCacheDefinition" Target="pivotCache/pivotCacheDefinition82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9.xml"/><Relationship Id="rId40" Type="http://schemas.openxmlformats.org/officeDocument/2006/relationships/pivotCacheDefinition" Target="pivotCache/pivotCacheDefinition30.xml"/><Relationship Id="rId115" Type="http://schemas.openxmlformats.org/officeDocument/2006/relationships/customXml" Target="../customXml/item15.xml"/><Relationship Id="rId136" Type="http://schemas.openxmlformats.org/officeDocument/2006/relationships/customXml" Target="../customXml/item36.xml"/><Relationship Id="rId157" Type="http://schemas.openxmlformats.org/officeDocument/2006/relationships/customXml" Target="../customXml/item57.xml"/><Relationship Id="rId178" Type="http://schemas.openxmlformats.org/officeDocument/2006/relationships/customXml" Target="../customXml/item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A8-4EA7-84C1-FFB829072F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A8-4EA7-84C1-FFB829072F8F}"/>
              </c:ext>
            </c:extLst>
          </c:dPt>
          <c:cat>
            <c:strRef>
              <c:f>'Pivot table'!$A$4:$A$6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'Pivot table'!$B$4:$B$6</c:f>
              <c:numCache>
                <c:formatCode>0.0%</c:formatCode>
                <c:ptCount val="2"/>
                <c:pt idx="0">
                  <c:v>0.92105263157894735</c:v>
                </c:pt>
                <c:pt idx="1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C94-9224-48F1C953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table'!$F$5:$F$13</c:f>
              <c:multiLvlStrCache>
                <c:ptCount val="5"/>
                <c:lvl>
                  <c:pt idx="0">
                    <c:v>Delayed</c:v>
                  </c:pt>
                  <c:pt idx="1">
                    <c:v>On Time</c:v>
                  </c:pt>
                  <c:pt idx="2">
                    <c:v>Delayed</c:v>
                  </c:pt>
                  <c:pt idx="3">
                    <c:v>On Time</c:v>
                  </c:pt>
                  <c:pt idx="4">
                    <c:v>Delayed</c:v>
                  </c:pt>
                </c:lvl>
                <c:lvl>
                  <c:pt idx="0">
                    <c:v>Afternoon</c:v>
                  </c:pt>
                  <c:pt idx="2">
                    <c:v>Morning</c:v>
                  </c:pt>
                  <c:pt idx="4">
                    <c:v>Night</c:v>
                  </c:pt>
                </c:lvl>
              </c:multiLvlStrCache>
            </c:multiLvlStrRef>
          </c:cat>
          <c:val>
            <c:numRef>
              <c:f>'Pivot table'!$G$5:$G$13</c:f>
              <c:numCache>
                <c:formatCode>General</c:formatCode>
                <c:ptCount val="5"/>
                <c:pt idx="0">
                  <c:v>14</c:v>
                </c:pt>
                <c:pt idx="1">
                  <c:v>2</c:v>
                </c:pt>
                <c:pt idx="2">
                  <c:v>14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2-4934-AA9D-B031C3057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95936"/>
        <c:axId val="79529152"/>
      </c:barChart>
      <c:catAx>
        <c:axId val="8099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29152"/>
        <c:crosses val="autoZero"/>
        <c:auto val="1"/>
        <c:lblAlgn val="ctr"/>
        <c:lblOffset val="100"/>
        <c:noMultiLvlLbl val="0"/>
      </c:catAx>
      <c:valAx>
        <c:axId val="795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table'!$L$5:$L$10</c:f>
              <c:strCache>
                <c:ptCount val="5"/>
                <c:pt idx="0">
                  <c:v>422147</c:v>
                </c:pt>
                <c:pt idx="1">
                  <c:v>422111</c:v>
                </c:pt>
                <c:pt idx="2">
                  <c:v>422123</c:v>
                </c:pt>
                <c:pt idx="3">
                  <c:v>422140</c:v>
                </c:pt>
                <c:pt idx="4">
                  <c:v>422146</c:v>
                </c:pt>
              </c:strCache>
            </c:strRef>
          </c:cat>
          <c:val>
            <c:numRef>
              <c:f>'Pivot table'!$M$5:$M$10</c:f>
              <c:numCache>
                <c:formatCode>General</c:formatCode>
                <c:ptCount val="5"/>
                <c:pt idx="0">
                  <c:v>107</c:v>
                </c:pt>
                <c:pt idx="1">
                  <c:v>75</c:v>
                </c:pt>
                <c:pt idx="2">
                  <c:v>73</c:v>
                </c:pt>
                <c:pt idx="3">
                  <c:v>63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C-4626-A315-C2181B5F8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30592"/>
        <c:axId val="80994496"/>
      </c:barChart>
      <c:catAx>
        <c:axId val="7953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4496"/>
        <c:crosses val="autoZero"/>
        <c:auto val="1"/>
        <c:lblAlgn val="ctr"/>
        <c:lblOffset val="100"/>
        <c:noMultiLvlLbl val="0"/>
      </c:catAx>
      <c:valAx>
        <c:axId val="8099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table'!$Q$5:$Q$16</c:f>
              <c:strCache>
                <c:ptCount val="11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Other</c:v>
                </c:pt>
                <c:pt idx="4">
                  <c:v>Batch coding error</c:v>
                </c:pt>
                <c:pt idx="5">
                  <c:v>Batch change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 switch</c:v>
                </c:pt>
                <c:pt idx="9">
                  <c:v>Labeling error</c:v>
                </c:pt>
                <c:pt idx="10">
                  <c:v>Conveyor belt jam</c:v>
                </c:pt>
              </c:strCache>
            </c:strRef>
          </c:cat>
          <c:val>
            <c:numRef>
              <c:f>'Pivot table'!$R$5:$R$16</c:f>
              <c:numCache>
                <c:formatCode>General</c:formatCode>
                <c:ptCount val="11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BD4-83B9-DBB0BF0BD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52064"/>
        <c:axId val="66252544"/>
      </c:barChart>
      <c:catAx>
        <c:axId val="662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2544"/>
        <c:crosses val="autoZero"/>
        <c:auto val="1"/>
        <c:lblAlgn val="ctr"/>
        <c:lblOffset val="100"/>
        <c:noMultiLvlLbl val="0"/>
      </c:catAx>
      <c:valAx>
        <c:axId val="662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E5-4665-9066-BC0198DF0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E5-4665-9066-BC0198DF0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E5-4665-9066-BC0198DF0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E5-4665-9066-BC0198DF07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E5-4665-9066-BC0198DF07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E5-4665-9066-BC0198DF072D}"/>
              </c:ext>
            </c:extLst>
          </c:dPt>
          <c:cat>
            <c:strRef>
              <c:f>'Pivot table'!$AC$4:$AC$10</c:f>
              <c:strCache>
                <c:ptCount val="6"/>
                <c:pt idx="0">
                  <c:v>CO-600</c:v>
                </c:pt>
                <c:pt idx="1">
                  <c:v>CO-2L</c:v>
                </c:pt>
                <c:pt idx="2">
                  <c:v>RB-600</c:v>
                </c:pt>
                <c:pt idx="3">
                  <c:v>LE-600</c:v>
                </c:pt>
                <c:pt idx="4">
                  <c:v>DC-600</c:v>
                </c:pt>
                <c:pt idx="5">
                  <c:v>OR-600</c:v>
                </c:pt>
              </c:strCache>
            </c:strRef>
          </c:cat>
          <c:val>
            <c:numRef>
              <c:f>'Pivot table'!$AD$4:$AD$10</c:f>
              <c:numCache>
                <c:formatCode>0.00%</c:formatCode>
                <c:ptCount val="6"/>
                <c:pt idx="0">
                  <c:v>0.35590778097982712</c:v>
                </c:pt>
                <c:pt idx="1">
                  <c:v>0.19956772334293948</c:v>
                </c:pt>
                <c:pt idx="2">
                  <c:v>0.18587896253602307</c:v>
                </c:pt>
                <c:pt idx="3">
                  <c:v>0.12175792507204611</c:v>
                </c:pt>
                <c:pt idx="4">
                  <c:v>8.285302593659942E-2</c:v>
                </c:pt>
                <c:pt idx="5">
                  <c:v>5.4034582132564839E-2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1-43A4-B745-B0EA10342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table!PivotTable32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table'!$AJ$4:$AJ$5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table'!$AI$6:$AI$9</c:f>
              <c:strCache>
                <c:ptCount val="3"/>
                <c:pt idx="0">
                  <c:v>CO-600</c:v>
                </c:pt>
                <c:pt idx="1">
                  <c:v>DC-600</c:v>
                </c:pt>
                <c:pt idx="2">
                  <c:v>LE-600</c:v>
                </c:pt>
              </c:strCache>
            </c:strRef>
          </c:cat>
          <c:val>
            <c:numRef>
              <c:f>'Pivot table'!$AJ$6:$AJ$9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8-45A7-AA65-C1C2715012E7}"/>
            </c:ext>
          </c:extLst>
        </c:ser>
        <c:ser>
          <c:idx val="1"/>
          <c:order val="1"/>
          <c:tx>
            <c:strRef>
              <c:f>'Pivot table'!$AK$4:$AK$5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table'!$AI$6:$AI$9</c:f>
              <c:strCache>
                <c:ptCount val="3"/>
                <c:pt idx="0">
                  <c:v>CO-600</c:v>
                </c:pt>
                <c:pt idx="1">
                  <c:v>DC-600</c:v>
                </c:pt>
                <c:pt idx="2">
                  <c:v>LE-600</c:v>
                </c:pt>
              </c:strCache>
            </c:strRef>
          </c:cat>
          <c:val>
            <c:numRef>
              <c:f>'Pivot table'!$AK$6:$AK$9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8-45A7-AA65-C1C27150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38384"/>
        <c:axId val="77639824"/>
      </c:areaChart>
      <c:catAx>
        <c:axId val="7763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9824"/>
        <c:crosses val="autoZero"/>
        <c:auto val="1"/>
        <c:lblAlgn val="ctr"/>
        <c:lblOffset val="100"/>
        <c:noMultiLvlLbl val="0"/>
      </c:catAx>
      <c:valAx>
        <c:axId val="776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3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table!PivotTable35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table'!$AR$3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3-4178-9611-BD1CCBE5D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93-4178-9611-BD1CCBE5D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93-4178-9611-BD1CCBE5D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93-4178-9611-BD1CCBE5DA14}"/>
              </c:ext>
            </c:extLst>
          </c:dPt>
          <c:cat>
            <c:strRef>
              <c:f>'Pivot table'!$AQ$4:$AQ$8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Mac</c:v>
                </c:pt>
                <c:pt idx="3">
                  <c:v>Dennis</c:v>
                </c:pt>
              </c:strCache>
            </c:strRef>
          </c:cat>
          <c:val>
            <c:numRef>
              <c:f>'Pivot table'!$AR$4:$AR$8</c:f>
              <c:numCache>
                <c:formatCode>0.00%</c:formatCode>
                <c:ptCount val="4"/>
                <c:pt idx="0">
                  <c:v>0.27665706051873201</c:v>
                </c:pt>
                <c:pt idx="1">
                  <c:v>0.2665706051873199</c:v>
                </c:pt>
                <c:pt idx="2">
                  <c:v>0.23919308357348704</c:v>
                </c:pt>
                <c:pt idx="3">
                  <c:v>0.21757925072046108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E-450D-9564-E32036566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table!PivotTable38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table'!$AW$3:$AW$4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table'!$AV$5:$AV$8</c:f>
              <c:strCache>
                <c:ptCount val="3"/>
                <c:pt idx="0">
                  <c:v>Charlie</c:v>
                </c:pt>
                <c:pt idx="1">
                  <c:v>Dee</c:v>
                </c:pt>
                <c:pt idx="2">
                  <c:v>Mac</c:v>
                </c:pt>
              </c:strCache>
            </c:strRef>
          </c:cat>
          <c:val>
            <c:numRef>
              <c:f>'Pivot table'!$AW$5:$AW$8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44C-BF0C-7919B8EC1A07}"/>
            </c:ext>
          </c:extLst>
        </c:ser>
        <c:ser>
          <c:idx val="1"/>
          <c:order val="1"/>
          <c:tx>
            <c:strRef>
              <c:f>'Pivot table'!$AX$3:$AX$4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table'!$AV$5:$AV$8</c:f>
              <c:strCache>
                <c:ptCount val="3"/>
                <c:pt idx="0">
                  <c:v>Charlie</c:v>
                </c:pt>
                <c:pt idx="1">
                  <c:v>Dee</c:v>
                </c:pt>
                <c:pt idx="2">
                  <c:v>Mac</c:v>
                </c:pt>
              </c:strCache>
            </c:strRef>
          </c:cat>
          <c:val>
            <c:numRef>
              <c:f>'Pivot table'!$AX$5:$AX$8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44C-BF0C-7919B8EC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666592"/>
        <c:axId val="1214663712"/>
      </c:areaChart>
      <c:catAx>
        <c:axId val="121466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63712"/>
        <c:crosses val="autoZero"/>
        <c:auto val="1"/>
        <c:lblAlgn val="ctr"/>
        <c:lblOffset val="100"/>
        <c:noMultiLvlLbl val="0"/>
      </c:catAx>
      <c:valAx>
        <c:axId val="12146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6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table!PivotTable40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1-4CEF-9DE2-98C248C6B9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1-4CEF-9DE2-98C248C6B9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1-4CEF-9DE2-98C248C6B9FB}"/>
              </c:ext>
            </c:extLst>
          </c:dPt>
          <c:cat>
            <c:strRef>
              <c:f>'Pivot table'!$BC$7:$BC$10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'Pivot table'!$BD$7:$BD$10</c:f>
              <c:numCache>
                <c:formatCode>0.00%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4-4F4F-8FD4-A47068FED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table!PivotTable44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table'!$BO$4:$BO$5</c:f>
              <c:strCache>
                <c:ptCount val="1"/>
                <c:pt idx="0">
                  <c:v>Delayed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table'!$BN$6:$BN$13</c:f>
              <c:multiLvlStrCache>
                <c:ptCount val="5"/>
                <c:lvl>
                  <c:pt idx="0">
                    <c:v>29/08/2024</c:v>
                  </c:pt>
                  <c:pt idx="1">
                    <c:v>30/08/2024</c:v>
                  </c:pt>
                  <c:pt idx="2">
                    <c:v>31/08/2024</c:v>
                  </c:pt>
                  <c:pt idx="3">
                    <c:v>02/09/2024</c:v>
                  </c:pt>
                  <c:pt idx="4">
                    <c:v>03/09/2024</c:v>
                  </c:pt>
                </c:lvl>
                <c:lvl>
                  <c:pt idx="0">
                    <c:v>أغسطس</c:v>
                  </c:pt>
                  <c:pt idx="3">
                    <c:v>سبتمبر</c:v>
                  </c:pt>
                </c:lvl>
              </c:multiLvlStrCache>
            </c:multiLvlStrRef>
          </c:cat>
          <c:val>
            <c:numRef>
              <c:f>'Pivot table'!$BO$6:$BO$13</c:f>
              <c:numCache>
                <c:formatCode>0.00%</c:formatCode>
                <c:ptCount val="5"/>
                <c:pt idx="0">
                  <c:v>0.17142857142857143</c:v>
                </c:pt>
                <c:pt idx="1">
                  <c:v>0.34285714285714286</c:v>
                </c:pt>
                <c:pt idx="2">
                  <c:v>0.14285714285714285</c:v>
                </c:pt>
                <c:pt idx="3">
                  <c:v>0.31428571428571428</c:v>
                </c:pt>
                <c:pt idx="4">
                  <c:v>2.8571428571428571E-2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B8-433D-A784-B4F81007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12224"/>
        <c:axId val="157912704"/>
      </c:lineChart>
      <c:catAx>
        <c:axId val="1579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2704"/>
        <c:crosses val="autoZero"/>
        <c:auto val="1"/>
        <c:lblAlgn val="ctr"/>
        <c:lblOffset val="100"/>
        <c:noMultiLvlLbl val="0"/>
      </c:catAx>
      <c:valAx>
        <c:axId val="1579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[Manufacture_linee.xlsx]Pivot table!PivotTable46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table'!$BY$4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3-4132-8DF9-B6EDEC61D1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3-4132-8DF9-B6EDEC61D125}"/>
              </c:ext>
            </c:extLst>
          </c:dPt>
          <c:cat>
            <c:strRef>
              <c:f>'Pivot table'!$BX$5:$BX$7</c:f>
              <c:strCache>
                <c:ptCount val="2"/>
                <c:pt idx="0">
                  <c:v>Operator</c:v>
                </c:pt>
                <c:pt idx="1">
                  <c:v>Non Operator</c:v>
                </c:pt>
              </c:strCache>
            </c:strRef>
          </c:cat>
          <c:val>
            <c:numRef>
              <c:f>'Pivot table'!$BY$5:$BY$7</c:f>
              <c:numCache>
                <c:formatCode>0.00%</c:formatCode>
                <c:ptCount val="2"/>
                <c:pt idx="0">
                  <c:v>0.55907780979827093</c:v>
                </c:pt>
                <c:pt idx="1">
                  <c:v>0.44092219020172913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0-4FE2-8156-C6284A58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91281</xdr:colOff>
      <xdr:row>26</xdr:row>
      <xdr:rowOff>39686</xdr:rowOff>
    </xdr:from>
    <xdr:to>
      <xdr:col>3</xdr:col>
      <xdr:colOff>420687</xdr:colOff>
      <xdr:row>41</xdr:row>
      <xdr:rowOff>46036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BD7A1-9B02-29AE-0BD2-CE131313F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67468</xdr:colOff>
      <xdr:row>26</xdr:row>
      <xdr:rowOff>96838</xdr:rowOff>
    </xdr:from>
    <xdr:to>
      <xdr:col>8</xdr:col>
      <xdr:colOff>813593</xdr:colOff>
      <xdr:row>42</xdr:row>
      <xdr:rowOff>46038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6BCB4-ED32-166E-8DBF-938C4863C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496093</xdr:colOff>
      <xdr:row>26</xdr:row>
      <xdr:rowOff>112712</xdr:rowOff>
    </xdr:from>
    <xdr:to>
      <xdr:col>15</xdr:col>
      <xdr:colOff>19843</xdr:colOff>
      <xdr:row>42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8BA83-9F1A-5FFE-DD2D-9A5240A91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170654</xdr:colOff>
      <xdr:row>26</xdr:row>
      <xdr:rowOff>120649</xdr:rowOff>
    </xdr:from>
    <xdr:to>
      <xdr:col>22</xdr:col>
      <xdr:colOff>500062</xdr:colOff>
      <xdr:row>42</xdr:row>
      <xdr:rowOff>69849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8B66B3-EA49-5718-DC85-FA01A7F20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305594</xdr:colOff>
      <xdr:row>26</xdr:row>
      <xdr:rowOff>33338</xdr:rowOff>
    </xdr:from>
    <xdr:to>
      <xdr:col>32</xdr:col>
      <xdr:colOff>210344</xdr:colOff>
      <xdr:row>41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5EF845-A13F-D40B-1D42-0623258DB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607219</xdr:colOff>
      <xdr:row>26</xdr:row>
      <xdr:rowOff>25399</xdr:rowOff>
    </xdr:from>
    <xdr:to>
      <xdr:col>39</xdr:col>
      <xdr:colOff>511969</xdr:colOff>
      <xdr:row>41</xdr:row>
      <xdr:rowOff>149224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E834D3-B17C-986C-32D4-7D3F7B002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35718</xdr:colOff>
      <xdr:row>26</xdr:row>
      <xdr:rowOff>9525</xdr:rowOff>
    </xdr:from>
    <xdr:to>
      <xdr:col>46</xdr:col>
      <xdr:colOff>607218</xdr:colOff>
      <xdr:row>41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B1D378-F3CE-F6A3-4181-14E418900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15704</xdr:colOff>
      <xdr:row>25</xdr:row>
      <xdr:rowOff>157901</xdr:rowOff>
    </xdr:from>
    <xdr:to>
      <xdr:col>53</xdr:col>
      <xdr:colOff>586317</xdr:colOff>
      <xdr:row>41</xdr:row>
      <xdr:rowOff>107309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AACD9-E051-D2CE-38B4-C4398A82D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15039</xdr:colOff>
      <xdr:row>25</xdr:row>
      <xdr:rowOff>147386</xdr:rowOff>
    </xdr:from>
    <xdr:to>
      <xdr:col>60</xdr:col>
      <xdr:colOff>556460</xdr:colOff>
      <xdr:row>41</xdr:row>
      <xdr:rowOff>163428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46F461-218D-E7C3-5F79-53DE9F494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285750</xdr:colOff>
      <xdr:row>25</xdr:row>
      <xdr:rowOff>127333</xdr:rowOff>
    </xdr:from>
    <xdr:to>
      <xdr:col>72</xdr:col>
      <xdr:colOff>110290</xdr:colOff>
      <xdr:row>41</xdr:row>
      <xdr:rowOff>143375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8E205B-09F4-33FE-EFA7-5826E3EE7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72</xdr:col>
      <xdr:colOff>345909</xdr:colOff>
      <xdr:row>25</xdr:row>
      <xdr:rowOff>157412</xdr:rowOff>
    </xdr:from>
    <xdr:to>
      <xdr:col>79</xdr:col>
      <xdr:colOff>215567</xdr:colOff>
      <xdr:row>42</xdr:row>
      <xdr:rowOff>3007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B5B9ED-1215-C169-0F81-66E6B44A5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yad" refreshedDate="46136.876136458333" createdVersion="8" refreshedVersion="8" minRefreshableVersion="3" recordCount="38" xr:uid="{352A1610-9F75-41D0-88B5-0BCAD1BE2F68}">
  <cacheSource type="worksheet">
    <worksheetSource name="Line_productivity"/>
  </cacheSource>
  <cacheFields count="12">
    <cacheField name="Batch" numFmtId="49">
      <sharedItems/>
    </cacheField>
    <cacheField name="Date" numFmtId="14">
      <sharedItems containsSemiMixedTypes="0" containsNonDate="0" containsDate="1" containsString="0" minDate="2024-08-29T00:00:00" maxDate="2024-09-04T00:00:00"/>
    </cacheField>
    <cacheField name="Product_id" numFmtId="0">
      <sharedItems/>
    </cacheField>
    <cacheField name="Operator" numFmtId="0">
      <sharedItems/>
    </cacheField>
    <cacheField name="Start Time" numFmtId="164">
      <sharedItems containsSemiMixedTypes="0" containsNonDate="0" containsDate="1" containsString="0" minDate="1899-12-30T01:00:00" maxDate="1899-12-30T22:55:00"/>
    </cacheField>
    <cacheField name="End Time" numFmtId="164">
      <sharedItems containsSemiMixedTypes="0" containsNonDate="0" containsDate="1" containsString="0" minDate="1899-12-30T01:05:00" maxDate="1899-12-30T23:29:00"/>
    </cacheField>
    <cacheField name="Production Duration" numFmtId="1">
      <sharedItems containsSemiMixedTypes="0" containsString="0" containsNumber="1" minValue="59.999999999999943" maxValue="205.00000000000006"/>
    </cacheField>
    <cacheField name="Production Duration2" numFmtId="166">
      <sharedItems containsSemiMixedTypes="0" containsNonDate="0" containsDate="1" containsString="0" minDate="1899-12-30T01:00:00" maxDate="1899-12-30T03:25:00"/>
    </cacheField>
    <cacheField name="Shift" numFmtId="0">
      <sharedItems count="3">
        <s v="Morning"/>
        <s v="Afternoon"/>
        <s v="Night"/>
      </sharedItems>
    </cacheField>
    <cacheField name="Production_status" numFmtId="0">
      <sharedItems count="2">
        <s v="Delayed"/>
        <s v="On Time"/>
      </sharedItems>
    </cacheField>
    <cacheField name="Changeover Count" numFmtId="0">
      <sharedItems containsSemiMixedTypes="0" containsString="0" containsNumber="1" containsInteger="1" minValue="0" maxValue="1"/>
    </cacheField>
    <cacheField name="Total_Liters" numFmtId="0">
      <sharedItems containsSemiMixedTypes="0" containsString="0" containsNumber="1" minValue="0.6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48842595" backgroundQuery="1" createdVersion="8" refreshedVersion="7" minRefreshableVersion="3" recordCount="0" supportSubquery="1" supportAdvancedDrill="1" xr:uid="{CD1AE3E2-93E3-4126-B727-F363935DC09B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Error-Free Run Time]" caption="Error-Free Run Time" numFmtId="0" hierarchy="62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 oneField="1">
      <fieldsUsage count="1">
        <fieldUsage x="3"/>
      </fieldsUsage>
    </cacheHierarchy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50231481" backgroundQuery="1" createdVersion="8" refreshedVersion="7" minRefreshableVersion="3" recordCount="0" supportSubquery="1" supportAdvancedDrill="1" xr:uid="{A1130AB3-1018-4E6C-BA98-C0A9323CA2CA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Product_id].[Product_id]" caption="Product_id" numFmtId="0" hierarchy="24" level="1">
      <sharedItems count="6">
        <s v="CO-2L"/>
        <s v="CO-600"/>
        <s v="DC-600"/>
        <s v="LE-600"/>
        <s v="OR-600"/>
        <s v="RB-600"/>
      </sharedItems>
    </cacheField>
    <cacheField name="[Measures].[Average of Duration_MIn]" caption="Average of Duration_MIn" numFmtId="0" hierarchy="45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51504628" backgroundQuery="1" createdVersion="8" refreshedVersion="7" minRefreshableVersion="3" recordCount="0" supportSubquery="1" supportAdvancedDrill="1" xr:uid="{26E5A3EF-D148-4E9E-8296-C928CC7E49D5}">
  <cacheSource type="external" connectionId="5"/>
  <cacheFields count="2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Count of Product_id 2]" caption="Count of Product_id 2" numFmtId="0" hierarchy="46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55555554" backgroundQuery="1" createdVersion="8" refreshedVersion="7" minRefreshableVersion="3" recordCount="0" supportSubquery="1" supportAdvancedDrill="1" xr:uid="{40D2D98D-FE9F-4A23-9565-B938CA9BF8B6}">
  <cacheSource type="external" connectionId="5"/>
  <cacheFields count="4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Product_id].[Product_id]" caption="Product_id" numFmtId="0" hierarchy="24" level="1">
      <sharedItems count="3">
        <s v="CO-2L"/>
        <s v="CO-600"/>
        <s v="RB-600"/>
      </sharedItems>
    </cacheField>
    <cacheField name="[Downtime_factors].[Description].[Description]" caption="Description" numFmtId="0" hierarchy="1" level="1">
      <sharedItems count="2">
        <s v="Label switch"/>
        <s v="Labeling error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0763888" backgroundQuery="1" createdVersion="8" refreshedVersion="7" minRefreshableVersion="3" recordCount="0" supportSubquery="1" supportAdvancedDrill="1" xr:uid="{DDD13890-A225-45DF-936D-A81C6EB06493}">
  <cacheSource type="external" connectionId="5"/>
  <cacheFields count="3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Count of Batch]" caption="Count of Batch" numFmtId="0" hierarchy="29" level="32767"/>
    <cacheField name="[Line_productivity].[Production_status].[Production_status]" caption="Production_status" numFmtId="0" hierarchy="16" level="1">
      <sharedItems count="2">
        <s v="Delayed"/>
        <s v="On Time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2268519" backgroundQuery="1" createdVersion="8" refreshedVersion="7" minRefreshableVersion="3" recordCount="0" supportSubquery="1" supportAdvancedDrill="1" xr:uid="{CBBE63F1-03E4-40C4-8204-A875C60E3F31}">
  <cacheSource type="external" connectionId="5"/>
  <cacheFields count="3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Count of Downtime_id]" caption="Count of Downtime_id" numFmtId="0" hierarchy="31" level="32767"/>
    <cacheField name="[Downtime_factors].[Operator Error].[Operator Error]" caption="Operator Error" numFmtId="0" hierarchy="2" level="1">
      <sharedItems containsSemiMixedTypes="0" containsNonDate="0" containsString="0"/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3541666" backgroundQuery="1" createdVersion="8" refreshedVersion="7" minRefreshableVersion="3" recordCount="0" supportSubquery="1" supportAdvancedDrill="1" xr:uid="{10D4FE74-515D-4194-B38F-A0EF823BBD32}">
  <cacheSource type="external" connectionId="5"/>
  <cacheFields count="3"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Operator Error].[Operator Error]" caption="Operator Error" numFmtId="0" hierarchy="2" level="1">
      <sharedItems count="2">
        <s v="Non Operator"/>
        <s v="Operator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4930552" backgroundQuery="1" createdVersion="8" refreshedVersion="7" minRefreshableVersion="3" recordCount="0" supportSubquery="1" supportAdvancedDrill="1" xr:uid="{3077686F-F03A-4B54-8906-497F939D06DA}">
  <cacheSource type="external" connectionId="5"/>
  <cacheFields count="2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1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6435184" backgroundQuery="1" createdVersion="8" refreshedVersion="7" minRefreshableVersion="3" recordCount="0" supportSubquery="1" supportAdvancedDrill="1" xr:uid="{4587F4FC-CD7B-4D61-A53C-1BCE1708D588}">
  <cacheSource type="external" connectionId="5"/>
  <cacheFields count="2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Utilization_Rate]" caption="Utilization_Rate" numFmtId="0" hierarchy="5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 oneField="1">
      <fieldsUsage count="1">
        <fieldUsage x="1"/>
      </fieldsUsage>
    </cacheHierarchy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7708331" backgroundQuery="1" createdVersion="8" refreshedVersion="7" minRefreshableVersion="3" recordCount="0" supportSubquery="1" supportAdvancedDrill="1" xr:uid="{A5E07051-D1AE-4FB8-B1FF-219C93FC0427}">
  <cacheSource type="external" connectionId="5"/>
  <cacheFields count="3">
    <cacheField name="[Downtime_factors].[Description].[Description]" caption="Description" numFmtId="0" hierarchy="1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Average of Duration_MIn]" caption="Average of Duration_MIn" numFmtId="0" hierarchy="45" level="32767"/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0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69675924" backgroundQuery="1" createdVersion="8" refreshedVersion="7" minRefreshableVersion="3" recordCount="0" supportSubquery="1" supportAdvancedDrill="1" xr:uid="{008D1492-01C0-4CFA-B1D6-371A86BD0A80}">
  <cacheSource type="external" connectionId="5"/>
  <cacheFields count="3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Downtime_factors].[Description].[Description]" caption="Description" numFmtId="0" hierarchy="1" level="1">
      <sharedItems count="11">
        <s v="Batch change"/>
        <s v="Batch coding error"/>
        <s v="Calibration error"/>
        <s v="Inventory shortage"/>
        <s v="Label switch"/>
        <s v="Labeling error"/>
        <s v="Machine adjustment"/>
        <s v="Machine failure"/>
        <s v="Other"/>
        <s v="Product spill"/>
        <s v="Conveyor belt jam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0949072" backgroundQuery="1" createdVersion="8" refreshedVersion="7" minRefreshableVersion="3" recordCount="0" supportSubquery="1" supportAdvancedDrill="1" xr:uid="{F99D382F-10A7-4779-9639-202EAC70F629}">
  <cacheSource type="external" connectionId="5"/>
  <cacheFields count="2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2337965" backgroundQuery="1" createdVersion="8" refreshedVersion="7" minRefreshableVersion="3" recordCount="0" supportSubquery="1" supportAdvancedDrill="1" xr:uid="{8BDC2078-42A4-4D15-BD47-CDDD0989B592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372685" backgroundQuery="1" createdVersion="8" refreshedVersion="7" minRefreshableVersion="3" recordCount="0" supportSubquery="1" supportAdvancedDrill="1" xr:uid="{1A3F20CE-F84B-4489-B370-10AF0732EA92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Time_Variance_Min]" caption="Time_Variance_Min" numFmtId="0" hierarchy="5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 oneField="1">
      <fieldsUsage count="1">
        <fieldUsage x="3"/>
      </fieldsUsage>
    </cacheHierarchy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5231482" backgroundQuery="1" createdVersion="8" refreshedVersion="7" minRefreshableVersion="3" recordCount="0" supportSubquery="1" supportAdvancedDrill="1" xr:uid="{824C6795-BCE8-4575-8B44-154F4556CCB0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Products].[Size].[Size]" caption="Size" numFmtId="0" hierarchy="26" level="1">
      <sharedItems count="2">
        <s v="2 L"/>
        <s v="600 ml"/>
      </sharedItems>
    </cacheField>
    <cacheField name="[Measures].[Total_Actual_Minutes]" caption="Total_Actual_Minutes" numFmtId="0" hierarchy="4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 oneField="1">
      <fieldsUsage count="1">
        <fieldUsage x="4"/>
      </fieldsUsage>
    </cacheHierarchy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6504629" backgroundQuery="1" createdVersion="8" refreshedVersion="7" minRefreshableVersion="3" recordCount="0" supportSubquery="1" supportAdvancedDrill="1" xr:uid="{BAFABBBC-F9AB-4349-AF5E-E28AE3549CAB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Line_productivity].[Production_status].[Production_status]" caption="Production_status" numFmtId="0" hierarchy="16" level="1">
      <sharedItems count="1">
        <s v="On Time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7777776" backgroundQuery="1" createdVersion="8" refreshedVersion="7" minRefreshableVersion="3" recordCount="0" supportSubquery="1" supportAdvancedDrill="1" xr:uid="{A186BF90-860B-438E-8CF7-5B658EAFB7F1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79166669" backgroundQuery="1" createdVersion="8" refreshedVersion="7" minRefreshableVersion="3" recordCount="0" supportSubquery="1" supportAdvancedDrill="1" xr:uid="{AED47A6B-AE3C-4967-8623-81D0ED4DDB98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nnis"/>
        <s v="Mac"/>
        <s v="Dee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Utilization_Rate]" caption="Utilization_Rate" numFmtId="0" hierarchy="5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 oneField="1">
      <fieldsUsage count="1">
        <fieldUsage x="4"/>
      </fieldsUsage>
    </cacheHierarchy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1250001" backgroundQuery="1" createdVersion="8" refreshedVersion="7" minRefreshableVersion="3" recordCount="0" supportSubquery="1" supportAdvancedDrill="1" xr:uid="{7E81E626-4ACB-4D18-A6F7-978637F90F2D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2">
        <s v="Machine adjustment"/>
        <s v="Batch change"/>
      </sharedItems>
    </cacheField>
    <cacheField name="[Downtime_factors].[Operator Error].[Operator Error]" caption="Operator Error" numFmtId="0" hierarchy="2" level="1">
      <sharedItems count="1">
        <s v="Non Operator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2523148" backgroundQuery="1" createdVersion="8" refreshedVersion="7" minRefreshableVersion="3" recordCount="0" supportSubquery="1" supportAdvancedDrill="1" xr:uid="{C31FE0D7-33D5-42A9-B6A8-064B97FFF667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Avg_Repair_Time]" caption="Avg_Repair_Time" numFmtId="0" hierarchy="6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 oneField="1">
      <fieldsUsage count="1">
        <fieldUsage x="3"/>
      </fieldsUsage>
    </cacheHierarchy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402778" backgroundQuery="1" createdVersion="8" refreshedVersion="7" minRefreshableVersion="3" recordCount="0" supportSubquery="1" supportAdvancedDrill="1" xr:uid="{0621C2D6-DCF4-49FE-8155-B476F43C5290}">
  <cacheSource type="external" connectionId="5"/>
  <cacheFields count="6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Line_productivity].[Production_status].[Production_status]" caption="Production_status" numFmtId="0" hierarchy="16" level="1">
      <sharedItems count="1">
        <s v="On Time"/>
      </sharedItems>
    </cacheField>
    <cacheField name="[Downtime_factors].[Operator Error].[Operator Error]" caption="Operator Error" numFmtId="0" hierarchy="2" level="1">
      <sharedItems count="1">
        <s v="Operator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4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5300927" backgroundQuery="1" createdVersion="8" refreshedVersion="7" minRefreshableVersion="3" recordCount="0" supportSubquery="1" supportAdvancedDrill="1" xr:uid="{881D6398-97E2-4EB7-9912-67B760CBB594}">
  <cacheSource type="external" connectionId="5"/>
  <cacheFields count="4"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Products].[Product_id].[Product_id]" caption="Product_id" numFmtId="0" hierarchy="24" level="1">
      <sharedItems count="6">
        <s v="CO-2L"/>
        <s v="CO-600"/>
        <s v="LE-600"/>
        <s v="DC-600"/>
        <s v="RB-600"/>
        <s v="OR-600"/>
      </sharedItems>
    </cacheField>
    <cacheField name="[Measures].[Average of Production Duration]" caption="Average of Production Duration" numFmtId="0" hierarchy="37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6921297" backgroundQuery="1" createdVersion="8" refreshedVersion="7" minRefreshableVersion="3" recordCount="0" supportSubquery="1" supportAdvancedDrill="1" xr:uid="{4D8170F4-A440-48BB-8E73-420A4B3A15FA}">
  <cacheSource type="external" connectionId="5"/>
  <cacheFields count="6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4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8194444" backgroundQuery="1" createdVersion="8" refreshedVersion="7" minRefreshableVersion="3" recordCount="0" supportSubquery="1" supportAdvancedDrill="1" xr:uid="{249A7BEE-4173-4196-8C3D-A0B10F399DF6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Lost_Batches_Count]" caption="Lost_Batches_Count" numFmtId="0" hierarchy="56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 oneField="1">
      <fieldsUsage count="1">
        <fieldUsage x="4"/>
      </fieldsUsage>
    </cacheHierarchy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89351853" backgroundQuery="1" createdVersion="8" refreshedVersion="7" minRefreshableVersion="3" recordCount="0" supportSubquery="1" supportAdvancedDrill="1" xr:uid="{59D06B47-A639-4B9B-9053-AC45C9A428B1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3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4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0277777" backgroundQuery="1" createdVersion="8" refreshedVersion="7" minRefreshableVersion="3" recordCount="0" supportSubquery="1" supportAdvancedDrill="1" xr:uid="{59F0F650-24C0-4A89-A64F-E2419EF76430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4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1550924" backgroundQuery="1" createdVersion="8" refreshedVersion="7" minRefreshableVersion="3" recordCount="0" supportSubquery="1" supportAdvancedDrill="1" xr:uid="{AA1920AE-563E-4758-B167-1B17A628651D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Sum of Duration_MIn]" caption="Sum of Duration_MIn" numFmtId="0" hierarchy="30" level="32767"/>
    <cacheField name="[Downtime_factors].[Operator Error].[Operator Error]" caption="Operator Error" numFmtId="0" hierarchy="2" level="1">
      <sharedItems count="2">
        <s v="Non Operator"/>
        <s v="Operator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4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2939817" backgroundQuery="1" createdVersion="8" refreshedVersion="7" minRefreshableVersion="3" recordCount="0" supportSubquery="1" supportAdvancedDrill="1" xr:uid="{A33C59C0-4AED-49BE-91E7-449C0A586646}">
  <cacheSource type="external" connectionId="5"/>
  <cacheFields count="4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Operator Error].[Operator Error]" caption="Operator Error" numFmtId="0" hierarchy="2" level="1">
      <sharedItems count="2">
        <s v="Non Operator"/>
        <s v="Operator"/>
      </sharedItems>
    </cacheField>
    <cacheField name="[Measures].[Count of Downtime_id]" caption="Count of Downtime_id" numFmtId="0" hierarchy="3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3865741" backgroundQuery="1" createdVersion="8" refreshedVersion="7" minRefreshableVersion="3" recordCount="0" supportSubquery="1" supportAdvancedDrill="1" xr:uid="{ABEBA9EA-8AE0-456F-85E9-54C4FFA942C7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Downtime_Percentage]" caption="Downtime_Percentage" numFmtId="0" hierarchy="54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 oneField="1">
      <fieldsUsage count="1">
        <fieldUsage x="4"/>
      </fieldsUsage>
    </cacheHierarchy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5023149" backgroundQuery="1" createdVersion="8" refreshedVersion="7" minRefreshableVersion="3" recordCount="0" supportSubquery="1" supportAdvancedDrill="1" xr:uid="{590137B8-086B-41F8-AE7A-08E732723BA9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Uptime Ratio]" caption="Uptime Ratio" numFmtId="0" hierarchy="55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 oneField="1">
      <fieldsUsage count="1">
        <fieldUsage x="4"/>
      </fieldsUsage>
    </cacheHierarchy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6527781" backgroundQuery="1" createdVersion="8" refreshedVersion="7" minRefreshableVersion="3" recordCount="0" supportSubquery="1" supportAdvancedDrill="1" xr:uid="{42F06967-F732-41B0-A1CD-DDFDCB40D5EF}">
  <cacheSource type="external" connectionId="5"/>
  <cacheFields count="3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Measures].[Sum of Duration_MIn]" caption="Sum of Duration_MIn" numFmtId="0" hierarchy="30" level="32767"/>
    <cacheField name="[Downtime_factors].[Description].[Description]" caption="Description" numFmtId="0" hierarchy="1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97685182" backgroundQuery="1" createdVersion="8" refreshedVersion="7" minRefreshableVersion="3" recordCount="0" supportSubquery="1" supportAdvancedDrill="1" xr:uid="{D2775958-B28B-4B9B-9FC6-753E7EB8ED0C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Average of Duration_MIn]" caption="Average of Duration_MIn" numFmtId="0" hierarchy="45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0578706" backgroundQuery="1" createdVersion="8" refreshedVersion="7" minRefreshableVersion="3" recordCount="0" supportSubquery="1" supportAdvancedDrill="1" xr:uid="{FE7C5518-08EF-415D-83CE-68C9A6084EF1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Human Error Downtime %]" caption="Human Error Downtime %" numFmtId="0" hierarchy="5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 oneField="1">
      <fieldsUsage count="1">
        <fieldUsage x="4"/>
      </fieldsUsage>
    </cacheHierarchy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2199077" backgroundQuery="1" createdVersion="8" refreshedVersion="7" minRefreshableVersion="3" recordCount="0" supportSubquery="1" supportAdvancedDrill="1" xr:uid="{1EB29375-0404-4C93-8669-4B4FABCAEE52}">
  <cacheSource type="external" connectionId="5"/>
  <cacheFields count="6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Line_productivity].[Batch].[Batch]" caption="Batch" numFmtId="0" hierarchy="7" level="1">
      <sharedItems containsNonDate="0" count="35">
        <s v="422111"/>
        <s v="422112"/>
        <s v="422113"/>
        <s v="422114"/>
        <s v="422115"/>
        <s v="422117"/>
        <s v="422118"/>
        <s v="422119"/>
        <s v="422120"/>
        <s v="422121"/>
        <s v="422122"/>
        <s v="422123"/>
        <s v="422124"/>
        <s v="422125"/>
        <s v="422126"/>
        <s v="422127"/>
        <s v="422128"/>
        <s v="422129"/>
        <s v="422130"/>
        <s v="422131"/>
        <s v="422133"/>
        <s v="422134"/>
        <s v="422135"/>
        <s v="422137"/>
        <s v="422138"/>
        <s v="422139"/>
        <s v="422140"/>
        <s v="422141"/>
        <s v="422142"/>
        <s v="422143"/>
        <s v="422144"/>
        <s v="422145"/>
        <s v="422146"/>
        <s v="422147"/>
        <s v="422148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4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3356485" backgroundQuery="1" createdVersion="8" refreshedVersion="7" minRefreshableVersion="3" recordCount="0" supportSubquery="1" supportAdvancedDrill="1" xr:uid="{ADD9077C-1936-44E1-9924-1D220FEDB9F1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Line_productivity].[Production_status].[Production_status]" caption="Production_status" numFmtId="0" hierarchy="16" level="1">
      <sharedItems containsSemiMixedTypes="0" containsNonDate="0" containsString="0"/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4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4745371" backgroundQuery="1" createdVersion="8" refreshedVersion="7" minRefreshableVersion="3" recordCount="0" supportSubquery="1" supportAdvancedDrill="1" xr:uid="{7D21DAEA-3802-4FD0-A4D2-7039C9047A2E}">
  <cacheSource type="external" connectionId="5"/>
  <cacheFields count="4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Downtime_factors].[Description].[Description]" caption="Description" numFmtId="0" hierarchy="1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Sum of Duration_MIn]" caption="Sum of Duration_MIn" numFmtId="0" hierarchy="30" level="32767"/>
    <cacheField name="Dummy0" numFmtId="0" hierarchy="6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70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  <cacheHierarchy uniqueName="Dummy0" caption="Facto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5902779" backgroundQuery="1" createdVersion="8" refreshedVersion="7" minRefreshableVersion="3" recordCount="0" supportSubquery="1" supportAdvancedDrill="1" xr:uid="{84141D76-E666-4717-AAE0-FE2CEC2DFD4A}">
  <cacheSource type="external" connectionId="5"/>
  <cacheFields count="3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2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7291665" backgroundQuery="1" createdVersion="8" refreshedVersion="7" minRefreshableVersion="3" recordCount="0" supportSubquery="1" supportAdvancedDrill="1" xr:uid="{AA1ACD7D-28F8-4ADD-A894-D792D9476A08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MTBF]" caption="MTBF" numFmtId="0" hierarchy="57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 oneField="1">
      <fieldsUsage count="1">
        <fieldUsage x="4"/>
      </fieldsUsage>
    </cacheHierarchy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8564812" backgroundQuery="1" createdVersion="8" refreshedVersion="7" minRefreshableVersion="3" recordCount="0" supportSubquery="1" supportAdvancedDrill="1" xr:uid="{95F6E97E-150A-4A5F-A1B3-5EC6F0769929}">
  <cacheSource type="external" connectionId="5"/>
  <cacheFields count="2"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09374997" backgroundQuery="1" createdVersion="8" refreshedVersion="7" minRefreshableVersion="3" recordCount="0" supportSubquery="1" supportAdvancedDrill="1" xr:uid="{72D6014F-7107-4995-93F8-5ED584EBA1C0}">
  <cacheSource type="external" connectionId="5"/>
  <cacheFields count="2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0995367" backgroundQuery="1" createdVersion="8" refreshedVersion="7" minRefreshableVersion="3" recordCount="0" supportSubquery="1" supportAdvancedDrill="1" xr:uid="{2EDEF974-993C-4CDE-8A79-91261A037F90}">
  <cacheSource type="external" connectionId="5"/>
  <cacheFields count="3">
    <cacheField name="[Measures].[Total_Actual_Minutes]" caption="Total_Actual_Minutes" numFmtId="0" hierarchy="49" level="32767"/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  <cacheField name="[Measures].[Total_Ideal_Minutes]" caption="Total_Ideal_Minutes" numFmtId="0" hierarchy="5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 oneField="1">
      <fieldsUsage count="1">
        <fieldUsage x="0"/>
      </fieldsUsage>
    </cacheHierarchy>
    <cacheHierarchy uniqueName="[Measures].[Total_Ideal_Minutes]" caption="Total_Ideal_Minutes" measure="1" displayFolder="" measureGroup="Line_productivity" count="0" oneField="1">
      <fieldsUsage count="1">
        <fieldUsage x="2"/>
      </fieldsUsage>
    </cacheHierarchy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2268522" backgroundQuery="1" createdVersion="8" refreshedVersion="7" minRefreshableVersion="3" recordCount="0" supportSubquery="1" supportAdvancedDrill="1" xr:uid="{9067E2C4-72A4-4724-B796-00456082B2F2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Product_id].[Product_id]" caption="Product_id" numFmtId="0" hierarchy="24" level="1">
      <sharedItems count="6">
        <s v="CO-2L"/>
        <s v="CO-600"/>
        <s v="DC-600"/>
        <s v="LE-600"/>
        <s v="OR-600"/>
        <s v="RB-600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2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3425923" backgroundQuery="1" createdVersion="8" refreshedVersion="7" minRefreshableVersion="3" recordCount="0" supportSubquery="1" supportAdvancedDrill="1" xr:uid="{8748F71B-8421-4F42-90C5-5761BEE47BF3}">
  <cacheSource type="external" connectionId="5"/>
  <cacheFields count="2"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0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4351854" backgroundQuery="1" createdVersion="8" refreshedVersion="7" minRefreshableVersion="3" recordCount="0" supportSubquery="1" supportAdvancedDrill="1" xr:uid="{39FB2161-75A6-4E1E-B2FD-970A7CFFA01E}">
  <cacheSource type="external" connectionId="5"/>
  <cacheFields count="1">
    <cacheField name="[Measures].[Utilization_Rate]" caption="Utilization_Rate" numFmtId="0" hierarchy="5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 oneField="1">
      <fieldsUsage count="1">
        <fieldUsage x="0"/>
      </fieldsUsage>
    </cacheHierarchy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5972224" backgroundQuery="1" createdVersion="8" refreshedVersion="7" minRefreshableVersion="3" recordCount="0" supportSubquery="1" supportAdvancedDrill="1" xr:uid="{495C88A2-6EFA-4CF2-8F40-96C882FD9699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Product Share]" caption="Product Share" numFmtId="0" hierarchy="53" level="32767"/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 oneField="1">
      <fieldsUsage count="1">
        <fieldUsage x="1"/>
      </fieldsUsage>
    </cacheHierarchy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736111" backgroundQuery="1" createdVersion="8" refreshedVersion="7" minRefreshableVersion="3" recordCount="0" supportSubquery="1" supportAdvancedDrill="1" xr:uid="{C04D905F-478C-494F-A67C-998BAFFC17EA}">
  <cacheSource type="external" connectionId="5"/>
  <cacheFields count="2"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Sum of Changeover Count]" caption="Sum of Changeover Count" numFmtId="0" hierarchy="4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0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8634257" backgroundQuery="1" createdVersion="8" refreshedVersion="7" minRefreshableVersion="3" recordCount="0" supportSubquery="1" supportAdvancedDrill="1" xr:uid="{C1621CC3-F8D3-46FF-889F-0C27A3C9708B}">
  <cacheSource type="external" connectionId="5"/>
  <cacheFields count="3">
    <cacheField name="[Line_productivity].[Batch].[Batch]" caption="Batch" numFmtId="0" hierarchy="7" level="1">
      <sharedItems count="5">
        <s v="422116"/>
        <s v="422129"/>
        <s v="422132"/>
        <s v="422136"/>
        <s v="422141"/>
      </sharedItems>
    </cacheField>
    <cacheField name="[Measures].[Sum of Production Duration]" caption="Sum of Production Duration" numFmtId="0" hierarchy="38" level="32767"/>
    <cacheField name="[Line_productivity].[Product_id].[Product_id]" caption="Product_id" numFmtId="0" hierarchy="9" level="1">
      <sharedItems count="4">
        <s v="LE-600"/>
        <s v="CO-600"/>
        <s v="DC-600"/>
        <s v="RB-600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19907404" backgroundQuery="1" createdVersion="8" refreshedVersion="7" minRefreshableVersion="3" recordCount="0" supportSubquery="1" supportAdvancedDrill="1" xr:uid="{56D85AF3-C40D-4708-B133-5BE55284AC07}">
  <cacheSource type="external" connectionId="5"/>
  <cacheFields count="3">
    <cacheField name="[Measures].[Total_Actual_Minutes]" caption="Total_Actual_Minutes" numFmtId="0" hierarchy="49" level="32767"/>
    <cacheField name="[Measures].[Total_Ideal_Minutes]" caption="Total_Ideal_Minutes" numFmtId="0" hierarchy="50" level="32767"/>
    <cacheField name="[Line_productivity].[Batch].[Batch]" caption="Batch" numFmtId="0" hierarchy="7" level="1">
      <sharedItems count="10">
        <s v="422111"/>
        <s v="422118"/>
        <s v="422123"/>
        <s v="422140"/>
        <s v="422143"/>
        <s v="422144"/>
        <s v="422145"/>
        <s v="422146"/>
        <s v="422147"/>
        <s v="422148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 oneField="1">
      <fieldsUsage count="1">
        <fieldUsage x="0"/>
      </fieldsUsage>
    </cacheHierarchy>
    <cacheHierarchy uniqueName="[Measures].[Total_Ideal_Minutes]" caption="Total_Ideal_Minutes" measure="1" displayFolder="" measureGroup="Line_productivity" count="0" oneField="1">
      <fieldsUsage count="1">
        <fieldUsage x="1"/>
      </fieldsUsage>
    </cacheHierarchy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1180559" backgroundQuery="1" createdVersion="8" refreshedVersion="7" minRefreshableVersion="3" recordCount="0" supportSubquery="1" supportAdvancedDrill="1" xr:uid="{606932A0-D399-48BC-BC50-DFB81A1F4D89}">
  <cacheSource type="external" connectionId="5"/>
  <cacheFields count="3"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  <cacheField name="[Measures].[Count of Batch]" caption="Count of Batch" numFmtId="0" hierarchy="29" level="32767"/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2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2453706" backgroundQuery="1" createdVersion="8" refreshedVersion="7" minRefreshableVersion="3" recordCount="0" supportSubquery="1" supportAdvancedDrill="1" xr:uid="{F91FBDE3-A1A0-405B-A36B-55F20B14C970}">
  <cacheSource type="external" connectionId="5"/>
  <cacheFields count="2"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3842591" backgroundQuery="1" createdVersion="8" refreshedVersion="7" minRefreshableVersion="3" recordCount="0" supportSubquery="1" supportAdvancedDrill="1" xr:uid="{EA8FC5E8-84FB-4BAC-8546-D6FAE31BD773}">
  <cacheSource type="external" connectionId="5"/>
  <cacheFields count="2"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  <cacheField name="[Measures].[Average of Production Duration]" caption="Average of Production Duration" numFmtId="0" hierarchy="37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6041669" backgroundQuery="1" createdVersion="8" refreshedVersion="7" minRefreshableVersion="3" recordCount="0" supportSubquery="1" supportAdvancedDrill="1" xr:uid="{F31B29BE-D0E7-441F-885C-BC5B3E5FF196}">
  <cacheSource type="external" connectionId="5"/>
  <cacheFields count="2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Average of Production Duration]" caption="Average of Production Duration" numFmtId="0" hierarchy="37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7430555" backgroundQuery="1" createdVersion="8" refreshedVersion="7" minRefreshableVersion="3" recordCount="0" supportSubquery="1" supportAdvancedDrill="1" xr:uid="{F78D4698-9BB5-4645-BF3A-6DCA4CD4AA3C}">
  <cacheSource type="external" connectionId="5"/>
  <cacheFields count="2">
    <cacheField name="[Measures].[Count of Batch]" caption="Count of Batch" numFmtId="0" hierarchy="29" level="32767"/>
    <cacheField name="[Line_productivity].[Production_status].[Production_status]" caption="Production_status" numFmtId="0" hierarchy="16" level="1">
      <sharedItems count="2">
        <s v="Delayed"/>
        <s v="On Time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28935187" backgroundQuery="1" createdVersion="8" refreshedVersion="7" minRefreshableVersion="3" recordCount="0" supportSubquery="1" supportAdvancedDrill="1" xr:uid="{92909679-D651-45E2-8227-559497F0D79C}">
  <cacheSource type="external" connectionId="5"/>
  <cacheFields count="2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Productivity Score]" caption="Productivity Score" numFmtId="0" hierarchy="52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 oneField="1">
      <fieldsUsage count="1">
        <fieldUsage x="1"/>
      </fieldsUsage>
    </cacheHierarchy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0208334" backgroundQuery="1" createdVersion="8" refreshedVersion="7" minRefreshableVersion="3" recordCount="0" supportSubquery="1" supportAdvancedDrill="1" xr:uid="{FBE7A5A6-088C-4E43-A137-274000949873}">
  <cacheSource type="external" connectionId="5"/>
  <cacheFields count="2">
    <cacheField name="[Line_productivity].[Product_id].[Product_id]" caption="Product_id" numFmtId="0" hierarchy="9" level="1">
      <sharedItems count="6">
        <s v="CO-2L"/>
        <s v="CO-600"/>
        <s v="DC-600"/>
        <s v="LE-600"/>
        <s v="OR-600"/>
        <s v="RB-600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1134258" backgroundQuery="1" createdVersion="8" refreshedVersion="7" minRefreshableVersion="3" recordCount="0" supportSubquery="1" supportAdvancedDrill="1" xr:uid="{2746067D-EF0C-48F0-8037-8A2E3BB362D6}">
  <cacheSource type="external" connectionId="5"/>
  <cacheFields count="2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Average of Production Duration]" caption="Average of Production Duration" numFmtId="0" hierarchy="37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2523151" backgroundQuery="1" createdVersion="8" refreshedVersion="7" minRefreshableVersion="3" recordCount="0" supportSubquery="1" supportAdvancedDrill="1" xr:uid="{EC24ECFB-139C-48B4-B8C9-3BC2A19BF702}">
  <cacheSource type="external" connectionId="5"/>
  <cacheFields count="3">
    <cacheField name="[Line_productivity].[Batch].[Batch]" caption="Batch" numFmtId="0" hierarchy="7" level="1">
      <sharedItems count="5">
        <s v="422111"/>
        <s v="422123"/>
        <s v="422144"/>
        <s v="422146"/>
        <s v="422147"/>
      </sharedItems>
    </cacheField>
    <cacheField name="[Measures].[Sum of Production Duration]" caption="Sum of Production Duration" numFmtId="0" hierarchy="38" level="32767"/>
    <cacheField name="[Line_productivity].[Product_id].[Product_id]" caption="Product_id" numFmtId="0" hierarchy="9" level="1">
      <sharedItems count="3">
        <s v="OR-600"/>
        <s v="CO-600"/>
        <s v="CO-2L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3796298" backgroundQuery="1" createdVersion="8" refreshedVersion="7" minRefreshableVersion="3" recordCount="0" supportSubquery="1" supportAdvancedDrill="1" xr:uid="{F5675FBD-41C3-4E1C-94A3-F170E77FEFD0}">
  <cacheSource type="external" connectionId="5"/>
  <cacheFields count="4">
    <cacheField name="[Measures].[Total_Actual_Minutes]" caption="Total_Actual_Minutes" numFmtId="0" hierarchy="49" level="32767"/>
    <cacheField name="[Measures].[Total_Ideal_Minutes]" caption="Total_Ideal_Minutes" numFmtId="0" hierarchy="50" level="32767"/>
    <cacheField name="[Line_productivity].[Batch].[Batch]" caption="Batch" numFmtId="0" hierarchy="7" level="1">
      <sharedItems count="10">
        <s v="422111"/>
        <s v="422118"/>
        <s v="422123"/>
        <s v="422140"/>
        <s v="422143"/>
        <s v="422144"/>
        <s v="422145"/>
        <s v="422146"/>
        <s v="422147"/>
        <s v="422148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 oneField="1">
      <fieldsUsage count="1">
        <fieldUsage x="0"/>
      </fieldsUsage>
    </cacheHierarchy>
    <cacheHierarchy uniqueName="[Measures].[Total_Ideal_Minutes]" caption="Total_Ideal_Minutes" measure="1" displayFolder="" measureGroup="Line_productivity" count="0" oneField="1">
      <fieldsUsage count="1">
        <fieldUsage x="1"/>
      </fieldsUsage>
    </cacheHierarchy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5185183" backgroundQuery="1" createdVersion="8" refreshedVersion="7" minRefreshableVersion="3" recordCount="0" supportSubquery="1" supportAdvancedDrill="1" xr:uid="{F894E038-28A5-4451-BA3F-9B6FA4298889}">
  <cacheSource type="external" connectionId="5"/>
  <cacheFields count="2">
    <cacheField name="[Line_productivity].[Batch].[Batch]" caption="Batch" numFmtId="0" hierarchy="7" level="1">
      <sharedItems count="5">
        <s v="422111"/>
        <s v="422123"/>
        <s v="422140"/>
        <s v="422146"/>
        <s v="422147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1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6342592" backgroundQuery="1" createdVersion="8" refreshedVersion="7" minRefreshableVersion="3" recordCount="0" supportSubquery="1" supportAdvancedDrill="1" xr:uid="{37101E72-034E-4D60-9789-ACA85C57AD3B}">
  <cacheSource type="external" connectionId="5"/>
  <cacheFields count="3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7615739" backgroundQuery="1" createdVersion="8" refreshedVersion="7" minRefreshableVersion="3" recordCount="0" supportSubquery="1" supportAdvancedDrill="1" xr:uid="{B59BB185-AEDA-468F-A129-140D0990CCFE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Sum of Duration_MIn]" caption="Sum of Duration_MIn" numFmtId="0" hierarchy="30" level="32767"/>
    <cacheField name="[Downtime_factors].[Operator Error].[Operator Error]" caption="Operator Error" numFmtId="0" hierarchy="2" level="1">
      <sharedItems count="2">
        <s v="Non Operator"/>
        <s v="Operator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4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38773147" backgroundQuery="1" createdVersion="8" refreshedVersion="7" minRefreshableVersion="3" recordCount="0" supportSubquery="1" supportAdvancedDrill="1" xr:uid="{E62CE1CA-3A1C-4391-9386-0EF468F92533}">
  <cacheSource type="external" connectionId="5"/>
  <cacheFields count="3">
    <cacheField name="[Measures].[Sum of Duration_MIn]" caption="Sum of Duration_MIn" numFmtId="0" hierarchy="30" level="32767"/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0393518" backgroundQuery="1" createdVersion="8" refreshedVersion="7" minRefreshableVersion="3" recordCount="0" supportSubquery="1" supportAdvancedDrill="1" xr:uid="{B08EBF2E-00C8-4397-BBC8-F7181E25A38D}">
  <cacheSource type="external" connectionId="5"/>
  <cacheFields count="6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Line_productivity].[Date (Month)].[Date (Month)]" caption="Date (Month)" numFmtId="0" hierarchy="17" level="1">
      <sharedItems count="2">
        <s v="أغسطس"/>
        <s v="سبتمبر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3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2" memberValueDatatype="130" unbalanced="0">
      <fieldsUsage count="2">
        <fieldUsage x="-1"/>
        <fieldUsage x="4"/>
      </fieldsUsage>
    </cacheHierarchy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5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1666665" backgroundQuery="1" createdVersion="8" refreshedVersion="7" minRefreshableVersion="3" recordCount="0" supportSubquery="1" supportAdvancedDrill="1" xr:uid="{16EC3609-0071-45E9-BF29-2E704B34C295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Line_productivity].[Production_status].[Production_status]" caption="Production_status" numFmtId="0" hierarchy="16" level="1">
      <sharedItems containsSemiMixedTypes="0" containsNonDate="0" containsString="0"/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4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2939812" backgroundQuery="1" createdVersion="8" refreshedVersion="7" minRefreshableVersion="3" recordCount="0" supportSubquery="1" supportAdvancedDrill="1" xr:uid="{0F4DD19B-E96D-4379-855D-842D10671808}">
  <cacheSource type="external" connectionId="5"/>
  <cacheFields count="3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Downtime_factors].[Description].[Description]" caption="Description" numFmtId="0" hierarchy="1" level="1">
      <sharedItems count="11">
        <s v="Batch change"/>
        <s v="Batch coding error"/>
        <s v="Calibration error"/>
        <s v="Conveyor belt jam"/>
        <s v="Inventory shortage"/>
        <s v="Label switch"/>
        <s v="Labeling error"/>
        <s v="Machine adjustment"/>
        <s v="Machine failure"/>
        <s v="Other"/>
        <s v="Product spill"/>
      </sharedItems>
    </cacheField>
    <cacheField name="[Measures].[Count of Batch 2]" caption="Count of Batch 2" numFmtId="0" hierarchy="34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4560182" backgroundQuery="1" createdVersion="8" refreshedVersion="7" minRefreshableVersion="3" recordCount="0" supportSubquery="1" supportAdvancedDrill="1" xr:uid="{2C5CA795-4DC0-4F69-9E63-9E86CCD8F26C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Line_productivity].[Production_status].[Production_status]" caption="Production_status" numFmtId="0" hierarchy="16" level="1">
      <sharedItems containsSemiMixedTypes="0" containsNonDate="0" containsString="0"/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5486113" backgroundQuery="1" createdVersion="8" refreshedVersion="7" minRefreshableVersion="3" recordCount="0" supportSubquery="1" supportAdvancedDrill="1" xr:uid="{66B7C02D-D2B7-4C19-AFDF-3DA5519CB220}">
  <cacheSource type="external" connectionId="5"/>
  <cacheFields count="2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1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6643522" backgroundQuery="1" createdVersion="8" refreshedVersion="7" minRefreshableVersion="3" recordCount="0" supportSubquery="1" supportAdvancedDrill="1" xr:uid="{F85FE597-71D9-4F07-A8A2-0F71BE033740}">
  <cacheSource type="external" connectionId="5"/>
  <cacheFields count="3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Measures].[Count of Batch]" caption="Count of Batch" numFmtId="0" hierarchy="29" level="32767"/>
    <cacheField name="[Line_productivity].[Production_status].[Production_status]" caption="Production_status" numFmtId="0" hierarchy="16" level="1">
      <sharedItems count="2">
        <s v="Delayed"/>
        <s v="On Time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8032407" backgroundQuery="1" createdVersion="8" refreshedVersion="7" minRefreshableVersion="3" recordCount="0" supportSubquery="1" supportAdvancedDrill="1" xr:uid="{F8FE1E11-332F-4ED8-849F-1947FFDF1318}">
  <cacheSource type="external" connectionId="5"/>
  <cacheFields count="5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Shift].[Shift]" caption="Shift" numFmtId="0" hierarchy="15" level="1">
      <sharedItems count="3">
        <s v="Afternoon"/>
        <s v="Morning"/>
        <s v="Night"/>
      </sharedItems>
    </cacheField>
    <cacheField name="[Line_productivity].[Production_status].[Production_status]" caption="Production_status" numFmtId="0" hierarchy="16" level="1">
      <sharedItems containsSemiMixedTypes="0" containsNonDate="0" containsString="0"/>
    </cacheField>
    <cacheField name="[Measures].[Total Downtime]" caption="Total Downtime" numFmtId="0" hierarchy="48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 oneField="1">
      <fieldsUsage count="1">
        <fieldUsage x="4"/>
      </fieldsUsage>
    </cacheHierarchy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49652778" backgroundQuery="1" createdVersion="8" refreshedVersion="7" minRefreshableVersion="3" recordCount="0" supportSubquery="1" supportAdvancedDrill="1" xr:uid="{AF4A55C1-7376-430E-B482-2891DE8C1FC3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Product_id].[Product_id]" caption="Product_id" numFmtId="0" hierarchy="24" level="1">
      <sharedItems count="6">
        <s v="CO-2L"/>
        <s v="CO-600"/>
        <s v="DC-600"/>
        <s v="LE-600"/>
        <s v="OR-600"/>
        <s v="RB-600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50810186" backgroundQuery="1" createdVersion="8" refreshedVersion="7" minRefreshableVersion="3" recordCount="0" supportSubquery="1" supportAdvancedDrill="1" xr:uid="{2A77FB26-0BCA-4E6E-923B-29C025B96238}">
  <cacheSource type="external" connectionId="5"/>
  <cacheFields count="2">
    <cacheField name="[Measures].[Count of Batch]" caption="Count of Batch" numFmtId="0" hierarchy="29" level="32767"/>
    <cacheField name="[Line_productivity].[Production_status].[Production_status]" caption="Production_status" numFmtId="0" hierarchy="16" level="1">
      <sharedItems count="2">
        <s v="Delayed"/>
        <s v="On Time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52546295" backgroundQuery="1" createdVersion="8" refreshedVersion="7" minRefreshableVersion="3" recordCount="0" supportSubquery="1" supportAdvancedDrill="1" xr:uid="{A6AFD61F-AC4D-481B-92AA-DC71F2E25EA0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Measures].[Count of Batch]" caption="Count of Batch" numFmtId="0" hierarchy="29" level="32767"/>
    <cacheField name="[Line_productivity].[Production_status].[Production_status]" caption="Production_status" numFmtId="0" hierarchy="16" level="1">
      <sharedItems count="2">
        <s v="Delayed"/>
        <s v="On Time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3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53935188" backgroundQuery="1" createdVersion="8" refreshedVersion="7" minRefreshableVersion="3" recordCount="0" supportSubquery="1" supportAdvancedDrill="1" xr:uid="{358D4349-82B0-4CBC-84F4-BED2DD16CF8E}">
  <cacheSource type="external" connectionId="5"/>
  <cacheFields count="6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3">
        <s v="Charlie"/>
        <s v="Dee"/>
        <s v="Mac"/>
      </sharedItems>
    </cacheField>
    <cacheField name="[Line_productivity].[Production_status].[Production_status]" caption="Production_status" numFmtId="0" hierarchy="16" level="1">
      <sharedItems count="1">
        <s v="Delayed"/>
      </sharedItems>
    </cacheField>
    <cacheField name="[Line_productivity].[Date].[Date]" caption="Date" numFmtId="0" hierarchy="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Line_productivity].[Date (Month)].[Date (Month)]" caption="Date (Month)" numFmtId="0" hierarchy="17" level="1">
      <sharedItems count="2">
        <s v="أغسطس"/>
        <s v="سبتمبر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2" memberValueDatatype="7" unbalanced="0">
      <fieldsUsage count="2">
        <fieldUsage x="-1"/>
        <fieldUsage x="3"/>
      </fieldsUsage>
    </cacheHierarchy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2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2" memberValueDatatype="130" unbalanced="0">
      <fieldsUsage count="2">
        <fieldUsage x="-1"/>
        <fieldUsage x="4"/>
      </fieldsUsage>
    </cacheHierarchy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955092589" backgroundQuery="1" createdVersion="8" refreshedVersion="7" minRefreshableVersion="3" recordCount="0" supportSubquery="1" supportAdvancedDrill="1" xr:uid="{4717B7A3-3C95-419B-A93B-E02F1D44DF6B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Operator Efficiency]" caption="Operator Efficiency" numFmtId="0" hierarchy="61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 oneField="1">
      <fieldsUsage count="1">
        <fieldUsage x="3"/>
      </fieldsUsage>
    </cacheHierarchy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4550694444" backgroundQuery="1" createdVersion="8" refreshedVersion="7" minRefreshableVersion="3" recordCount="0" supportSubquery="1" supportAdvancedDrill="1" xr:uid="{1029D63E-1962-4177-9742-C024E2F14D71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Waste Contribution]" caption="Waste Contribution" numFmtId="0" hierarchy="63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 oneField="1">
      <fieldsUsage count="1">
        <fieldUsage x="3"/>
      </fieldsUsage>
    </cacheHierarchy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ah Tamer 20246080" refreshedDate="46137.890848842595" backgroundQuery="1" createdVersion="8" refreshedVersion="7" minRefreshableVersion="3" recordCount="0" supportSubquery="1" supportAdvancedDrill="1" xr:uid="{9BD639B2-F34F-4D99-8273-E9AD20BA3CDA}">
  <cacheSource type="external" connectionId="5"/>
  <cacheFields count="4">
    <cacheField name="[Products].[Product_id].[Product_id]" caption="Product_id" numFmtId="0" hierarchy="24" level="1">
      <sharedItems count="3">
        <s v="CO-600"/>
        <s v="DC-600"/>
        <s v="LE-600"/>
      </sharedItems>
    </cacheField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1">
        <s v="Machine failure"/>
      </sharedItems>
    </cacheField>
    <cacheField name="[Measures].[Error-Free Run Time]" caption="Error-Free Run Time" numFmtId="0" hierarchy="62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2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1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 oneField="1">
      <fieldsUsage count="1">
        <fieldUsage x="3"/>
      </fieldsUsage>
    </cacheHierarchy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4559606483" backgroundQuery="1" createdVersion="8" refreshedVersion="8" minRefreshableVersion="3" recordCount="0" supportSubquery="1" supportAdvancedDrill="1" xr:uid="{4869B56F-273D-47BB-8933-1455DEB37B1D}">
  <cacheSource type="external" connectionId="5"/>
  <cacheFields count="3">
    <cacheField name="[Line_productivity].[Batch].[Batch]" caption="Batch" numFmtId="0" hierarchy="7" level="1">
      <sharedItems count="6">
        <s v="422111"/>
        <s v="422118"/>
        <s v="422123"/>
        <s v="422140"/>
        <s v="422146"/>
        <s v="422147"/>
      </sharedItems>
    </cacheField>
    <cacheField name="[Downtime_factors].[Description].[Description]" caption="Description" numFmtId="0" hierarchy="1" level="1">
      <sharedItems count="5">
        <s v="Batch change"/>
        <s v="Batch coding error"/>
        <s v="Inventory shortage"/>
        <s v="Machine adjustment"/>
        <s v="Machine failure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4833680558" backgroundQuery="1" createdVersion="8" refreshedVersion="8" minRefreshableVersion="3" recordCount="0" supportSubquery="1" supportAdvancedDrill="1" xr:uid="{E15F676B-CC6E-4E34-B5A4-87E885B46562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Size].[Size]" caption="Size" numFmtId="0" hierarchy="26" level="1">
      <sharedItems count="2">
        <s v="2 L"/>
        <s v="600 ml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5063541665" backgroundQuery="1" createdVersion="8" refreshedVersion="8" minRefreshableVersion="3" recordCount="0" supportSubquery="1" supportAdvancedDrill="1" xr:uid="{799D431B-6C7E-494D-BFD1-DADE4DF910E8}">
  <cacheSource type="external" connectionId="5"/>
  <cacheFields count="4">
    <cacheField name="[Line_productivity].[Production_status].[Production_status]" caption="Production_status" numFmtId="0" hierarchy="16" level="1">
      <sharedItems count="1">
        <s v="Delayed"/>
      </sharedItems>
    </cacheField>
    <cacheField name="[Measures].[Count of Batch 2]" caption="Count of Batch 2" numFmtId="0" hierarchy="34" level="32767"/>
    <cacheField name="[Products].[Flavor].[Flavor]" caption="Flavor" numFmtId="0" hierarchy="25" level="1">
      <sharedItems count="5">
        <s v="Cola"/>
        <s v="Lemon lime"/>
        <s v="Root Berry"/>
        <s v="Diet Cola"/>
        <s v="Orange"/>
      </sharedItems>
    </cacheField>
    <cacheField name="[Downtime_factors].[Description].[Description]" caption="Description" numFmtId="0" hierarchy="1" level="1">
      <sharedItems count="3">
        <s v="Machine adjustment"/>
        <s v="Machine failure"/>
        <s v="Product spill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5507523145" backgroundQuery="1" createdVersion="8" refreshedVersion="8" minRefreshableVersion="3" recordCount="0" supportSubquery="1" supportAdvancedDrill="1" xr:uid="{8DABFE0F-A9EF-4980-ACA4-0282137488C0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Downtime_factors].[Description].[Description]" caption="Description" numFmtId="0" hierarchy="1" level="1">
      <sharedItems count="2">
        <s v="Batch change"/>
        <s v="Batch coding error"/>
      </sharedItems>
    </cacheField>
    <cacheField name="[Measures].[Sum of Duration_MIn]" caption="Sum of Duration_MIn" numFmtId="0" hierarchy="30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7698379627" backgroundQuery="1" createdVersion="8" refreshedVersion="8" minRefreshableVersion="3" recordCount="0" supportSubquery="1" supportAdvancedDrill="1" xr:uid="{E4F85F5D-D4AA-436F-B9AB-151C7F9CE0F3}">
  <cacheSource type="external" connectionId="5"/>
  <cacheFields count="3">
    <cacheField name="[Line_productivity].[Production_status].[Production_status]" caption="Production_status" numFmtId="0" hierarchy="16" level="1">
      <sharedItems count="1">
        <s v="Delayed"/>
      </sharedItems>
    </cacheField>
    <cacheField name="[Products].[Product_id].[Product_id]" caption="Product_id" numFmtId="0" hierarchy="24" level="1">
      <sharedItems count="6">
        <s v="CO-2L"/>
        <s v="CO-600"/>
        <s v="DC-600"/>
        <s v="LE-600"/>
        <s v="OR-600"/>
        <s v="RB-600"/>
      </sharedItems>
    </cacheField>
    <cacheField name="[Measures].[Count of Batch]" caption="Count of Batch" numFmtId="0" hierarchy="29" level="32767"/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0" memberValueDatatype="130" unbalanced="0"/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0" memberValueDatatype="130" unbalanced="0"/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0" memberValueDatatype="130" unbalanced="0"/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yad" refreshedDate="46144.94896898148" backgroundQuery="1" createdVersion="8" refreshedVersion="8" minRefreshableVersion="3" recordCount="0" supportSubquery="1" supportAdvancedDrill="1" xr:uid="{CFDBA294-0FD6-4235-AA64-21E28EA03B3D}">
  <cacheSource type="external" connectionId="5"/>
  <cacheFields count="4">
    <cacheField name="[Line_productivity].[Operator].[Operator]" caption="Operator" numFmtId="0" hierarchy="10" level="1">
      <sharedItems count="4">
        <s v="Charlie"/>
        <s v="Dee"/>
        <s v="Dennis"/>
        <s v="Mac"/>
      </sharedItems>
    </cacheField>
    <cacheField name="[Downtime_factors].[Description].[Description]" caption="Description" numFmtId="0" hierarchy="1" level="1">
      <sharedItems count="2">
        <s v="Machine adjustment"/>
        <s v="Batch change"/>
      </sharedItems>
    </cacheField>
    <cacheField name="[Measures].[Count of Downtime_id]" caption="Count of Downtime_id" numFmtId="0" hierarchy="31" level="32767"/>
    <cacheField name="[Downtime_factors].[Operator Error].[Operator Error]" caption="Operator Error" numFmtId="0" hierarchy="2" level="1">
      <sharedItems count="1">
        <s v="Operator"/>
      </sharedItems>
    </cacheField>
  </cacheFields>
  <cacheHierarchies count="69">
    <cacheHierarchy uniqueName="[Downtime_factors].[Factor_id]" caption="Factor_id" attribute="1" defaultMemberUniqueName="[Downtime_factors].[Factor_id].[All]" allUniqueName="[Downtime_factors].[Factor_id].[All]" dimensionUniqueName="[Downtime_factors]" displayFolder="" count="0" memberValueDatatype="130" unbalanced="0"/>
    <cacheHierarchy uniqueName="[Downtime_factors].[Description]" caption="Description" attribute="1" defaultMemberUniqueName="[Downtime_factors].[Description].[All]" allUniqueName="[Downtime_factors].[Description].[All]" dimensionUniqueName="[Downtime_factors]" displayFolder="" count="2" memberValueDatatype="130" unbalanced="0">
      <fieldsUsage count="2">
        <fieldUsage x="-1"/>
        <fieldUsage x="1"/>
      </fieldsUsage>
    </cacheHierarchy>
    <cacheHierarchy uniqueName="[Downtime_factors].[Operator Error]" caption="Operator Error" attribute="1" defaultMemberUniqueName="[Downtime_factors].[Operator Error].[All]" allUniqueName="[Downtime_factors].[Operator Error].[All]" dimensionUniqueName="[Downtime_factors]" displayFolder="" count="2" memberValueDatatype="130" unbalanced="0">
      <fieldsUsage count="2">
        <fieldUsage x="-1"/>
        <fieldUsage x="3"/>
      </fieldsUsage>
    </cacheHierarchy>
    <cacheHierarchy uniqueName="[Line_downtime].[Downtime_id]" caption="Downtime_id" attribute="1" defaultMemberUniqueName="[Line_downtime].[Downtime_id].[All]" allUniqueName="[Line_downtime].[Downtime_id].[All]" dimensionUniqueName="[Line_downtime]" displayFolder="" count="0" memberValueDatatype="130" unbalanced="0"/>
    <cacheHierarchy uniqueName="[Line_downtime].[Batch]" caption="Batch" attribute="1" defaultMemberUniqueName="[Line_downtime].[Batch].[All]" allUniqueName="[Line_downtime].[Batch].[All]" dimensionUniqueName="[Line_downtime]" displayFolder="" count="0" memberValueDatatype="130" unbalanced="0"/>
    <cacheHierarchy uniqueName="[Line_downtime].[Factor_id]" caption="Factor_id" attribute="1" defaultMemberUniqueName="[Line_downtime].[Factor_id].[All]" allUniqueName="[Line_downtime].[Factor_id].[All]" dimensionUniqueName="[Line_downtime]" displayFolder="" count="0" memberValueDatatype="130" unbalanced="0"/>
    <cacheHierarchy uniqueName="[Line_downtime].[Duration_MIn]" caption="Duration_MIn" attribute="1" defaultMemberUniqueName="[Line_downtime].[Duration_MIn].[All]" allUniqueName="[Line_downtime].[Duration_MIn].[All]" dimensionUniqueName="[Line_downtime]" displayFolder="" count="0" memberValueDatatype="20" unbalanced="0"/>
    <cacheHierarchy uniqueName="[Line_productivity].[Batch]" caption="Batch" attribute="1" defaultMemberUniqueName="[Line_productivity].[Batch].[All]" allUniqueName="[Line_productivity].[Batch].[All]" dimensionUniqueName="[Line_productivity]" displayFolder="" count="0" memberValueDatatype="130" unbalanced="0"/>
    <cacheHierarchy uniqueName="[Line_productivity].[Date]" caption="Date" attribute="1" time="1" defaultMemberUniqueName="[Line_productivity].[Date].[All]" allUniqueName="[Line_productivity].[Date].[All]" dimensionUniqueName="[Line_productivity]" displayFolder="" count="0" memberValueDatatype="7" unbalanced="0"/>
    <cacheHierarchy uniqueName="[Line_productivity].[Product_id]" caption="Product_id" attribute="1" defaultMemberUniqueName="[Line_productivity].[Product_id].[All]" allUniqueName="[Line_productivity].[Product_id].[All]" dimensionUniqueName="[Line_productivity]" displayFolder="" count="0" memberValueDatatype="130" unbalanced="0"/>
    <cacheHierarchy uniqueName="[Line_productivity].[Operator]" caption="Operator" attribute="1" defaultMemberUniqueName="[Line_productivity].[Operator].[All]" allUniqueName="[Line_productivity].[Operator].[All]" dimensionUniqueName="[Line_productivity]" displayFolder="" count="2" memberValueDatatype="130" unbalanced="0">
      <fieldsUsage count="2">
        <fieldUsage x="-1"/>
        <fieldUsage x="0"/>
      </fieldsUsage>
    </cacheHierarchy>
    <cacheHierarchy uniqueName="[Line_productivity].[Start Time]" caption="Start Time" attribute="1" time="1" defaultMemberUniqueName="[Line_productivity].[Start Time].[All]" allUniqueName="[Line_productivity].[Start Time].[All]" dimensionUniqueName="[Line_productivity]" displayFolder="" count="0" memberValueDatatype="7" unbalanced="0"/>
    <cacheHierarchy uniqueName="[Line_productivity].[End Time]" caption="End Time" attribute="1" time="1" defaultMemberUniqueName="[Line_productivity].[End Time].[All]" allUniqueName="[Line_productivity].[End Time].[All]" dimensionUniqueName="[Line_productivity]" displayFolder="" count="0" memberValueDatatype="7" unbalanced="0"/>
    <cacheHierarchy uniqueName="[Line_productivity].[Production Duration]" caption="Production Duration" attribute="1" defaultMemberUniqueName="[Line_productivity].[Production Duration].[All]" allUniqueName="[Line_productivity].[Production Duration].[All]" dimensionUniqueName="[Line_productivity]" displayFolder="" count="0" memberValueDatatype="5" unbalanced="0"/>
    <cacheHierarchy uniqueName="[Line_productivity].[Production Duration2]" caption="Production Duration2" attribute="1" time="1" defaultMemberUniqueName="[Line_productivity].[Production Duration2].[All]" allUniqueName="[Line_productivity].[Production Duration2].[All]" dimensionUniqueName="[Line_productivity]" displayFolder="" count="0" memberValueDatatype="7" unbalanced="0"/>
    <cacheHierarchy uniqueName="[Line_productivity].[Shift]" caption="Shift" attribute="1" defaultMemberUniqueName="[Line_productivity].[Shift].[All]" allUniqueName="[Line_productivity].[Shift].[All]" dimensionUniqueName="[Line_productivity]" displayFolder="" count="0" memberValueDatatype="130" unbalanced="0"/>
    <cacheHierarchy uniqueName="[Line_productivity].[Production_status]" caption="Production_status" attribute="1" defaultMemberUniqueName="[Line_productivity].[Production_status].[All]" allUniqueName="[Line_productivity].[Production_status].[All]" dimensionUniqueName="[Line_productivity]" displayFolder="" count="0" memberValueDatatype="130" unbalanced="0"/>
    <cacheHierarchy uniqueName="[Line_productivity].[Date (Month)]" caption="Date (Month)" attribute="1" defaultMemberUniqueName="[Line_productivity].[Date (Month)].[All]" allUniqueName="[Line_productivity].[Date (Month)].[All]" dimensionUniqueName="[Line_productivity]" displayFolder="" count="0" memberValueDatatype="130" unbalanced="0"/>
    <cacheHierarchy uniqueName="[Line_productivity].[Production Duration2 (Hour)]" caption="Production Duration2 (Hour)" attribute="1" defaultMemberUniqueName="[Line_productivity].[Production Duration2 (Hour)].[All]" allUniqueName="[Line_productivity].[Production Duration2 (Hour)].[All]" dimensionUniqueName="[Line_productivity]" displayFolder="" count="0" memberValueDatatype="130" unbalanced="0"/>
    <cacheHierarchy uniqueName="[Line_productivity].[Production Duration2 (Minute)]" caption="Production Duration2 (Minute)" attribute="1" defaultMemberUniqueName="[Line_productivity].[Production Duration2 (Minute)].[All]" allUniqueName="[Line_productivity].[Production Duration2 (Minute)].[All]" dimensionUniqueName="[Line_productivity]" displayFolder="" count="0" memberValueDatatype="130" unbalanced="0"/>
    <cacheHierarchy uniqueName="[Line_productivity].[Changeover Count]" caption="Changeover Count" attribute="1" defaultMemberUniqueName="[Line_productivity].[Changeover Count].[All]" allUniqueName="[Line_productivity].[Changeover Count].[All]" dimensionUniqueName="[Line_productivity]" displayFolder="" count="0" memberValueDatatype="20" unbalanced="0"/>
    <cacheHierarchy uniqueName="[Line_productivity].[Start Time (Hour)]" caption="Start Time (Hour)" attribute="1" defaultMemberUniqueName="[Line_productivity].[Start Time (Hour)].[All]" allUniqueName="[Line_productivity].[Start Time (Hour)].[All]" dimensionUniqueName="[Line_productivity]" displayFolder="" count="0" memberValueDatatype="130" unbalanced="0"/>
    <cacheHierarchy uniqueName="[Line_productivity].[Start Time (Minute)]" caption="Start Time (Minute)" attribute="1" defaultMemberUniqueName="[Line_productivity].[Start Time (Minute)].[All]" allUniqueName="[Line_productivity].[Start Time (Minute)].[All]" dimensionUniqueName="[Line_productivity]" displayFolder="" count="0" memberValueDatatype="130" unbalanced="0"/>
    <cacheHierarchy uniqueName="[Line_productivity].[Total_Liters]" caption="Total_Liters" attribute="1" defaultMemberUniqueName="[Line_productivity].[Total_Liters].[All]" allUniqueName="[Line_productivity].[Total_Liters].[All]" dimensionUniqueName="[Line_productivity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20" unbalanced="0"/>
    <cacheHierarchy uniqueName="[Line_productivity].[Date (Month Index)]" caption="Date (Month Index)" attribute="1" defaultMemberUniqueName="[Line_productivity].[Date (Month Index)].[All]" allUniqueName="[Line_productivity].[Date (Month Index)].[All]" dimensionUniqueName="[Line_productivity]" displayFolder="" count="0" memberValueDatatype="20" unbalanced="0" hidden="1"/>
    <cacheHierarchy uniqueName="[Measures].[Count of Batch]" caption="Count of Batch" measure="1" displayFolder="" measureGroup="Line_produ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uration_MIn]" caption="Sum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owntime_id]" caption="Count of Downtime_id" measure="1" displayFolder="" measureGroup="Line_downtim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uration_MIn]" caption="Count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ion_status]" caption="Count of Production_status" measure="1" displayFolder="" measureGroup="Line_productivit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atch 2]" caption="Count of Batch 2" measure="1" displayFolder="" measureGroup="Line_downtim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ion Duration]" caption="Count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perator]" caption="Count of Operator" measure="1" displayFolder="" measureGroup="Line_productivit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duction Duration]" caption="Average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ion Duration]" caption="Sum of Production Duration" measure="1" displayFolder="" measureGroup="Line_productivity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_id]" caption="Count of Product_id" measure="1" displayFolder="" measureGroup="Line_produ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hangeover Count]" caption="Sum of Changeover Count" measure="1" displayFolder="" measureGroup="Line_productivit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duction Duration2 (Minute)]" caption="Sum of Production Duration2 (Minute)" measure="1" displayFolder="" measureGroup="Line_productivity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duction Duration2 (Hour)]" caption="Sum of Production Duration2 (Hour)" measure="1" displayFolder="" measureGroup="Line_productivity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perator Error]" caption="Count of Operator Error" measure="1" displayFolder="" measureGroup="Downtime_factor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escription]" caption="Count of Description" measure="1" displayFolder="" measureGroup="Downtime_facto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uration_MIn]" caption="Average of Duration_MIn" measure="1" displayFolder="" measureGroup="Line_downti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_id 2]" caption="Count of Product_id 2" measure="1" displayFolder="" measureGroup="Product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hift]" caption="Count of Shift" measure="1" displayFolder="" measureGroup="Line_productivity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 Downtime]" caption="Total Downtime" measure="1" displayFolder="" measureGroup="Line_productivity" count="0"/>
    <cacheHierarchy uniqueName="[Measures].[Total_Actual_Minutes]" caption="Total_Actual_Minutes" measure="1" displayFolder="" measureGroup="Line_productivity" count="0"/>
    <cacheHierarchy uniqueName="[Measures].[Total_Ideal_Minutes]" caption="Total_Ideal_Minutes" measure="1" displayFolder="" measureGroup="Line_productivity" count="0"/>
    <cacheHierarchy uniqueName="[Measures].[Utilization_Rate]" caption="Utilization_Rate" measure="1" displayFolder="" measureGroup="Line_productivity" count="0"/>
    <cacheHierarchy uniqueName="[Measures].[Productivity Score]" caption="Productivity Score" measure="1" displayFolder="" measureGroup="Line_productivity" count="0"/>
    <cacheHierarchy uniqueName="[Measures].[Product Share]" caption="Product Share" measure="1" displayFolder="" measureGroup="Line_productivity" count="0"/>
    <cacheHierarchy uniqueName="[Measures].[Downtime_Percentage]" caption="Downtime_Percentage" measure="1" displayFolder="" measureGroup="Line_productivity" count="0"/>
    <cacheHierarchy uniqueName="[Measures].[Uptime Ratio]" caption="Uptime Ratio" measure="1" displayFolder="" measureGroup="Line_productivity" count="0"/>
    <cacheHierarchy uniqueName="[Measures].[Lost_Batches_Count]" caption="Lost_Batches_Count" measure="1" displayFolder="" measureGroup="Line_productivity" count="0"/>
    <cacheHierarchy uniqueName="[Measures].[MTBF]" caption="MTBF" measure="1" displayFolder="" measureGroup="Line_productivity" count="0"/>
    <cacheHierarchy uniqueName="[Measures].[Human Error Downtime %]" caption="Human Error Downtime %" measure="1" displayFolder="" measureGroup="Line_productivity" count="0"/>
    <cacheHierarchy uniqueName="[Measures].[Time_Variance_Min]" caption="Time_Variance_Min" measure="1" displayFolder="" measureGroup="Line_productivity" count="0"/>
    <cacheHierarchy uniqueName="[Measures].[Avg_Repair_Time]" caption="Avg_Repair_Time" measure="1" displayFolder="" measureGroup="Line_productivity" count="0"/>
    <cacheHierarchy uniqueName="[Measures].[Operator Efficiency]" caption="Operator Efficiency" measure="1" displayFolder="" measureGroup="Line_productivity" count="0"/>
    <cacheHierarchy uniqueName="[Measures].[Error-Free Run Time]" caption="Error-Free Run Time" measure="1" displayFolder="" measureGroup="Line_productivity" count="0"/>
    <cacheHierarchy uniqueName="[Measures].[Waste Contribution]" caption="Waste Contribution" measure="1" displayFolder="" measureGroup="Line_productivity" count="0"/>
    <cacheHierarchy uniqueName="[Measures].[__XL_Count Line_productivity]" caption="__XL_Count Line_productivity" measure="1" displayFolder="" measureGroup="Line_productivity" count="0" hidden="1"/>
    <cacheHierarchy uniqueName="[Measures].[__XL_Count Line_downtime]" caption="__XL_Count Line_downtime" measure="1" displayFolder="" measureGroup="Line_downtime" count="0" hidden="1"/>
    <cacheHierarchy uniqueName="[Measures].[__XL_Count Products]" caption="__XL_Count Products" measure="1" displayFolder="" measureGroup="Products" count="0" hidden="1"/>
    <cacheHierarchy uniqueName="[Measures].[__XL_Count Downtime_factors]" caption="__XL_Count Downtime_factors" measure="1" displayFolder="" measureGroup="Downtime_factors" count="0" hidden="1"/>
    <cacheHierarchy uniqueName="[Measures].[__No measures defined]" caption="__No measures defined" measure="1" displayFolder="" count="0" hidden="1"/>
  </cacheHierarchies>
  <kpis count="0"/>
  <dimensions count="5">
    <dimension name="Downtime_factors" uniqueName="[Downtime_factors]" caption="Downtime_factors"/>
    <dimension name="Line_downtime" uniqueName="[Line_downtime]" caption="Line_downtime"/>
    <dimension name="Line_productivity" uniqueName="[Line_productivity]" caption="Line_productivity"/>
    <dimension measure="1" name="Measures" uniqueName="[Measures]" caption="Measures"/>
    <dimension name="Products" uniqueName="[Products]" caption="Products"/>
  </dimensions>
  <measureGroups count="4">
    <measureGroup name="Downtime_factors" caption="Downtime_factors"/>
    <measureGroup name="Line_downtime" caption="Line_downtime"/>
    <measureGroup name="Line_productivity" caption="Line_productivity"/>
    <measureGroup name="Products" caption="Products"/>
  </measureGroups>
  <maps count="8">
    <map measureGroup="0" dimension="0"/>
    <map measureGroup="1" dimension="0"/>
    <map measureGroup="1" dimension="1"/>
    <map measureGroup="1" dimension="2"/>
    <map measureGroup="1" dimension="4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422111"/>
    <d v="2024-08-29T00:00:00"/>
    <s v="OR-600"/>
    <s v="Mac"/>
    <d v="1899-12-30T11:50:00"/>
    <d v="1899-12-30T14:05:00"/>
    <n v="135"/>
    <d v="1899-12-30T02:15:00"/>
    <x v="0"/>
    <x v="0"/>
    <n v="1"/>
    <n v="0.6"/>
  </r>
  <r>
    <s v="422112"/>
    <d v="2024-08-29T00:00:00"/>
    <s v="LE-600"/>
    <s v="Mac"/>
    <d v="1899-12-30T14:05:00"/>
    <d v="1899-12-30T15:45:00"/>
    <n v="99.999999999999972"/>
    <d v="1899-12-30T01:40:00"/>
    <x v="1"/>
    <x v="0"/>
    <n v="1"/>
    <n v="0.6"/>
  </r>
  <r>
    <s v="422113"/>
    <d v="2024-08-29T00:00:00"/>
    <s v="LE-600"/>
    <s v="Mac"/>
    <d v="1899-12-30T15:45:00"/>
    <d v="1899-12-30T17:35:00"/>
    <n v="109.99999999999993"/>
    <d v="1899-12-30T01:50:00"/>
    <x v="1"/>
    <x v="0"/>
    <n v="0"/>
    <n v="0.6"/>
  </r>
  <r>
    <s v="422114"/>
    <d v="2024-08-29T00:00:00"/>
    <s v="LE-600"/>
    <s v="Mac"/>
    <d v="1899-12-30T17:35:00"/>
    <d v="1899-12-30T19:15:00"/>
    <n v="100.00000000000013"/>
    <d v="1899-12-30T01:40:00"/>
    <x v="1"/>
    <x v="0"/>
    <n v="0"/>
    <n v="0.6"/>
  </r>
  <r>
    <s v="422115"/>
    <d v="2024-08-29T00:00:00"/>
    <s v="LE-600"/>
    <s v="Charlie"/>
    <d v="1899-12-30T19:15:00"/>
    <d v="1899-12-30T20:39:00"/>
    <n v="84.000000000000028"/>
    <d v="1899-12-30T01:24:00"/>
    <x v="1"/>
    <x v="0"/>
    <n v="0"/>
    <n v="0.6"/>
  </r>
  <r>
    <s v="422116"/>
    <d v="2024-08-29T00:00:00"/>
    <s v="LE-600"/>
    <s v="Charlie"/>
    <d v="1899-12-30T20:39:00"/>
    <d v="1899-12-30T21:39:00"/>
    <n v="59.999999999999943"/>
    <d v="1899-12-30T01:00:00"/>
    <x v="1"/>
    <x v="1"/>
    <n v="0"/>
    <n v="0.6"/>
  </r>
  <r>
    <s v="422117"/>
    <d v="2024-08-29T00:00:00"/>
    <s v="LE-600"/>
    <s v="Charlie"/>
    <d v="1899-12-30T21:39:00"/>
    <d v="1899-12-30T22:54:00"/>
    <n v="75.000000000000057"/>
    <d v="1899-12-30T01:15:00"/>
    <x v="1"/>
    <x v="0"/>
    <n v="0"/>
    <n v="0.6"/>
  </r>
  <r>
    <s v="422118"/>
    <d v="2024-08-30T00:00:00"/>
    <s v="CO-600"/>
    <s v="Dee"/>
    <d v="1899-12-30T04:05:00"/>
    <d v="1899-12-30T06:05:00"/>
    <n v="119.99999999999997"/>
    <d v="1899-12-30T02:00:00"/>
    <x v="2"/>
    <x v="0"/>
    <n v="1"/>
    <n v="0.6"/>
  </r>
  <r>
    <s v="422119"/>
    <d v="2024-08-30T00:00:00"/>
    <s v="CO-600"/>
    <s v="Dee"/>
    <d v="1899-12-30T06:05:00"/>
    <d v="1899-12-30T07:30:00"/>
    <n v="85.000000000000014"/>
    <d v="1899-12-30T01:25:00"/>
    <x v="0"/>
    <x v="0"/>
    <n v="0"/>
    <n v="0.6"/>
  </r>
  <r>
    <s v="422120"/>
    <d v="2024-08-30T00:00:00"/>
    <s v="CO-600"/>
    <s v="Dee"/>
    <d v="1899-12-30T07:30:00"/>
    <d v="1899-12-30T09:22:00"/>
    <n v="112"/>
    <d v="1899-12-30T01:52:00"/>
    <x v="0"/>
    <x v="0"/>
    <n v="0"/>
    <n v="0.6"/>
  </r>
  <r>
    <s v="422121"/>
    <d v="2024-08-30T00:00:00"/>
    <s v="CO-600"/>
    <s v="Dennis"/>
    <d v="1899-12-30T09:22:00"/>
    <d v="1899-12-30T10:37:00"/>
    <n v="74.999999999999972"/>
    <d v="1899-12-30T01:15:00"/>
    <x v="0"/>
    <x v="0"/>
    <n v="0"/>
    <n v="0.6"/>
  </r>
  <r>
    <s v="422122"/>
    <d v="2024-08-30T00:00:00"/>
    <s v="CO-600"/>
    <s v="Dennis"/>
    <d v="1899-12-30T10:37:00"/>
    <d v="1899-12-30T12:02:00"/>
    <n v="85.000000000000014"/>
    <d v="1899-12-30T01:25:00"/>
    <x v="0"/>
    <x v="0"/>
    <n v="0"/>
    <n v="0.6"/>
  </r>
  <r>
    <s v="422123"/>
    <d v="2024-08-30T00:00:00"/>
    <s v="CO-600"/>
    <s v="Dennis"/>
    <d v="1899-12-30T12:02:00"/>
    <d v="1899-12-30T14:15:00"/>
    <n v="133"/>
    <d v="1899-12-30T02:13:00"/>
    <x v="0"/>
    <x v="0"/>
    <n v="0"/>
    <n v="0.6"/>
  </r>
  <r>
    <s v="422124"/>
    <d v="2024-08-30T00:00:00"/>
    <s v="CO-600"/>
    <s v="Dennis"/>
    <d v="1899-12-30T14:15:00"/>
    <d v="1899-12-30T15:55:00"/>
    <n v="99.999999999999972"/>
    <d v="1899-12-30T01:40:00"/>
    <x v="1"/>
    <x v="0"/>
    <n v="0"/>
    <n v="0.6"/>
  </r>
  <r>
    <s v="422125"/>
    <d v="2024-08-30T00:00:00"/>
    <s v="CO-600"/>
    <s v="Charlie"/>
    <d v="1899-12-30T15:55:00"/>
    <d v="1899-12-30T17:15:00"/>
    <n v="80.000000000000028"/>
    <d v="1899-12-30T01:20:00"/>
    <x v="1"/>
    <x v="0"/>
    <n v="0"/>
    <n v="0.6"/>
  </r>
  <r>
    <s v="422126"/>
    <d v="2024-08-30T00:00:00"/>
    <s v="CO-600"/>
    <s v="Charlie"/>
    <d v="1899-12-30T17:15:00"/>
    <d v="1899-12-30T18:59:00"/>
    <n v="103.99999999999994"/>
    <d v="1899-12-30T01:44:00"/>
    <x v="1"/>
    <x v="0"/>
    <n v="0"/>
    <n v="0.6"/>
  </r>
  <r>
    <s v="422127"/>
    <d v="2024-08-30T00:00:00"/>
    <s v="CO-600"/>
    <s v="Charlie"/>
    <d v="1899-12-30T18:59:00"/>
    <d v="1899-12-30T20:22:00"/>
    <n v="83.000000000000028"/>
    <d v="1899-12-30T01:23:00"/>
    <x v="1"/>
    <x v="0"/>
    <n v="0"/>
    <n v="0.6"/>
  </r>
  <r>
    <s v="422128"/>
    <d v="2024-08-30T00:00:00"/>
    <s v="CO-600"/>
    <s v="Charlie"/>
    <d v="1899-12-30T20:22:00"/>
    <d v="1899-12-30T22:14:00"/>
    <n v="112.00000000000009"/>
    <d v="1899-12-30T01:52:00"/>
    <x v="1"/>
    <x v="0"/>
    <n v="0"/>
    <n v="0.6"/>
  </r>
  <r>
    <s v="422129"/>
    <d v="2024-08-30T00:00:00"/>
    <s v="CO-600"/>
    <s v="Charlie"/>
    <d v="1899-12-30T22:14:00"/>
    <d v="1899-12-30T23:29:00"/>
    <n v="74.999999999999886"/>
    <d v="1899-12-30T01:15:00"/>
    <x v="2"/>
    <x v="0"/>
    <n v="0"/>
    <n v="0.6"/>
  </r>
  <r>
    <s v="422130"/>
    <d v="2024-08-31T00:00:00"/>
    <s v="CO-600"/>
    <s v="Dee"/>
    <d v="1899-12-30T07:45:00"/>
    <d v="1899-12-30T09:05:00"/>
    <n v="79.999999999999957"/>
    <d v="1899-12-30T01:20:00"/>
    <x v="0"/>
    <x v="0"/>
    <n v="0"/>
    <n v="0.6"/>
  </r>
  <r>
    <s v="422131"/>
    <d v="2024-08-31T00:00:00"/>
    <s v="CO-600"/>
    <s v="Dee"/>
    <d v="1899-12-30T09:05:00"/>
    <d v="1899-12-30T10:35:00"/>
    <n v="90"/>
    <d v="1899-12-30T01:30:00"/>
    <x v="0"/>
    <x v="0"/>
    <n v="0"/>
    <n v="0.6"/>
  </r>
  <r>
    <s v="422132"/>
    <d v="2024-08-31T00:00:00"/>
    <s v="CO-600"/>
    <s v="Dee"/>
    <d v="1899-12-30T10:35:00"/>
    <d v="1899-12-30T11:35:00"/>
    <n v="60.000000000000028"/>
    <d v="1899-12-30T01:00:00"/>
    <x v="0"/>
    <x v="1"/>
    <n v="0"/>
    <n v="0.6"/>
  </r>
  <r>
    <s v="422133"/>
    <d v="2024-08-31T00:00:00"/>
    <s v="DC-600"/>
    <s v="Dee"/>
    <d v="1899-12-30T11:35:00"/>
    <d v="1899-12-30T12:55:00"/>
    <n v="79.999999999999957"/>
    <d v="1899-12-30T01:20:00"/>
    <x v="0"/>
    <x v="0"/>
    <n v="1"/>
    <n v="0.6"/>
  </r>
  <r>
    <s v="422134"/>
    <d v="2024-08-31T00:00:00"/>
    <s v="DC-600"/>
    <s v="Mac"/>
    <d v="1899-12-30T12:55:00"/>
    <d v="1899-12-30T14:45:00"/>
    <n v="110.00000000000009"/>
    <d v="1899-12-30T01:50:00"/>
    <x v="0"/>
    <x v="0"/>
    <n v="0"/>
    <n v="0.6"/>
  </r>
  <r>
    <s v="422135"/>
    <d v="2024-08-31T00:00:00"/>
    <s v="DC-600"/>
    <s v="Mac"/>
    <d v="1899-12-30T14:45:00"/>
    <d v="1899-12-30T16:30:00"/>
    <n v="104.99999999999994"/>
    <d v="1899-12-30T01:45:00"/>
    <x v="1"/>
    <x v="0"/>
    <n v="0"/>
    <n v="0.6"/>
  </r>
  <r>
    <s v="422136"/>
    <d v="2024-08-31T00:00:00"/>
    <s v="DC-600"/>
    <s v="Mac"/>
    <d v="1899-12-30T16:30:00"/>
    <d v="1899-12-30T17:30:00"/>
    <n v="59.999999999999943"/>
    <d v="1899-12-30T01:00:00"/>
    <x v="1"/>
    <x v="1"/>
    <n v="0"/>
    <n v="0.6"/>
  </r>
  <r>
    <s v="422137"/>
    <d v="2024-09-02T00:00:00"/>
    <s v="RB-600"/>
    <s v="Dee"/>
    <d v="1899-12-30T01:00:00"/>
    <d v="1899-12-30T02:45:00"/>
    <n v="104.99999999999999"/>
    <d v="1899-12-30T01:45:00"/>
    <x v="2"/>
    <x v="0"/>
    <n v="1"/>
    <n v="0.6"/>
  </r>
  <r>
    <s v="422138"/>
    <d v="2024-09-02T00:00:00"/>
    <s v="RB-600"/>
    <s v="Dee"/>
    <d v="1899-12-30T02:45:00"/>
    <d v="1899-12-30T04:05:00"/>
    <n v="80.000000000000014"/>
    <d v="1899-12-30T01:20:00"/>
    <x v="2"/>
    <x v="0"/>
    <n v="0"/>
    <n v="0.6"/>
  </r>
  <r>
    <s v="422139"/>
    <d v="2024-09-02T00:00:00"/>
    <s v="RB-600"/>
    <s v="Dee"/>
    <d v="1899-12-30T04:05:00"/>
    <d v="1899-12-30T05:40:00"/>
    <n v="94.999999999999986"/>
    <d v="1899-12-30T01:35:00"/>
    <x v="2"/>
    <x v="0"/>
    <n v="0"/>
    <n v="0.6"/>
  </r>
  <r>
    <s v="422140"/>
    <d v="2024-09-02T00:00:00"/>
    <s v="RB-600"/>
    <s v="Dee"/>
    <d v="1899-12-30T05:40:00"/>
    <d v="1899-12-30T07:43:00"/>
    <n v="123.00000000000004"/>
    <d v="1899-12-30T02:03:00"/>
    <x v="2"/>
    <x v="0"/>
    <n v="0"/>
    <n v="0.6"/>
  </r>
  <r>
    <s v="422141"/>
    <d v="2024-09-02T00:00:00"/>
    <s v="RB-600"/>
    <s v="Dennis"/>
    <d v="1899-12-30T07:43:00"/>
    <d v="1899-12-30T08:50:00"/>
    <n v="67"/>
    <d v="1899-12-30T01:07:00"/>
    <x v="0"/>
    <x v="0"/>
    <n v="0"/>
    <n v="0.6"/>
  </r>
  <r>
    <s v="422142"/>
    <d v="2024-09-02T00:00:00"/>
    <s v="RB-600"/>
    <s v="Dennis"/>
    <d v="1899-12-30T08:50:00"/>
    <d v="1899-12-30T10:20:00"/>
    <n v="90"/>
    <d v="1899-12-30T01:30:00"/>
    <x v="0"/>
    <x v="0"/>
    <n v="0"/>
    <n v="0.6"/>
  </r>
  <r>
    <s v="422143"/>
    <d v="2024-09-02T00:00:00"/>
    <s v="RB-600"/>
    <s v="Dennis"/>
    <d v="1899-12-30T10:20:00"/>
    <d v="1899-12-30T12:18:00"/>
    <n v="117.9999999999999"/>
    <d v="1899-12-30T01:58:00"/>
    <x v="0"/>
    <x v="0"/>
    <n v="0"/>
    <n v="0.6"/>
  </r>
  <r>
    <s v="422144"/>
    <d v="2024-09-02T00:00:00"/>
    <s v="CO-2L"/>
    <s v="Dennis"/>
    <d v="1899-12-30T12:18:00"/>
    <d v="1899-12-30T14:50:00"/>
    <n v="152.00000000000011"/>
    <d v="1899-12-30T02:32:00"/>
    <x v="0"/>
    <x v="0"/>
    <n v="1"/>
    <n v="2"/>
  </r>
  <r>
    <s v="422145"/>
    <d v="2024-09-02T00:00:00"/>
    <s v="CO-2L"/>
    <s v="Charlie"/>
    <d v="1899-12-30T14:50:00"/>
    <d v="1899-12-30T16:50:00"/>
    <n v="119.99999999999989"/>
    <d v="1899-12-30T02:00:00"/>
    <x v="1"/>
    <x v="0"/>
    <n v="0"/>
    <n v="2"/>
  </r>
  <r>
    <s v="422146"/>
    <d v="2024-09-02T00:00:00"/>
    <s v="CO-2L"/>
    <s v="Charlie"/>
    <d v="1899-12-30T16:50:00"/>
    <d v="1899-12-30T19:30:00"/>
    <n v="160.00000000000006"/>
    <d v="1899-12-30T02:40:00"/>
    <x v="1"/>
    <x v="0"/>
    <n v="0"/>
    <n v="2"/>
  </r>
  <r>
    <s v="422147"/>
    <d v="2024-09-02T00:00:00"/>
    <s v="CO-2L"/>
    <s v="Charlie"/>
    <d v="1899-12-30T19:30:00"/>
    <d v="1899-12-30T22:55:00"/>
    <n v="205.00000000000006"/>
    <d v="1899-12-30T03:25:00"/>
    <x v="1"/>
    <x v="0"/>
    <n v="0"/>
    <n v="2"/>
  </r>
  <r>
    <s v="422148"/>
    <d v="2024-09-03T00:00:00"/>
    <s v="CO-2L"/>
    <s v="Mac"/>
    <d v="1899-12-30T22:55:00"/>
    <d v="1899-12-30T01:05:00"/>
    <n v="129.99999999999986"/>
    <d v="1899-12-30T02:10:00"/>
    <x v="2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9E0D3-8C6B-41B1-9DE1-747F28E4EC8F}" name="PivotTable38" cacheId="78" applyNumberFormats="0" applyBorderFormats="0" applyFontFormats="0" applyPatternFormats="0" applyAlignmentFormats="0" applyWidthHeightFormats="1" dataCaption="Values" tag="5798d8ea-94ec-44e1-b491-01c4172ba640" updatedVersion="7" minRefreshableVersion="3" useAutoFormatting="1" subtotalHiddenItems="1" itemPrintTitles="1" createdVersion="8" indent="0" outline="1" outlineData="1" multipleFieldFilters="0" chartFormat="1">
  <location ref="AV3:AY8" firstHeaderRow="1" firstDataRow="2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Batch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0EA7C-18F5-414B-9B1C-882A06B12272}" name="PivotTable45" cacheId="69" applyNumberFormats="0" applyBorderFormats="0" applyFontFormats="0" applyPatternFormats="0" applyAlignmentFormats="0" applyWidthHeightFormats="1" dataCaption="Values" tag="1adaaf0a-4a6e-4e0d-af78-f4a40838bdb4" updatedVersion="7" minRefreshableVersion="3" useAutoFormatting="1" subtotalHiddenItems="1" colGrandTotals="0" itemPrintTitles="1" createdVersion="8" indent="0" outline="1" outlineData="1" multipleFieldFilters="0">
  <location ref="BS4:BT12" firstHeaderRow="1" firstDataRow="1" firstDataCol="1"/>
  <pivotFields count="6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efaultSubtotal="0">
      <items count="2">
        <item x="0"/>
        <item x="1"/>
      </items>
    </pivotField>
    <pivotField dataField="1" subtotalTop="0" showAll="0" defaultSubtotal="0"/>
  </pivotFields>
  <rowFields count="2">
    <field x="4"/>
    <field x="3"/>
  </rowFields>
  <rowItems count="8">
    <i>
      <x/>
    </i>
    <i r="1">
      <x/>
    </i>
    <i r="1">
      <x v="1"/>
    </i>
    <i r="1">
      <x v="2"/>
    </i>
    <i>
      <x v="1"/>
    </i>
    <i r="1">
      <x v="3"/>
    </i>
    <i r="1">
      <x v="4"/>
    </i>
    <i t="grand">
      <x/>
    </i>
  </rowItems>
  <colItems count="1">
    <i/>
  </colItems>
  <dataFields count="1">
    <dataField fld="5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1A3F2-0DFA-4E48-83D6-7C6ACAF45414}" name="PivotTable32" cacheId="74" applyNumberFormats="0" applyBorderFormats="0" applyFontFormats="0" applyPatternFormats="0" applyAlignmentFormats="0" applyWidthHeightFormats="1" dataCaption="Values" tag="ef8cee21-10bd-4e30-a28a-21f59b2711c2" updatedVersion="7" minRefreshableVersion="3" useAutoFormatting="1" subtotalHiddenItems="1" itemPrintTitles="1" createdVersion="8" indent="0" outline="1" outlineData="1" multipleFieldFilters="0" chartFormat="1">
  <location ref="AI4:AL9" firstHeaderRow="1" firstDataRow="2" firstDataCol="1"/>
  <pivotFields count="3">
    <pivotField axis="axisRow" allDrilled="1" subtotalTop="0" showAll="0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Batch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86BEE-D79C-43A9-A1E9-C536A18C260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4:G13" firstHeaderRow="1" firstDataRow="1" firstDataCol="1"/>
  <pivotFields count="12">
    <pivotField dataField="1" showAll="0"/>
    <pivotField numFmtId="14" showAll="0"/>
    <pivotField showAll="0"/>
    <pivotField showAll="0"/>
    <pivotField numFmtId="164" showAll="0"/>
    <pivotField numFmtId="164" showAll="0"/>
    <pivotField numFmtId="20" showAll="0"/>
    <pivotField numFmtId="166" showAll="0"/>
    <pivotField axis="axisRow"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8"/>
    <field x="9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Items count="1">
    <i/>
  </colItems>
  <dataFields count="1">
    <dataField name="Count of Batch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C2217-B623-4125-91A6-228D1EAACE7C}" name="PivotTable29" cacheId="68" applyNumberFormats="0" applyBorderFormats="0" applyFontFormats="0" applyPatternFormats="0" applyAlignmentFormats="0" applyWidthHeightFormats="1" dataCaption="Values" tag="f67476a9-7cd3-405f-8724-984ff6e101bf" updatedVersion="7" minRefreshableVersion="3" useAutoFormatting="1" itemPrintTitles="1" createdVersion="8" indent="0" outline="1" outlineData="1" multipleFieldFilters="0">
  <location ref="X3:Z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" fld="0" baseField="0" baseItem="0"/>
    <dataField name="Count of Batch" fld="2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225CD-438D-4D2E-9FC1-ADFC1117B6E9}" name="PivotTable23" cacheId="73" applyNumberFormats="0" applyBorderFormats="0" applyFontFormats="0" applyPatternFormats="0" applyAlignmentFormats="0" applyWidthHeightFormats="1" dataCaption="Values" tag="38b50713-a149-49b4-ad26-3ec0d56c901a" updatedVersion="7" minRefreshableVersion="3" useAutoFormatting="1" subtotalHiddenItems="1" itemPrintTitles="1" createdVersion="8" indent="0" outline="1" outlineData="1" multipleFieldFilters="0">
  <location ref="A22:A23" firstHeaderRow="1" firstDataRow="1" firstDataCol="0"/>
  <pivotFields count="2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AB35D-AAF2-4948-A3CC-90BB040563CC}" name="PivotTable46" cacheId="67" applyNumberFormats="0" applyBorderFormats="0" applyFontFormats="0" applyPatternFormats="0" applyAlignmentFormats="0" applyWidthHeightFormats="1" dataCaption="Values" tag="ffb87ed7-e130-4a2f-a1b9-aaa19136c4bf" updatedVersion="7" minRefreshableVersion="3" useAutoFormatting="1" subtotalHiddenItems="1" colGrandTotals="0" itemPrintTitles="1" createdVersion="8" indent="0" outline="1" outlineData="1" multipleFieldFilters="0" chartFormat="1">
  <location ref="BX4:BY7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Sum of Duration_MIn" fld="3" showDataAs="percentOfTotal" baseField="4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BE436-17CD-483F-866B-34884B03B906}" name="PivotTable40" cacheId="72" applyNumberFormats="0" applyBorderFormats="0" applyFontFormats="0" applyPatternFormats="0" applyAlignmentFormats="0" applyWidthHeightFormats="1" dataCaption="Values" tag="d870de87-c88e-4da8-9434-a14a8d5b4b23" updatedVersion="7" minRefreshableVersion="3" useAutoFormatting="1" subtotalHiddenItems="1" itemPrintTitles="1" createdVersion="8" indent="0" outline="1" outlineData="1" multipleFieldFilters="0" chartFormat="1">
  <location ref="BC6:BD10" firstHeaderRow="1" firstDataRow="1" firstDataCol="1" rowPageCount="1" colPageCount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16" name="[Line_productivity].[Production_status].&amp;[Delayed]" cap="Delayed"/>
  </pageFields>
  <dataFields count="1">
    <dataField name="Count of Batch" fld="4" subtotal="count" showDataAs="percentOfTotal" baseField="2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ne_productivity].[Production_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62CAA-5EB1-4B58-B873-DC21B8AEE75C}" name="PivotTable13" cacheId="77" applyNumberFormats="0" applyBorderFormats="0" applyFontFormats="0" applyPatternFormats="0" applyAlignmentFormats="0" applyWidthHeightFormats="1" dataCaption="Values" tag="08f581fc-c285-453c-ae59-10e119aa06cc" updatedVersion="7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Batch" fld="0" subtotal="count" showDataAs="percentOfTotal" baseField="1" baseItem="0" numFmtId="10"/>
  </dataFields>
  <formats count="1">
    <format dxfId="118">
      <pivotArea collapsedLevelsAreSubtotals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Line_productivity">
        <x15:activeTabTopLevelEntity name="[Line_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55214-849F-459C-86DE-24DD243C815A}" name="PivotTable26" cacheId="71" applyNumberFormats="0" applyBorderFormats="0" applyFontFormats="0" applyPatternFormats="0" applyAlignmentFormats="0" applyWidthHeightFormats="1" dataCaption="Values" tag="f6e6e4dd-7601-4d91-b6d6-6b03ea3ea91a" updatedVersion="7" minRefreshableVersion="3" useAutoFormatting="1" subtotalHiddenItems="1" itemPrintTitles="1" createdVersion="8" indent="0" outline="1" outlineData="1" multipleFieldFilters="0" chartFormat="1">
  <location ref="Q4:R16" firstHeaderRow="1" firstDataRow="1" firstDataCol="1"/>
  <pivotFields count="3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2">
    <i>
      <x v="7"/>
    </i>
    <i>
      <x v="8"/>
    </i>
    <i>
      <x v="4"/>
    </i>
    <i>
      <x v="9"/>
    </i>
    <i>
      <x v="1"/>
    </i>
    <i>
      <x/>
    </i>
    <i>
      <x v="10"/>
    </i>
    <i>
      <x v="2"/>
    </i>
    <i>
      <x v="5"/>
    </i>
    <i>
      <x v="6"/>
    </i>
    <i>
      <x v="3"/>
    </i>
    <i t="grand">
      <x/>
    </i>
  </rowItems>
  <colItems count="1">
    <i/>
  </colItems>
  <dataFields count="1">
    <dataField name="Count of Batch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64FDA-F8E2-4986-9E2C-CF576E31D069}" name="PivotTable35" cacheId="66" applyNumberFormats="0" applyBorderFormats="0" applyFontFormats="0" applyPatternFormats="0" applyAlignmentFormats="0" applyWidthHeightFormats="1" dataCaption="Values" tag="92b46d44-99a6-4c8a-94a3-353ef2aa5428" updatedVersion="7" minRefreshableVersion="3" useAutoFormatting="1" subtotalHiddenItems="1" itemPrintTitles="1" createdVersion="8" indent="0" outline="1" outlineData="1" multipleFieldFilters="0" chartFormat="1">
  <location ref="AQ3:AR8" firstHeaderRow="1" firstDataRow="1" firstDataCol="1"/>
  <pivotFields count="3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Duration_MIn" fld="2" showDataAs="percentOfTotal" baseField="1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42253-AAE4-4CC5-A6CF-F45803887F65}" name="PivotTable31" cacheId="76" applyNumberFormats="0" applyBorderFormats="0" applyFontFormats="0" applyPatternFormats="0" applyAlignmentFormats="0" applyWidthHeightFormats="1" dataCaption="Values" tag="ab8f98b3-239d-49c1-954f-1f07df7b773a" updatedVersion="7" minRefreshableVersion="3" useAutoFormatting="1" itemPrintTitles="1" createdVersion="8" indent="0" outline="1" outlineData="1" multipleFieldFilters="0" chartFormat="1">
  <location ref="AC3:AD10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/>
    </i>
    <i>
      <x v="5"/>
    </i>
    <i>
      <x v="3"/>
    </i>
    <i>
      <x v="2"/>
    </i>
    <i>
      <x v="4"/>
    </i>
    <i t="grand">
      <x/>
    </i>
  </rowItems>
  <colItems count="1">
    <i/>
  </colItems>
  <dataFields count="1">
    <dataField name="Sum of Duration_MIn" fld="2" showDataAs="percentOfTotal" baseField="1" baseItem="1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0F6DD-4418-4F8E-BC1D-4199876B87B0}" name="PivotTable41" cacheId="70" applyNumberFormats="0" applyBorderFormats="0" applyFontFormats="0" applyPatternFormats="0" applyAlignmentFormats="0" applyWidthHeightFormats="1" dataCaption="Values" tag="4d787663-9182-4132-b457-d5ef9d37e958" updatedVersion="7" minRefreshableVersion="3" useAutoFormatting="1" subtotalHiddenItems="1" itemPrintTitles="1" createdVersion="8" indent="0" outline="1" outlineData="1" multipleFieldFilters="0">
  <location ref="BH4:BI8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4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ne_productivity].[Production_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A7D6C-5218-44FF-BEC5-41C0457740BF}" name="PivotTable9" cacheId="75" applyNumberFormats="0" applyBorderFormats="0" applyFontFormats="0" applyPatternFormats="0" applyAlignmentFormats="0" applyWidthHeightFormats="1" dataCaption="Values" tag="0dd644b2-7ee7-44a5-ada5-db6701536d11" updatedVersion="7" minRefreshableVersion="3" useAutoFormatting="1" subtotalHiddenItems="1" itemPrintTitles="1" createdVersion="8" indent="0" outline="1" outlineData="1" multipleFieldFilters="0">
  <location ref="BI20:BJ24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4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ne_productivity].[Production_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9657-CC6F-4F11-B852-436FF4F442A0}" name="PivotTable44" cacheId="79" applyNumberFormats="0" applyBorderFormats="0" applyFontFormats="0" applyPatternFormats="0" applyAlignmentFormats="0" applyWidthHeightFormats="1" dataCaption="Values" tag="3b401598-0b3c-4ae9-9e38-054bdf0b881f" updatedVersion="7" minRefreshableVersion="3" useAutoFormatting="1" subtotalHiddenItems="1" colGrandTotals="0" itemPrintTitles="1" createdVersion="8" indent="0" outline="1" outlineData="1" multipleFieldFilters="0" chartFormat="1">
  <location ref="BN4:BO13" firstHeaderRow="1" firstDataRow="2" firstDataCol="1"/>
  <pivotFields count="6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</pivotFields>
  <rowFields count="2">
    <field x="4"/>
    <field x="3"/>
  </rowFields>
  <rowItems count="8">
    <i>
      <x/>
    </i>
    <i r="1">
      <x/>
    </i>
    <i r="1">
      <x v="1"/>
    </i>
    <i r="1">
      <x v="2"/>
    </i>
    <i>
      <x v="1"/>
    </i>
    <i r="1">
      <x v="3"/>
    </i>
    <i r="1">
      <x v="4"/>
    </i>
    <i t="grand">
      <x/>
    </i>
  </rowItems>
  <colFields count="1">
    <field x="2"/>
  </colFields>
  <colItems count="1">
    <i>
      <x/>
    </i>
  </colItems>
  <dataFields count="1">
    <dataField name="Count of Batch" fld="5" subtotal="count" showDataAs="percentOfTotal" baseField="3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8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B89D6-32E8-4CB1-8B75-CAE3953D7C14}" name="PivotTable22" cacheId="65" applyNumberFormats="0" applyBorderFormats="0" applyFontFormats="0" applyPatternFormats="0" applyAlignmentFormats="0" applyWidthHeightFormats="1" dataCaption="Values" tag="e25db0ea-926e-42fb-b91d-77e8eb79ec58" updatedVersion="7" minRefreshableVersion="3" useAutoFormatting="1" itemPrintTitles="1" createdVersion="8" indent="0" outline="1" outlineData="1" multipleFieldFilters="0" chartFormat="1">
  <location ref="L4:M10" firstHeaderRow="1" firstDataRow="1" firstDataCol="1"/>
  <pivotFields count="2">
    <pivotField axis="axisRow" allDrilled="1" showAll="0" measureFilter="1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48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FAF36-4DEE-4ADE-AB71-35683050A71A}" name="PivotTable2" cacheId="45" applyNumberFormats="0" applyBorderFormats="0" applyFontFormats="0" applyPatternFormats="0" applyAlignmentFormats="0" applyWidthHeightFormats="1" dataCaption="Values" tag="682300b1-2bfd-48aa-ba18-3ddf6a45c8e5" updatedVersion="7" minRefreshableVersion="3" useAutoFormatting="1" itemPrintTitles="1" createdVersion="8" indent="0" outline="1" outlineData="1" multipleFieldFilters="0" chartFormat="1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atch" fld="1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7595C-D7BC-436E-AB03-ADF042AE52BC}" name="PivotTable1" cacheId="49" applyNumberFormats="0" applyBorderFormats="0" applyFontFormats="0" applyPatternFormats="0" applyAlignmentFormats="0" applyWidthHeightFormats="1" dataCaption="Values" tag="b3eeb059-e41a-4d26-ac16-a90b58547338" updatedVersion="7" minRefreshableVersion="3" useAutoFormatting="1" subtotalHiddenItems="1" itemPrintTitles="1" createdVersion="8" indent="0" outline="1" outlineData="1" multipleFieldFilters="0" chartFormat="1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atch" fld="1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Line_productivity">
        <x15:activeTabTopLevelEntity name="[Line_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42EB2-5126-4962-8BE0-0ACAAF51A8AB}" name="PivotTable11" cacheId="63" applyNumberFormats="0" applyBorderFormats="0" applyFontFormats="0" applyPatternFormats="0" applyAlignmentFormats="0" applyWidthHeightFormats="1" dataCaption="Values" tag="0658a203-5459-4793-be8c-3d25f0f71a52" updatedVersion="7" minRefreshableVersion="3" useAutoFormatting="1" subtotalHiddenItems="1" itemPrintTitles="1" createdVersion="8" indent="0" outline="1" outlineData="1" multipleFieldFilters="0" chartFormat="1">
  <location ref="AC3:AD14" firstHeaderRow="1" firstDataRow="1" firstDataCol="1"/>
  <pivotFields count="3">
    <pivotField axis="axisRow" allDrilled="1" subtotalTop="0" showAll="0" measureFilter="1" defaultSubtotal="0" defaultAttributeDrillState="1">
      <items count="5">
        <item x="4"/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11">
    <i>
      <x/>
    </i>
    <i r="1">
      <x v="2"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2"/>
    </i>
    <i t="grand">
      <x/>
    </i>
  </rowItems>
  <colItems count="1">
    <i/>
  </colItems>
  <dataFields count="1">
    <dataField name="Sum of Production Duration" fld="1" baseField="0" baseItem="0"/>
  </dataFields>
  <formats count="1">
    <format dxfId="9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8">
      <autoFilter ref="A1">
        <filterColumn colId="0">
          <top10 val="5" filterVal="5"/>
        </filterColumn>
      </autoFilter>
    </filter>
  </filters>
  <rowHierarchiesUsage count="2">
    <rowHierarchyUsage hierarchyUsage="7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A8F9D-1ADD-4E02-AA93-5A548EC867D1}" name="PivotTable24" cacheId="48" applyNumberFormats="0" applyBorderFormats="0" applyFontFormats="0" applyPatternFormats="0" applyAlignmentFormats="0" applyWidthHeightFormats="1" dataCaption="Values" tag="29f5282a-ae60-42b9-aa26-2b7df717774e" updatedVersion="7" minRefreshableVersion="3" useAutoFormatting="1" subtotalHiddenItems="1" itemPrintTitles="1" createdVersion="8" indent="0" outline="1" outlineData="1" multipleFieldFilters="0" chartFormat="1">
  <location ref="BE3:BF10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2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C9EC0-6AD1-4599-BE73-AC8123ABEF9F}" name="PivotTable12" cacheId="53" applyNumberFormats="0" applyBorderFormats="0" applyFontFormats="0" applyPatternFormats="0" applyAlignmentFormats="0" applyWidthHeightFormats="1" dataCaption="Values" tag="f05dcf4e-b776-4280-936a-e433a03343a4" updatedVersion="7" minRefreshableVersion="3" useAutoFormatting="1" subtotalHiddenItems="1" itemPrintTitles="1" createdVersion="8" indent="0" outline="1" outlineData="1" multipleFieldFilters="0" chartFormat="1">
  <location ref="AC20:AD31" firstHeaderRow="1" firstDataRow="1" firstDataCol="1"/>
  <pivotFields count="3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2"/>
  </rowFields>
  <rowItems count="11">
    <i>
      <x/>
    </i>
    <i r="1">
      <x/>
    </i>
    <i>
      <x v="1"/>
    </i>
    <i r="1">
      <x v="1"/>
    </i>
    <i>
      <x v="2"/>
    </i>
    <i r="1">
      <x v="1"/>
    </i>
    <i>
      <x v="3"/>
    </i>
    <i r="1">
      <x v="2"/>
    </i>
    <i>
      <x v="4"/>
    </i>
    <i r="1">
      <x v="3"/>
    </i>
    <i t="grand">
      <x/>
    </i>
  </rowItems>
  <colItems count="1">
    <i/>
  </colItems>
  <dataFields count="1">
    <dataField name="Sum of Production Duration" fld="1" baseField="0" baseItem="0"/>
  </dataFields>
  <formats count="1">
    <format dxfId="99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38">
      <autoFilter ref="A1">
        <filterColumn colId="0">
          <top10 top="0" val="5" filterVal="5"/>
        </filterColumn>
      </autoFilter>
    </filter>
  </filters>
  <rowHierarchiesUsage count="2">
    <rowHierarchyUsage hierarchyUsage="7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5A335-5A1D-4FED-ADF8-59B997549685}" name="PivotTable30" cacheId="58" applyNumberFormats="0" applyBorderFormats="0" applyFontFormats="0" applyPatternFormats="0" applyAlignmentFormats="0" applyWidthHeightFormats="1" dataCaption="Values" tag="0e27da0c-b4be-425d-b56b-745feb6538e2" updatedVersion="7" minRefreshableVersion="3" useAutoFormatting="1" subtotalHiddenItems="1" itemPrintTitles="1" createdVersion="8" indent="0" outline="1" outlineData="1" multipleFieldFilters="0" chartFormat="1">
  <location ref="BL9:BM11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 of Production Duration" fld="1" subtotal="average" baseField="0" baseItem="0" numFmtId="168"/>
  </dataFields>
  <formats count="1">
    <format dxfId="100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87486-D380-4630-8D3C-A45744251EF5}" name="PivotTable35" cacheId="62" applyNumberFormats="0" applyBorderFormats="0" applyFontFormats="0" applyPatternFormats="0" applyAlignmentFormats="0" applyWidthHeightFormats="1" dataCaption="Values" tag="03e20394-562a-42fb-967d-09d20e63fe82" updatedVersion="7" minRefreshableVersion="3" useAutoFormatting="1" subtotalHiddenItems="1" itemPrintTitles="1" createdVersion="8" indent="0" outline="1" outlineData="1" multipleFieldFilters="0" chartFormat="1">
  <location ref="BL36:BL37" firstHeaderRow="1" firstDataRow="1" firstDataCol="0" rowPageCount="1" colPageCount="1"/>
  <pivotFields count="2">
    <pivotField axis="axisPage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pageFields count="1">
    <pageField fld="0" hier="16" name="[Line_productivity].[Production_status].&amp;[Delayed]" cap="Delayed"/>
  </pageFields>
  <dataFields count="1">
    <dataField name="Average of Production Duration" fld="1" subtotal="average" baseField="0" baseItem="0" numFmtId="168"/>
  </dataFields>
  <formats count="3"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51B40-6447-4631-A74C-7B350AA12EF8}" name="PivotTable7" cacheId="47" applyNumberFormats="0" applyBorderFormats="0" applyFontFormats="0" applyPatternFormats="0" applyAlignmentFormats="0" applyWidthHeightFormats="1" dataCaption="Values" tag="40e91ea7-6f19-4cfc-b5dd-fab74ae01099" updatedVersion="7" minRefreshableVersion="3" useAutoFormatting="1" itemPrintTitles="1" createdVersion="8" indent="0" outline="1" outlineData="1" multipleFieldFilters="0" chartFormat="1">
  <location ref="S3:U1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"/>
    <dataField fld="2" subtotal="count" baseField="0" baseItem="0"/>
  </dataFields>
  <formats count="1">
    <format dxfId="104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1FC99-C842-48A8-A67D-2633D7B85727}" name="PivotTable10" cacheId="52" applyNumberFormats="0" applyBorderFormats="0" applyFontFormats="0" applyPatternFormats="0" applyAlignmentFormats="0" applyWidthHeightFormats="1" dataCaption="Values" tag="f1abc0fd-c414-415b-8127-401bb8df20d4" updatedVersion="7" minRefreshableVersion="3" useAutoFormatting="1" itemPrintTitles="1" createdVersion="8" indent="0" outline="1" outlineData="1" multipleFieldFilters="0" chartFormat="1">
  <location ref="AG3:AH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angeover Count" fld="1" baseField="0" baseItem="0"/>
  </dataFields>
  <formats count="1">
    <format dxfId="105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E35C8-9E0E-4D4C-91F2-319132608AD3}" name="PivotTable14" cacheId="57" applyNumberFormats="0" applyBorderFormats="0" applyFontFormats="0" applyPatternFormats="0" applyAlignmentFormats="0" applyWidthHeightFormats="1" dataCaption="Values" tag="c7f55a92-602f-4d1a-a935-05ff812d8c76" updatedVersion="7" minRefreshableVersion="3" useAutoFormatting="1" itemPrintTitles="1" createdVersion="8" indent="0" outline="1" outlineData="1" multipleFieldFilters="0" chartFormat="1">
  <location ref="AK16:AL2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duction Duration" fld="1" subtotal="average" baseField="0" baseItem="0" numFmtId="168"/>
  </dataFields>
  <formats count="2">
    <format dxfId="107">
      <pivotArea collapsedLevelsAreSubtotals="1" fieldPosition="0">
        <references count="1">
          <reference field="0" count="0"/>
        </references>
      </pivotArea>
    </format>
    <format dxfId="106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A8CFB-98C4-4144-9FCB-24D72BBE0FF0}" name="PivotTable33" cacheId="51" applyNumberFormats="0" applyBorderFormats="0" applyFontFormats="0" applyPatternFormats="0" applyAlignmentFormats="0" applyWidthHeightFormats="1" dataCaption="Values" tag="4d05e5e5-e34a-4f60-8915-355da230ad39" updatedVersion="7" minRefreshableVersion="3" useAutoFormatting="1" subtotalHiddenItems="1" itemPrintTitles="1" createdVersion="8" indent="0" outline="1" outlineData="1" multipleFieldFilters="0" chartFormat="1">
  <location ref="BL23:BM30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0"/>
  </dataFields>
  <formats count="1">
    <format dxfId="10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EFE47-D4DE-4D37-ADC0-48D6D6ED9999}" name="PivotTable13" cacheId="56" applyNumberFormats="0" applyBorderFormats="0" applyFontFormats="0" applyPatternFormats="0" applyAlignmentFormats="0" applyWidthHeightFormats="1" dataCaption="Values" tag="beab2e13-f451-4780-8769-60708ed18279" updatedVersion="7" minRefreshableVersion="3" useAutoFormatting="1" itemPrintTitles="1" createdVersion="8" indent="0" outline="1" outlineData="1" multipleFieldFilters="0" chartFormat="1">
  <location ref="AK3:AL10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1"/>
    </i>
    <i>
      <x v="5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Count of Batch" fld="1" subtotal="count" baseField="0" baseItem="0"/>
  </dataFields>
  <formats count="1">
    <format dxfId="109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2C2DC-2F67-4259-8DA7-A2C94860DA20}" name="PivotTable4" cacheId="61" applyNumberFormats="0" applyBorderFormats="0" applyFontFormats="0" applyPatternFormats="0" applyAlignmentFormats="0" applyWidthHeightFormats="1" dataCaption="Values" tag="f63e94ff-6511-40dd-b5f2-c0a90e00efe3" updatedVersion="7" minRefreshableVersion="3" useAutoFormatting="1" itemPrintTitles="1" createdVersion="8" indent="0" outline="1" outlineData="1" multipleFieldFilters="0" chartFormat="1">
  <location ref="M3:N10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1"/>
    </i>
    <i>
      <x v="5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Count of Batch" fld="1" subtotal="count" showDataAs="percentOfTotal" baseField="0" baseItem="0" numFmtId="1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FF7F0-B3F7-4F08-B956-F6F48F94DBE0}" name="PivotTable36" cacheId="46" applyNumberFormats="0" applyBorderFormats="0" applyFontFormats="0" applyPatternFormats="0" applyAlignmentFormats="0" applyWidthHeightFormats="1" dataCaption="Values" tag="4c26f9f9-35ba-44a5-9ebb-caa9f2ddab32" updatedVersion="7" minRefreshableVersion="3" useAutoFormatting="1" subtotalHiddenItems="1" itemPrintTitles="1" createdVersion="8" indent="0" outline="1" outlineData="1" multipleFieldFilters="0" chartFormat="1">
  <location ref="BL43:BL44" firstHeaderRow="1" firstDataRow="1" firstDataCol="0"/>
  <pivotFields count="2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name="Count of Batch" fld="1" subtotal="count" baseField="0" baseItem="0" numFmtId="1"/>
  </dataFields>
  <formats count="3">
    <format dxfId="112">
      <pivotArea type="all" dataOnly="0" outline="0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E24C2-62A0-4E48-80F0-63A338584A1E}" name="PivotTable19" cacheId="55" applyNumberFormats="0" applyBorderFormats="0" applyFontFormats="0" applyPatternFormats="0" applyAlignmentFormats="0" applyWidthHeightFormats="1" dataCaption="Values" tag="9c4fb0d8-fe3f-4934-8964-cf6b20c8471c" updatedVersion="7" minRefreshableVersion="3" useAutoFormatting="1" itemPrintTitles="1" createdVersion="8" indent="0" outline="1" outlineData="1" multipleFieldFilters="0" chartFormat="1">
  <location ref="AK36:AL42" firstHeaderRow="1" firstDataRow="1" firstDataCol="1"/>
  <pivotFields count="3"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Count of Batch" fld="1" subtotal="count" baseField="0" baseItem="0"/>
  </dataFields>
  <formats count="1">
    <format dxfId="113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5B6E6-E550-4E82-AEF2-98BB756AE741}" name="PivotTable8" cacheId="50" applyNumberFormats="0" applyBorderFormats="0" applyFontFormats="0" applyPatternFormats="0" applyAlignmentFormats="0" applyWidthHeightFormats="1" dataCaption="Values" tag="59d588cf-f29b-4b2f-bd8c-03cfdba3b398" updatedVersion="7" minRefreshableVersion="3" useAutoFormatting="1" itemPrintTitles="1" createdVersion="8" indent="0" outline="1" outlineData="1" multipleFieldFilters="0" chartFormat="1">
  <location ref="X3:X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114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5C8C7-64CB-4D5B-A04B-D2F560C92DFE}" name="PivotTable28" cacheId="60" applyNumberFormats="0" applyBorderFormats="0" applyFontFormats="0" applyPatternFormats="0" applyAlignmentFormats="0" applyWidthHeightFormats="1" dataCaption="Values" tag="2bea0aab-383e-47c0-8911-9af401142cb2" updatedVersion="7" minRefreshableVersion="3" useAutoFormatting="1" subtotalHiddenItems="1" itemPrintTitles="1" createdVersion="8" indent="0" outline="1" outlineData="1" multipleFieldFilters="0" chartFormat="1">
  <location ref="BL3:BL4" firstHeaderRow="1" firstDataRow="1" firstDataCol="0"/>
  <pivotFields count="2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DB2F8-BA89-4031-B142-89FC99FA28AF}" name="PivotTable21" cacheId="54" applyNumberFormats="0" applyBorderFormats="0" applyFontFormats="0" applyPatternFormats="0" applyAlignmentFormats="0" applyWidthHeightFormats="1" dataCaption="Values" tag="dd6ff907-49d8-415f-b362-529e61d0d09e" updatedVersion="7" minRefreshableVersion="3" useAutoFormatting="1" itemPrintTitles="1" createdVersion="8" indent="0" outline="1" outlineData="1" multipleFieldFilters="0" chartFormat="1">
  <location ref="AS3:AU1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"/>
    <dataField fld="1" subtotal="count" baseField="0" baseItem="0"/>
  </dataFields>
  <formats count="1">
    <format dxfId="115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2" iMeasureHier="49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1748C-EBD9-4BC1-A714-AD2F84DED04F}" name="PivotTable15" cacheId="59" applyNumberFormats="0" applyBorderFormats="0" applyFontFormats="0" applyPatternFormats="0" applyAlignmentFormats="0" applyWidthHeightFormats="1" dataCaption="Values" tag="e0a3f899-4609-4bb0-8223-dfa87d5102d4" updatedVersion="7" minRefreshableVersion="3" useAutoFormatting="1" itemPrintTitles="1" createdVersion="8" indent="0" outline="1" outlineData="1" multipleFieldFilters="0" chartFormat="1">
  <location ref="AK28:AL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Batch" fld="0" subtotal="count" showDataAs="percentOfTotal" baseField="1" baseItem="0" numFmtId="10"/>
  </dataFields>
  <formats count="1">
    <format dxfId="116">
      <pivotArea collapsedLevelsAreSubtotals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Line_productivity">
        <x15:activeTabTopLevelEntity name="[Line_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90EB-766D-4A02-A5C2-FF4CACD34746}" name="PivotTable23" cacheId="64" applyNumberFormats="0" applyBorderFormats="0" applyFontFormats="0" applyPatternFormats="0" applyAlignmentFormats="0" applyWidthHeightFormats="1" dataCaption="Values" tag="271909f1-9ea3-4f63-9592-862eeaee4074" updatedVersion="7" minRefreshableVersion="3" useAutoFormatting="1" itemPrintTitles="1" createdVersion="8" indent="0" outline="1" outlineData="1" multipleFieldFilters="0" chartFormat="1">
  <location ref="AY3:BA7" firstHeaderRow="0" firstDataRow="1" firstDataCol="1"/>
  <pivotFields count="4">
    <pivotField dataField="1" subtotalTop="0" showAll="0" defaultSubtotal="0"/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"/>
    <dataField fld="1" subtotal="count" baseField="0" baseItem="0"/>
  </dataFields>
  <formats count="1">
    <format dxfId="117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2" iMeasureHier="49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A1107-69E2-4554-88A0-E6822969B157}" name="PivotTable5" cacheId="32" applyNumberFormats="0" applyBorderFormats="0" applyFontFormats="0" applyPatternFormats="0" applyAlignmentFormats="0" applyWidthHeightFormats="1" dataCaption="Values" tag="ffb87ed7-e130-4a2f-a1b9-aaa19136c4bf" updatedVersion="7" minRefreshableVersion="3" useAutoFormatting="1" subtotalHiddenItems="1" colGrandTotals="0" itemPrintTitles="1" createdVersion="8" indent="0" outline="1" outlineData="1" multipleFieldFilters="0" chartFormat="1">
  <location ref="A62:B65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Sum of Duration_MIn" fld="3" showDataAs="percentOfTotal" baseField="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7ACDE-2702-42F6-9238-68EAF486FA22}" name="PivotTable12" cacheId="37" applyNumberFormats="0" applyBorderFormats="0" applyFontFormats="0" applyPatternFormats="0" applyAlignmentFormats="0" applyWidthHeightFormats="1" dataCaption="Values" tag="26314659-9577-4d6f-813a-2ade08dc938d" updatedVersion="7" minRefreshableVersion="3" useAutoFormatting="1" subtotalHiddenItems="1" colGrandTotals="0" itemPrintTitles="1" createdVersion="8" indent="0" outline="1" outlineData="1" multipleFieldFilters="0">
  <location ref="AF9:AF10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name="Average of Duration_MIn" fld="4" subtotal="average" baseField="0" baseItem="0" numFmtId="2"/>
  </dataFields>
  <formats count="2">
    <format dxfId="84">
      <pivotArea outline="0" collapsedLevelsAreSubtotals="1" fieldPosition="0"/>
    </format>
    <format dxfId="83">
      <pivotArea dataOnly="0" labelOnly="1" outline="0" axis="axisValues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7819C-CF4D-4884-B6C9-6BFC5D5C6CC7}" name="PivotTable11" cacheId="31" applyNumberFormats="0" applyBorderFormats="0" applyFontFormats="0" applyPatternFormats="0" applyAlignmentFormats="0" applyWidthHeightFormats="1" dataCaption="Values" tag="c43a699c-ca64-4098-a901-9759b7c98cf6" updatedVersion="7" minRefreshableVersion="3" useAutoFormatting="1" subtotalHiddenItems="1" colGrandTotals="0" itemPrintTitles="1" createdVersion="8" indent="0" outline="1" outlineData="1" multipleFieldFilters="0">
  <location ref="AF3:AF4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CF010-9803-4206-9DDB-8205B87B8C02}" name="PivotTable2" cacheId="36" applyNumberFormats="0" applyBorderFormats="0" applyFontFormats="0" applyPatternFormats="0" applyAlignmentFormats="0" applyWidthHeightFormats="1" dataCaption="Values" tag="dcec25db-25ff-4f08-81ea-b11e60d190e8" updatedVersion="7" minRefreshableVersion="3" useAutoFormatting="1" subtotalHiddenItems="1" itemPrintTitles="1" createdVersion="8" indent="0" outline="1" outlineData="1" multipleFieldFilters="0" chartFormat="1">
  <location ref="A21:B33" firstHeaderRow="1" firstDataRow="1" firstDataCol="1"/>
  <pivotFields count="3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2">
    <i>
      <x v="7"/>
    </i>
    <i>
      <x v="8"/>
    </i>
    <i>
      <x v="4"/>
    </i>
    <i>
      <x/>
    </i>
    <i>
      <x v="1"/>
    </i>
    <i>
      <x v="9"/>
    </i>
    <i>
      <x v="10"/>
    </i>
    <i>
      <x v="2"/>
    </i>
    <i>
      <x v="6"/>
    </i>
    <i>
      <x v="5"/>
    </i>
    <i>
      <x v="3"/>
    </i>
    <i t="grand">
      <x/>
    </i>
  </rowItems>
  <colItems count="1">
    <i/>
  </colItems>
  <dataFields count="1">
    <dataField name="Sum of Duration_MIn" fld="1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CA62A-26D8-4A0C-9244-B9A151D457B5}" name="PivotTable8" cacheId="41" applyNumberFormats="0" applyBorderFormats="0" applyFontFormats="0" applyPatternFormats="0" applyAlignmentFormats="0" applyWidthHeightFormats="1" dataCaption="Values" tag="e7f51830-5dd5-4ea1-90df-7975868f5beb" updatedVersion="7" minRefreshableVersion="3" useAutoFormatting="1" subtotalHiddenItems="1" itemPrintTitles="1" createdVersion="8" indent="0" outline="1" outlineData="1" multipleFieldFilters="0">
  <location ref="U3:V7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4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ne_productivity].[Production_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B55D9-7AB9-4856-9BDA-76267A0BC58F}" name="PivotTable16" cacheId="35" applyNumberFormats="0" applyBorderFormats="0" applyFontFormats="0" applyPatternFormats="0" applyAlignmentFormats="0" applyWidthHeightFormats="1" dataCaption="Values" tag="dafd1999-d0df-49d3-987c-1ed56a75bdda" updatedVersion="7" minRefreshableVersion="3" useAutoFormatting="1" subtotalHiddenItems="1" colGrandTotals="0" itemPrintTitles="1" createdVersion="8" indent="0" outline="1" outlineData="1" multipleFieldFilters="0">
  <location ref="AF21:AF22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 numFmtId="10"/>
  </dataFields>
  <formats count="3">
    <format dxfId="87">
      <pivotArea type="all" dataOnly="0" outline="0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829DB-AF63-42E8-AED9-D935D53E4B4F}" name="PivotTable4" cacheId="30" applyNumberFormats="0" applyBorderFormats="0" applyFontFormats="0" applyPatternFormats="0" applyAlignmentFormats="0" applyWidthHeightFormats="1" dataCaption="Values" tag="1adaaf0a-4a6e-4e0d-af78-f4a40838bdb4" updatedVersion="7" minRefreshableVersion="3" useAutoFormatting="1" subtotalHiddenItems="1" colGrandTotals="0" itemPrintTitles="1" createdVersion="8" indent="0" outline="1" outlineData="1" multipleFieldFilters="0">
  <location ref="A50:B56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4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F2C3B-C25F-4465-9675-40A2E99A4688}" name="PivotTable20" cacheId="40" applyNumberFormats="0" applyBorderFormats="0" applyFontFormats="0" applyPatternFormats="0" applyAlignmentFormats="0" applyWidthHeightFormats="1" dataCaption="Values" tag="c2f950e9-0c25-45f3-bfea-b96a080ad2b6" updatedVersion="7" minRefreshableVersion="3" useAutoFormatting="1" subtotalHiddenItems="1" colGrandTotals="0" itemPrintTitles="1" createdVersion="8" indent="0" outline="1" outlineData="1" multipleFieldFilters="0">
  <location ref="AI3:AJ5" firstHeaderRow="1" firstDataRow="1" firstDataCol="1"/>
  <pivotFields count="6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1">
        <item x="0" e="0"/>
      </items>
    </pivotField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dataField="1" subtotalTop="0" showAll="0" defaultSubtotal="0"/>
  </pivotFields>
  <rowFields count="2">
    <field x="2"/>
    <field x="4"/>
  </rowFields>
  <rowItems count="2">
    <i>
      <x/>
    </i>
    <i t="grand">
      <x/>
    </i>
  </rowItems>
  <colItems count="1">
    <i/>
  </colItems>
  <dataFields count="1">
    <dataField name="Sum of Duration_MIn" fld="5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D1EEC-21B4-417A-AECF-D428280CABD6}" name="PivotTable14" cacheId="34" applyNumberFormats="0" applyBorderFormats="0" applyFontFormats="0" applyPatternFormats="0" applyAlignmentFormats="0" applyWidthHeightFormats="1" dataCaption="Values" tag="0f143fc4-6b4c-45ef-bc6f-65698e5f17bf" updatedVersion="7" minRefreshableVersion="3" useAutoFormatting="1" subtotalHiddenItems="1" colGrandTotals="0" itemPrintTitles="1" createdVersion="8" indent="0" outline="1" outlineData="1" multipleFieldFilters="0">
  <location ref="AF15:AF16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/>
  </dataFields>
  <formats count="1">
    <format dxfId="8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CC88C-16DC-451B-8957-7CBD81202D06}" name="PivotTable19" cacheId="39" applyNumberFormats="0" applyBorderFormats="0" applyFontFormats="0" applyPatternFormats="0" applyAlignmentFormats="0" applyWidthHeightFormats="1" dataCaption="Values" tag="cba7e703-933c-4c68-866f-caa47ce725c3" updatedVersion="7" minRefreshableVersion="3" useAutoFormatting="1" subtotalHiddenItems="1" colGrandTotals="0" itemPrintTitles="1" createdVersion="8" indent="0" outline="1" outlineData="1" multipleFieldFilters="0">
  <location ref="AF39:AF40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 numFmtId="10"/>
  </dataFields>
  <formats count="3">
    <format dxfId="91">
      <pivotArea type="all" dataOnly="0" outline="0" fieldPosition="0"/>
    </format>
    <format dxfId="90">
      <pivotArea dataOnly="0" labelOnly="1" outline="0" axis="axisValues" fieldPosition="0"/>
    </format>
    <format dxfId="89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F18CE-0EFC-4793-B4F5-2D5CA621B73F}" name="PivotTable18" cacheId="44" applyNumberFormats="0" applyBorderFormats="0" applyFontFormats="0" applyPatternFormats="0" applyAlignmentFormats="0" applyWidthHeightFormats="1" dataCaption="Values" tag="e42c3dbe-7087-4f69-9b11-a11dfbbce5b4" updatedVersion="7" minRefreshableVersion="3" useAutoFormatting="1" subtotalHiddenItems="1" colGrandTotals="0" itemPrintTitles="1" createdVersion="8" indent="0" outline="1" outlineData="1" multipleFieldFilters="0">
  <location ref="AF33:AF34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/>
  </dataFields>
  <formats count="3">
    <format dxfId="94">
      <pivotArea type="all" dataOnly="0" outline="0" fieldPosition="0"/>
    </format>
    <format dxfId="93">
      <pivotArea dataOnly="0" labelOnly="1" outline="0" axis="axisValues" fieldPosition="0"/>
    </format>
    <format dxfId="92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1D88F-4B34-4618-9F1A-14ED2357C573}" name="PivotTable17" cacheId="29" applyNumberFormats="0" applyBorderFormats="0" applyFontFormats="0" applyPatternFormats="0" applyAlignmentFormats="0" applyWidthHeightFormats="1" dataCaption="Values" tag="1fa66e13-ff57-4a45-970e-d96db6ec26c1" updatedVersion="7" minRefreshableVersion="3" useAutoFormatting="1" subtotalHiddenItems="1" colGrandTotals="0" itemPrintTitles="1" createdVersion="8" indent="0" outline="1" outlineData="1" multipleFieldFilters="0">
  <location ref="AF27:AF28" firstHeaderRow="1" firstDataRow="1" firstDataCol="0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fld="4" subtotal="count" baseField="0" baseItem="0" numFmtId="168"/>
  </dataFields>
  <formats count="3">
    <format dxfId="97">
      <pivotArea type="all" dataOnly="0" outline="0" fieldPosition="0"/>
    </format>
    <format dxfId="96">
      <pivotArea dataOnly="0" labelOnly="1" outline="0" axis="axisValues" fieldPosition="0"/>
    </format>
    <format dxfId="95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ED61C-CEF3-4529-A992-C933E22C206A}" name="PivotTable3" cacheId="43" applyNumberFormats="0" applyBorderFormats="0" applyFontFormats="0" applyPatternFormats="0" applyAlignmentFormats="0" applyWidthHeightFormats="1" dataCaption="Values" tag="7cceae65-8032-45db-85a2-046c5f8b7ab4" updatedVersion="7" minRefreshableVersion="3" useAutoFormatting="1" subtotalHiddenItems="1" itemPrintTitles="1" createdVersion="8" indent="0" outline="1" outlineData="1" multipleFieldFilters="0" chartFormat="1">
  <location ref="A40:B44" firstHeaderRow="1" firstDataRow="1" firstDataCol="1"/>
  <pivotFields count="3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5E25A-8657-44CA-9DA8-2D37A1385F39}" name="PivotTable10" cacheId="28" applyNumberFormats="0" applyBorderFormats="0" applyFontFormats="0" applyPatternFormats="0" applyAlignmentFormats="0" applyWidthHeightFormats="1" dataCaption="Values" tag="2aa79b9e-41c5-4b89-b4b7-eeb51db92be4" updatedVersion="7" minRefreshableVersion="3" useAutoFormatting="1" subtotalHiddenItems="1" colGrandTotals="0" itemPrintTitles="1" createdVersion="8" indent="0" outline="1" outlineData="1" multipleFieldFilters="0">
  <location ref="Z3:AA8" firstHeaderRow="1" firstDataRow="2" firstDataCol="1"/>
  <pivotFields count="6">
    <pivotField allDrilled="1" subtotalTop="0" showAll="0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4">
    <i>
      <x v="1"/>
    </i>
    <i>
      <x/>
    </i>
    <i>
      <x v="2"/>
    </i>
    <i t="grand">
      <x/>
    </i>
  </rowItems>
  <colFields count="1">
    <field x="3"/>
  </colFields>
  <colItems count="1">
    <i>
      <x/>
    </i>
  </colItems>
  <dataFields count="1">
    <dataField name="Count of Downtime_id" fld="5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0F64E-39F6-4BD7-8024-52F8E0741F7F}" name="PivotTable7" cacheId="33" applyNumberFormats="0" applyBorderFormats="0" applyFontFormats="0" applyPatternFormats="0" applyAlignmentFormats="0" applyWidthHeightFormats="1" dataCaption="Values" tag="14549776-1058-497d-8928-1d2eb9aec6a8" updatedVersion="7" minRefreshableVersion="3" useAutoFormatting="1" subtotalHiddenItems="1" itemPrintTitles="1" createdVersion="8" indent="0" outline="1" outlineData="1" multipleFieldFilters="0" chartFormat="1">
  <location ref="O3:R9" firstHeaderRow="1" firstDataRow="2" firstDataCol="1"/>
  <pivotFields count="4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Downtime_id" fld="3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rowHierarchiesUsage count="1"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08D93-2382-45F4-A70C-FE287D9153B0}" name="PivotTable1" cacheId="121" applyNumberFormats="0" applyBorderFormats="0" applyFontFormats="0" applyPatternFormats="0" applyAlignmentFormats="0" applyWidthHeightFormats="1" dataCaption="Values" tag="4468554b-6ac9-4250-85b1-a9648ec2aee1" updatedVersion="8" minRefreshableVersion="3" useAutoFormatting="1" subtotalHiddenItems="1" itemPrintTitles="1" createdVersion="8" indent="0" outline="1" outlineData="1" multipleFieldFilters="0" chartFormat="1">
  <location ref="A3:B9" firstHeaderRow="1" firstDataRow="1" firstDataCol="1"/>
  <pivotFields count="3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Duration_MIn" fld="2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8">
      <autoFilter ref="A1">
        <filterColumn colId="0">
          <top10 val="6" filterVal="6"/>
        </filterColumn>
      </autoFilter>
    </filter>
    <filter fld="1" type="count" id="2" iMeasureHier="3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9E516-39E8-4455-8ADC-E25DFAD59B7C}" name="PivotTable6" cacheId="42" applyNumberFormats="0" applyBorderFormats="0" applyFontFormats="0" applyPatternFormats="0" applyAlignmentFormats="0" applyWidthHeightFormats="1" dataCaption="Values" tag="a74a7f24-bb1a-42fa-afa4-3cc0f449fec8" updatedVersion="7" minRefreshableVersion="3" useAutoFormatting="1" subtotalHiddenItems="1" itemPrintTitles="1" createdVersion="8" indent="0" outline="1" outlineData="1" multipleFieldFilters="0" chartFormat="1">
  <location ref="H3:J15" firstHeaderRow="0" firstDataRow="1" firstDataCol="1"/>
  <pivotFields count="4">
    <pivotField allDrilled="1" showAll="0" measureFilter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" fld="2" baseField="0" baseItem="0"/>
    <dataField name="Sum of Duration_MIn2" fld="3" baseField="1" baseItem="1" numFmtId="10">
      <extLst>
        <ext xmlns:x14="http://schemas.microsoft.com/office/spreadsheetml/2009/9/main" uri="{E15A36E0-9728-4e99-A89B-3F7291B0FE68}">
          <x14:dataField pivotShowAs="percentOfRunningTotal" sourceField="2" uniqueName="[__Xl2].[Measures].[Sum of Duration_MIn]"/>
        </ext>
      </extLst>
    </dataField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Duration_MIn"/>
    <pivotHierarchy dragToData="1"/>
    <pivotHierarchy dragToData="1" caption="Count of Duration_M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6" filterVal="6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90BC2-0F59-403B-8C54-336758DA213D}" name="PivotTable5" cacheId="24" applyNumberFormats="0" applyBorderFormats="0" applyFontFormats="0" applyPatternFormats="0" applyAlignmentFormats="0" applyWidthHeightFormats="1" dataCaption="Values" tag="2e11b9d4-b57d-4989-a5d9-59c998b6f0ba" updatedVersion="7" minRefreshableVersion="3" useAutoFormatting="1" subtotalHiddenItems="1" colGrandTotals="0" itemPrintTitles="1" createdVersion="8" indent="0" outline="1" outlineData="1" multipleFieldFilters="0">
  <location ref="AC5:AD14" firstHeaderRow="1" firstDataRow="1" firstDataCol="1" rowPageCount="1" colPageCount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measureFilter="1" defaultSubtotal="0" defaultAttributeDrillState="1">
      <items count="4">
        <item x="1"/>
        <item x="0"/>
        <item x="2"/>
        <item x="3"/>
      </items>
    </pivotField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1"/>
    <field x="2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 v="1"/>
    </i>
    <i t="grand">
      <x/>
    </i>
  </rowItems>
  <colItems count="1">
    <i/>
  </colItems>
  <pageFields count="1">
    <pageField fld="3" hier="2" name="[Downtime_factors].[Operator Error].&amp;[Operator]" cap="Operator"/>
  </pageFields>
  <dataFields count="1">
    <dataField name="Count of Downtime_id" fld="4" subtotal="count" baseField="0" baseItem="0"/>
  </dataFields>
  <pivotHierarchies count="69">
    <pivotHierarchy dragToData="1"/>
    <pivotHierarchy dragToData="1"/>
    <pivotHierarchy multipleItemSelectionAllowed="1" dragToData="1">
      <members count="1" level="1">
        <member name="[Downtime_factors].[Operator Error].&amp;[Operato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3" iMeasureHier="31">
      <autoFilter ref="A1">
        <filterColumn colId="0">
          <top10 val="10" filterVal="10"/>
        </filterColumn>
      </autoFilter>
    </filter>
    <filter fld="2" type="count" evalOrder="1" id="2" iMeasureHier="31">
      <autoFilter ref="A1">
        <filterColumn colId="0">
          <top10 val="1" filterVal="1"/>
        </filterColumn>
      </autoFilter>
    </filter>
  </filters>
  <rowHierarchiesUsage count="2">
    <rowHierarchyUsage hierarchyUsage="1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10C71-1BAD-456C-B37F-64B5767DAF44}" name="PivotTable1" cacheId="18" applyNumberFormats="0" applyBorderFormats="0" applyFontFormats="0" applyPatternFormats="0" applyAlignmentFormats="0" applyWidthHeightFormats="1" dataCaption="Values" tag="0c81c7a3-5931-4b57-a5ca-0670d6c8bed6" updatedVersion="7" minRefreshableVersion="3" useAutoFormatting="1" subtotalHiddenItems="1" colGrandTotals="0" itemPrintTitles="1" createdVersion="8" indent="0" outline="1" outlineData="1" multipleFieldFilters="0">
  <location ref="A3:B8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Batch" fld="3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C4C2D-B5D8-406D-A130-A5EADD02F532}" name="PivotTable7" cacheId="23" applyNumberFormats="0" applyBorderFormats="0" applyFontFormats="0" applyPatternFormats="0" applyAlignmentFormats="0" applyWidthHeightFormats="1" dataCaption="Values" tag="03fe165e-d740-417f-8c72-6073fec9e0d7" updatedVersion="7" minRefreshableVersion="3" useAutoFormatting="1" subtotalHiddenItems="1" colGrandTotals="0" itemPrintTitles="1" createdVersion="8" indent="0" outline="1" outlineData="1" multipleFieldFilters="0">
  <location ref="BA3:BB16" firstHeaderRow="1" firstDataRow="1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3"/>
        <item x="1"/>
        <item x="2"/>
      </items>
    </pivotField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3"/>
    <field x="1"/>
  </rowFields>
  <rowItems count="13">
    <i>
      <x/>
    </i>
    <i r="1">
      <x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Items count="1">
    <i/>
  </colItems>
  <dataFields count="1">
    <dataField fld="4" subtotal="count" baseField="0" baseItem="0"/>
  </dataFields>
  <formats count="6">
    <format dxfId="66">
      <pivotArea collapsedLevelsAreSubtotals="1" fieldPosition="0">
        <references count="2">
          <reference field="1" count="3">
            <x v="0"/>
            <x v="2"/>
            <x v="3"/>
          </reference>
          <reference field="3" count="1" selected="0">
            <x v="0"/>
          </reference>
        </references>
      </pivotArea>
    </format>
    <format dxfId="65">
      <pivotArea collapsedLevelsAreSubtotals="1" fieldPosition="0">
        <references count="1">
          <reference field="3" count="1">
            <x v="1"/>
          </reference>
        </references>
      </pivotArea>
    </format>
    <format dxfId="64">
      <pivotArea collapsedLevelsAreSubtotals="1" fieldPosition="0">
        <references count="2">
          <reference field="1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63">
      <pivotArea collapsedLevelsAreSubtotals="1" fieldPosition="0">
        <references count="1">
          <reference field="3" count="1">
            <x v="2"/>
          </reference>
        </references>
      </pivotArea>
    </format>
    <format dxfId="62">
      <pivotArea collapsedLevelsAreSubtotals="1" fieldPosition="0">
        <references count="2">
          <reference field="1" count="3">
            <x v="0"/>
            <x v="1"/>
            <x v="3"/>
          </reference>
          <reference field="3" count="1" selected="0">
            <x v="2"/>
          </reference>
        </references>
      </pivotArea>
    </format>
    <format dxfId="61">
      <pivotArea grandRow="1"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A83D5-5446-4CC9-AB97-A78C9245F83E}" name="PivotTable9" cacheId="80" applyNumberFormats="0" applyBorderFormats="0" applyFontFormats="0" applyPatternFormats="0" applyAlignmentFormats="0" applyWidthHeightFormats="1" dataCaption="Values" tag="dd2cd299-1229-4a9e-b268-3256bcee745d" updatedVersion="7" minRefreshableVersion="3" useAutoFormatting="1" subtotalHiddenItems="1" colGrandTotals="0" itemPrintTitles="1" createdVersion="8" indent="0" outline="1" outlineData="1" multipleFieldFilters="0">
  <location ref="BG3:BH8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3" subtotal="count" baseField="1" baseItem="0" numFmtId="2"/>
  </dataFields>
  <formats count="4">
    <format dxfId="70">
      <pivotArea grandRow="1"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43852-A89C-44A9-892E-582F169BDA7E}" name="PivotTable6" cacheId="22" applyNumberFormats="0" applyBorderFormats="0" applyFontFormats="0" applyPatternFormats="0" applyAlignmentFormats="0" applyWidthHeightFormats="1" dataCaption="Values" tag="5118b8df-1f7b-4fe1-8284-8a503729b4af" updatedVersion="7" minRefreshableVersion="3" useAutoFormatting="1" subtotalHiddenItems="1" colGrandTotals="0" itemPrintTitles="1" createdVersion="8" indent="0" outline="1" outlineData="1" multipleFieldFilters="0">
  <location ref="AH3:AI8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Duration_MIn" fld="3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C38F9-A2DA-4C3E-A49C-F665A3E8B94A}" name="PivotTable2" cacheId="27" applyNumberFormats="0" applyBorderFormats="0" applyFontFormats="0" applyPatternFormats="0" applyAlignmentFormats="0" applyWidthHeightFormats="1" dataCaption="Values" tag="5e2dc487-55a6-413f-aec2-95487e63bc91" updatedVersion="7" minRefreshableVersion="3" useAutoFormatting="1" subtotalHiddenItems="1" colGrandTotals="0" itemPrintTitles="1" createdVersion="8" indent="0" outline="1" outlineData="1" multipleFieldFilters="0">
  <location ref="G3:H21" firstHeaderRow="1" firstDataRow="1" firstDataCol="1"/>
  <pivotFields count="4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2"/>
  </rowFields>
  <rowItems count="18">
    <i>
      <x/>
    </i>
    <i r="1">
      <x v="2"/>
    </i>
    <i r="1">
      <x v="1"/>
    </i>
    <i r="1">
      <x/>
    </i>
    <i>
      <x v="1"/>
    </i>
    <i r="1">
      <x v="3"/>
    </i>
    <i r="1">
      <x v="1"/>
    </i>
    <i r="1">
      <x v="4"/>
    </i>
    <i>
      <x v="2"/>
    </i>
    <i r="1">
      <x v="4"/>
    </i>
    <i r="1">
      <x v="1"/>
    </i>
    <i r="1">
      <x/>
    </i>
    <i>
      <x v="3"/>
    </i>
    <i r="1">
      <x v="3"/>
    </i>
    <i r="1">
      <x v="2"/>
    </i>
    <i r="1">
      <x/>
    </i>
    <i r="1">
      <x v="5"/>
    </i>
    <i t="grand">
      <x/>
    </i>
  </rowItems>
  <colItems count="1">
    <i/>
  </colItems>
  <dataFields count="1">
    <dataField name="Average of Production Duration" fld="3" subtotal="average" baseField="0" baseItem="1" numFmtId="168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D3B8-D598-4D8B-BEDA-982660049F2A}" name="PivotTable3" cacheId="21" applyNumberFormats="0" applyBorderFormats="0" applyFontFormats="0" applyPatternFormats="0" applyAlignmentFormats="0" applyWidthHeightFormats="1" dataCaption="Values" tag="c72f6a7d-d8fd-4b6a-811a-23ace4291425" updatedVersion="7" minRefreshableVersion="3" useAutoFormatting="1" subtotalHiddenItems="1" colGrandTotals="0" itemPrintTitles="1" createdVersion="8" indent="0" outline="1" outlineData="1" multipleFieldFilters="0">
  <location ref="O3:P8" firstHeaderRow="1" firstDataRow="2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1">
    <i>
      <x/>
    </i>
  </colItems>
  <dataFields count="1">
    <dataField name="Count of Batch" fld="4" subtotal="count" showDataAs="percentOfTotal" baseField="1" baseItem="0" numFmtId="1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A4831-2559-4B05-9881-18AC20F50AF6}" name="PivotTable4" cacheId="26" applyNumberFormats="0" applyBorderFormats="0" applyFontFormats="0" applyPatternFormats="0" applyAlignmentFormats="0" applyWidthHeightFormats="1" dataCaption="Values" tag="8cc8f1a3-9c5d-41a1-beab-25ecb9c57108" updatedVersion="7" minRefreshableVersion="3" useAutoFormatting="1" subtotalHiddenItems="1" colGrandTotals="0" itemPrintTitles="1" createdVersion="8" indent="0" outline="1" outlineData="1" multipleFieldFilters="0">
  <location ref="W3:X9" firstHeaderRow="1" firstDataRow="2" firstDataCol="1"/>
  <pivotFields count="6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 v="1"/>
    </i>
    <i>
      <x/>
    </i>
    <i>
      <x v="3"/>
    </i>
    <i>
      <x v="2"/>
    </i>
    <i t="grand">
      <x/>
    </i>
  </rowItems>
  <colFields count="1">
    <field x="4"/>
  </colFields>
  <colItems count="1">
    <i>
      <x/>
    </i>
  </colItems>
  <dataFields count="1">
    <dataField name="Count of Downtime_id" fld="5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18F8A-FC2C-4A61-8EF7-1D6CE93C66D8}" name="PivotTable14" cacheId="82" applyNumberFormats="0" applyBorderFormats="0" applyFontFormats="0" applyPatternFormats="0" applyAlignmentFormats="0" applyWidthHeightFormats="1" dataCaption="Values" tag="c46ad658-c947-47bb-8f43-ca55e6cd2d97" updatedVersion="7" minRefreshableVersion="3" useAutoFormatting="1" subtotalHiddenItems="1" colGrandTotals="0" itemPrintTitles="1" createdVersion="8" indent="0" outline="1" outlineData="1" multipleFieldFilters="0">
  <location ref="BG28:BH33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3" subtotal="count" baseField="0" baseItem="0" numFmtId="2"/>
  </dataFields>
  <formats count="4">
    <format dxfId="74">
      <pivotArea grandRow="1" outline="0" collapsedLevelsAreSubtotals="1" fieldPosition="0"/>
    </format>
    <format dxfId="73">
      <pivotArea dataOnly="0" labelOnly="1" outline="0" axis="axisValues" fieldPosition="0"/>
    </format>
    <format dxfId="72">
      <pivotArea outline="0" collapsedLevelsAreSubtotals="1" fieldPosition="0"/>
    </format>
    <format dxfId="71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5FDA4-1A30-43A1-BA9C-15580B34E841}" name="PivotTable13" cacheId="81" applyNumberFormats="0" applyBorderFormats="0" applyFontFormats="0" applyPatternFormats="0" applyAlignmentFormats="0" applyWidthHeightFormats="1" dataCaption="Values" tag="440ebdd1-90ec-4ada-af15-d7fd4ea59100" updatedVersion="7" minRefreshableVersion="3" useAutoFormatting="1" subtotalHiddenItems="1" colGrandTotals="0" itemPrintTitles="1" createdVersion="8" indent="0" outline="1" outlineData="1" multipleFieldFilters="0">
  <location ref="BG20:BH25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3" subtotal="count" baseField="0" baseItem="0"/>
  </dataFields>
  <formats count="2">
    <format dxfId="76">
      <pivotArea grandRow="1" outline="0" collapsedLevelsAreSubtotals="1" fieldPosition="0"/>
    </format>
    <format dxfId="75">
      <pivotArea dataOnly="0" labelOnly="1" outline="0" axis="axisValues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56EEF-2491-4F6C-9D09-BA9860AEE5D4}" name="PivotTable11" cacheId="20" applyNumberFormats="0" applyBorderFormats="0" applyFontFormats="0" applyPatternFormats="0" applyAlignmentFormats="0" applyWidthHeightFormats="1" dataCaption="Values" tag="39519f1e-9940-4e66-8363-a3b1395d0f6f" updatedVersion="7" minRefreshableVersion="3" useAutoFormatting="1" subtotalHiddenItems="1" colGrandTotals="0" itemPrintTitles="1" createdVersion="8" indent="0" outline="1" outlineData="1" multipleFieldFilters="0">
  <location ref="AT3:AV9" firstHeaderRow="1" firstDataRow="2" firstDataCol="1"/>
  <pivotFields count="5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fld="4" subtotal="count" baseField="0" baseItem="0" numFmtId="1"/>
  </dataFields>
  <formats count="1">
    <format dxfId="77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0981E-EF9E-4B30-8E84-7FF1E1A72007}" name="PivotTable8" cacheId="25" applyNumberFormats="0" applyBorderFormats="0" applyFontFormats="0" applyPatternFormats="0" applyAlignmentFormats="0" applyWidthHeightFormats="1" dataCaption="Values" tag="960cee4b-8990-448b-bda1-d130f48894ff" updatedVersion="7" minRefreshableVersion="3" useAutoFormatting="1" subtotalHiddenItems="1" colGrandTotals="0" itemPrintTitles="1" createdVersion="8" indent="0" outline="1" outlineData="1" multipleFieldFilters="0">
  <location ref="AM3:AN8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3" subtotal="count" baseField="0" baseItem="0" numFmtId="168"/>
  </dataFields>
  <formats count="1">
    <format dxfId="7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05AF5-CF3D-4CB6-9C93-0BC7E5AD3B11}" name="PivotTable12" cacheId="1" applyNumberFormats="0" applyBorderFormats="0" applyFontFormats="0" applyPatternFormats="0" applyAlignmentFormats="0" applyWidthHeightFormats="1" dataCaption="Values" tag="f82ec09d-8265-473f-95e1-2a41f4cf47df" updatedVersion="7" minRefreshableVersion="3" useAutoFormatting="1" subtotalHiddenItems="1" colGrandTotals="0" itemPrintTitles="1" createdVersion="8" indent="0" outline="1" outlineData="1" multipleFieldFilters="0">
  <location ref="BG12:BH17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3" subtotal="count" baseField="0" baseItem="0" numFmtId="2"/>
  </dataFields>
  <formats count="4">
    <format dxfId="82">
      <pivotArea grandRow="1" outline="0" collapsedLevelsAreSubtotals="1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  <format dxfId="79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12EA-5731-4F52-BE51-68BCB20B7C92}" name="PivotTable10" cacheId="19" applyNumberFormats="0" applyBorderFormats="0" applyFontFormats="0" applyPatternFormats="0" applyAlignmentFormats="0" applyWidthHeightFormats="1" dataCaption="Values" tag="c66bc5e8-7c11-438a-a70c-3d4191ec00da" updatedVersion="7" minRefreshableVersion="3" useAutoFormatting="1" subtotalHiddenItems="1" colGrandTotals="0" itemPrintTitles="1" createdVersion="8" indent="0" outline="1" outlineData="1" multipleFieldFilters="0">
  <location ref="R3:S8" firstHeaderRow="1" firstDataRow="1" firstDataCol="1"/>
  <pivotFields count="4">
    <pivotField allDrilled="1" subtotalTop="0" showAll="0" defaultSubtotal="0" defaultAttributeDrillState="1">
      <items count="3">
        <item s="1" x="0"/>
        <item s="1" x="1"/>
        <item s="1" x="2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fld="3" subtotal="count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F9D8F-AD00-4D6F-86C5-D04BD1AA4C10}" name="PivotTable2" cacheId="12" applyNumberFormats="0" applyBorderFormats="0" applyFontFormats="0" applyPatternFormats="0" applyAlignmentFormats="0" applyWidthHeightFormats="1" dataCaption="Values" tag="3438d727-ebe5-4461-b321-cbd97e024e65" updatedVersion="7" minRefreshableVersion="3" useAutoFormatting="1" colGrandTotals="0" itemPrintTitles="1" createdVersion="8" indent="0" outline="1" outlineData="1" multipleFieldFilters="0" chartFormat="1">
  <location ref="Y11:AA1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>
      <x v="1"/>
    </i>
  </colItems>
  <dataFields count="1">
    <dataField name="Sum of Duration_MIn" fld="2" showDataAs="percentOfRow" baseField="0" baseItem="0" numFmtId="10"/>
  </dataFields>
  <formats count="2">
    <format dxfId="50">
      <pivotArea outline="0" collapsedLevelsAreSubtotals="1" fieldPosition="0"/>
    </format>
    <format dxfId="49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4E83-E93A-423D-AD78-05C4534C4B58}" name="PivotTable13" cacheId="17" applyNumberFormats="0" applyBorderFormats="0" applyFontFormats="0" applyPatternFormats="0" applyAlignmentFormats="0" applyWidthHeightFormats="1" dataCaption="Values" tag="3438d727-ebe5-4461-b321-cbd97e024e65" updatedVersion="7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atch" fld="1" subtotal="count" baseField="0" baseItem="0"/>
  </dataFields>
  <formats count="1">
    <format dxfId="51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394D6-B3A4-4D84-AD4A-6744BAE5788E}" name="PivotTable17" cacheId="16" applyNumberFormats="0" applyBorderFormats="0" applyFontFormats="0" applyPatternFormats="0" applyAlignmentFormats="0" applyWidthHeightFormats="1" dataCaption="Values" tag="1ab69032-7d97-42fe-a994-5ddc1577e844" updatedVersion="7" minRefreshableVersion="3" useAutoFormatting="1" itemPrintTitles="1" createdVersion="8" indent="0" outline="1" outlineData="1" multipleFieldFilters="0" chartFormat="1">
  <location ref="H12:I43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10"/>
    </i>
    <i r="1">
      <x v="3"/>
    </i>
    <i r="1">
      <x v="6"/>
    </i>
    <i r="1">
      <x v="7"/>
    </i>
    <i r="1">
      <x v="8"/>
    </i>
    <i r="1">
      <x v="9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Count of Downtime_id" fld="2" subtotal="count" baseField="0" baseItem="0"/>
  </dataFields>
  <formats count="1">
    <format dxfId="52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51115-05FE-432C-9E31-8E18FCA86AF9}" name="PivotTable18" cacheId="11" applyNumberFormats="0" applyBorderFormats="0" applyFontFormats="0" applyPatternFormats="0" applyAlignmentFormats="0" applyWidthHeightFormats="1" dataCaption="Values" tag="6583767e-992d-41f1-b216-8ad5d5f3ed66" updatedVersion="7" minRefreshableVersion="3" useAutoFormatting="1" itemPrintTitles="1" createdVersion="8" indent="0" outline="1" outlineData="1" multipleFieldFilters="0" chartFormat="1">
  <location ref="T5:U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2" name="[Downtime_factors].[Operator Error].&amp;[Operator]" cap="Operator"/>
  </pageFields>
  <dataFields count="1">
    <dataField name="Count of Downtime_id" fld="1" subtotal="count" baseField="0" baseItem="0"/>
  </dataFields>
  <formats count="1">
    <format dxfId="53">
      <pivotArea outline="0" collapsedLevelsAreSubtotals="1" fieldPosition="0"/>
    </format>
  </formats>
  <pivotHierarchies count="69">
    <pivotHierarchy dragToData="1"/>
    <pivotHierarchy dragToData="1"/>
    <pivotHierarchy multipleItemSelectionAllowed="1" dragToData="1">
      <members count="1" level="1">
        <member name="[Downtime_factors].[Operator Error].&amp;[Operato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56D41-2AE7-4955-9CEC-D210B228382C}" name="PivotTable4" cacheId="15" applyNumberFormats="0" applyBorderFormats="0" applyFontFormats="0" applyPatternFormats="0" applyAlignmentFormats="0" applyWidthHeightFormats="1" dataCaption="Values" tag="3438d727-ebe5-4461-b321-cbd97e024e65" updatedVersion="7" minRefreshableVersion="3" useAutoFormatting="1" subtotalHiddenItems="1" colGrandTotals="0" itemPrintTitles="1" createdVersion="8" indent="0" outline="1" outlineData="1" multipleFieldFilters="0" chartFormat="3">
  <location ref="Y20:AA32" firstHeaderRow="0" firstDataRow="1" firstDataCol="1"/>
  <pivotFields count="3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7"/>
    </i>
    <i>
      <x v="4"/>
    </i>
    <i>
      <x v="1"/>
    </i>
    <i>
      <x v="8"/>
    </i>
    <i>
      <x v="6"/>
    </i>
    <i>
      <x v="10"/>
    </i>
    <i>
      <x v="3"/>
    </i>
    <i>
      <x v="2"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owntime_id" fld="2" subtotal="count" baseField="0" baseItem="0"/>
    <dataField name="Average of Duration_MIn" fld="1" subtotal="average" baseField="0" baseItem="0" numFmtId="168"/>
  </dataFields>
  <formats count="2">
    <format dxfId="55">
      <pivotArea outline="0" collapsedLevelsAreSubtotals="1" fieldPosition="0"/>
    </format>
    <format dxfId="54">
      <pivotArea outline="0" fieldPosition="0">
        <references count="1">
          <reference field="4294967294" count="1">
            <x v="1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76C45-F6A1-421C-85CA-E7E863B32909}" name="PivotTable1" cacheId="10" applyNumberFormats="0" applyBorderFormats="0" applyFontFormats="0" applyPatternFormats="0" applyAlignmentFormats="0" applyWidthHeightFormats="1" dataCaption="Values" tag="3438d727-ebe5-4461-b321-cbd97e024e65" updatedVersion="7" minRefreshableVersion="3" useAutoFormatting="1" colGrandTotals="0" itemPrintTitles="1" createdVersion="8" indent="0" outline="1" outlineData="1" multipleFieldFilters="0" chartFormat="1">
  <location ref="Y3:AA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/>
    </i>
    <i>
      <x v="1"/>
    </i>
  </colItems>
  <dataFields count="1">
    <dataField name="Count of Batch" fld="1" subtotal="count" showDataAs="percentOfRow" baseField="0" baseItem="0" numFmtId="10"/>
  </dataFields>
  <formats count="2">
    <format dxfId="57">
      <pivotArea outline="0" collapsedLevelsAreSubtotals="1" fieldPosition="0"/>
    </format>
    <format dxfId="56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84BD2-54BA-41E9-BB16-23D416ABD066}" name="PivotTable5" cacheId="166" applyNumberFormats="0" applyBorderFormats="0" applyFontFormats="0" applyPatternFormats="0" applyAlignmentFormats="0" applyWidthHeightFormats="1" dataCaption="Values" tag="3438d727-ebe5-4461-b321-cbd97e024e65" updatedVersion="8" minRefreshableVersion="3" useAutoFormatting="1" colGrandTotals="0" itemPrintTitles="1" createdVersion="8" indent="0" outline="1" outlineData="1" multipleFieldFilters="0" chartFormat="1">
  <location ref="Y36:Z46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</pivotFields>
  <rowFields count="2">
    <field x="0"/>
    <field x="1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 v="1"/>
    </i>
    <i t="grand">
      <x/>
    </i>
  </rowItems>
  <colFields count="1">
    <field x="3"/>
  </colFields>
  <colItems count="1">
    <i>
      <x/>
    </i>
  </colItems>
  <dataFields count="1">
    <dataField name="Count of Downtime_id" fld="2" subtotal="count" baseField="0" baseItem="0"/>
  </dataFields>
  <formats count="1">
    <format dxfId="5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31">
      <autoFilter ref="A1">
        <filterColumn colId="0">
          <top10 val="1" filterVal="1"/>
        </filterColumn>
      </autoFilter>
    </filter>
  </filters>
  <rowHierarchiesUsage count="2">
    <rowHierarchyUsage hierarchyUsage="10"/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AF3FD-DD32-4DCF-95E0-14826914AFA2}" name="PivotTable15" cacheId="14" applyNumberFormats="0" applyBorderFormats="0" applyFontFormats="0" applyPatternFormats="0" applyAlignmentFormats="0" applyWidthHeightFormats="1" dataCaption="Values" tag="519f5d5a-60b7-49ad-8154-5118f9387d0f" updatedVersion="7" minRefreshableVersion="3" useAutoFormatting="1" itemPrintTitles="1" createdVersion="8" indent="0" outline="1" outlineData="1" multipleFieldFilters="0" chartFormat="1">
  <location ref="N3:O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0"/>
  </dataFields>
  <formats count="1">
    <format dxfId="59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E9931-FC09-4657-9928-9E40D2A3D77C}" name="PivotTable14" cacheId="13" applyNumberFormats="0" applyBorderFormats="0" applyFontFormats="0" applyPatternFormats="0" applyAlignmentFormats="0" applyWidthHeightFormats="1" dataCaption="Values" tag="a11fb6db-5fc0-4e23-acac-6402d1e6e8a3" updatedVersion="7" minRefreshableVersion="3" useAutoFormatting="1" itemPrintTitles="1" createdVersion="8" indent="0" outline="1" outlineData="1" multipleFieldFilters="0" chartFormat="1">
  <location ref="H3:I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1">
    <format dxfId="60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E5081-3379-4AE3-96B6-59C2D3F13C46}" name="PivotTable10" cacheId="151" applyNumberFormats="0" applyBorderFormats="0" applyFontFormats="0" applyPatternFormats="0" applyAlignmentFormats="0" applyWidthHeightFormats="1" dataCaption="Values" tag="3438d727-ebe5-4461-b321-cbd97e024e65" updatedVersion="8" minRefreshableVersion="3" useAutoFormatting="1" colGrandTotals="0" itemPrintTitles="1" createdVersion="8" indent="0" outline="1" outlineData="1" multipleFieldFilters="0" chartFormat="1">
  <location ref="Y3:Z11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 v="5"/>
    </i>
    <i>
      <x v="3"/>
    </i>
    <i>
      <x/>
    </i>
    <i>
      <x v="2"/>
    </i>
    <i>
      <x v="4"/>
    </i>
    <i t="grand">
      <x/>
    </i>
  </rowItems>
  <colFields count="1">
    <field x="0"/>
  </colFields>
  <colItems count="1">
    <i>
      <x/>
    </i>
  </colItems>
  <dataFields count="1">
    <dataField name="Count of Batch" fld="2" subtotal="count" baseField="0" baseItem="0"/>
  </dataFields>
  <formats count="1">
    <format dxfId="40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18ED9-AE45-45B6-8FB0-3EB56412919F}" name="PivotTable11" cacheId="2" applyNumberFormats="0" applyBorderFormats="0" applyFontFormats="0" applyPatternFormats="0" applyAlignmentFormats="0" applyWidthHeightFormats="1" dataCaption="Values" tag="3438d727-ebe5-4461-b321-cbd97e024e65" updatedVersion="7" minRefreshableVersion="3" useAutoFormatting="1" colGrandTotals="0" itemPrintTitles="1" createdVersion="8" indent="0" outline="1" outlineData="1" multipleFieldFilters="0" chartFormat="1">
  <location ref="AE3:AF10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uration_MIn" fld="2" subtotal="average" baseField="1" baseItem="0" numFmtId="2"/>
  </dataFields>
  <formats count="2">
    <format dxfId="42">
      <pivotArea outline="0" collapsedLevelsAreSubtotals="1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FC1C9-8BDC-48B4-88CC-61E5912CAC4E}" name="PivotTable9" cacheId="6" applyNumberFormats="0" applyBorderFormats="0" applyFontFormats="0" applyPatternFormats="0" applyAlignmentFormats="0" applyWidthHeightFormats="1" dataCaption="Values" tag="3438d727-ebe5-4461-b321-cbd97e024e65" updatedVersion="7" minRefreshableVersion="3" useAutoFormatting="1" colGrandTotals="0" itemPrintTitles="1" createdVersion="8" indent="0" outline="1" outlineData="1" multipleFieldFilters="0" chartFormat="1">
  <location ref="S3:U8" firstHeaderRow="1" firstDataRow="2" firstDataCol="1"/>
  <pivotFields count="4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/>
    </i>
    <i>
      <x v="1"/>
    </i>
  </colItems>
  <dataFields count="1">
    <dataField name="Count of Downtime_id" fld="3" subtotal="count" baseField="0" baseItem="0"/>
  </dataFields>
  <formats count="1">
    <format dxfId="43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F9A58-16A6-4982-96CE-3EA86D4AFF0A}" name="PivotTable8" cacheId="139" applyNumberFormats="0" applyBorderFormats="0" applyFontFormats="0" applyPatternFormats="0" applyAlignmentFormats="0" applyWidthHeightFormats="1" dataCaption="Values" tag="3438d727-ebe5-4461-b321-cbd97e024e65" updatedVersion="8" minRefreshableVersion="3" useAutoFormatting="1" colGrandTotals="0" itemPrintTitles="1" createdVersion="8" indent="0" outline="1" outlineData="1" multipleFieldFilters="0" chartFormat="1">
  <location ref="O3:P6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Duration_MIn" fld="2" baseField="0" baseItem="0"/>
  </dataFields>
  <formats count="1">
    <format dxfId="44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1EBFE-E3AD-4B66-9D32-7255192694AA}" name="PivotTable7" cacheId="133" applyNumberFormats="0" applyBorderFormats="0" applyFontFormats="0" applyPatternFormats="0" applyAlignmentFormats="0" applyWidthHeightFormats="1" dataCaption="Values" tag="3438d727-ebe5-4461-b321-cbd97e024e65" updatedVersion="8" minRefreshableVersion="3" useAutoFormatting="1" colGrandTotals="0" itemPrintTitles="1" createdVersion="8" indent="0" outline="1" outlineData="1" multipleFieldFilters="0" chartFormat="1">
  <location ref="I3:J15" firstHeaderRow="1" firstDataRow="1" firstDataCol="1"/>
  <pivotFields count="4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2">
    <field x="3"/>
    <field x="2"/>
  </rowFields>
  <rowItems count="12">
    <i>
      <x/>
    </i>
    <i r="1">
      <x/>
    </i>
    <i r="1">
      <x v="1"/>
    </i>
    <i r="1">
      <x v="2"/>
    </i>
    <i>
      <x v="1"/>
    </i>
    <i r="1">
      <x/>
    </i>
    <i r="1">
      <x v="3"/>
    </i>
    <i r="1">
      <x v="4"/>
    </i>
    <i r="1">
      <x v="2"/>
    </i>
    <i>
      <x v="2"/>
    </i>
    <i r="1">
      <x/>
    </i>
    <i t="grand">
      <x/>
    </i>
  </rowItems>
  <colItems count="1">
    <i/>
  </colItems>
  <dataFields count="1">
    <dataField name="Count of Batch" fld="1" subtotal="count" baseField="0" baseItem="0"/>
  </dataFields>
  <formats count="2">
    <format dxfId="46">
      <pivotArea outline="0" collapsedLevelsAreSubtotals="1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  <x15:activeTabTopLevelEntity name="[Downtime_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DE177-CEDF-4CE1-A1DC-DC0EE9D70EF8}" name="PivotTable12" cacheId="3" applyNumberFormats="0" applyBorderFormats="0" applyFontFormats="0" applyPatternFormats="0" applyAlignmentFormats="0" applyWidthHeightFormats="1" dataCaption="Values" tag="3438d727-ebe5-4461-b321-cbd97e024e65" updatedVersion="7" minRefreshableVersion="3" useAutoFormatting="1" colGrandTotals="0" itemPrintTitles="1" createdVersion="8" indent="0" outline="1" outlineData="1" multipleFieldFilters="0" chartFormat="1">
  <location ref="AE13:AE14" firstHeaderRow="1" firstDataRow="1" firstDataCol="0"/>
  <pivotFields count="2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name="Count of Product_id" fld="1" subtotal="count" baseField="0" baseItem="0"/>
  </dataFields>
  <formats count="1">
    <format dxfId="47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_MI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0C743-7E00-4023-BBB7-1BE4135A2182}" name="PivotTable6" cacheId="127" applyNumberFormats="0" applyBorderFormats="0" applyFontFormats="0" applyPatternFormats="0" applyAlignmentFormats="0" applyWidthHeightFormats="1" dataCaption="Values" tag="3438d727-ebe5-4461-b321-cbd97e024e65" updatedVersion="8" minRefreshableVersion="3" useAutoFormatting="1" colGrandTotals="0" itemPrintTitles="1" createdVersion="8" indent="0" outline="1" outlineData="1" multipleFieldFilters="0" chartFormat="1">
  <location ref="A3:B7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1">
    <i>
      <x/>
    </i>
  </colItems>
  <dataFields count="1">
    <dataField name="Count of Batch" fld="2" subtotal="count" baseField="0" baseItem="0"/>
  </dataFields>
  <formats count="1">
    <format dxfId="48">
      <pivotArea outline="0" collapsedLevelsAreSubtotals="1" fieldPosition="0"/>
    </format>
  </format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duction Du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_productivity]"/>
        <x15:activeTabTopLevelEntity name="[Line_downtim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2611C2-5EE2-4735-AF66-DA45E776ADB5}" autoFormatId="16" applyNumberFormats="0" applyBorderFormats="0" applyFontFormats="0" applyPatternFormats="0" applyAlignmentFormats="0" applyWidthHeightFormats="0">
  <queryTableRefresh nextId="21" unboundColumnsRight="2">
    <queryTableFields count="12">
      <queryTableField id="1" name="Batch" tableColumnId="1"/>
      <queryTableField id="2" name="Date" tableColumnId="2"/>
      <queryTableField id="3" name="Product_id" tableColumnId="3"/>
      <queryTableField id="4" name="Operator" tableColumnId="4"/>
      <queryTableField id="5" name="Start Time" tableColumnId="5"/>
      <queryTableField id="6" name="End Time" tableColumnId="6"/>
      <queryTableField id="11" dataBound="0" tableColumnId="11"/>
      <queryTableField id="19" name="Production Duration" tableColumnId="16"/>
      <queryTableField id="8" name="Shift" tableColumnId="8"/>
      <queryTableField id="9" name="Production_status" tableColumnId="9"/>
      <queryTableField id="15" dataBound="0" tableColumnId="13"/>
      <queryTableField id="18" dataBound="0" tableColumnId="15"/>
    </queryTableFields>
    <queryTableDeletedFields count="3">
      <deletedField name="Production Duration"/>
      <deletedField name="Production Duration"/>
      <deletedField name="Production Dura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1FAF8B5-A9D8-49E3-885C-2E1F642E9220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D7E5FC2-C47F-4DA9-98E6-E93257C67E81}" autoFormatId="16" applyNumberFormats="0" applyBorderFormats="0" applyFontFormats="0" applyPatternFormats="0" applyAlignmentFormats="0" applyWidthHeightFormats="0">
  <queryTableRefresh nextId="4">
    <queryTableFields count="3">
      <queryTableField id="1" name="Factor_id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8D09ED1-4E8F-4827-B100-BBE3086D80F4}" autoFormatId="16" applyNumberFormats="0" applyBorderFormats="0" applyFontFormats="0" applyPatternFormats="0" applyAlignmentFormats="0" applyWidthHeightFormats="0">
  <queryTableRefresh nextId="5">
    <queryTableFields count="4">
      <queryTableField id="1" name="Downtime_id" tableColumnId="1"/>
      <queryTableField id="2" name="Batch" tableColumnId="2"/>
      <queryTableField id="3" name="Factor_id" tableColumnId="3"/>
      <queryTableField id="4" name="Duration_MI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AD5E6-FADF-40E5-BC31-8D16FB907D08}" name="Line_productivity" displayName="Line_productivity" ref="A1:L39" tableType="queryTable" totalsRowShown="0">
  <autoFilter ref="A1:L39" xr:uid="{FBEAD5E6-FADF-40E5-BC31-8D16FB907D08}"/>
  <tableColumns count="12">
    <tableColumn id="1" xr3:uid="{E3E106D1-7D3B-4A45-BBB3-93ADE52BBE95}" uniqueName="1" name="Batch" queryTableFieldId="1" dataDxfId="39"/>
    <tableColumn id="2" xr3:uid="{5D72D300-DFC1-49AB-A4F9-95E247D565F7}" uniqueName="2" name="Date" queryTableFieldId="2" dataDxfId="38"/>
    <tableColumn id="3" xr3:uid="{C5EACA79-1DB9-409E-8C97-1D7E1F541F5E}" uniqueName="3" name="Product_id" queryTableFieldId="3" dataDxfId="37"/>
    <tableColumn id="4" xr3:uid="{DED4A46E-BC3A-4336-93EC-CCB7CA111FB2}" uniqueName="4" name="Operator" queryTableFieldId="4" dataDxfId="36"/>
    <tableColumn id="5" xr3:uid="{FB2FC4B6-CABC-44BA-A363-5A0098D85CA0}" uniqueName="5" name="Start Time" queryTableFieldId="5" dataDxfId="35"/>
    <tableColumn id="6" xr3:uid="{7EF7EAF6-29C3-4D09-A935-6DE1ACEEC42D}" uniqueName="6" name="End Time" queryTableFieldId="6" dataDxfId="34"/>
    <tableColumn id="11" xr3:uid="{18D27495-D3EE-404B-A2D8-07ABA662FE84}" uniqueName="11" name="Production Duration" queryTableFieldId="11" dataDxfId="33">
      <calculatedColumnFormula>MOD(Line_productivity[[#This Row],[End Time]] - Line_productivity[[#This Row],[Start Time]], 1) * 1440</calculatedColumnFormula>
    </tableColumn>
    <tableColumn id="16" xr3:uid="{9C46B616-F237-45E5-BA37-C05329DE68E2}" uniqueName="16" name="Production Duration2" queryTableFieldId="19" dataDxfId="32"/>
    <tableColumn id="8" xr3:uid="{9AFBD600-B28A-4618-AF45-A09B64043133}" uniqueName="8" name="Shift" queryTableFieldId="8" dataDxfId="31"/>
    <tableColumn id="9" xr3:uid="{1A93AFB2-D914-4999-8465-86D6055E4401}" uniqueName="9" name="Production_status" queryTableFieldId="9" dataDxfId="30"/>
    <tableColumn id="13" xr3:uid="{734B03C6-8F8C-41CF-9224-D73689A405FC}" uniqueName="13" name="Changeover Count" queryTableFieldId="15" dataDxfId="29">
      <calculatedColumnFormula>IF(Line_productivity[[#This Row],[Product_id]]&lt;&gt;C1, 1, 0)</calculatedColumnFormula>
    </tableColumn>
    <tableColumn id="15" xr3:uid="{490BC0EC-8088-471D-ADF8-3EF90638512D}" uniqueName="15" name="Total_Liters" queryTableFieldId="18" dataDxfId="28">
      <calculatedColumnFormula>IF(VLOOKUP(Line_productivity[[#This Row],[Product_id]], Products!$A$2:$C$7, 3, 0)="2 L", 2, 0.6)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25BFCB-D6E8-4DCC-8135-AA48EBAC7AB4}" name="Products" displayName="Products" ref="A1:D7" tableType="queryTable" totalsRowShown="0">
  <autoFilter ref="A1:D7" xr:uid="{AF25BFCB-D6E8-4DCC-8135-AA48EBAC7AB4}"/>
  <tableColumns count="4">
    <tableColumn id="1" xr3:uid="{B7F97B88-0A0E-4F3D-98D3-EC7D761358B2}" uniqueName="1" name="Product_id" queryTableFieldId="1" dataDxfId="27"/>
    <tableColumn id="2" xr3:uid="{FD085A1C-A8F4-4512-9CA9-8999023683FB}" uniqueName="2" name="Flavor" queryTableFieldId="2" dataDxfId="26"/>
    <tableColumn id="3" xr3:uid="{AA286F4A-7F1D-4F0C-87B5-ADF0E7BDFF7C}" uniqueName="3" name="Size" queryTableFieldId="3" dataDxfId="25"/>
    <tableColumn id="4" xr3:uid="{3DF99BA9-DEEA-44E8-849C-197FAAFC569E}" uniqueName="4" name="Min batch tim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C2709E-343F-424C-B29E-CDB6F90C954A}" name="Downtime_factors" displayName="Downtime_factors" ref="A1:C13" tableType="queryTable" totalsRowShown="0">
  <autoFilter ref="A1:C13" xr:uid="{03C2709E-343F-424C-B29E-CDB6F90C954A}"/>
  <tableColumns count="3">
    <tableColumn id="1" xr3:uid="{8E63E3AC-26C2-481C-8D60-E8B8C465D939}" uniqueName="1" name="Factor_id" queryTableFieldId="1" dataDxfId="24"/>
    <tableColumn id="2" xr3:uid="{BCA94512-EEE0-40B4-8110-9932DEED189D}" uniqueName="2" name="Description" queryTableFieldId="2" dataDxfId="23"/>
    <tableColumn id="3" xr3:uid="{5C677F77-42CF-4C63-8B12-E21D63BD6310}" uniqueName="3" name="Operator Error" queryTableFieldId="3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CD7840-F471-48C3-9FF0-3B6F6CEBC3D0}" name="Line_downtime" displayName="Line_downtime" ref="A1:D62" tableType="queryTable" totalsRowShown="0">
  <autoFilter ref="A1:D62" xr:uid="{84CD7840-F471-48C3-9FF0-3B6F6CEBC3D0}"/>
  <tableColumns count="4">
    <tableColumn id="1" xr3:uid="{C17E4EB9-0725-4D1E-A35B-C31CFA645AF9}" uniqueName="1" name="Downtime_id" queryTableFieldId="1" dataDxfId="21"/>
    <tableColumn id="2" xr3:uid="{E91ADDFC-4B62-42BA-839E-2A6742F2D5DE}" uniqueName="2" name="Batch" queryTableFieldId="2" dataDxfId="20"/>
    <tableColumn id="3" xr3:uid="{FF7D1121-6AA1-44DF-B9CC-41065C28071A}" uniqueName="3" name="Factor_id" queryTableFieldId="3" dataDxfId="19"/>
    <tableColumn id="4" xr3:uid="{4A1185FB-E113-4DB5-AE55-41E4F80402C9}" uniqueName="4" name="Duration_MI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18" Type="http://schemas.openxmlformats.org/officeDocument/2006/relationships/pivotTable" Target="../pivotTables/pivotTable3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17" Type="http://schemas.openxmlformats.org/officeDocument/2006/relationships/pivotTable" Target="../pivotTables/pivotTable33.xml"/><Relationship Id="rId2" Type="http://schemas.openxmlformats.org/officeDocument/2006/relationships/pivotTable" Target="../pivotTables/pivotTable18.xml"/><Relationship Id="rId16" Type="http://schemas.openxmlformats.org/officeDocument/2006/relationships/pivotTable" Target="../pivotTables/pivotTable32.xml"/><Relationship Id="rId20" Type="http://schemas.openxmlformats.org/officeDocument/2006/relationships/pivotTable" Target="../pivotTables/pivotTable36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19" Type="http://schemas.openxmlformats.org/officeDocument/2006/relationships/pivotTable" Target="../pivotTables/pivotTable35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4.xml"/><Relationship Id="rId13" Type="http://schemas.openxmlformats.org/officeDocument/2006/relationships/pivotTable" Target="../pivotTables/pivotTable49.xml"/><Relationship Id="rId3" Type="http://schemas.openxmlformats.org/officeDocument/2006/relationships/pivotTable" Target="../pivotTables/pivotTable39.xml"/><Relationship Id="rId7" Type="http://schemas.openxmlformats.org/officeDocument/2006/relationships/pivotTable" Target="../pivotTables/pivotTable43.xml"/><Relationship Id="rId12" Type="http://schemas.openxmlformats.org/officeDocument/2006/relationships/pivotTable" Target="../pivotTables/pivotTable48.xml"/><Relationship Id="rId17" Type="http://schemas.openxmlformats.org/officeDocument/2006/relationships/pivotTable" Target="../pivotTables/pivotTable53.xml"/><Relationship Id="rId2" Type="http://schemas.openxmlformats.org/officeDocument/2006/relationships/pivotTable" Target="../pivotTables/pivotTable38.xml"/><Relationship Id="rId16" Type="http://schemas.openxmlformats.org/officeDocument/2006/relationships/pivotTable" Target="../pivotTables/pivotTable52.xml"/><Relationship Id="rId1" Type="http://schemas.openxmlformats.org/officeDocument/2006/relationships/pivotTable" Target="../pivotTables/pivotTable37.xml"/><Relationship Id="rId6" Type="http://schemas.openxmlformats.org/officeDocument/2006/relationships/pivotTable" Target="../pivotTables/pivotTable42.xml"/><Relationship Id="rId11" Type="http://schemas.openxmlformats.org/officeDocument/2006/relationships/pivotTable" Target="../pivotTables/pivotTable47.xml"/><Relationship Id="rId5" Type="http://schemas.openxmlformats.org/officeDocument/2006/relationships/pivotTable" Target="../pivotTables/pivotTable41.xml"/><Relationship Id="rId15" Type="http://schemas.openxmlformats.org/officeDocument/2006/relationships/pivotTable" Target="../pivotTables/pivotTable51.xml"/><Relationship Id="rId10" Type="http://schemas.openxmlformats.org/officeDocument/2006/relationships/pivotTable" Target="../pivotTables/pivotTable46.xml"/><Relationship Id="rId4" Type="http://schemas.openxmlformats.org/officeDocument/2006/relationships/pivotTable" Target="../pivotTables/pivotTable40.xml"/><Relationship Id="rId9" Type="http://schemas.openxmlformats.org/officeDocument/2006/relationships/pivotTable" Target="../pivotTables/pivotTable45.xml"/><Relationship Id="rId14" Type="http://schemas.openxmlformats.org/officeDocument/2006/relationships/pivotTable" Target="../pivotTables/pivotTable5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61.xml"/><Relationship Id="rId13" Type="http://schemas.openxmlformats.org/officeDocument/2006/relationships/pivotTable" Target="../pivotTables/pivotTable66.xml"/><Relationship Id="rId3" Type="http://schemas.openxmlformats.org/officeDocument/2006/relationships/pivotTable" Target="../pivotTables/pivotTable56.xml"/><Relationship Id="rId7" Type="http://schemas.openxmlformats.org/officeDocument/2006/relationships/pivotTable" Target="../pivotTables/pivotTable60.xml"/><Relationship Id="rId12" Type="http://schemas.openxmlformats.org/officeDocument/2006/relationships/pivotTable" Target="../pivotTables/pivotTable65.xml"/><Relationship Id="rId2" Type="http://schemas.openxmlformats.org/officeDocument/2006/relationships/pivotTable" Target="../pivotTables/pivotTable55.xml"/><Relationship Id="rId1" Type="http://schemas.openxmlformats.org/officeDocument/2006/relationships/pivotTable" Target="../pivotTables/pivotTable54.xml"/><Relationship Id="rId6" Type="http://schemas.openxmlformats.org/officeDocument/2006/relationships/pivotTable" Target="../pivotTables/pivotTable59.xml"/><Relationship Id="rId11" Type="http://schemas.openxmlformats.org/officeDocument/2006/relationships/pivotTable" Target="../pivotTables/pivotTable64.xml"/><Relationship Id="rId5" Type="http://schemas.openxmlformats.org/officeDocument/2006/relationships/pivotTable" Target="../pivotTables/pivotTable58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63.xml"/><Relationship Id="rId4" Type="http://schemas.openxmlformats.org/officeDocument/2006/relationships/pivotTable" Target="../pivotTables/pivotTable57.xml"/><Relationship Id="rId9" Type="http://schemas.openxmlformats.org/officeDocument/2006/relationships/pivotTable" Target="../pivotTables/pivotTable62.xml"/><Relationship Id="rId14" Type="http://schemas.openxmlformats.org/officeDocument/2006/relationships/pivotTable" Target="../pivotTables/pivotTable6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75.xml"/><Relationship Id="rId3" Type="http://schemas.openxmlformats.org/officeDocument/2006/relationships/pivotTable" Target="../pivotTables/pivotTable70.xml"/><Relationship Id="rId7" Type="http://schemas.openxmlformats.org/officeDocument/2006/relationships/pivotTable" Target="../pivotTables/pivotTable74.xml"/><Relationship Id="rId2" Type="http://schemas.openxmlformats.org/officeDocument/2006/relationships/pivotTable" Target="../pivotTables/pivotTable69.xml"/><Relationship Id="rId1" Type="http://schemas.openxmlformats.org/officeDocument/2006/relationships/pivotTable" Target="../pivotTables/pivotTable68.xml"/><Relationship Id="rId6" Type="http://schemas.openxmlformats.org/officeDocument/2006/relationships/pivotTable" Target="../pivotTables/pivotTable73.xml"/><Relationship Id="rId5" Type="http://schemas.openxmlformats.org/officeDocument/2006/relationships/pivotTable" Target="../pivotTables/pivotTable72.xml"/><Relationship Id="rId4" Type="http://schemas.openxmlformats.org/officeDocument/2006/relationships/pivotTable" Target="../pivotTables/pivotTable71.xml"/><Relationship Id="rId9" Type="http://schemas.openxmlformats.org/officeDocument/2006/relationships/pivotTable" Target="../pivotTables/pivotTable7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9.xml"/><Relationship Id="rId7" Type="http://schemas.openxmlformats.org/officeDocument/2006/relationships/pivotTable" Target="../pivotTables/pivotTable83.xml"/><Relationship Id="rId2" Type="http://schemas.openxmlformats.org/officeDocument/2006/relationships/pivotTable" Target="../pivotTables/pivotTable78.xml"/><Relationship Id="rId1" Type="http://schemas.openxmlformats.org/officeDocument/2006/relationships/pivotTable" Target="../pivotTables/pivotTable77.xml"/><Relationship Id="rId6" Type="http://schemas.openxmlformats.org/officeDocument/2006/relationships/pivotTable" Target="../pivotTables/pivotTable82.xml"/><Relationship Id="rId5" Type="http://schemas.openxmlformats.org/officeDocument/2006/relationships/pivotTable" Target="../pivotTables/pivotTable81.xml"/><Relationship Id="rId4" Type="http://schemas.openxmlformats.org/officeDocument/2006/relationships/pivotTable" Target="../pivotTables/pivotTable8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BD26-6135-4E2F-85A5-54AC78794A36}">
  <dimension ref="A1:CC24"/>
  <sheetViews>
    <sheetView topLeftCell="AJ1" zoomScale="115" zoomScaleNormal="115" workbookViewId="0">
      <selection activeCell="AU11" sqref="AU11"/>
    </sheetView>
  </sheetViews>
  <sheetFormatPr defaultRowHeight="13.8" x14ac:dyDescent="0.25"/>
  <cols>
    <col min="1" max="1" width="13.09765625" bestFit="1" customWidth="1"/>
    <col min="2" max="2" width="14.09765625" bestFit="1" customWidth="1"/>
    <col min="3" max="4" width="11.296875" bestFit="1" customWidth="1"/>
    <col min="5" max="5" width="11" bestFit="1" customWidth="1"/>
    <col min="6" max="6" width="13.09765625" bestFit="1" customWidth="1"/>
    <col min="7" max="7" width="14.09765625" bestFit="1" customWidth="1"/>
    <col min="8" max="11" width="11" bestFit="1" customWidth="1"/>
    <col min="12" max="12" width="13.09765625" bestFit="1" customWidth="1"/>
    <col min="13" max="13" width="14.69921875" bestFit="1" customWidth="1"/>
    <col min="14" max="16" width="11" bestFit="1" customWidth="1"/>
    <col min="17" max="17" width="17.09765625" bestFit="1" customWidth="1"/>
    <col min="18" max="18" width="14.09765625" bestFit="1" customWidth="1"/>
    <col min="19" max="23" width="11" bestFit="1" customWidth="1"/>
    <col min="24" max="24" width="13.09765625" bestFit="1" customWidth="1"/>
    <col min="25" max="25" width="19.296875" bestFit="1" customWidth="1"/>
    <col min="26" max="26" width="14.09765625" bestFit="1" customWidth="1"/>
    <col min="29" max="29" width="13.09765625" bestFit="1" customWidth="1"/>
    <col min="30" max="30" width="19.296875" bestFit="1" customWidth="1"/>
    <col min="35" max="35" width="14.09765625" bestFit="1" customWidth="1"/>
    <col min="36" max="36" width="16.09765625" bestFit="1" customWidth="1"/>
    <col min="37" max="37" width="8.296875" bestFit="1" customWidth="1"/>
    <col min="38" max="38" width="11.09765625" bestFit="1" customWidth="1"/>
    <col min="43" max="43" width="13.09765625" bestFit="1" customWidth="1"/>
    <col min="44" max="44" width="19.296875" bestFit="1" customWidth="1"/>
    <col min="48" max="48" width="14.09765625" bestFit="1" customWidth="1"/>
    <col min="49" max="49" width="16.09765625" bestFit="1" customWidth="1"/>
    <col min="50" max="50" width="8.296875" bestFit="1" customWidth="1"/>
    <col min="51" max="51" width="11.09765625" bestFit="1" customWidth="1"/>
    <col min="55" max="55" width="15.59765625" bestFit="1" customWidth="1"/>
    <col min="56" max="56" width="14.09765625" bestFit="1" customWidth="1"/>
    <col min="60" max="61" width="13.09765625" bestFit="1" customWidth="1"/>
    <col min="62" max="62" width="14.69921875" bestFit="1" customWidth="1"/>
    <col min="66" max="66" width="14.19921875" bestFit="1" customWidth="1"/>
    <col min="67" max="67" width="16.09765625" bestFit="1" customWidth="1"/>
    <col min="71" max="71" width="14.19921875" bestFit="1" customWidth="1"/>
    <col min="72" max="72" width="14.69921875" bestFit="1" customWidth="1"/>
    <col min="76" max="76" width="13.09765625" bestFit="1" customWidth="1"/>
    <col min="77" max="77" width="19.296875" bestFit="1" customWidth="1"/>
  </cols>
  <sheetData>
    <row r="1" spans="1:81" ht="18" x14ac:dyDescent="0.35">
      <c r="A1" s="28" t="s">
        <v>150</v>
      </c>
      <c r="B1" s="28"/>
      <c r="C1" s="28"/>
      <c r="D1" s="24"/>
      <c r="F1" s="4" t="s">
        <v>173</v>
      </c>
      <c r="I1" s="9"/>
      <c r="J1" s="10"/>
      <c r="K1" s="10"/>
      <c r="L1" s="4" t="s">
        <v>155</v>
      </c>
      <c r="Q1" s="15" t="s">
        <v>160</v>
      </c>
      <c r="X1" s="16" t="s">
        <v>161</v>
      </c>
      <c r="Y1" s="16"/>
      <c r="AC1" s="29" t="s">
        <v>162</v>
      </c>
      <c r="AD1" s="24"/>
      <c r="AE1" s="24"/>
      <c r="AI1" s="16" t="s">
        <v>163</v>
      </c>
      <c r="AQ1" s="4" t="s">
        <v>164</v>
      </c>
      <c r="AV1" s="4" t="s">
        <v>165</v>
      </c>
      <c r="BC1" s="16" t="s">
        <v>166</v>
      </c>
      <c r="BH1" s="16" t="s">
        <v>167</v>
      </c>
      <c r="BN1" s="17" t="s">
        <v>170</v>
      </c>
      <c r="BS1" s="34" t="s">
        <v>171</v>
      </c>
      <c r="BT1" s="24"/>
      <c r="BU1" s="24"/>
      <c r="BX1" s="29" t="s">
        <v>172</v>
      </c>
      <c r="BY1" s="24"/>
      <c r="BZ1" s="24"/>
      <c r="CA1" s="24"/>
      <c r="CB1" s="24"/>
      <c r="CC1" s="24"/>
    </row>
    <row r="3" spans="1:81" x14ac:dyDescent="0.25">
      <c r="A3" s="5" t="s">
        <v>152</v>
      </c>
      <c r="B3" t="s">
        <v>151</v>
      </c>
      <c r="X3" s="5" t="s">
        <v>152</v>
      </c>
      <c r="Y3" t="s">
        <v>158</v>
      </c>
      <c r="Z3" t="s">
        <v>151</v>
      </c>
      <c r="AC3" s="5" t="s">
        <v>152</v>
      </c>
      <c r="AD3" t="s">
        <v>158</v>
      </c>
      <c r="AQ3" s="5" t="s">
        <v>152</v>
      </c>
      <c r="AR3" t="s">
        <v>158</v>
      </c>
      <c r="AV3" s="5" t="s">
        <v>151</v>
      </c>
      <c r="AW3" s="5" t="s">
        <v>159</v>
      </c>
    </row>
    <row r="4" spans="1:81" x14ac:dyDescent="0.25">
      <c r="A4" s="6" t="s">
        <v>13</v>
      </c>
      <c r="B4" s="8">
        <v>0.92105263157894735</v>
      </c>
      <c r="F4" s="5" t="s">
        <v>152</v>
      </c>
      <c r="G4" t="s">
        <v>151</v>
      </c>
      <c r="L4" s="5" t="s">
        <v>152</v>
      </c>
      <c r="M4" t="s">
        <v>156</v>
      </c>
      <c r="Q4" s="5" t="s">
        <v>152</v>
      </c>
      <c r="R4" t="s">
        <v>151</v>
      </c>
      <c r="X4" s="6" t="s">
        <v>13</v>
      </c>
      <c r="Y4" s="1">
        <v>1388</v>
      </c>
      <c r="Z4" s="1">
        <v>35</v>
      </c>
      <c r="AC4" s="6" t="s">
        <v>25</v>
      </c>
      <c r="AD4" s="7">
        <v>0.35590778097982712</v>
      </c>
      <c r="AI4" s="5" t="s">
        <v>151</v>
      </c>
      <c r="AJ4" s="5" t="s">
        <v>159</v>
      </c>
      <c r="AQ4" s="6" t="s">
        <v>20</v>
      </c>
      <c r="AR4" s="7">
        <v>0.27665706051873201</v>
      </c>
      <c r="AV4" s="5" t="s">
        <v>152</v>
      </c>
      <c r="AW4" t="s">
        <v>13</v>
      </c>
      <c r="AX4" t="s">
        <v>22</v>
      </c>
      <c r="AY4" t="s">
        <v>153</v>
      </c>
      <c r="BC4" s="5" t="s">
        <v>8</v>
      </c>
      <c r="BD4" t="s" vm="1">
        <v>13</v>
      </c>
      <c r="BH4" s="5" t="s">
        <v>152</v>
      </c>
      <c r="BI4" t="s">
        <v>156</v>
      </c>
      <c r="BN4" s="5" t="s">
        <v>151</v>
      </c>
      <c r="BO4" s="5" t="s">
        <v>159</v>
      </c>
      <c r="BS4" s="5" t="s">
        <v>152</v>
      </c>
      <c r="BT4" t="s">
        <v>156</v>
      </c>
      <c r="BX4" s="5" t="s">
        <v>152</v>
      </c>
      <c r="BY4" t="s">
        <v>158</v>
      </c>
    </row>
    <row r="5" spans="1:81" x14ac:dyDescent="0.25">
      <c r="A5" s="6" t="s">
        <v>22</v>
      </c>
      <c r="B5" s="8">
        <v>7.8947368421052627E-2</v>
      </c>
      <c r="F5" s="6" t="s">
        <v>16</v>
      </c>
      <c r="G5" s="1">
        <v>16</v>
      </c>
      <c r="L5" s="6" t="s">
        <v>60</v>
      </c>
      <c r="M5" s="1">
        <v>107</v>
      </c>
      <c r="Q5" s="6" t="s">
        <v>86</v>
      </c>
      <c r="R5" s="1">
        <v>12</v>
      </c>
      <c r="X5" s="6" t="s">
        <v>153</v>
      </c>
      <c r="Y5" s="1">
        <v>1388</v>
      </c>
      <c r="Z5" s="1">
        <v>35</v>
      </c>
      <c r="AC5" s="6" t="s">
        <v>57</v>
      </c>
      <c r="AD5" s="7">
        <v>0.19956772334293948</v>
      </c>
      <c r="AI5" s="5" t="s">
        <v>152</v>
      </c>
      <c r="AJ5" t="s">
        <v>13</v>
      </c>
      <c r="AK5" t="s">
        <v>22</v>
      </c>
      <c r="AL5" t="s">
        <v>153</v>
      </c>
      <c r="AQ5" s="6" t="s">
        <v>26</v>
      </c>
      <c r="AR5" s="7">
        <v>0.2665706051873199</v>
      </c>
      <c r="AV5" s="6" t="s">
        <v>20</v>
      </c>
      <c r="AW5" s="1">
        <v>10</v>
      </c>
      <c r="AX5" s="1">
        <v>1</v>
      </c>
      <c r="AY5" s="1">
        <v>11</v>
      </c>
      <c r="BH5" s="6" t="s">
        <v>16</v>
      </c>
      <c r="BI5" s="1">
        <v>584</v>
      </c>
      <c r="BN5" s="5" t="s">
        <v>152</v>
      </c>
      <c r="BO5" t="s">
        <v>13</v>
      </c>
      <c r="BS5" s="6" t="s">
        <v>168</v>
      </c>
      <c r="BT5" s="1"/>
      <c r="BX5" s="6" t="s">
        <v>3</v>
      </c>
      <c r="BY5" s="7">
        <v>0.55907780979827093</v>
      </c>
    </row>
    <row r="6" spans="1:81" x14ac:dyDescent="0.25">
      <c r="A6" s="6" t="s">
        <v>153</v>
      </c>
      <c r="B6" s="7">
        <v>1</v>
      </c>
      <c r="F6" s="13" t="s">
        <v>13</v>
      </c>
      <c r="G6" s="1">
        <v>14</v>
      </c>
      <c r="L6" s="6" t="s">
        <v>9</v>
      </c>
      <c r="M6" s="1">
        <v>75</v>
      </c>
      <c r="Q6" s="6" t="s">
        <v>88</v>
      </c>
      <c r="R6" s="1">
        <v>11</v>
      </c>
      <c r="AC6" s="6" t="s">
        <v>49</v>
      </c>
      <c r="AD6" s="7">
        <v>0.18587896253602307</v>
      </c>
      <c r="AI6" s="6" t="s">
        <v>25</v>
      </c>
      <c r="AJ6" s="1">
        <v>14</v>
      </c>
      <c r="AK6" s="1">
        <v>1</v>
      </c>
      <c r="AL6" s="1">
        <v>15</v>
      </c>
      <c r="AQ6" s="6" t="s">
        <v>11</v>
      </c>
      <c r="AR6" s="7">
        <v>0.23919308357348704</v>
      </c>
      <c r="AV6" s="6" t="s">
        <v>26</v>
      </c>
      <c r="AW6" s="1">
        <v>10</v>
      </c>
      <c r="AX6" s="1">
        <v>1</v>
      </c>
      <c r="AY6" s="1">
        <v>11</v>
      </c>
      <c r="BC6" s="5" t="s">
        <v>152</v>
      </c>
      <c r="BD6" t="s">
        <v>151</v>
      </c>
      <c r="BH6" s="6" t="s">
        <v>12</v>
      </c>
      <c r="BI6" s="1">
        <v>534</v>
      </c>
      <c r="BN6" s="6" t="s">
        <v>168</v>
      </c>
      <c r="BO6" s="7"/>
      <c r="BS6" s="18">
        <v>45533</v>
      </c>
      <c r="BT6" s="1">
        <v>244</v>
      </c>
      <c r="BX6" s="6" t="s">
        <v>227</v>
      </c>
      <c r="BY6" s="7">
        <v>0.44092219020172913</v>
      </c>
    </row>
    <row r="7" spans="1:81" x14ac:dyDescent="0.25">
      <c r="F7" s="13" t="s">
        <v>22</v>
      </c>
      <c r="G7" s="1">
        <v>2</v>
      </c>
      <c r="L7" s="6" t="s">
        <v>33</v>
      </c>
      <c r="M7" s="1">
        <v>73</v>
      </c>
      <c r="Q7" s="6" t="s">
        <v>82</v>
      </c>
      <c r="R7" s="1">
        <v>9</v>
      </c>
      <c r="AC7" s="6" t="s">
        <v>15</v>
      </c>
      <c r="AD7" s="7">
        <v>0.12175792507204611</v>
      </c>
      <c r="AI7" s="6" t="s">
        <v>44</v>
      </c>
      <c r="AJ7" s="1">
        <v>3</v>
      </c>
      <c r="AK7" s="1">
        <v>1</v>
      </c>
      <c r="AL7" s="1">
        <v>4</v>
      </c>
      <c r="AQ7" s="6" t="s">
        <v>31</v>
      </c>
      <c r="AR7" s="7">
        <v>0.21757925072046108</v>
      </c>
      <c r="AV7" s="6" t="s">
        <v>11</v>
      </c>
      <c r="AW7" s="1">
        <v>7</v>
      </c>
      <c r="AX7" s="1">
        <v>1</v>
      </c>
      <c r="AY7" s="1">
        <v>8</v>
      </c>
      <c r="BC7" s="6" t="s">
        <v>16</v>
      </c>
      <c r="BD7" s="7">
        <v>0.4</v>
      </c>
      <c r="BH7" s="6" t="s">
        <v>27</v>
      </c>
      <c r="BI7" s="1">
        <v>270</v>
      </c>
      <c r="BN7" s="18">
        <v>45533</v>
      </c>
      <c r="BO7" s="7">
        <v>0.17142857142857143</v>
      </c>
      <c r="BS7" s="18">
        <v>45534</v>
      </c>
      <c r="BT7" s="1">
        <v>444</v>
      </c>
      <c r="BX7" s="6" t="s">
        <v>153</v>
      </c>
      <c r="BY7" s="7">
        <v>1</v>
      </c>
    </row>
    <row r="8" spans="1:81" x14ac:dyDescent="0.25">
      <c r="F8" s="6" t="s">
        <v>12</v>
      </c>
      <c r="G8" s="1">
        <v>15</v>
      </c>
      <c r="L8" s="6" t="s">
        <v>52</v>
      </c>
      <c r="M8" s="1">
        <v>63</v>
      </c>
      <c r="Q8" s="6" t="s">
        <v>98</v>
      </c>
      <c r="R8" s="1">
        <v>6</v>
      </c>
      <c r="AC8" s="6" t="s">
        <v>44</v>
      </c>
      <c r="AD8" s="7">
        <v>8.285302593659942E-2</v>
      </c>
      <c r="AI8" s="6" t="s">
        <v>15</v>
      </c>
      <c r="AJ8" s="1">
        <v>5</v>
      </c>
      <c r="AK8" s="1">
        <v>1</v>
      </c>
      <c r="AL8" s="1">
        <v>6</v>
      </c>
      <c r="AQ8" s="6" t="s">
        <v>153</v>
      </c>
      <c r="AR8" s="7">
        <v>1</v>
      </c>
      <c r="AV8" s="6" t="s">
        <v>153</v>
      </c>
      <c r="AW8" s="1">
        <v>27</v>
      </c>
      <c r="AX8" s="1">
        <v>3</v>
      </c>
      <c r="AY8" s="1">
        <v>30</v>
      </c>
      <c r="BC8" s="6" t="s">
        <v>12</v>
      </c>
      <c r="BD8" s="7">
        <v>0.4</v>
      </c>
      <c r="BH8" s="6" t="s">
        <v>153</v>
      </c>
      <c r="BI8" s="1">
        <v>1388</v>
      </c>
      <c r="BN8" s="18">
        <v>45534</v>
      </c>
      <c r="BO8" s="7">
        <v>0.34285714285714286</v>
      </c>
      <c r="BS8" s="18">
        <v>45535</v>
      </c>
      <c r="BT8" s="1">
        <v>165</v>
      </c>
    </row>
    <row r="9" spans="1:81" x14ac:dyDescent="0.25">
      <c r="F9" s="13" t="s">
        <v>13</v>
      </c>
      <c r="G9" s="1">
        <v>14</v>
      </c>
      <c r="L9" s="6" t="s">
        <v>59</v>
      </c>
      <c r="M9" s="1">
        <v>62</v>
      </c>
      <c r="Q9" s="6" t="s">
        <v>90</v>
      </c>
      <c r="R9" s="1">
        <v>6</v>
      </c>
      <c r="AC9" s="6" t="s">
        <v>10</v>
      </c>
      <c r="AD9" s="7">
        <v>5.4034582132564839E-2</v>
      </c>
      <c r="AI9" s="6" t="s">
        <v>153</v>
      </c>
      <c r="AJ9" s="1">
        <v>22</v>
      </c>
      <c r="AK9" s="1">
        <v>3</v>
      </c>
      <c r="AL9" s="1">
        <v>25</v>
      </c>
      <c r="BC9" s="6" t="s">
        <v>27</v>
      </c>
      <c r="BD9" s="7">
        <v>0.2</v>
      </c>
      <c r="BN9" s="18">
        <v>45535</v>
      </c>
      <c r="BO9" s="7">
        <v>0.14285714285714285</v>
      </c>
      <c r="BS9" s="6" t="s">
        <v>169</v>
      </c>
      <c r="BT9" s="1"/>
    </row>
    <row r="10" spans="1:81" x14ac:dyDescent="0.25">
      <c r="F10" s="13" t="s">
        <v>22</v>
      </c>
      <c r="G10" s="1">
        <v>1</v>
      </c>
      <c r="L10" s="6" t="s">
        <v>153</v>
      </c>
      <c r="M10" s="1">
        <v>380</v>
      </c>
      <c r="Q10" s="6" t="s">
        <v>78</v>
      </c>
      <c r="R10" s="1">
        <v>5</v>
      </c>
      <c r="AC10" s="6" t="s">
        <v>153</v>
      </c>
      <c r="AD10" s="7">
        <v>1</v>
      </c>
      <c r="BC10" s="6" t="s">
        <v>153</v>
      </c>
      <c r="BD10" s="7">
        <v>1</v>
      </c>
      <c r="BN10" s="6" t="s">
        <v>169</v>
      </c>
      <c r="BO10" s="7"/>
      <c r="BS10" s="18">
        <v>45537</v>
      </c>
      <c r="BT10" s="1">
        <v>503</v>
      </c>
    </row>
    <row r="11" spans="1:81" ht="14.4" x14ac:dyDescent="0.3">
      <c r="A11" s="4" t="s">
        <v>154</v>
      </c>
      <c r="B11" s="4"/>
      <c r="C11" s="14"/>
      <c r="F11" s="6" t="s">
        <v>27</v>
      </c>
      <c r="G11" s="1">
        <v>7</v>
      </c>
      <c r="Q11" s="6" t="s">
        <v>84</v>
      </c>
      <c r="R11" s="1">
        <v>3</v>
      </c>
      <c r="BN11" s="18">
        <v>45537</v>
      </c>
      <c r="BO11" s="7">
        <v>0.31428571428571428</v>
      </c>
      <c r="BS11" s="18">
        <v>45538</v>
      </c>
      <c r="BT11" s="1">
        <v>32</v>
      </c>
    </row>
    <row r="12" spans="1:81" x14ac:dyDescent="0.25">
      <c r="F12" s="13" t="s">
        <v>13</v>
      </c>
      <c r="G12" s="1">
        <v>7</v>
      </c>
      <c r="Q12" s="6" t="s">
        <v>94</v>
      </c>
      <c r="R12" s="1">
        <v>3</v>
      </c>
      <c r="BN12" s="18">
        <v>45538</v>
      </c>
      <c r="BO12" s="7">
        <v>2.8571428571428571E-2</v>
      </c>
      <c r="BS12" s="6" t="s">
        <v>153</v>
      </c>
      <c r="BT12" s="1">
        <v>1388</v>
      </c>
    </row>
    <row r="13" spans="1:81" x14ac:dyDescent="0.25">
      <c r="A13" s="11" t="s">
        <v>13</v>
      </c>
      <c r="B13" s="12">
        <v>0.92105263157894735</v>
      </c>
      <c r="F13" s="6" t="s">
        <v>153</v>
      </c>
      <c r="G13" s="1">
        <v>38</v>
      </c>
      <c r="Q13" s="6" t="s">
        <v>96</v>
      </c>
      <c r="R13" s="1">
        <v>3</v>
      </c>
      <c r="BN13" s="6" t="s">
        <v>153</v>
      </c>
      <c r="BO13" s="7">
        <v>1</v>
      </c>
    </row>
    <row r="14" spans="1:81" x14ac:dyDescent="0.25">
      <c r="Q14" s="6" t="s">
        <v>80</v>
      </c>
      <c r="R14" s="1">
        <v>2</v>
      </c>
    </row>
    <row r="15" spans="1:81" x14ac:dyDescent="0.25">
      <c r="Q15" s="6" t="s">
        <v>92</v>
      </c>
      <c r="R15" s="1">
        <v>1</v>
      </c>
    </row>
    <row r="16" spans="1:81" x14ac:dyDescent="0.25">
      <c r="Q16" s="6" t="s">
        <v>153</v>
      </c>
      <c r="R16" s="1">
        <v>61</v>
      </c>
    </row>
    <row r="19" spans="1:62" ht="14.4" x14ac:dyDescent="0.3">
      <c r="A19" s="4" t="s">
        <v>157</v>
      </c>
    </row>
    <row r="20" spans="1:62" x14ac:dyDescent="0.25">
      <c r="BI20" s="5" t="s">
        <v>152</v>
      </c>
      <c r="BJ20" t="s">
        <v>156</v>
      </c>
    </row>
    <row r="21" spans="1:62" x14ac:dyDescent="0.25">
      <c r="BI21" s="6" t="s">
        <v>16</v>
      </c>
      <c r="BJ21" s="1">
        <v>584</v>
      </c>
    </row>
    <row r="22" spans="1:62" x14ac:dyDescent="0.25">
      <c r="A22" t="s">
        <v>156</v>
      </c>
      <c r="BI22" s="6" t="s">
        <v>12</v>
      </c>
      <c r="BJ22" s="1">
        <v>534</v>
      </c>
    </row>
    <row r="23" spans="1:62" x14ac:dyDescent="0.25">
      <c r="A23" s="1">
        <v>1388</v>
      </c>
      <c r="BI23" s="6" t="s">
        <v>27</v>
      </c>
      <c r="BJ23" s="1">
        <v>270</v>
      </c>
    </row>
    <row r="24" spans="1:62" x14ac:dyDescent="0.25">
      <c r="BI24" s="6" t="s">
        <v>153</v>
      </c>
      <c r="BJ24" s="1">
        <v>1388</v>
      </c>
    </row>
  </sheetData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B4E2-DC57-4A9E-8AF1-F2059A7C3B6C}">
  <dimension ref="A1:BM44"/>
  <sheetViews>
    <sheetView zoomScale="115" zoomScaleNormal="115" workbookViewId="0">
      <selection activeCell="AH14" sqref="AH14"/>
    </sheetView>
  </sheetViews>
  <sheetFormatPr defaultRowHeight="13.8" x14ac:dyDescent="0.25"/>
  <cols>
    <col min="1" max="1" width="13.09765625" bestFit="1" customWidth="1"/>
    <col min="2" max="2" width="14.09765625" bestFit="1" customWidth="1"/>
    <col min="7" max="7" width="13.09765625" bestFit="1" customWidth="1"/>
    <col min="8" max="8" width="14.09765625" bestFit="1" customWidth="1"/>
    <col min="9" max="9" width="8.796875" customWidth="1"/>
    <col min="10" max="10" width="11" customWidth="1"/>
    <col min="11" max="11" width="11" bestFit="1" customWidth="1"/>
    <col min="12" max="12" width="10.69921875" bestFit="1" customWidth="1"/>
    <col min="13" max="13" width="13.09765625" bestFit="1" customWidth="1"/>
    <col min="14" max="14" width="14.09765625" bestFit="1" customWidth="1"/>
    <col min="15" max="18" width="10.69921875" bestFit="1" customWidth="1"/>
    <col min="19" max="19" width="13.09765625" bestFit="1" customWidth="1"/>
    <col min="20" max="20" width="19.796875" bestFit="1" customWidth="1"/>
    <col min="21" max="21" width="18.5" bestFit="1" customWidth="1"/>
    <col min="22" max="22" width="14.69921875" bestFit="1" customWidth="1"/>
    <col min="23" max="23" width="10.69921875" bestFit="1" customWidth="1"/>
    <col min="24" max="24" width="14.59765625" bestFit="1" customWidth="1"/>
    <col min="25" max="25" width="18.5" bestFit="1" customWidth="1"/>
    <col min="26" max="28" width="10.69921875" bestFit="1" customWidth="1"/>
    <col min="29" max="29" width="13.09765625" bestFit="1" customWidth="1"/>
    <col min="30" max="30" width="25.5" bestFit="1" customWidth="1"/>
    <col min="31" max="31" width="18.59765625" bestFit="1" customWidth="1"/>
    <col min="32" max="32" width="12.5" customWidth="1"/>
    <col min="33" max="33" width="13.09765625" bestFit="1" customWidth="1"/>
    <col min="34" max="34" width="24.3984375" bestFit="1" customWidth="1"/>
    <col min="35" max="35" width="15.796875" customWidth="1"/>
    <col min="36" max="36" width="12" customWidth="1"/>
    <col min="37" max="37" width="13.09765625" bestFit="1" customWidth="1"/>
    <col min="38" max="38" width="14.09765625" bestFit="1" customWidth="1"/>
    <col min="42" max="42" width="11.69921875" customWidth="1"/>
    <col min="43" max="43" width="12.59765625" customWidth="1"/>
    <col min="44" max="44" width="16.09765625" customWidth="1"/>
    <col min="45" max="45" width="13.09765625" bestFit="1" customWidth="1"/>
    <col min="46" max="46" width="19.796875" bestFit="1" customWidth="1"/>
    <col min="47" max="47" width="18.5" bestFit="1" customWidth="1"/>
    <col min="51" max="51" width="13.09765625" bestFit="1" customWidth="1"/>
    <col min="52" max="52" width="19.796875" bestFit="1" customWidth="1"/>
    <col min="53" max="53" width="18.5" bestFit="1" customWidth="1"/>
    <col min="55" max="55" width="11" customWidth="1"/>
    <col min="56" max="56" width="14.19921875" customWidth="1"/>
    <col min="57" max="57" width="13.09765625" bestFit="1" customWidth="1"/>
    <col min="58" max="58" width="14.69921875" bestFit="1" customWidth="1"/>
    <col min="59" max="59" width="14.796875" bestFit="1" customWidth="1"/>
    <col min="64" max="64" width="29" bestFit="1" customWidth="1"/>
    <col min="65" max="65" width="9.5" bestFit="1" customWidth="1"/>
    <col min="66" max="66" width="17.296875" bestFit="1" customWidth="1"/>
  </cols>
  <sheetData>
    <row r="1" spans="1:65" ht="18" x14ac:dyDescent="0.35">
      <c r="A1" s="17" t="s">
        <v>175</v>
      </c>
      <c r="G1" s="49" t="s">
        <v>179</v>
      </c>
      <c r="H1" s="44"/>
      <c r="I1" s="44"/>
      <c r="J1" s="44"/>
      <c r="K1" s="44"/>
      <c r="M1" s="26" t="s">
        <v>178</v>
      </c>
      <c r="S1" s="17" t="s">
        <v>183</v>
      </c>
      <c r="X1" s="17" t="s">
        <v>184</v>
      </c>
      <c r="AC1" s="17" t="s">
        <v>185</v>
      </c>
      <c r="AG1" s="23" t="s">
        <v>189</v>
      </c>
      <c r="AK1" s="17" t="s">
        <v>190</v>
      </c>
      <c r="AS1" s="4" t="s">
        <v>195</v>
      </c>
      <c r="AY1" s="4" t="s">
        <v>196</v>
      </c>
      <c r="BE1" s="4" t="s">
        <v>197</v>
      </c>
      <c r="BL1" s="31" t="s">
        <v>199</v>
      </c>
    </row>
    <row r="2" spans="1:65" x14ac:dyDescent="0.25">
      <c r="AK2" t="s">
        <v>191</v>
      </c>
    </row>
    <row r="3" spans="1:65" x14ac:dyDescent="0.25">
      <c r="A3" s="5" t="s">
        <v>152</v>
      </c>
      <c r="B3" t="s">
        <v>151</v>
      </c>
      <c r="G3" s="5" t="s">
        <v>152</v>
      </c>
      <c r="H3" t="s">
        <v>151</v>
      </c>
      <c r="M3" s="5" t="s">
        <v>152</v>
      </c>
      <c r="N3" t="s">
        <v>151</v>
      </c>
      <c r="S3" s="5" t="s">
        <v>152</v>
      </c>
      <c r="T3" t="s">
        <v>180</v>
      </c>
      <c r="U3" t="s">
        <v>181</v>
      </c>
      <c r="X3" t="s">
        <v>182</v>
      </c>
      <c r="AC3" s="5" t="s">
        <v>152</v>
      </c>
      <c r="AD3" t="s">
        <v>177</v>
      </c>
      <c r="AG3" s="5" t="s">
        <v>152</v>
      </c>
      <c r="AH3" t="s">
        <v>188</v>
      </c>
      <c r="AK3" s="5" t="s">
        <v>152</v>
      </c>
      <c r="AL3" t="s">
        <v>151</v>
      </c>
      <c r="AS3" s="5" t="s">
        <v>152</v>
      </c>
      <c r="AT3" t="s">
        <v>180</v>
      </c>
      <c r="AU3" t="s">
        <v>181</v>
      </c>
      <c r="AY3" s="5" t="s">
        <v>152</v>
      </c>
      <c r="AZ3" t="s">
        <v>180</v>
      </c>
      <c r="BA3" t="s">
        <v>181</v>
      </c>
      <c r="BE3" s="5" t="s">
        <v>152</v>
      </c>
      <c r="BF3" t="s">
        <v>156</v>
      </c>
      <c r="BL3" t="s">
        <v>198</v>
      </c>
    </row>
    <row r="4" spans="1:65" x14ac:dyDescent="0.25">
      <c r="A4" s="19">
        <v>45533</v>
      </c>
      <c r="B4" s="1">
        <v>7</v>
      </c>
      <c r="G4" s="6" t="s">
        <v>16</v>
      </c>
      <c r="H4" s="1">
        <v>16</v>
      </c>
      <c r="M4" s="6" t="s">
        <v>25</v>
      </c>
      <c r="N4" s="7">
        <v>0.39473684210526316</v>
      </c>
      <c r="S4" s="6" t="s">
        <v>57</v>
      </c>
      <c r="T4" s="20">
        <v>767</v>
      </c>
      <c r="U4" s="20">
        <v>490</v>
      </c>
      <c r="X4" s="7">
        <v>0.64022809745982379</v>
      </c>
      <c r="AC4" s="6" t="s">
        <v>60</v>
      </c>
      <c r="AD4" s="1"/>
      <c r="AG4" s="19">
        <v>45533</v>
      </c>
      <c r="AH4" s="1">
        <v>2</v>
      </c>
      <c r="AK4" s="6" t="s">
        <v>25</v>
      </c>
      <c r="AL4" s="1">
        <v>15</v>
      </c>
      <c r="AS4" s="6" t="s">
        <v>9</v>
      </c>
      <c r="AT4" s="20">
        <v>135</v>
      </c>
      <c r="AU4" s="20">
        <v>60</v>
      </c>
      <c r="AY4" s="6" t="s">
        <v>16</v>
      </c>
      <c r="AZ4" s="20">
        <v>1658</v>
      </c>
      <c r="BA4" s="20">
        <v>1074</v>
      </c>
      <c r="BE4" s="6" t="s">
        <v>57</v>
      </c>
      <c r="BF4" s="1">
        <v>277</v>
      </c>
      <c r="BL4" s="25">
        <v>0.64022809745982379</v>
      </c>
    </row>
    <row r="5" spans="1:65" x14ac:dyDescent="0.25">
      <c r="A5" s="19">
        <v>45534</v>
      </c>
      <c r="B5" s="1">
        <v>12</v>
      </c>
      <c r="G5" s="6" t="s">
        <v>12</v>
      </c>
      <c r="H5" s="1">
        <v>15</v>
      </c>
      <c r="M5" s="6" t="s">
        <v>49</v>
      </c>
      <c r="N5" s="7">
        <v>0.18421052631578946</v>
      </c>
      <c r="S5" s="6" t="s">
        <v>25</v>
      </c>
      <c r="T5" s="20">
        <v>1394</v>
      </c>
      <c r="U5" s="20">
        <v>900</v>
      </c>
      <c r="AC5" s="13" t="s">
        <v>57</v>
      </c>
      <c r="AD5" s="1">
        <v>205.00000000000006</v>
      </c>
      <c r="AG5" s="19">
        <v>45534</v>
      </c>
      <c r="AH5" s="1">
        <v>1</v>
      </c>
      <c r="AK5" s="6" t="s">
        <v>49</v>
      </c>
      <c r="AL5" s="1">
        <v>7</v>
      </c>
      <c r="AS5" s="6" t="s">
        <v>24</v>
      </c>
      <c r="AT5" s="20">
        <v>119.99999999999997</v>
      </c>
      <c r="AU5" s="20">
        <v>60</v>
      </c>
      <c r="AY5" s="6" t="s">
        <v>12</v>
      </c>
      <c r="AZ5" s="20">
        <v>1472</v>
      </c>
      <c r="BA5" s="20">
        <v>938</v>
      </c>
      <c r="BE5" s="6" t="s">
        <v>25</v>
      </c>
      <c r="BF5" s="1">
        <v>494</v>
      </c>
    </row>
    <row r="6" spans="1:65" x14ac:dyDescent="0.25">
      <c r="A6" s="19">
        <v>45535</v>
      </c>
      <c r="B6" s="1">
        <v>7</v>
      </c>
      <c r="G6" s="6" t="s">
        <v>27</v>
      </c>
      <c r="H6" s="1">
        <v>7</v>
      </c>
      <c r="M6" s="6" t="s">
        <v>15</v>
      </c>
      <c r="N6" s="7">
        <v>0.15789473684210525</v>
      </c>
      <c r="S6" s="6" t="s">
        <v>44</v>
      </c>
      <c r="T6" s="20">
        <v>354.99999999999994</v>
      </c>
      <c r="U6" s="20">
        <v>240</v>
      </c>
      <c r="AC6" s="6" t="s">
        <v>9</v>
      </c>
      <c r="AD6" s="1"/>
      <c r="AG6" s="19">
        <v>45535</v>
      </c>
      <c r="AH6" s="1">
        <v>1</v>
      </c>
      <c r="AK6" s="6" t="s">
        <v>15</v>
      </c>
      <c r="AL6" s="1">
        <v>6</v>
      </c>
      <c r="AS6" s="6" t="s">
        <v>33</v>
      </c>
      <c r="AT6" s="20">
        <v>133</v>
      </c>
      <c r="AU6" s="20">
        <v>60</v>
      </c>
      <c r="AY6" s="6" t="s">
        <v>27</v>
      </c>
      <c r="AZ6" s="20">
        <v>727.99999999999977</v>
      </c>
      <c r="BA6" s="20">
        <v>458</v>
      </c>
      <c r="BE6" s="6" t="s">
        <v>44</v>
      </c>
      <c r="BF6" s="1">
        <v>115</v>
      </c>
    </row>
    <row r="7" spans="1:65" ht="18" x14ac:dyDescent="0.25">
      <c r="A7" s="19">
        <v>45537</v>
      </c>
      <c r="B7" s="1">
        <v>11</v>
      </c>
      <c r="G7" s="6" t="s">
        <v>153</v>
      </c>
      <c r="H7" s="1">
        <v>38</v>
      </c>
      <c r="M7" s="6" t="s">
        <v>57</v>
      </c>
      <c r="N7" s="7">
        <v>0.13157894736842105</v>
      </c>
      <c r="S7" s="6" t="s">
        <v>15</v>
      </c>
      <c r="T7" s="20">
        <v>529</v>
      </c>
      <c r="U7" s="20">
        <v>360</v>
      </c>
      <c r="AC7" s="13" t="s">
        <v>10</v>
      </c>
      <c r="AD7" s="1">
        <v>135</v>
      </c>
      <c r="AG7" s="19">
        <v>45537</v>
      </c>
      <c r="AH7" s="1">
        <v>2</v>
      </c>
      <c r="AK7" s="6" t="s">
        <v>57</v>
      </c>
      <c r="AL7" s="1">
        <v>5</v>
      </c>
      <c r="AS7" s="6" t="s">
        <v>52</v>
      </c>
      <c r="AT7" s="20">
        <v>123.00000000000004</v>
      </c>
      <c r="AU7" s="20">
        <v>60</v>
      </c>
      <c r="AY7" s="6" t="s">
        <v>153</v>
      </c>
      <c r="AZ7" s="20">
        <v>3858</v>
      </c>
      <c r="BA7" s="20">
        <v>2470</v>
      </c>
      <c r="BE7" s="6" t="s">
        <v>15</v>
      </c>
      <c r="BF7" s="1">
        <v>169</v>
      </c>
      <c r="BL7" s="31" t="s">
        <v>200</v>
      </c>
    </row>
    <row r="8" spans="1:65" x14ac:dyDescent="0.25">
      <c r="A8" s="19">
        <v>45538</v>
      </c>
      <c r="B8" s="1">
        <v>1</v>
      </c>
      <c r="M8" s="6" t="s">
        <v>44</v>
      </c>
      <c r="N8" s="7">
        <v>0.10526315789473684</v>
      </c>
      <c r="S8" s="6" t="s">
        <v>10</v>
      </c>
      <c r="T8" s="20">
        <v>135</v>
      </c>
      <c r="U8" s="20">
        <v>60</v>
      </c>
      <c r="AC8" s="6" t="s">
        <v>33</v>
      </c>
      <c r="AD8" s="1"/>
      <c r="AG8" s="19">
        <v>45538</v>
      </c>
      <c r="AH8" s="1">
        <v>0</v>
      </c>
      <c r="AK8" s="6" t="s">
        <v>44</v>
      </c>
      <c r="AL8" s="1">
        <v>4</v>
      </c>
      <c r="AS8" s="6" t="s">
        <v>55</v>
      </c>
      <c r="AT8" s="20">
        <v>117.9999999999999</v>
      </c>
      <c r="AU8" s="20">
        <v>60</v>
      </c>
      <c r="BE8" s="6" t="s">
        <v>10</v>
      </c>
      <c r="BF8" s="1">
        <v>75</v>
      </c>
    </row>
    <row r="9" spans="1:65" x14ac:dyDescent="0.25">
      <c r="A9" s="6" t="s">
        <v>153</v>
      </c>
      <c r="B9" s="1">
        <v>38</v>
      </c>
      <c r="M9" s="6" t="s">
        <v>10</v>
      </c>
      <c r="N9" s="7">
        <v>2.6315789473684209E-2</v>
      </c>
      <c r="S9" s="6" t="s">
        <v>49</v>
      </c>
      <c r="T9" s="20">
        <v>677.99999999999989</v>
      </c>
      <c r="U9" s="20">
        <v>420</v>
      </c>
      <c r="AC9" s="13" t="s">
        <v>25</v>
      </c>
      <c r="AD9" s="1">
        <v>133</v>
      </c>
      <c r="AG9" s="6" t="s">
        <v>153</v>
      </c>
      <c r="AH9" s="1">
        <v>6</v>
      </c>
      <c r="AK9" s="6" t="s">
        <v>10</v>
      </c>
      <c r="AL9" s="1">
        <v>1</v>
      </c>
      <c r="AS9" s="6" t="s">
        <v>56</v>
      </c>
      <c r="AT9" s="20">
        <v>152.00000000000011</v>
      </c>
      <c r="AU9" s="20">
        <v>98</v>
      </c>
      <c r="BE9" s="6" t="s">
        <v>49</v>
      </c>
      <c r="BF9" s="1">
        <v>258</v>
      </c>
      <c r="BL9" s="5" t="s">
        <v>152</v>
      </c>
      <c r="BM9" t="s">
        <v>176</v>
      </c>
    </row>
    <row r="10" spans="1:65" x14ac:dyDescent="0.25">
      <c r="M10" s="6" t="s">
        <v>153</v>
      </c>
      <c r="N10" s="7">
        <v>1</v>
      </c>
      <c r="S10" s="6" t="s">
        <v>153</v>
      </c>
      <c r="T10" s="20">
        <v>3858</v>
      </c>
      <c r="U10" s="20">
        <v>2470</v>
      </c>
      <c r="AC10" s="6" t="s">
        <v>56</v>
      </c>
      <c r="AD10" s="1"/>
      <c r="AK10" s="6" t="s">
        <v>153</v>
      </c>
      <c r="AL10" s="1">
        <v>38</v>
      </c>
      <c r="AS10" s="6" t="s">
        <v>58</v>
      </c>
      <c r="AT10" s="20">
        <v>119.99999999999989</v>
      </c>
      <c r="AU10" s="20">
        <v>98</v>
      </c>
      <c r="BE10" s="6" t="s">
        <v>153</v>
      </c>
      <c r="BF10" s="1">
        <v>1388</v>
      </c>
      <c r="BL10" s="6" t="s">
        <v>13</v>
      </c>
      <c r="BM10" s="27">
        <v>105.08571428571429</v>
      </c>
    </row>
    <row r="11" spans="1:65" x14ac:dyDescent="0.25">
      <c r="AC11" s="13" t="s">
        <v>57</v>
      </c>
      <c r="AD11" s="1">
        <v>152.00000000000011</v>
      </c>
      <c r="AS11" s="6" t="s">
        <v>59</v>
      </c>
      <c r="AT11" s="20">
        <v>160.00000000000006</v>
      </c>
      <c r="AU11" s="20">
        <v>98</v>
      </c>
      <c r="BL11" s="6" t="s">
        <v>153</v>
      </c>
      <c r="BM11" s="27">
        <v>105.08571428571429</v>
      </c>
    </row>
    <row r="12" spans="1:65" x14ac:dyDescent="0.25">
      <c r="AC12" s="6" t="s">
        <v>59</v>
      </c>
      <c r="AD12" s="1"/>
      <c r="AS12" s="6" t="s">
        <v>60</v>
      </c>
      <c r="AT12" s="20">
        <v>205.00000000000006</v>
      </c>
      <c r="AU12" s="20">
        <v>98</v>
      </c>
    </row>
    <row r="13" spans="1:65" x14ac:dyDescent="0.25">
      <c r="AC13" s="13" t="s">
        <v>57</v>
      </c>
      <c r="AD13" s="1">
        <v>160.00000000000006</v>
      </c>
      <c r="AS13" s="6" t="s">
        <v>61</v>
      </c>
      <c r="AT13" s="20">
        <v>129.99999999999986</v>
      </c>
      <c r="AU13" s="20">
        <v>98</v>
      </c>
    </row>
    <row r="14" spans="1:65" ht="18" x14ac:dyDescent="0.35">
      <c r="AC14" s="6" t="s">
        <v>153</v>
      </c>
      <c r="AD14" s="1">
        <v>785.00000000000023</v>
      </c>
      <c r="AK14" s="26" t="s">
        <v>192</v>
      </c>
      <c r="AS14" s="6" t="s">
        <v>153</v>
      </c>
      <c r="AT14" s="20">
        <v>1395.9999999999998</v>
      </c>
      <c r="AU14" s="20">
        <v>790</v>
      </c>
      <c r="BF14" s="30"/>
    </row>
    <row r="15" spans="1:65" ht="18" x14ac:dyDescent="0.25">
      <c r="BL15" s="31" t="s">
        <v>201</v>
      </c>
    </row>
    <row r="16" spans="1:65" x14ac:dyDescent="0.25">
      <c r="AK16" s="5" t="s">
        <v>152</v>
      </c>
      <c r="AL16" t="s">
        <v>176</v>
      </c>
    </row>
    <row r="17" spans="29:65" x14ac:dyDescent="0.25">
      <c r="AK17" s="6" t="s">
        <v>57</v>
      </c>
      <c r="AL17" s="27">
        <v>153.4</v>
      </c>
      <c r="BL17" s="11" t="s">
        <v>22</v>
      </c>
      <c r="BM17" s="32">
        <v>7.8947368421052627E-2</v>
      </c>
    </row>
    <row r="18" spans="29:65" ht="15.6" x14ac:dyDescent="0.3">
      <c r="AC18" s="23" t="s">
        <v>186</v>
      </c>
      <c r="AK18" s="6" t="s">
        <v>25</v>
      </c>
      <c r="AL18" s="27">
        <v>92.933333333333337</v>
      </c>
    </row>
    <row r="19" spans="29:65" x14ac:dyDescent="0.25">
      <c r="AK19" s="6" t="s">
        <v>44</v>
      </c>
      <c r="AL19" s="27">
        <v>88.749999999999986</v>
      </c>
    </row>
    <row r="20" spans="29:65" x14ac:dyDescent="0.25">
      <c r="AC20" s="5" t="s">
        <v>152</v>
      </c>
      <c r="AD20" t="s">
        <v>177</v>
      </c>
      <c r="AK20" s="6" t="s">
        <v>15</v>
      </c>
      <c r="AL20" s="27">
        <v>88.166666666666671</v>
      </c>
    </row>
    <row r="21" spans="29:65" ht="18" x14ac:dyDescent="0.35">
      <c r="AC21" s="6" t="s">
        <v>21</v>
      </c>
      <c r="AD21" s="1"/>
      <c r="AK21" s="6" t="s">
        <v>10</v>
      </c>
      <c r="AL21" s="27">
        <v>135</v>
      </c>
      <c r="BL21" s="17" t="s">
        <v>204</v>
      </c>
    </row>
    <row r="22" spans="29:65" x14ac:dyDescent="0.25">
      <c r="AC22" s="13" t="s">
        <v>15</v>
      </c>
      <c r="AD22" s="1">
        <v>59.999999999999943</v>
      </c>
      <c r="AK22" s="6" t="s">
        <v>49</v>
      </c>
      <c r="AL22" s="27">
        <v>96.857142857142847</v>
      </c>
    </row>
    <row r="23" spans="29:65" x14ac:dyDescent="0.25">
      <c r="AC23" s="6" t="s">
        <v>39</v>
      </c>
      <c r="AD23" s="1"/>
      <c r="AK23" s="6" t="s">
        <v>153</v>
      </c>
      <c r="AL23" s="27">
        <v>101.52631578947368</v>
      </c>
      <c r="BL23" s="5" t="s">
        <v>152</v>
      </c>
      <c r="BM23" t="s">
        <v>203</v>
      </c>
    </row>
    <row r="24" spans="29:65" x14ac:dyDescent="0.25">
      <c r="AC24" s="13" t="s">
        <v>25</v>
      </c>
      <c r="AD24" s="1">
        <v>74.999999999999886</v>
      </c>
      <c r="BL24" s="6" t="s">
        <v>57</v>
      </c>
      <c r="BM24" s="7">
        <v>0.33557046979865773</v>
      </c>
    </row>
    <row r="25" spans="29:65" x14ac:dyDescent="0.25">
      <c r="AC25" s="6" t="s">
        <v>42</v>
      </c>
      <c r="AD25" s="1"/>
      <c r="BL25" s="6" t="s">
        <v>25</v>
      </c>
      <c r="BM25" s="7">
        <v>0.30201342281879195</v>
      </c>
    </row>
    <row r="26" spans="29:65" ht="18" x14ac:dyDescent="0.35">
      <c r="AC26" s="13" t="s">
        <v>25</v>
      </c>
      <c r="AD26" s="1">
        <v>60.000000000000028</v>
      </c>
      <c r="AK26" s="26" t="s">
        <v>193</v>
      </c>
      <c r="BL26" s="6" t="s">
        <v>44</v>
      </c>
      <c r="BM26" s="7">
        <v>8.0536912751677847E-2</v>
      </c>
    </row>
    <row r="27" spans="29:65" x14ac:dyDescent="0.25">
      <c r="AC27" s="6" t="s">
        <v>47</v>
      </c>
      <c r="AD27" s="1"/>
      <c r="BL27" s="6" t="s">
        <v>15</v>
      </c>
      <c r="BM27" s="7">
        <v>0.12080536912751678</v>
      </c>
    </row>
    <row r="28" spans="29:65" x14ac:dyDescent="0.25">
      <c r="AC28" s="13" t="s">
        <v>44</v>
      </c>
      <c r="AD28" s="1">
        <v>59.999999999999943</v>
      </c>
      <c r="AK28" s="5" t="s">
        <v>152</v>
      </c>
      <c r="AL28" t="s">
        <v>151</v>
      </c>
      <c r="BL28" s="6" t="s">
        <v>10</v>
      </c>
      <c r="BM28" s="7">
        <v>2.0134228187919462E-2</v>
      </c>
    </row>
    <row r="29" spans="29:65" x14ac:dyDescent="0.25">
      <c r="AC29" s="6" t="s">
        <v>53</v>
      </c>
      <c r="AD29" s="1"/>
      <c r="AK29" s="6" t="s">
        <v>13</v>
      </c>
      <c r="AL29" s="8">
        <v>0.92105263157894735</v>
      </c>
      <c r="BL29" s="6" t="s">
        <v>49</v>
      </c>
      <c r="BM29" s="7">
        <v>0.14093959731543623</v>
      </c>
    </row>
    <row r="30" spans="29:65" x14ac:dyDescent="0.25">
      <c r="AC30" s="13" t="s">
        <v>49</v>
      </c>
      <c r="AD30" s="1">
        <v>67</v>
      </c>
      <c r="AK30" s="6" t="s">
        <v>22</v>
      </c>
      <c r="AL30" s="8">
        <v>7.8947368421052627E-2</v>
      </c>
      <c r="BL30" s="6" t="s">
        <v>153</v>
      </c>
      <c r="BM30" s="7">
        <v>1</v>
      </c>
    </row>
    <row r="31" spans="29:65" x14ac:dyDescent="0.25">
      <c r="AC31" s="6" t="s">
        <v>153</v>
      </c>
      <c r="AD31" s="1">
        <v>321.99999999999977</v>
      </c>
      <c r="AK31" s="6" t="s">
        <v>153</v>
      </c>
      <c r="AL31" s="7">
        <v>1</v>
      </c>
    </row>
    <row r="32" spans="29:65" ht="18" x14ac:dyDescent="0.35">
      <c r="BL32" s="26" t="s">
        <v>205</v>
      </c>
    </row>
    <row r="34" spans="37:65" ht="15.6" x14ac:dyDescent="0.3">
      <c r="AK34" s="23" t="s">
        <v>194</v>
      </c>
      <c r="BL34" s="35" t="s">
        <v>8</v>
      </c>
      <c r="BM34" s="27" t="s" vm="1">
        <v>13</v>
      </c>
    </row>
    <row r="36" spans="37:65" x14ac:dyDescent="0.25">
      <c r="AK36" s="5" t="s">
        <v>152</v>
      </c>
      <c r="AL36" t="s">
        <v>151</v>
      </c>
      <c r="BL36" s="27" t="s">
        <v>176</v>
      </c>
    </row>
    <row r="37" spans="37:65" x14ac:dyDescent="0.25">
      <c r="AK37" s="19">
        <v>45534</v>
      </c>
      <c r="AL37" s="1">
        <v>12</v>
      </c>
      <c r="BL37" s="27">
        <v>105.08571428571429</v>
      </c>
    </row>
    <row r="38" spans="37:65" x14ac:dyDescent="0.25">
      <c r="AK38" s="19">
        <v>45537</v>
      </c>
      <c r="AL38" s="1">
        <v>11</v>
      </c>
    </row>
    <row r="39" spans="37:65" x14ac:dyDescent="0.25">
      <c r="AK39" s="19">
        <v>45533</v>
      </c>
      <c r="AL39" s="1">
        <v>7</v>
      </c>
    </row>
    <row r="40" spans="37:65" x14ac:dyDescent="0.25">
      <c r="AK40" s="19">
        <v>45535</v>
      </c>
      <c r="AL40" s="1">
        <v>7</v>
      </c>
    </row>
    <row r="41" spans="37:65" ht="18" x14ac:dyDescent="0.35">
      <c r="AK41" s="19">
        <v>45538</v>
      </c>
      <c r="AL41" s="1">
        <v>1</v>
      </c>
      <c r="BL41" s="17" t="s">
        <v>206</v>
      </c>
    </row>
    <row r="42" spans="37:65" x14ac:dyDescent="0.25">
      <c r="AK42" s="6" t="s">
        <v>153</v>
      </c>
      <c r="AL42" s="1">
        <v>38</v>
      </c>
    </row>
    <row r="43" spans="37:65" x14ac:dyDescent="0.25">
      <c r="BL43" s="27" t="s">
        <v>151</v>
      </c>
    </row>
    <row r="44" spans="37:65" x14ac:dyDescent="0.25">
      <c r="BL44" s="20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DA02-E916-4D8F-BE5A-5580F4596FAE}">
  <dimension ref="A1:AJ65"/>
  <sheetViews>
    <sheetView tabSelected="1" topLeftCell="A6" zoomScale="85" zoomScaleNormal="85" workbookViewId="0">
      <selection activeCell="D24" sqref="D24"/>
    </sheetView>
  </sheetViews>
  <sheetFormatPr defaultRowHeight="13.8" x14ac:dyDescent="0.25"/>
  <cols>
    <col min="1" max="1" width="17.69921875" bestFit="1" customWidth="1"/>
    <col min="2" max="2" width="19.796875" bestFit="1" customWidth="1"/>
    <col min="8" max="8" width="17.69921875" bestFit="1" customWidth="1"/>
    <col min="9" max="9" width="19.796875" bestFit="1" customWidth="1"/>
    <col min="10" max="10" width="20.796875" bestFit="1" customWidth="1"/>
    <col min="15" max="15" width="20.796875" bestFit="1" customWidth="1"/>
    <col min="16" max="16" width="16.09765625" bestFit="1" customWidth="1"/>
    <col min="17" max="17" width="8.59765625" bestFit="1" customWidth="1"/>
    <col min="18" max="18" width="11.296875" bestFit="1" customWidth="1"/>
    <col min="19" max="19" width="17.19921875" bestFit="1" customWidth="1"/>
    <col min="20" max="20" width="17.69921875" bestFit="1" customWidth="1"/>
    <col min="21" max="21" width="13.09765625" bestFit="1" customWidth="1"/>
    <col min="22" max="22" width="14.796875" bestFit="1" customWidth="1"/>
    <col min="23" max="23" width="18.69921875" bestFit="1" customWidth="1"/>
    <col min="24" max="24" width="9.59765625" customWidth="1"/>
    <col min="25" max="25" width="10.69921875" customWidth="1"/>
    <col min="26" max="26" width="20.796875" bestFit="1" customWidth="1"/>
    <col min="27" max="27" width="16.09765625" bestFit="1" customWidth="1"/>
    <col min="28" max="29" width="11.5" bestFit="1" customWidth="1"/>
    <col min="30" max="30" width="17.3984375" bestFit="1" customWidth="1"/>
    <col min="31" max="31" width="18.19921875" bestFit="1" customWidth="1"/>
    <col min="32" max="32" width="6.09765625" bestFit="1" customWidth="1"/>
    <col min="33" max="33" width="14.8984375" customWidth="1"/>
    <col min="34" max="34" width="12.296875" bestFit="1" customWidth="1"/>
    <col min="35" max="35" width="13.09765625" bestFit="1" customWidth="1"/>
    <col min="36" max="36" width="19.796875" bestFit="1" customWidth="1"/>
    <col min="37" max="37" width="15" customWidth="1"/>
    <col min="38" max="39" width="11.5" bestFit="1" customWidth="1"/>
  </cols>
  <sheetData>
    <row r="1" spans="1:36" ht="18" x14ac:dyDescent="0.35">
      <c r="A1" s="26" t="s">
        <v>207</v>
      </c>
      <c r="H1" s="26" t="s">
        <v>213</v>
      </c>
      <c r="O1" s="26" t="s">
        <v>215</v>
      </c>
      <c r="U1" s="17" t="s">
        <v>216</v>
      </c>
      <c r="Z1" s="26" t="s">
        <v>230</v>
      </c>
      <c r="AF1" s="26" t="s">
        <v>217</v>
      </c>
      <c r="AI1" s="23" t="s">
        <v>231</v>
      </c>
    </row>
    <row r="2" spans="1:36" ht="15.6" x14ac:dyDescent="0.3">
      <c r="AI2" s="33"/>
    </row>
    <row r="3" spans="1:36" x14ac:dyDescent="0.25">
      <c r="A3" s="5" t="s">
        <v>152</v>
      </c>
      <c r="B3" t="s">
        <v>158</v>
      </c>
      <c r="H3" s="5" t="s">
        <v>152</v>
      </c>
      <c r="I3" t="s">
        <v>158</v>
      </c>
      <c r="J3" t="s">
        <v>212</v>
      </c>
      <c r="O3" s="5" t="s">
        <v>214</v>
      </c>
      <c r="P3" s="5" t="s">
        <v>159</v>
      </c>
      <c r="U3" s="5" t="s">
        <v>152</v>
      </c>
      <c r="V3" t="s">
        <v>156</v>
      </c>
      <c r="Z3" s="5" t="s">
        <v>214</v>
      </c>
      <c r="AA3" s="5" t="s">
        <v>159</v>
      </c>
      <c r="AF3" t="s">
        <v>156</v>
      </c>
      <c r="AI3" s="5" t="s">
        <v>152</v>
      </c>
      <c r="AJ3" t="s">
        <v>158</v>
      </c>
    </row>
    <row r="4" spans="1:36" x14ac:dyDescent="0.25">
      <c r="A4" s="6" t="s">
        <v>86</v>
      </c>
      <c r="B4" s="1">
        <v>332</v>
      </c>
      <c r="H4" s="6" t="s">
        <v>78</v>
      </c>
      <c r="I4" s="1">
        <v>160</v>
      </c>
      <c r="J4" s="7">
        <v>0.11527377521613832</v>
      </c>
      <c r="O4" s="5" t="s">
        <v>152</v>
      </c>
      <c r="P4" t="s">
        <v>227</v>
      </c>
      <c r="Q4" t="s">
        <v>3</v>
      </c>
      <c r="R4" t="s">
        <v>153</v>
      </c>
      <c r="U4" s="6" t="s">
        <v>16</v>
      </c>
      <c r="V4" s="1">
        <v>584</v>
      </c>
      <c r="Z4" s="5" t="s">
        <v>152</v>
      </c>
      <c r="AA4" t="s">
        <v>88</v>
      </c>
      <c r="AF4" s="1">
        <v>1388</v>
      </c>
      <c r="AI4" s="6" t="s">
        <v>13</v>
      </c>
      <c r="AJ4" s="1">
        <v>1388</v>
      </c>
    </row>
    <row r="5" spans="1:36" x14ac:dyDescent="0.25">
      <c r="A5" s="6" t="s">
        <v>88</v>
      </c>
      <c r="B5" s="1">
        <v>254</v>
      </c>
      <c r="H5" s="6" t="s">
        <v>90</v>
      </c>
      <c r="I5" s="1">
        <v>145</v>
      </c>
      <c r="J5" s="7">
        <v>0.21974063400576369</v>
      </c>
      <c r="O5" s="6" t="s">
        <v>20</v>
      </c>
      <c r="P5" s="1">
        <v>8</v>
      </c>
      <c r="Q5" s="1">
        <v>9</v>
      </c>
      <c r="R5" s="1">
        <v>17</v>
      </c>
      <c r="U5" s="6" t="s">
        <v>12</v>
      </c>
      <c r="V5" s="1">
        <v>534</v>
      </c>
      <c r="Z5" s="6" t="s">
        <v>12</v>
      </c>
      <c r="AA5" s="1">
        <v>7</v>
      </c>
      <c r="AI5" s="6" t="s">
        <v>153</v>
      </c>
      <c r="AJ5" s="1">
        <v>1388</v>
      </c>
    </row>
    <row r="6" spans="1:36" x14ac:dyDescent="0.25">
      <c r="A6" s="6" t="s">
        <v>82</v>
      </c>
      <c r="B6" s="1">
        <v>225</v>
      </c>
      <c r="H6" s="6" t="s">
        <v>94</v>
      </c>
      <c r="I6" s="1">
        <v>49</v>
      </c>
      <c r="J6" s="7">
        <v>0.25504322766570603</v>
      </c>
      <c r="O6" s="6" t="s">
        <v>26</v>
      </c>
      <c r="P6" s="1">
        <v>9</v>
      </c>
      <c r="Q6" s="1">
        <v>10</v>
      </c>
      <c r="R6" s="1">
        <v>19</v>
      </c>
      <c r="U6" s="6" t="s">
        <v>27</v>
      </c>
      <c r="V6" s="1">
        <v>270</v>
      </c>
      <c r="Z6" s="6" t="s">
        <v>16</v>
      </c>
      <c r="AA6" s="1">
        <v>3</v>
      </c>
    </row>
    <row r="7" spans="1:36" ht="18" x14ac:dyDescent="0.35">
      <c r="A7" s="6" t="s">
        <v>78</v>
      </c>
      <c r="B7" s="1">
        <v>160</v>
      </c>
      <c r="H7" s="6" t="s">
        <v>92</v>
      </c>
      <c r="I7" s="1">
        <v>17</v>
      </c>
      <c r="J7" s="7">
        <v>0.26729106628242078</v>
      </c>
      <c r="O7" s="6" t="s">
        <v>31</v>
      </c>
      <c r="P7" s="1">
        <v>6</v>
      </c>
      <c r="Q7" s="1">
        <v>6</v>
      </c>
      <c r="R7" s="1">
        <v>12</v>
      </c>
      <c r="U7" s="6" t="s">
        <v>153</v>
      </c>
      <c r="V7" s="1">
        <v>1388</v>
      </c>
      <c r="Z7" s="6" t="s">
        <v>27</v>
      </c>
      <c r="AA7" s="1">
        <v>1</v>
      </c>
      <c r="AF7" s="26" t="s">
        <v>218</v>
      </c>
    </row>
    <row r="8" spans="1:36" x14ac:dyDescent="0.25">
      <c r="A8" s="6" t="s">
        <v>90</v>
      </c>
      <c r="B8" s="1">
        <v>145</v>
      </c>
      <c r="H8" s="6" t="s">
        <v>82</v>
      </c>
      <c r="I8" s="1">
        <v>225</v>
      </c>
      <c r="J8" s="7">
        <v>0.42939481268011526</v>
      </c>
      <c r="O8" s="6" t="s">
        <v>11</v>
      </c>
      <c r="P8" s="1">
        <v>6</v>
      </c>
      <c r="Q8" s="1">
        <v>7</v>
      </c>
      <c r="R8" s="1">
        <v>13</v>
      </c>
      <c r="Z8" s="6" t="s">
        <v>153</v>
      </c>
      <c r="AA8" s="1">
        <v>11</v>
      </c>
    </row>
    <row r="9" spans="1:36" x14ac:dyDescent="0.25">
      <c r="A9" s="6" t="s">
        <v>153</v>
      </c>
      <c r="B9" s="1">
        <v>1116</v>
      </c>
      <c r="H9" s="6" t="s">
        <v>96</v>
      </c>
      <c r="I9" s="1">
        <v>33</v>
      </c>
      <c r="J9" s="7">
        <v>0.45317002881844382</v>
      </c>
      <c r="O9" s="6" t="s">
        <v>153</v>
      </c>
      <c r="P9" s="1">
        <v>29</v>
      </c>
      <c r="Q9" s="1">
        <v>32</v>
      </c>
      <c r="R9" s="1">
        <v>61</v>
      </c>
      <c r="AF9" s="37" t="s">
        <v>219</v>
      </c>
    </row>
    <row r="10" spans="1:36" x14ac:dyDescent="0.25">
      <c r="H10" s="6" t="s">
        <v>80</v>
      </c>
      <c r="I10" s="1">
        <v>42</v>
      </c>
      <c r="J10" s="7">
        <v>0.4834293948126801</v>
      </c>
      <c r="AF10" s="36">
        <v>22.754098360655739</v>
      </c>
    </row>
    <row r="11" spans="1:36" x14ac:dyDescent="0.25">
      <c r="H11" s="6" t="s">
        <v>86</v>
      </c>
      <c r="I11" s="1">
        <v>332</v>
      </c>
      <c r="J11" s="7">
        <v>0.72262247838616711</v>
      </c>
    </row>
    <row r="12" spans="1:36" x14ac:dyDescent="0.25">
      <c r="H12" s="6" t="s">
        <v>88</v>
      </c>
      <c r="I12" s="1">
        <v>254</v>
      </c>
      <c r="J12" s="7">
        <v>0.9056195965417867</v>
      </c>
      <c r="AF12" s="37"/>
      <c r="AG12" s="39"/>
    </row>
    <row r="13" spans="1:36" ht="18" x14ac:dyDescent="0.35">
      <c r="H13" s="6" t="s">
        <v>98</v>
      </c>
      <c r="I13" s="1">
        <v>74</v>
      </c>
      <c r="J13" s="7">
        <v>0.95893371757925072</v>
      </c>
      <c r="AE13" s="38"/>
      <c r="AF13" s="42" t="s">
        <v>220</v>
      </c>
      <c r="AG13" s="41"/>
    </row>
    <row r="14" spans="1:36" x14ac:dyDescent="0.25">
      <c r="H14" s="6" t="s">
        <v>84</v>
      </c>
      <c r="I14" s="1">
        <v>57</v>
      </c>
      <c r="J14" s="7">
        <v>1</v>
      </c>
      <c r="AF14" s="40"/>
    </row>
    <row r="15" spans="1:36" x14ac:dyDescent="0.25">
      <c r="H15" s="6" t="s">
        <v>153</v>
      </c>
      <c r="I15" s="1">
        <v>1388</v>
      </c>
      <c r="J15" s="7"/>
      <c r="AF15" t="s">
        <v>220</v>
      </c>
    </row>
    <row r="16" spans="1:36" x14ac:dyDescent="0.25">
      <c r="AF16" s="7">
        <v>0.56194331983805668</v>
      </c>
    </row>
    <row r="18" spans="1:32" x14ac:dyDescent="0.25">
      <c r="AD18" s="37"/>
    </row>
    <row r="19" spans="1:32" ht="18" x14ac:dyDescent="0.35">
      <c r="A19" s="26" t="s">
        <v>208</v>
      </c>
      <c r="AF19" s="17" t="s">
        <v>222</v>
      </c>
    </row>
    <row r="21" spans="1:32" x14ac:dyDescent="0.25">
      <c r="A21" s="5" t="s">
        <v>152</v>
      </c>
      <c r="B21" t="s">
        <v>158</v>
      </c>
      <c r="AF21" s="1" t="s">
        <v>221</v>
      </c>
    </row>
    <row r="22" spans="1:32" x14ac:dyDescent="0.25">
      <c r="A22" s="6" t="s">
        <v>86</v>
      </c>
      <c r="B22" s="1">
        <v>332</v>
      </c>
      <c r="AF22" s="7">
        <v>0.43805668016194332</v>
      </c>
    </row>
    <row r="23" spans="1:32" x14ac:dyDescent="0.25">
      <c r="A23" s="6" t="s">
        <v>88</v>
      </c>
      <c r="B23" s="1">
        <v>254</v>
      </c>
    </row>
    <row r="24" spans="1:32" x14ac:dyDescent="0.25">
      <c r="A24" s="6" t="s">
        <v>82</v>
      </c>
      <c r="B24" s="1">
        <v>225</v>
      </c>
    </row>
    <row r="25" spans="1:32" ht="18" x14ac:dyDescent="0.35">
      <c r="A25" s="6" t="s">
        <v>78</v>
      </c>
      <c r="B25" s="1">
        <v>160</v>
      </c>
      <c r="AF25" s="17" t="s">
        <v>224</v>
      </c>
    </row>
    <row r="26" spans="1:32" x14ac:dyDescent="0.25">
      <c r="A26" s="6" t="s">
        <v>90</v>
      </c>
      <c r="B26" s="1">
        <v>145</v>
      </c>
    </row>
    <row r="27" spans="1:32" x14ac:dyDescent="0.25">
      <c r="A27" s="6" t="s">
        <v>98</v>
      </c>
      <c r="B27" s="1">
        <v>74</v>
      </c>
      <c r="AF27" s="1" t="s">
        <v>223</v>
      </c>
    </row>
    <row r="28" spans="1:32" x14ac:dyDescent="0.25">
      <c r="A28" s="6" t="s">
        <v>84</v>
      </c>
      <c r="B28" s="1">
        <v>57</v>
      </c>
      <c r="AF28" s="27">
        <v>20.924623115577891</v>
      </c>
    </row>
    <row r="29" spans="1:32" x14ac:dyDescent="0.25">
      <c r="A29" s="6" t="s">
        <v>94</v>
      </c>
      <c r="B29" s="1">
        <v>49</v>
      </c>
    </row>
    <row r="30" spans="1:32" x14ac:dyDescent="0.25">
      <c r="A30" s="6" t="s">
        <v>80</v>
      </c>
      <c r="B30" s="1">
        <v>42</v>
      </c>
    </row>
    <row r="31" spans="1:32" ht="18" x14ac:dyDescent="0.35">
      <c r="A31" s="6" t="s">
        <v>96</v>
      </c>
      <c r="B31" s="1">
        <v>33</v>
      </c>
      <c r="AF31" s="17" t="s">
        <v>226</v>
      </c>
    </row>
    <row r="32" spans="1:32" x14ac:dyDescent="0.25">
      <c r="A32" s="6" t="s">
        <v>92</v>
      </c>
      <c r="B32" s="1">
        <v>17</v>
      </c>
    </row>
    <row r="33" spans="1:32" x14ac:dyDescent="0.25">
      <c r="A33" s="6" t="s">
        <v>153</v>
      </c>
      <c r="B33" s="1">
        <v>1388</v>
      </c>
      <c r="AF33" s="1" t="s">
        <v>225</v>
      </c>
    </row>
    <row r="34" spans="1:32" x14ac:dyDescent="0.25">
      <c r="AF34" s="27">
        <v>63.245901639344261</v>
      </c>
    </row>
    <row r="37" spans="1:32" ht="18" x14ac:dyDescent="0.35">
      <c r="AF37" s="17" t="s">
        <v>228</v>
      </c>
    </row>
    <row r="38" spans="1:32" ht="18" x14ac:dyDescent="0.35">
      <c r="A38" s="26" t="s">
        <v>209</v>
      </c>
    </row>
    <row r="39" spans="1:32" x14ac:dyDescent="0.25">
      <c r="AF39" s="1" t="s">
        <v>229</v>
      </c>
    </row>
    <row r="40" spans="1:32" x14ac:dyDescent="0.25">
      <c r="A40" s="5" t="s">
        <v>152</v>
      </c>
      <c r="B40" t="s">
        <v>156</v>
      </c>
      <c r="AF40" s="7">
        <v>0.55907780979827093</v>
      </c>
    </row>
    <row r="41" spans="1:32" x14ac:dyDescent="0.25">
      <c r="A41" s="6" t="s">
        <v>16</v>
      </c>
      <c r="B41" s="1">
        <v>584</v>
      </c>
    </row>
    <row r="42" spans="1:32" x14ac:dyDescent="0.25">
      <c r="A42" s="6" t="s">
        <v>12</v>
      </c>
      <c r="B42" s="1">
        <v>534</v>
      </c>
    </row>
    <row r="43" spans="1:32" x14ac:dyDescent="0.25">
      <c r="A43" s="6" t="s">
        <v>27</v>
      </c>
      <c r="B43" s="1">
        <v>270</v>
      </c>
    </row>
    <row r="44" spans="1:32" x14ac:dyDescent="0.25">
      <c r="A44" s="6" t="s">
        <v>153</v>
      </c>
      <c r="B44" s="1">
        <v>1388</v>
      </c>
    </row>
    <row r="48" spans="1:32" ht="18" x14ac:dyDescent="0.35">
      <c r="A48" s="26" t="s">
        <v>210</v>
      </c>
    </row>
    <row r="50" spans="1:7" x14ac:dyDescent="0.25">
      <c r="A50" s="5" t="s">
        <v>152</v>
      </c>
      <c r="B50" t="s">
        <v>156</v>
      </c>
    </row>
    <row r="51" spans="1:7" x14ac:dyDescent="0.25">
      <c r="A51" s="19">
        <v>45533</v>
      </c>
      <c r="B51" s="1">
        <v>244</v>
      </c>
    </row>
    <row r="52" spans="1:7" x14ac:dyDescent="0.25">
      <c r="A52" s="19">
        <v>45534</v>
      </c>
      <c r="B52" s="1">
        <v>444</v>
      </c>
    </row>
    <row r="53" spans="1:7" x14ac:dyDescent="0.25">
      <c r="A53" s="19">
        <v>45535</v>
      </c>
      <c r="B53" s="1">
        <v>165</v>
      </c>
    </row>
    <row r="54" spans="1:7" x14ac:dyDescent="0.25">
      <c r="A54" s="19">
        <v>45537</v>
      </c>
      <c r="B54" s="1">
        <v>503</v>
      </c>
    </row>
    <row r="55" spans="1:7" x14ac:dyDescent="0.25">
      <c r="A55" s="19">
        <v>45538</v>
      </c>
      <c r="B55" s="1">
        <v>32</v>
      </c>
    </row>
    <row r="56" spans="1:7" x14ac:dyDescent="0.25">
      <c r="A56" s="6" t="s">
        <v>153</v>
      </c>
      <c r="B56" s="1">
        <v>1388</v>
      </c>
    </row>
    <row r="60" spans="1:7" ht="18" x14ac:dyDescent="0.35">
      <c r="A60" s="43" t="s">
        <v>211</v>
      </c>
      <c r="B60" s="44"/>
      <c r="C60" s="44"/>
      <c r="D60" s="44"/>
      <c r="E60" s="44"/>
      <c r="F60" s="44"/>
      <c r="G60" s="44"/>
    </row>
    <row r="62" spans="1:7" x14ac:dyDescent="0.25">
      <c r="A62" s="5" t="s">
        <v>152</v>
      </c>
      <c r="B62" t="s">
        <v>158</v>
      </c>
    </row>
    <row r="63" spans="1:7" x14ac:dyDescent="0.25">
      <c r="A63" s="6" t="s">
        <v>3</v>
      </c>
      <c r="B63" s="7">
        <v>0.55907780979827093</v>
      </c>
    </row>
    <row r="64" spans="1:7" x14ac:dyDescent="0.25">
      <c r="A64" s="6" t="s">
        <v>227</v>
      </c>
      <c r="B64" s="7">
        <v>0.44092219020172913</v>
      </c>
    </row>
    <row r="65" spans="1:2" x14ac:dyDescent="0.25">
      <c r="A65" s="6" t="s">
        <v>153</v>
      </c>
      <c r="B6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29FA-A7A1-4196-ACF8-8FD3E53788EF}">
  <dimension ref="A1:BH33"/>
  <sheetViews>
    <sheetView zoomScale="88" zoomScaleNormal="145" workbookViewId="0">
      <selection activeCell="M18" sqref="M18"/>
    </sheetView>
  </sheetViews>
  <sheetFormatPr defaultRowHeight="13.8" x14ac:dyDescent="0.25"/>
  <cols>
    <col min="1" max="1" width="13.5" bestFit="1" customWidth="1"/>
    <col min="2" max="2" width="14.19921875" bestFit="1" customWidth="1"/>
    <col min="7" max="7" width="13.5" bestFit="1" customWidth="1"/>
    <col min="8" max="8" width="28.8984375" bestFit="1" customWidth="1"/>
    <col min="9" max="10" width="7.296875" bestFit="1" customWidth="1"/>
    <col min="11" max="11" width="6.8984375" bestFit="1" customWidth="1"/>
    <col min="12" max="13" width="7.296875" bestFit="1" customWidth="1"/>
    <col min="15" max="15" width="14.19921875" bestFit="1" customWidth="1"/>
    <col min="16" max="16" width="16.5" bestFit="1" customWidth="1"/>
    <col min="17" max="17" width="26.09765625" bestFit="1" customWidth="1"/>
    <col min="18" max="18" width="13.5" bestFit="1" customWidth="1"/>
    <col min="19" max="19" width="18.296875" bestFit="1" customWidth="1"/>
    <col min="20" max="20" width="18.69921875" bestFit="1" customWidth="1"/>
    <col min="21" max="21" width="8.09765625" customWidth="1"/>
    <col min="22" max="22" width="10.69921875" customWidth="1"/>
    <col min="23" max="23" width="20.59765625" bestFit="1" customWidth="1"/>
    <col min="24" max="24" width="16.5" bestFit="1" customWidth="1"/>
    <col min="29" max="29" width="20.796875" bestFit="1" customWidth="1"/>
    <col min="30" max="30" width="20.59765625" bestFit="1" customWidth="1"/>
    <col min="34" max="34" width="13.5" bestFit="1" customWidth="1"/>
    <col min="35" max="35" width="19.3984375" bestFit="1" customWidth="1"/>
    <col min="36" max="37" width="20.09765625" bestFit="1" customWidth="1"/>
    <col min="39" max="39" width="13.5" bestFit="1" customWidth="1"/>
    <col min="40" max="40" width="16.59765625" bestFit="1" customWidth="1"/>
    <col min="41" max="41" width="17" bestFit="1" customWidth="1"/>
    <col min="46" max="46" width="19.8984375" bestFit="1" customWidth="1"/>
    <col min="47" max="47" width="16.5" bestFit="1" customWidth="1"/>
    <col min="48" max="48" width="6.59765625" bestFit="1" customWidth="1"/>
    <col min="49" max="49" width="16.09765625" bestFit="1" customWidth="1"/>
    <col min="50" max="50" width="8.19921875" bestFit="1" customWidth="1"/>
    <col min="51" max="51" width="29.796875" bestFit="1" customWidth="1"/>
    <col min="52" max="52" width="16.09765625" bestFit="1" customWidth="1"/>
    <col min="53" max="53" width="13.5" bestFit="1" customWidth="1"/>
    <col min="54" max="54" width="14.796875" bestFit="1" customWidth="1"/>
    <col min="55" max="55" width="8.19921875" bestFit="1" customWidth="1"/>
    <col min="56" max="56" width="7.09765625" bestFit="1" customWidth="1"/>
    <col min="59" max="59" width="13.5" bestFit="1" customWidth="1"/>
    <col min="60" max="60" width="17.8984375" bestFit="1" customWidth="1"/>
    <col min="61" max="61" width="24" bestFit="1" customWidth="1"/>
    <col min="62" max="62" width="18.5" bestFit="1" customWidth="1"/>
  </cols>
  <sheetData>
    <row r="1" spans="1:60" ht="18" x14ac:dyDescent="0.35">
      <c r="A1" s="47" t="s">
        <v>232</v>
      </c>
      <c r="G1" s="47" t="s">
        <v>237</v>
      </c>
      <c r="O1" s="47" t="s">
        <v>233</v>
      </c>
      <c r="R1" s="16" t="s">
        <v>238</v>
      </c>
      <c r="W1" s="47" t="s">
        <v>234</v>
      </c>
      <c r="AC1" s="14" t="s">
        <v>240</v>
      </c>
      <c r="AH1" s="45" t="s">
        <v>235</v>
      </c>
      <c r="AM1" s="26" t="s">
        <v>242</v>
      </c>
      <c r="AT1" s="26" t="s">
        <v>243</v>
      </c>
      <c r="BA1" s="16" t="s">
        <v>236</v>
      </c>
      <c r="BG1" s="47" t="s">
        <v>261</v>
      </c>
    </row>
    <row r="3" spans="1:60" x14ac:dyDescent="0.25">
      <c r="A3" s="5" t="s">
        <v>152</v>
      </c>
      <c r="B3" t="s">
        <v>151</v>
      </c>
      <c r="G3" s="5" t="s">
        <v>152</v>
      </c>
      <c r="H3" t="s">
        <v>176</v>
      </c>
      <c r="O3" s="5" t="s">
        <v>151</v>
      </c>
      <c r="P3" s="5" t="s">
        <v>159</v>
      </c>
      <c r="R3" s="5" t="s">
        <v>152</v>
      </c>
      <c r="S3" t="s">
        <v>239</v>
      </c>
      <c r="W3" s="5" t="s">
        <v>214</v>
      </c>
      <c r="X3" s="5" t="s">
        <v>159</v>
      </c>
      <c r="AC3" s="5" t="s">
        <v>74</v>
      </c>
      <c r="AD3" t="s" vm="2">
        <v>3</v>
      </c>
      <c r="AH3" s="5" t="s">
        <v>152</v>
      </c>
      <c r="AI3" t="s">
        <v>158</v>
      </c>
      <c r="AM3" s="5" t="s">
        <v>152</v>
      </c>
      <c r="AN3" t="s">
        <v>241</v>
      </c>
      <c r="AT3" s="5" t="s">
        <v>180</v>
      </c>
      <c r="AU3" s="5" t="s">
        <v>159</v>
      </c>
      <c r="BA3" s="5" t="s">
        <v>152</v>
      </c>
      <c r="BB3" t="s">
        <v>182</v>
      </c>
      <c r="BG3" s="5" t="s">
        <v>152</v>
      </c>
      <c r="BH3" s="27" t="s">
        <v>262</v>
      </c>
    </row>
    <row r="4" spans="1:60" x14ac:dyDescent="0.25">
      <c r="A4" s="6" t="s">
        <v>20</v>
      </c>
      <c r="B4" s="1">
        <v>11</v>
      </c>
      <c r="G4" s="6" t="s">
        <v>20</v>
      </c>
      <c r="H4" s="27"/>
      <c r="O4" s="5" t="s">
        <v>152</v>
      </c>
      <c r="P4" t="s">
        <v>22</v>
      </c>
      <c r="R4" s="6" t="s">
        <v>20</v>
      </c>
      <c r="S4" s="1">
        <v>384</v>
      </c>
      <c r="W4" s="5" t="s">
        <v>152</v>
      </c>
      <c r="X4" t="s">
        <v>3</v>
      </c>
      <c r="AH4" s="6" t="s">
        <v>20</v>
      </c>
      <c r="AI4" s="1">
        <v>384</v>
      </c>
      <c r="AM4" s="6" t="s">
        <v>20</v>
      </c>
      <c r="AN4" s="27">
        <v>22.588235294117649</v>
      </c>
      <c r="AT4" s="5" t="s">
        <v>152</v>
      </c>
      <c r="AU4" t="s">
        <v>71</v>
      </c>
      <c r="AV4" t="s">
        <v>66</v>
      </c>
      <c r="BA4" s="6" t="s">
        <v>16</v>
      </c>
      <c r="BB4" s="1"/>
      <c r="BG4" s="6" t="s">
        <v>20</v>
      </c>
      <c r="BH4" s="36">
        <v>66.839378238341979</v>
      </c>
    </row>
    <row r="5" spans="1:60" x14ac:dyDescent="0.25">
      <c r="A5" s="6" t="s">
        <v>26</v>
      </c>
      <c r="B5" s="1">
        <v>11</v>
      </c>
      <c r="C5" s="46"/>
      <c r="D5" s="46"/>
      <c r="E5" s="46"/>
      <c r="F5" s="48"/>
      <c r="G5" s="13" t="s">
        <v>15</v>
      </c>
      <c r="H5" s="27">
        <v>73.000000000000014</v>
      </c>
      <c r="I5" s="44"/>
      <c r="J5" s="44"/>
      <c r="K5" s="44"/>
      <c r="L5" s="44"/>
      <c r="O5" s="6" t="s">
        <v>20</v>
      </c>
      <c r="P5" s="7">
        <v>0.33333333333333331</v>
      </c>
      <c r="R5" s="6" t="s">
        <v>26</v>
      </c>
      <c r="S5" s="1">
        <v>370</v>
      </c>
      <c r="W5" s="6" t="s">
        <v>26</v>
      </c>
      <c r="X5" s="1">
        <v>10</v>
      </c>
      <c r="AC5" s="5" t="s">
        <v>152</v>
      </c>
      <c r="AD5" t="s">
        <v>214</v>
      </c>
      <c r="AH5" s="6" t="s">
        <v>26</v>
      </c>
      <c r="AI5" s="1">
        <v>370</v>
      </c>
      <c r="AM5" s="6" t="s">
        <v>26</v>
      </c>
      <c r="AN5" s="27">
        <v>19.473684210526315</v>
      </c>
      <c r="AT5" s="6" t="s">
        <v>20</v>
      </c>
      <c r="AU5" s="20">
        <v>485</v>
      </c>
      <c r="AV5" s="20">
        <v>673</v>
      </c>
      <c r="BA5" s="13" t="s">
        <v>20</v>
      </c>
      <c r="BB5" s="8">
        <v>0.65927977839335183</v>
      </c>
      <c r="BG5" s="6" t="s">
        <v>26</v>
      </c>
      <c r="BH5" s="36">
        <v>64.077669902912632</v>
      </c>
    </row>
    <row r="6" spans="1:60" x14ac:dyDescent="0.25">
      <c r="A6" s="6" t="s">
        <v>11</v>
      </c>
      <c r="B6" s="1">
        <v>8</v>
      </c>
      <c r="G6" s="13" t="s">
        <v>25</v>
      </c>
      <c r="H6" s="27">
        <v>90.8</v>
      </c>
      <c r="O6" s="6" t="s">
        <v>26</v>
      </c>
      <c r="P6" s="7">
        <v>0.33333333333333331</v>
      </c>
      <c r="R6" s="6" t="s">
        <v>11</v>
      </c>
      <c r="S6" s="1">
        <v>331.99999999999989</v>
      </c>
      <c r="W6" s="6" t="s">
        <v>20</v>
      </c>
      <c r="X6" s="1">
        <v>9</v>
      </c>
      <c r="AC6" s="6" t="s">
        <v>26</v>
      </c>
      <c r="AD6" s="1"/>
      <c r="AH6" s="6" t="s">
        <v>11</v>
      </c>
      <c r="AI6" s="1">
        <v>332</v>
      </c>
      <c r="AM6" s="6" t="s">
        <v>31</v>
      </c>
      <c r="AN6" s="27">
        <v>25.166666666666668</v>
      </c>
      <c r="AT6" s="6" t="s">
        <v>26</v>
      </c>
      <c r="AU6" s="20"/>
      <c r="AV6" s="20">
        <v>1030</v>
      </c>
      <c r="BA6" s="13" t="s">
        <v>31</v>
      </c>
      <c r="BB6" s="8">
        <v>0.6000000000000002</v>
      </c>
      <c r="BG6" s="6" t="s">
        <v>31</v>
      </c>
      <c r="BH6" s="36">
        <v>63.170731707317074</v>
      </c>
    </row>
    <row r="7" spans="1:60" x14ac:dyDescent="0.25">
      <c r="A7" s="6" t="s">
        <v>31</v>
      </c>
      <c r="B7" s="1">
        <v>8</v>
      </c>
      <c r="G7" s="13" t="s">
        <v>57</v>
      </c>
      <c r="H7" s="27">
        <v>161.66666666666666</v>
      </c>
      <c r="O7" s="6" t="s">
        <v>11</v>
      </c>
      <c r="P7" s="7">
        <v>0.33333333333333331</v>
      </c>
      <c r="R7" s="6" t="s">
        <v>31</v>
      </c>
      <c r="S7" s="1">
        <v>302</v>
      </c>
      <c r="W7" s="6" t="s">
        <v>11</v>
      </c>
      <c r="X7" s="1">
        <v>7</v>
      </c>
      <c r="AC7" s="13" t="s">
        <v>86</v>
      </c>
      <c r="AD7" s="1">
        <v>3</v>
      </c>
      <c r="AH7" s="6" t="s">
        <v>31</v>
      </c>
      <c r="AI7" s="1">
        <v>302</v>
      </c>
      <c r="AM7" s="6" t="s">
        <v>11</v>
      </c>
      <c r="AN7" s="27">
        <v>25.53846153846154</v>
      </c>
      <c r="AT7" s="6" t="s">
        <v>31</v>
      </c>
      <c r="AU7" s="20">
        <v>152.00000000000011</v>
      </c>
      <c r="AV7" s="20">
        <v>667.99999999999989</v>
      </c>
      <c r="BA7" s="13" t="s">
        <v>11</v>
      </c>
      <c r="BB7" s="8">
        <v>0.63157894736842124</v>
      </c>
      <c r="BG7" s="6" t="s">
        <v>11</v>
      </c>
      <c r="BH7" s="36">
        <v>60.941176470588246</v>
      </c>
    </row>
    <row r="8" spans="1:60" x14ac:dyDescent="0.25">
      <c r="A8" s="6" t="s">
        <v>153</v>
      </c>
      <c r="B8" s="1">
        <v>38</v>
      </c>
      <c r="G8" s="6" t="s">
        <v>26</v>
      </c>
      <c r="H8" s="27"/>
      <c r="O8" s="6" t="s">
        <v>153</v>
      </c>
      <c r="P8" s="7">
        <v>1</v>
      </c>
      <c r="R8" s="6" t="s">
        <v>153</v>
      </c>
      <c r="S8" s="1">
        <v>1388</v>
      </c>
      <c r="W8" s="6" t="s">
        <v>31</v>
      </c>
      <c r="X8" s="1">
        <v>6</v>
      </c>
      <c r="AC8" s="6" t="s">
        <v>20</v>
      </c>
      <c r="AD8" s="1"/>
      <c r="AH8" s="6" t="s">
        <v>153</v>
      </c>
      <c r="AI8" s="1">
        <v>1388</v>
      </c>
      <c r="AM8" s="6" t="s">
        <v>153</v>
      </c>
      <c r="AN8" s="27">
        <v>22.754098360655739</v>
      </c>
      <c r="AT8" s="6" t="s">
        <v>11</v>
      </c>
      <c r="AU8" s="20">
        <v>129.99999999999986</v>
      </c>
      <c r="AV8" s="20">
        <v>720</v>
      </c>
      <c r="BA8" s="6" t="s">
        <v>12</v>
      </c>
      <c r="BB8" s="1"/>
      <c r="BG8" s="6" t="s">
        <v>153</v>
      </c>
      <c r="BH8" s="36">
        <v>64.022809745982386</v>
      </c>
    </row>
    <row r="9" spans="1:60" x14ac:dyDescent="0.25">
      <c r="G9" s="13" t="s">
        <v>44</v>
      </c>
      <c r="H9" s="27">
        <v>79.999999999999957</v>
      </c>
      <c r="W9" s="6" t="s">
        <v>153</v>
      </c>
      <c r="X9" s="1">
        <v>32</v>
      </c>
      <c r="AC9" s="13" t="s">
        <v>86</v>
      </c>
      <c r="AD9" s="1">
        <v>4</v>
      </c>
      <c r="AT9" s="6" t="s">
        <v>153</v>
      </c>
      <c r="AU9" s="20">
        <v>767</v>
      </c>
      <c r="AV9" s="20">
        <v>3091</v>
      </c>
      <c r="BA9" s="13" t="s">
        <v>26</v>
      </c>
      <c r="BB9" s="8">
        <v>0.71005917159763321</v>
      </c>
    </row>
    <row r="10" spans="1:60" ht="14.4" x14ac:dyDescent="0.3">
      <c r="G10" s="13" t="s">
        <v>25</v>
      </c>
      <c r="H10" s="27">
        <v>91.166666666666671</v>
      </c>
      <c r="AC10" s="6" t="s">
        <v>31</v>
      </c>
      <c r="AD10" s="1"/>
      <c r="BA10" s="13" t="s">
        <v>31</v>
      </c>
      <c r="BB10" s="8">
        <v>0.63611111111111107</v>
      </c>
      <c r="BG10" s="47" t="s">
        <v>263</v>
      </c>
    </row>
    <row r="11" spans="1:60" x14ac:dyDescent="0.25">
      <c r="G11" s="13" t="s">
        <v>49</v>
      </c>
      <c r="H11" s="27">
        <v>100.75000000000001</v>
      </c>
      <c r="AC11" s="13" t="s">
        <v>86</v>
      </c>
      <c r="AD11" s="1">
        <v>4</v>
      </c>
      <c r="BA11" s="13" t="s">
        <v>11</v>
      </c>
      <c r="BB11" s="8">
        <v>0.48979591836734676</v>
      </c>
    </row>
    <row r="12" spans="1:60" x14ac:dyDescent="0.25">
      <c r="G12" s="6" t="s">
        <v>31</v>
      </c>
      <c r="H12" s="27"/>
      <c r="AC12" s="6" t="s">
        <v>11</v>
      </c>
      <c r="AD12" s="1"/>
      <c r="BA12" s="6" t="s">
        <v>27</v>
      </c>
      <c r="BB12" s="1"/>
      <c r="BG12" s="5" t="s">
        <v>152</v>
      </c>
      <c r="BH12" s="27" t="s">
        <v>264</v>
      </c>
    </row>
    <row r="13" spans="1:60" ht="15.6" x14ac:dyDescent="0.25">
      <c r="G13" s="13" t="s">
        <v>49</v>
      </c>
      <c r="H13" s="27">
        <v>91.666666666666629</v>
      </c>
      <c r="S13" s="45"/>
      <c r="AC13" s="13" t="s">
        <v>78</v>
      </c>
      <c r="AD13" s="1">
        <v>3</v>
      </c>
      <c r="BA13" s="13" t="s">
        <v>20</v>
      </c>
      <c r="BB13" s="8">
        <v>0.80000000000000127</v>
      </c>
      <c r="BG13" s="6" t="s">
        <v>20</v>
      </c>
      <c r="BH13" s="36">
        <v>84.999999999999901</v>
      </c>
    </row>
    <row r="14" spans="1:60" x14ac:dyDescent="0.25">
      <c r="G14" s="13" t="s">
        <v>25</v>
      </c>
      <c r="H14" s="27">
        <v>98.25</v>
      </c>
      <c r="AC14" s="6" t="s">
        <v>153</v>
      </c>
      <c r="AD14" s="1">
        <v>14</v>
      </c>
      <c r="BA14" s="13" t="s">
        <v>26</v>
      </c>
      <c r="BB14" s="8">
        <v>0.57361376673040154</v>
      </c>
      <c r="BG14" s="6" t="s">
        <v>26</v>
      </c>
      <c r="BH14" s="36">
        <v>76.25</v>
      </c>
    </row>
    <row r="15" spans="1:60" x14ac:dyDescent="0.25">
      <c r="G15" s="13" t="s">
        <v>57</v>
      </c>
      <c r="H15" s="27">
        <v>152.00000000000011</v>
      </c>
      <c r="BA15" s="13" t="s">
        <v>11</v>
      </c>
      <c r="BB15" s="8">
        <v>0.75384615384615472</v>
      </c>
      <c r="BG15" s="6" t="s">
        <v>31</v>
      </c>
      <c r="BH15" s="36">
        <v>90</v>
      </c>
    </row>
    <row r="16" spans="1:60" x14ac:dyDescent="0.25">
      <c r="G16" s="6" t="s">
        <v>11</v>
      </c>
      <c r="H16" s="27"/>
      <c r="BA16" s="6" t="s">
        <v>153</v>
      </c>
      <c r="BB16" s="8">
        <v>0.64022809745982379</v>
      </c>
      <c r="BG16" s="6" t="s">
        <v>11</v>
      </c>
      <c r="BH16" s="36">
        <v>82.499999999999943</v>
      </c>
    </row>
    <row r="17" spans="7:60" x14ac:dyDescent="0.25">
      <c r="G17" s="13" t="s">
        <v>44</v>
      </c>
      <c r="H17" s="27">
        <v>91.666666666666671</v>
      </c>
      <c r="BG17" s="6" t="s">
        <v>153</v>
      </c>
      <c r="BH17" s="36">
        <v>83.461538461538424</v>
      </c>
    </row>
    <row r="18" spans="7:60" x14ac:dyDescent="0.25">
      <c r="G18" s="13" t="s">
        <v>15</v>
      </c>
      <c r="H18" s="27">
        <v>103.33333333333333</v>
      </c>
    </row>
    <row r="19" spans="7:60" ht="15.6" x14ac:dyDescent="0.25">
      <c r="G19" s="13" t="s">
        <v>57</v>
      </c>
      <c r="H19" s="27">
        <v>129.99999999999986</v>
      </c>
      <c r="BG19" s="45" t="s">
        <v>265</v>
      </c>
    </row>
    <row r="20" spans="7:60" x14ac:dyDescent="0.25">
      <c r="G20" s="13" t="s">
        <v>10</v>
      </c>
      <c r="H20" s="27">
        <v>135</v>
      </c>
      <c r="BG20" s="5" t="s">
        <v>152</v>
      </c>
      <c r="BH20" s="27" t="s">
        <v>266</v>
      </c>
    </row>
    <row r="21" spans="7:60" x14ac:dyDescent="0.25">
      <c r="G21" s="6" t="s">
        <v>153</v>
      </c>
      <c r="H21" s="27">
        <v>101.52631578947368</v>
      </c>
      <c r="BG21" s="6" t="s">
        <v>20</v>
      </c>
      <c r="BH21" s="1">
        <v>228</v>
      </c>
    </row>
    <row r="22" spans="7:60" x14ac:dyDescent="0.25">
      <c r="BG22" s="6" t="s">
        <v>26</v>
      </c>
      <c r="BH22" s="1">
        <v>192</v>
      </c>
    </row>
    <row r="23" spans="7:60" x14ac:dyDescent="0.25">
      <c r="BG23" s="6" t="s">
        <v>31</v>
      </c>
      <c r="BH23" s="1">
        <v>164</v>
      </c>
    </row>
    <row r="24" spans="7:60" x14ac:dyDescent="0.25">
      <c r="BG24" s="6" t="s">
        <v>11</v>
      </c>
      <c r="BH24" s="1">
        <v>192</v>
      </c>
    </row>
    <row r="25" spans="7:60" x14ac:dyDescent="0.25">
      <c r="BG25" s="6" t="s">
        <v>153</v>
      </c>
      <c r="BH25" s="1">
        <v>776</v>
      </c>
    </row>
    <row r="27" spans="7:60" ht="15.6" x14ac:dyDescent="0.3">
      <c r="BG27" s="52"/>
    </row>
    <row r="28" spans="7:60" x14ac:dyDescent="0.25">
      <c r="BG28" s="5" t="s">
        <v>152</v>
      </c>
      <c r="BH28" s="27" t="s">
        <v>264</v>
      </c>
    </row>
    <row r="29" spans="7:60" x14ac:dyDescent="0.25">
      <c r="BG29" s="6" t="s">
        <v>20</v>
      </c>
      <c r="BH29" s="36">
        <v>84.999999999999901</v>
      </c>
    </row>
    <row r="30" spans="7:60" x14ac:dyDescent="0.25">
      <c r="BG30" s="6" t="s">
        <v>26</v>
      </c>
      <c r="BH30" s="36">
        <v>76.25</v>
      </c>
    </row>
    <row r="31" spans="7:60" x14ac:dyDescent="0.25">
      <c r="BG31" s="6" t="s">
        <v>31</v>
      </c>
      <c r="BH31" s="36">
        <v>90</v>
      </c>
    </row>
    <row r="32" spans="7:60" x14ac:dyDescent="0.25">
      <c r="BG32" s="6" t="s">
        <v>11</v>
      </c>
      <c r="BH32" s="36">
        <v>82.499999999999943</v>
      </c>
    </row>
    <row r="33" spans="59:60" x14ac:dyDescent="0.25">
      <c r="BG33" s="6" t="s">
        <v>153</v>
      </c>
      <c r="BH33" s="36">
        <v>83.461538461538424</v>
      </c>
    </row>
  </sheetData>
  <pageMargins left="0.7" right="0.7" top="0.75" bottom="0.75" header="0.3" footer="0.3"/>
  <pageSetup orientation="portrait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1F97-A907-4FC2-A5C2-F5667AD9DE79}">
  <dimension ref="A1:AA46"/>
  <sheetViews>
    <sheetView zoomScaleNormal="117" workbookViewId="0">
      <selection activeCell="Z56" sqref="Z56"/>
    </sheetView>
  </sheetViews>
  <sheetFormatPr defaultRowHeight="13.8" x14ac:dyDescent="0.25"/>
  <cols>
    <col min="1" max="1" width="13.09765625" bestFit="1" customWidth="1"/>
    <col min="2" max="2" width="13.8984375" bestFit="1" customWidth="1"/>
    <col min="8" max="8" width="20.796875" bestFit="1" customWidth="1"/>
    <col min="9" max="9" width="20.5" bestFit="1" customWidth="1"/>
    <col min="14" max="14" width="13.09765625" customWidth="1"/>
    <col min="15" max="15" width="14.59765625" bestFit="1" customWidth="1"/>
    <col min="20" max="20" width="13.09765625" bestFit="1" customWidth="1"/>
    <col min="21" max="21" width="20.5" bestFit="1" customWidth="1"/>
    <col min="25" max="25" width="20.796875" bestFit="1" customWidth="1"/>
    <col min="26" max="26" width="16.09765625" bestFit="1" customWidth="1"/>
    <col min="27" max="27" width="22.796875" bestFit="1" customWidth="1"/>
    <col min="28" max="28" width="16.8984375" bestFit="1" customWidth="1"/>
    <col min="29" max="29" width="18.8984375" bestFit="1" customWidth="1"/>
    <col min="30" max="30" width="19.3984375" bestFit="1" customWidth="1"/>
    <col min="31" max="31" width="13.59765625" bestFit="1" customWidth="1"/>
    <col min="32" max="32" width="15" bestFit="1" customWidth="1"/>
    <col min="33" max="33" width="20.3984375" bestFit="1" customWidth="1"/>
    <col min="34" max="34" width="16" bestFit="1" customWidth="1"/>
    <col min="35" max="35" width="12.59765625" bestFit="1" customWidth="1"/>
    <col min="36" max="36" width="13.5" bestFit="1" customWidth="1"/>
    <col min="37" max="37" width="11.796875" bestFit="1" customWidth="1"/>
    <col min="38" max="38" width="12.796875" bestFit="1" customWidth="1"/>
    <col min="39" max="39" width="17.296875" bestFit="1" customWidth="1"/>
    <col min="40" max="40" width="15.19921875" bestFit="1" customWidth="1"/>
    <col min="41" max="41" width="17.19921875" bestFit="1" customWidth="1"/>
    <col min="42" max="42" width="15.3984375" bestFit="1" customWidth="1"/>
    <col min="43" max="43" width="17.69921875" bestFit="1" customWidth="1"/>
    <col min="44" max="44" width="11.8984375" bestFit="1" customWidth="1"/>
    <col min="45" max="45" width="13.296875" bestFit="1" customWidth="1"/>
    <col min="46" max="46" width="18.69921875" bestFit="1" customWidth="1"/>
    <col min="47" max="47" width="14.296875" bestFit="1" customWidth="1"/>
    <col min="48" max="48" width="7" bestFit="1" customWidth="1"/>
    <col min="49" max="49" width="11.796875" bestFit="1" customWidth="1"/>
  </cols>
  <sheetData>
    <row r="1" spans="1:27" ht="18" x14ac:dyDescent="0.35">
      <c r="A1" s="26" t="s">
        <v>244</v>
      </c>
      <c r="H1" s="26" t="s">
        <v>245</v>
      </c>
      <c r="N1" s="26" t="s">
        <v>246</v>
      </c>
      <c r="T1" s="23" t="s">
        <v>248</v>
      </c>
      <c r="Y1" s="50" t="s">
        <v>249</v>
      </c>
    </row>
    <row r="3" spans="1:27" x14ac:dyDescent="0.25">
      <c r="A3" s="5" t="s">
        <v>152</v>
      </c>
      <c r="B3" t="s">
        <v>151</v>
      </c>
      <c r="H3" s="5" t="s">
        <v>152</v>
      </c>
      <c r="I3" t="s">
        <v>156</v>
      </c>
      <c r="N3" s="5" t="s">
        <v>152</v>
      </c>
      <c r="O3" t="s">
        <v>182</v>
      </c>
      <c r="T3" s="5" t="s">
        <v>74</v>
      </c>
      <c r="U3" t="s" vm="2">
        <v>3</v>
      </c>
      <c r="Y3" s="5" t="s">
        <v>151</v>
      </c>
      <c r="Z3" s="5" t="s">
        <v>159</v>
      </c>
    </row>
    <row r="4" spans="1:27" x14ac:dyDescent="0.25">
      <c r="A4" s="6" t="s">
        <v>16</v>
      </c>
      <c r="B4" s="1">
        <v>16</v>
      </c>
      <c r="H4" s="6" t="s">
        <v>16</v>
      </c>
      <c r="I4" s="1">
        <v>584</v>
      </c>
      <c r="N4" s="6" t="s">
        <v>16</v>
      </c>
      <c r="O4" s="7">
        <v>0.64776839565741862</v>
      </c>
      <c r="Y4" s="5" t="s">
        <v>152</v>
      </c>
      <c r="Z4" t="s">
        <v>13</v>
      </c>
      <c r="AA4" t="s">
        <v>22</v>
      </c>
    </row>
    <row r="5" spans="1:27" x14ac:dyDescent="0.25">
      <c r="A5" s="6" t="s">
        <v>12</v>
      </c>
      <c r="B5" s="1">
        <v>15</v>
      </c>
      <c r="H5" s="6" t="s">
        <v>12</v>
      </c>
      <c r="I5" s="1">
        <v>534</v>
      </c>
      <c r="N5" s="6" t="s">
        <v>12</v>
      </c>
      <c r="O5" s="7">
        <v>0.63722826086956519</v>
      </c>
      <c r="T5" s="5" t="s">
        <v>152</v>
      </c>
      <c r="U5" t="s">
        <v>214</v>
      </c>
      <c r="Y5" s="6" t="s">
        <v>16</v>
      </c>
      <c r="Z5" s="7">
        <v>0.875</v>
      </c>
      <c r="AA5" s="7">
        <v>0.125</v>
      </c>
    </row>
    <row r="6" spans="1:27" x14ac:dyDescent="0.25">
      <c r="A6" s="6" t="s">
        <v>27</v>
      </c>
      <c r="B6" s="1">
        <v>7</v>
      </c>
      <c r="H6" s="6" t="s">
        <v>27</v>
      </c>
      <c r="I6" s="1">
        <v>270</v>
      </c>
      <c r="N6" s="6" t="s">
        <v>27</v>
      </c>
      <c r="O6" s="7">
        <v>0.62912087912087933</v>
      </c>
      <c r="T6" s="6" t="s">
        <v>16</v>
      </c>
      <c r="U6" s="1">
        <v>15</v>
      </c>
      <c r="Y6" s="6" t="s">
        <v>12</v>
      </c>
      <c r="Z6" s="7">
        <v>0.93333333333333335</v>
      </c>
      <c r="AA6" s="7">
        <v>6.6666666666666666E-2</v>
      </c>
    </row>
    <row r="7" spans="1:27" x14ac:dyDescent="0.25">
      <c r="A7" s="6" t="s">
        <v>153</v>
      </c>
      <c r="B7" s="1">
        <v>38</v>
      </c>
      <c r="H7" s="6" t="s">
        <v>153</v>
      </c>
      <c r="I7" s="1">
        <v>1388</v>
      </c>
      <c r="N7" s="6" t="s">
        <v>153</v>
      </c>
      <c r="O7" s="7">
        <v>0.64022809745982379</v>
      </c>
      <c r="T7" s="6" t="s">
        <v>12</v>
      </c>
      <c r="U7" s="1">
        <v>9</v>
      </c>
      <c r="Y7" s="6" t="s">
        <v>27</v>
      </c>
      <c r="Z7" s="7">
        <v>1</v>
      </c>
      <c r="AA7" s="7">
        <v>0</v>
      </c>
    </row>
    <row r="8" spans="1:27" x14ac:dyDescent="0.25">
      <c r="T8" s="6" t="s">
        <v>27</v>
      </c>
      <c r="U8" s="1">
        <v>8</v>
      </c>
      <c r="Y8" s="6" t="s">
        <v>153</v>
      </c>
      <c r="Z8" s="7">
        <v>0.92105263157894735</v>
      </c>
      <c r="AA8" s="7">
        <v>7.8947368421052627E-2</v>
      </c>
    </row>
    <row r="9" spans="1:27" x14ac:dyDescent="0.25">
      <c r="T9" s="6" t="s">
        <v>153</v>
      </c>
      <c r="U9" s="1">
        <v>32</v>
      </c>
    </row>
    <row r="10" spans="1:27" ht="18" x14ac:dyDescent="0.35">
      <c r="H10" s="17" t="s">
        <v>247</v>
      </c>
      <c r="Y10" s="50" t="s">
        <v>250</v>
      </c>
    </row>
    <row r="11" spans="1:27" x14ac:dyDescent="0.25">
      <c r="Y11" s="5" t="s">
        <v>158</v>
      </c>
      <c r="Z11" s="5" t="s">
        <v>159</v>
      </c>
    </row>
    <row r="12" spans="1:27" x14ac:dyDescent="0.25">
      <c r="H12" s="5" t="s">
        <v>152</v>
      </c>
      <c r="I12" t="s">
        <v>214</v>
      </c>
      <c r="Y12" s="5" t="s">
        <v>152</v>
      </c>
      <c r="Z12" t="s">
        <v>227</v>
      </c>
      <c r="AA12" t="s">
        <v>3</v>
      </c>
    </row>
    <row r="13" spans="1:27" x14ac:dyDescent="0.25">
      <c r="H13" s="6" t="s">
        <v>16</v>
      </c>
      <c r="I13" s="1"/>
      <c r="Y13" s="6" t="s">
        <v>20</v>
      </c>
      <c r="Z13" s="7">
        <v>0.40625</v>
      </c>
      <c r="AA13" s="7">
        <v>0.59375</v>
      </c>
    </row>
    <row r="14" spans="1:27" x14ac:dyDescent="0.25">
      <c r="H14" s="13" t="s">
        <v>78</v>
      </c>
      <c r="I14" s="1">
        <v>3</v>
      </c>
      <c r="Y14" s="6" t="s">
        <v>26</v>
      </c>
      <c r="Z14" s="7">
        <v>0.48108108108108111</v>
      </c>
      <c r="AA14" s="7">
        <v>0.51891891891891895</v>
      </c>
    </row>
    <row r="15" spans="1:27" x14ac:dyDescent="0.25">
      <c r="H15" s="13" t="s">
        <v>90</v>
      </c>
      <c r="I15" s="1">
        <v>2</v>
      </c>
      <c r="Y15" s="6" t="s">
        <v>31</v>
      </c>
      <c r="Z15" s="7">
        <v>0.45695364238410596</v>
      </c>
      <c r="AA15" s="7">
        <v>0.54304635761589404</v>
      </c>
    </row>
    <row r="16" spans="1:27" x14ac:dyDescent="0.25">
      <c r="H16" s="13" t="s">
        <v>94</v>
      </c>
      <c r="I16" s="1">
        <v>1</v>
      </c>
      <c r="Y16" s="6" t="s">
        <v>11</v>
      </c>
      <c r="Z16" s="7">
        <v>0.42168674698795183</v>
      </c>
      <c r="AA16" s="7">
        <v>0.57831325301204817</v>
      </c>
    </row>
    <row r="17" spans="8:27" x14ac:dyDescent="0.25">
      <c r="H17" s="13" t="s">
        <v>82</v>
      </c>
      <c r="I17" s="1">
        <v>3</v>
      </c>
      <c r="Y17" s="6" t="s">
        <v>153</v>
      </c>
      <c r="Z17" s="7">
        <v>0.44092219020172913</v>
      </c>
      <c r="AA17" s="7">
        <v>0.55907780979827093</v>
      </c>
    </row>
    <row r="18" spans="8:27" x14ac:dyDescent="0.25">
      <c r="H18" s="13" t="s">
        <v>96</v>
      </c>
      <c r="I18" s="1">
        <v>1</v>
      </c>
    </row>
    <row r="19" spans="8:27" ht="15.6" x14ac:dyDescent="0.3">
      <c r="H19" s="13" t="s">
        <v>80</v>
      </c>
      <c r="I19" s="1">
        <v>1</v>
      </c>
      <c r="Y19" s="50" t="s">
        <v>251</v>
      </c>
    </row>
    <row r="20" spans="8:27" x14ac:dyDescent="0.25">
      <c r="H20" s="13" t="s">
        <v>86</v>
      </c>
      <c r="I20" s="1">
        <v>6</v>
      </c>
      <c r="Y20" s="5" t="s">
        <v>152</v>
      </c>
      <c r="Z20" t="s">
        <v>214</v>
      </c>
      <c r="AA20" t="s">
        <v>219</v>
      </c>
    </row>
    <row r="21" spans="8:27" x14ac:dyDescent="0.25">
      <c r="H21" s="13" t="s">
        <v>88</v>
      </c>
      <c r="I21" s="1">
        <v>3</v>
      </c>
      <c r="Y21" s="6" t="s">
        <v>78</v>
      </c>
      <c r="Z21" s="1">
        <v>5</v>
      </c>
      <c r="AA21" s="27">
        <v>32</v>
      </c>
    </row>
    <row r="22" spans="8:27" x14ac:dyDescent="0.25">
      <c r="H22" s="13" t="s">
        <v>98</v>
      </c>
      <c r="I22" s="1">
        <v>3</v>
      </c>
      <c r="Y22" s="6" t="s">
        <v>86</v>
      </c>
      <c r="Z22" s="1">
        <v>12</v>
      </c>
      <c r="AA22" s="27">
        <v>27.666666666666668</v>
      </c>
    </row>
    <row r="23" spans="8:27" x14ac:dyDescent="0.25">
      <c r="H23" s="13" t="s">
        <v>84</v>
      </c>
      <c r="I23" s="1">
        <v>2</v>
      </c>
      <c r="Y23" s="6" t="s">
        <v>82</v>
      </c>
      <c r="Z23" s="1">
        <v>9</v>
      </c>
      <c r="AA23" s="27">
        <v>25</v>
      </c>
    </row>
    <row r="24" spans="8:27" x14ac:dyDescent="0.25">
      <c r="H24" s="6" t="s">
        <v>12</v>
      </c>
      <c r="I24" s="1"/>
      <c r="Y24" s="6" t="s">
        <v>90</v>
      </c>
      <c r="Z24" s="1">
        <v>6</v>
      </c>
      <c r="AA24" s="27">
        <v>24.166666666666668</v>
      </c>
    </row>
    <row r="25" spans="8:27" x14ac:dyDescent="0.25">
      <c r="H25" s="13" t="s">
        <v>78</v>
      </c>
      <c r="I25" s="1">
        <v>2</v>
      </c>
      <c r="Y25" s="6" t="s">
        <v>88</v>
      </c>
      <c r="Z25" s="1">
        <v>11</v>
      </c>
      <c r="AA25" s="27">
        <v>23.09090909090909</v>
      </c>
    </row>
    <row r="26" spans="8:27" x14ac:dyDescent="0.25">
      <c r="H26" s="13" t="s">
        <v>90</v>
      </c>
      <c r="I26" s="1">
        <v>2</v>
      </c>
      <c r="Y26" s="6" t="s">
        <v>80</v>
      </c>
      <c r="Z26" s="1">
        <v>2</v>
      </c>
      <c r="AA26" s="27">
        <v>21</v>
      </c>
    </row>
    <row r="27" spans="8:27" x14ac:dyDescent="0.25">
      <c r="H27" s="13" t="s">
        <v>94</v>
      </c>
      <c r="I27" s="1">
        <v>1</v>
      </c>
      <c r="Y27" s="6" t="s">
        <v>84</v>
      </c>
      <c r="Z27" s="1">
        <v>3</v>
      </c>
      <c r="AA27" s="27">
        <v>19</v>
      </c>
    </row>
    <row r="28" spans="8:27" x14ac:dyDescent="0.25">
      <c r="H28" s="13" t="s">
        <v>92</v>
      </c>
      <c r="I28" s="1">
        <v>1</v>
      </c>
      <c r="Y28" s="6" t="s">
        <v>92</v>
      </c>
      <c r="Z28" s="1">
        <v>1</v>
      </c>
      <c r="AA28" s="27">
        <v>17</v>
      </c>
    </row>
    <row r="29" spans="8:27" x14ac:dyDescent="0.25">
      <c r="H29" s="13" t="s">
        <v>82</v>
      </c>
      <c r="I29" s="1">
        <v>4</v>
      </c>
      <c r="Y29" s="6" t="s">
        <v>94</v>
      </c>
      <c r="Z29" s="1">
        <v>3</v>
      </c>
      <c r="AA29" s="27">
        <v>16.333333333333332</v>
      </c>
    </row>
    <row r="30" spans="8:27" x14ac:dyDescent="0.25">
      <c r="H30" s="13" t="s">
        <v>86</v>
      </c>
      <c r="I30" s="1">
        <v>3</v>
      </c>
      <c r="Y30" s="6" t="s">
        <v>98</v>
      </c>
      <c r="Z30" s="1">
        <v>6</v>
      </c>
      <c r="AA30" s="27">
        <v>12.333333333333334</v>
      </c>
    </row>
    <row r="31" spans="8:27" x14ac:dyDescent="0.25">
      <c r="H31" s="13" t="s">
        <v>88</v>
      </c>
      <c r="I31" s="1">
        <v>7</v>
      </c>
      <c r="Y31" s="6" t="s">
        <v>96</v>
      </c>
      <c r="Z31" s="1">
        <v>3</v>
      </c>
      <c r="AA31" s="27">
        <v>11</v>
      </c>
    </row>
    <row r="32" spans="8:27" x14ac:dyDescent="0.25">
      <c r="H32" s="13" t="s">
        <v>98</v>
      </c>
      <c r="I32" s="1">
        <v>1</v>
      </c>
      <c r="Y32" s="6" t="s">
        <v>153</v>
      </c>
      <c r="Z32" s="1">
        <v>61</v>
      </c>
      <c r="AA32" s="27">
        <v>22.754098360655739</v>
      </c>
    </row>
    <row r="33" spans="8:26" x14ac:dyDescent="0.25">
      <c r="H33" s="13" t="s">
        <v>84</v>
      </c>
      <c r="I33" s="1">
        <v>1</v>
      </c>
    </row>
    <row r="34" spans="8:26" ht="15.6" x14ac:dyDescent="0.3">
      <c r="H34" s="6" t="s">
        <v>27</v>
      </c>
      <c r="I34" s="1"/>
      <c r="Y34" s="50" t="s">
        <v>252</v>
      </c>
    </row>
    <row r="35" spans="8:26" x14ac:dyDescent="0.25">
      <c r="H35" s="13" t="s">
        <v>90</v>
      </c>
      <c r="I35" s="1">
        <v>2</v>
      </c>
    </row>
    <row r="36" spans="8:26" x14ac:dyDescent="0.25">
      <c r="H36" s="13" t="s">
        <v>94</v>
      </c>
      <c r="I36" s="1">
        <v>1</v>
      </c>
      <c r="Y36" s="5" t="s">
        <v>214</v>
      </c>
      <c r="Z36" s="5" t="s">
        <v>159</v>
      </c>
    </row>
    <row r="37" spans="8:26" x14ac:dyDescent="0.25">
      <c r="H37" s="13" t="s">
        <v>82</v>
      </c>
      <c r="I37" s="1">
        <v>2</v>
      </c>
      <c r="Y37" s="5" t="s">
        <v>152</v>
      </c>
      <c r="Z37" t="s">
        <v>3</v>
      </c>
    </row>
    <row r="38" spans="8:26" x14ac:dyDescent="0.25">
      <c r="H38" s="13" t="s">
        <v>96</v>
      </c>
      <c r="I38" s="1">
        <v>2</v>
      </c>
      <c r="Y38" s="6" t="s">
        <v>20</v>
      </c>
      <c r="Z38" s="1"/>
    </row>
    <row r="39" spans="8:26" x14ac:dyDescent="0.25">
      <c r="H39" s="13" t="s">
        <v>80</v>
      </c>
      <c r="I39" s="1">
        <v>1</v>
      </c>
      <c r="Y39" s="13" t="s">
        <v>86</v>
      </c>
      <c r="Z39" s="1">
        <v>4</v>
      </c>
    </row>
    <row r="40" spans="8:26" x14ac:dyDescent="0.25">
      <c r="H40" s="13" t="s">
        <v>86</v>
      </c>
      <c r="I40" s="1">
        <v>3</v>
      </c>
      <c r="Y40" s="6" t="s">
        <v>26</v>
      </c>
      <c r="Z40" s="1"/>
    </row>
    <row r="41" spans="8:26" x14ac:dyDescent="0.25">
      <c r="H41" s="13" t="s">
        <v>88</v>
      </c>
      <c r="I41" s="1">
        <v>1</v>
      </c>
      <c r="Y41" s="13" t="s">
        <v>86</v>
      </c>
      <c r="Z41" s="1">
        <v>3</v>
      </c>
    </row>
    <row r="42" spans="8:26" x14ac:dyDescent="0.25">
      <c r="H42" s="13" t="s">
        <v>98</v>
      </c>
      <c r="I42" s="1">
        <v>2</v>
      </c>
      <c r="Y42" s="6" t="s">
        <v>31</v>
      </c>
      <c r="Z42" s="1"/>
    </row>
    <row r="43" spans="8:26" x14ac:dyDescent="0.25">
      <c r="H43" s="6" t="s">
        <v>153</v>
      </c>
      <c r="I43" s="1">
        <v>61</v>
      </c>
      <c r="Y43" s="13" t="s">
        <v>86</v>
      </c>
      <c r="Z43" s="1">
        <v>4</v>
      </c>
    </row>
    <row r="44" spans="8:26" x14ac:dyDescent="0.25">
      <c r="Y44" s="6" t="s">
        <v>11</v>
      </c>
      <c r="Z44" s="1"/>
    </row>
    <row r="45" spans="8:26" x14ac:dyDescent="0.25">
      <c r="Y45" s="13" t="s">
        <v>78</v>
      </c>
      <c r="Z45" s="1">
        <v>3</v>
      </c>
    </row>
    <row r="46" spans="8:26" x14ac:dyDescent="0.25">
      <c r="Y46" s="6" t="s">
        <v>153</v>
      </c>
      <c r="Z46" s="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C8C6-1655-4EEF-8A18-BCE97D883741}">
  <dimension ref="A1:AF15"/>
  <sheetViews>
    <sheetView topLeftCell="I1" workbookViewId="0">
      <selection activeCell="L10" sqref="L10"/>
    </sheetView>
  </sheetViews>
  <sheetFormatPr defaultRowHeight="13.8" x14ac:dyDescent="0.25"/>
  <cols>
    <col min="1" max="1" width="13.8984375" bestFit="1" customWidth="1"/>
    <col min="2" max="2" width="16.09765625" bestFit="1" customWidth="1"/>
    <col min="3" max="3" width="8.296875" bestFit="1" customWidth="1"/>
    <col min="9" max="9" width="20.3984375" bestFit="1" customWidth="1"/>
    <col min="10" max="10" width="13.8984375" bestFit="1" customWidth="1"/>
    <col min="11" max="11" width="14.296875" bestFit="1" customWidth="1"/>
    <col min="12" max="12" width="11.796875" bestFit="1" customWidth="1"/>
    <col min="13" max="13" width="19.296875" bestFit="1" customWidth="1"/>
    <col min="14" max="14" width="13.8984375" bestFit="1" customWidth="1"/>
    <col min="15" max="15" width="15.69921875" bestFit="1" customWidth="1"/>
    <col min="16" max="16" width="19.296875" bestFit="1" customWidth="1"/>
    <col min="17" max="17" width="17.296875" bestFit="1" customWidth="1"/>
    <col min="18" max="18" width="15.19921875" bestFit="1" customWidth="1"/>
    <col min="19" max="19" width="20.5" bestFit="1" customWidth="1"/>
    <col min="20" max="20" width="16.09765625" bestFit="1" customWidth="1"/>
    <col min="21" max="21" width="13.296875" bestFit="1" customWidth="1"/>
    <col min="22" max="22" width="15.19921875" bestFit="1" customWidth="1"/>
    <col min="23" max="23" width="17.19921875" bestFit="1" customWidth="1"/>
    <col min="24" max="24" width="15.3984375" bestFit="1" customWidth="1"/>
    <col min="25" max="25" width="13.8984375" bestFit="1" customWidth="1"/>
    <col min="26" max="26" width="16.09765625" bestFit="1" customWidth="1"/>
    <col min="27" max="27" width="13.296875" bestFit="1" customWidth="1"/>
    <col min="28" max="28" width="18.69921875" bestFit="1" customWidth="1"/>
    <col min="29" max="29" width="14.296875" bestFit="1" customWidth="1"/>
    <col min="30" max="30" width="5.796875" bestFit="1" customWidth="1"/>
    <col min="31" max="31" width="18.3984375" bestFit="1" customWidth="1"/>
    <col min="32" max="32" width="22.796875" bestFit="1" customWidth="1"/>
    <col min="33" max="33" width="18.3984375" bestFit="1" customWidth="1"/>
  </cols>
  <sheetData>
    <row r="1" spans="1:32" ht="15.6" x14ac:dyDescent="0.3">
      <c r="A1" s="45" t="s">
        <v>253</v>
      </c>
      <c r="I1" s="45" t="s">
        <v>254</v>
      </c>
      <c r="O1" s="51" t="s">
        <v>255</v>
      </c>
      <c r="S1" s="45" t="s">
        <v>256</v>
      </c>
      <c r="Y1" s="53" t="s">
        <v>257</v>
      </c>
      <c r="AE1" s="52" t="s">
        <v>258</v>
      </c>
    </row>
    <row r="3" spans="1:32" x14ac:dyDescent="0.25">
      <c r="A3" s="5" t="s">
        <v>151</v>
      </c>
      <c r="B3" s="5" t="s">
        <v>159</v>
      </c>
      <c r="I3" s="5" t="s">
        <v>152</v>
      </c>
      <c r="J3" t="s">
        <v>151</v>
      </c>
      <c r="O3" s="5" t="s">
        <v>152</v>
      </c>
      <c r="P3" t="s">
        <v>158</v>
      </c>
      <c r="S3" s="5" t="s">
        <v>214</v>
      </c>
      <c r="T3" s="5" t="s">
        <v>159</v>
      </c>
      <c r="Y3" s="5" t="s">
        <v>151</v>
      </c>
      <c r="Z3" s="5" t="s">
        <v>159</v>
      </c>
      <c r="AE3" s="5" t="s">
        <v>152</v>
      </c>
      <c r="AF3" t="s">
        <v>219</v>
      </c>
    </row>
    <row r="4" spans="1:32" x14ac:dyDescent="0.25">
      <c r="A4" s="5" t="s">
        <v>152</v>
      </c>
      <c r="B4" t="s">
        <v>13</v>
      </c>
      <c r="I4" s="6" t="s">
        <v>86</v>
      </c>
      <c r="J4" s="1"/>
      <c r="O4" s="6" t="s">
        <v>78</v>
      </c>
      <c r="P4" s="1">
        <v>160</v>
      </c>
      <c r="S4" s="5" t="s">
        <v>152</v>
      </c>
      <c r="T4" t="s">
        <v>96</v>
      </c>
      <c r="U4" t="s">
        <v>80</v>
      </c>
      <c r="Y4" s="5" t="s">
        <v>152</v>
      </c>
      <c r="Z4" t="s">
        <v>13</v>
      </c>
      <c r="AE4" s="6" t="s">
        <v>57</v>
      </c>
      <c r="AF4" s="36">
        <v>25.181818181818183</v>
      </c>
    </row>
    <row r="5" spans="1:32" x14ac:dyDescent="0.25">
      <c r="A5" s="6" t="s">
        <v>71</v>
      </c>
      <c r="B5" s="1">
        <v>5</v>
      </c>
      <c r="I5" s="13" t="s">
        <v>68</v>
      </c>
      <c r="J5" s="1">
        <v>6</v>
      </c>
      <c r="O5" s="6" t="s">
        <v>90</v>
      </c>
      <c r="P5" s="1">
        <v>145</v>
      </c>
      <c r="S5" s="6" t="s">
        <v>57</v>
      </c>
      <c r="T5" s="1"/>
      <c r="U5" s="1">
        <v>1</v>
      </c>
      <c r="Y5" s="6" t="s">
        <v>25</v>
      </c>
      <c r="Z5" s="1">
        <v>14</v>
      </c>
      <c r="AE5" s="6" t="s">
        <v>25</v>
      </c>
      <c r="AF5" s="36">
        <v>20.583333333333332</v>
      </c>
    </row>
    <row r="6" spans="1:32" x14ac:dyDescent="0.25">
      <c r="A6" s="6" t="s">
        <v>66</v>
      </c>
      <c r="B6" s="1">
        <v>30</v>
      </c>
      <c r="I6" s="13" t="s">
        <v>67</v>
      </c>
      <c r="J6" s="1">
        <v>2</v>
      </c>
      <c r="O6" s="6" t="s">
        <v>153</v>
      </c>
      <c r="P6" s="1">
        <v>305</v>
      </c>
      <c r="S6" s="6" t="s">
        <v>25</v>
      </c>
      <c r="T6" s="1">
        <v>2</v>
      </c>
      <c r="U6" s="1"/>
      <c r="Y6" s="6" t="s">
        <v>49</v>
      </c>
      <c r="Z6" s="1">
        <v>7</v>
      </c>
      <c r="AE6" s="6" t="s">
        <v>44</v>
      </c>
      <c r="AF6" s="36">
        <v>23</v>
      </c>
    </row>
    <row r="7" spans="1:32" x14ac:dyDescent="0.25">
      <c r="A7" s="6" t="s">
        <v>153</v>
      </c>
      <c r="B7" s="1">
        <v>35</v>
      </c>
      <c r="I7" s="13" t="s">
        <v>70</v>
      </c>
      <c r="J7" s="1">
        <v>4</v>
      </c>
      <c r="S7" s="6" t="s">
        <v>49</v>
      </c>
      <c r="T7" s="1">
        <v>1</v>
      </c>
      <c r="U7" s="1">
        <v>1</v>
      </c>
      <c r="Y7" s="6" t="s">
        <v>15</v>
      </c>
      <c r="Z7" s="1">
        <v>5</v>
      </c>
      <c r="AE7" s="6" t="s">
        <v>15</v>
      </c>
      <c r="AF7" s="36">
        <v>21.125</v>
      </c>
    </row>
    <row r="8" spans="1:32" x14ac:dyDescent="0.25">
      <c r="I8" s="6" t="s">
        <v>88</v>
      </c>
      <c r="J8" s="1"/>
      <c r="S8" s="6" t="s">
        <v>153</v>
      </c>
      <c r="T8" s="1">
        <v>3</v>
      </c>
      <c r="U8" s="1">
        <v>2</v>
      </c>
      <c r="Y8" s="6" t="s">
        <v>57</v>
      </c>
      <c r="Z8" s="1">
        <v>5</v>
      </c>
      <c r="AE8" s="6" t="s">
        <v>10</v>
      </c>
      <c r="AF8" s="36">
        <v>37.5</v>
      </c>
    </row>
    <row r="9" spans="1:32" x14ac:dyDescent="0.25">
      <c r="I9" s="13" t="s">
        <v>68</v>
      </c>
      <c r="J9" s="1">
        <v>7</v>
      </c>
      <c r="Y9" s="6" t="s">
        <v>44</v>
      </c>
      <c r="Z9" s="1">
        <v>3</v>
      </c>
      <c r="AE9" s="6" t="s">
        <v>49</v>
      </c>
      <c r="AF9" s="36">
        <v>23.454545454545453</v>
      </c>
    </row>
    <row r="10" spans="1:32" x14ac:dyDescent="0.25">
      <c r="I10" s="13" t="s">
        <v>69</v>
      </c>
      <c r="J10" s="1">
        <v>2</v>
      </c>
      <c r="Y10" s="6" t="s">
        <v>10</v>
      </c>
      <c r="Z10" s="1">
        <v>1</v>
      </c>
      <c r="AE10" s="6" t="s">
        <v>153</v>
      </c>
      <c r="AF10" s="36">
        <v>22.754098360655739</v>
      </c>
    </row>
    <row r="11" spans="1:32" x14ac:dyDescent="0.25">
      <c r="I11" s="13" t="s">
        <v>65</v>
      </c>
      <c r="J11" s="1">
        <v>1</v>
      </c>
      <c r="Y11" s="6" t="s">
        <v>153</v>
      </c>
      <c r="Z11" s="1">
        <v>35</v>
      </c>
    </row>
    <row r="12" spans="1:32" ht="14.4" x14ac:dyDescent="0.3">
      <c r="I12" s="13" t="s">
        <v>70</v>
      </c>
      <c r="J12" s="1">
        <v>1</v>
      </c>
      <c r="AE12" s="47" t="s">
        <v>260</v>
      </c>
    </row>
    <row r="13" spans="1:32" x14ac:dyDescent="0.25">
      <c r="I13" s="6" t="s">
        <v>84</v>
      </c>
      <c r="J13" s="1"/>
      <c r="AE13" t="s">
        <v>259</v>
      </c>
    </row>
    <row r="14" spans="1:32" x14ac:dyDescent="0.25">
      <c r="I14" s="13" t="s">
        <v>68</v>
      </c>
      <c r="J14" s="1">
        <v>3</v>
      </c>
      <c r="AE14" s="1">
        <v>6</v>
      </c>
    </row>
    <row r="15" spans="1:32" x14ac:dyDescent="0.25">
      <c r="I15" s="6" t="s">
        <v>153</v>
      </c>
      <c r="J15" s="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4BEB-2CD5-4780-A4E9-77948C6BF496}">
  <dimension ref="A1:L39"/>
  <sheetViews>
    <sheetView zoomScaleNormal="100" workbookViewId="0">
      <selection activeCell="N10" sqref="N10"/>
    </sheetView>
  </sheetViews>
  <sheetFormatPr defaultRowHeight="13.8" x14ac:dyDescent="0.25"/>
  <cols>
    <col min="1" max="1" width="7.8984375" style="22" bestFit="1" customWidth="1"/>
    <col min="2" max="2" width="9.8984375" bestFit="1" customWidth="1"/>
    <col min="3" max="3" width="12.296875" bestFit="1" customWidth="1"/>
    <col min="4" max="4" width="10.59765625" bestFit="1" customWidth="1"/>
    <col min="5" max="5" width="11.8984375" style="3" bestFit="1" customWidth="1"/>
    <col min="6" max="6" width="11.19921875" style="3" bestFit="1" customWidth="1"/>
    <col min="7" max="7" width="20.5" style="20" bestFit="1" customWidth="1"/>
    <col min="8" max="8" width="21.5" bestFit="1" customWidth="1"/>
    <col min="9" max="9" width="8.59765625" bestFit="1" customWidth="1"/>
    <col min="10" max="10" width="18.796875" bestFit="1" customWidth="1"/>
    <col min="11" max="11" width="19.5" bestFit="1" customWidth="1"/>
    <col min="12" max="12" width="13.19921875" bestFit="1" customWidth="1"/>
  </cols>
  <sheetData>
    <row r="1" spans="1:12" x14ac:dyDescent="0.25">
      <c r="A1" s="22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20" t="s">
        <v>6</v>
      </c>
      <c r="H1" t="s">
        <v>174</v>
      </c>
      <c r="I1" t="s">
        <v>7</v>
      </c>
      <c r="J1" t="s">
        <v>8</v>
      </c>
      <c r="K1" t="s">
        <v>187</v>
      </c>
      <c r="L1" t="s">
        <v>202</v>
      </c>
    </row>
    <row r="2" spans="1:12" x14ac:dyDescent="0.25">
      <c r="A2" s="22" t="s">
        <v>9</v>
      </c>
      <c r="B2" s="2">
        <v>45533</v>
      </c>
      <c r="C2" s="1" t="s">
        <v>10</v>
      </c>
      <c r="D2" s="1" t="s">
        <v>11</v>
      </c>
      <c r="E2" s="3">
        <v>0.49305555555555558</v>
      </c>
      <c r="F2" s="3">
        <v>0.58680555555555558</v>
      </c>
      <c r="G2" s="20">
        <f>MOD(Line_productivity[[#This Row],[End Time]] - Line_productivity[[#This Row],[Start Time]], 1) * 1440</f>
        <v>135</v>
      </c>
      <c r="H2" s="21">
        <v>9.375E-2</v>
      </c>
      <c r="I2" s="1" t="s">
        <v>12</v>
      </c>
      <c r="J2" s="1" t="s">
        <v>13</v>
      </c>
      <c r="K2">
        <f>IF(Line_productivity[[#This Row],[Product_id]]&lt;&gt;C1, 1, 0)</f>
        <v>1</v>
      </c>
      <c r="L2">
        <f>IF(VLOOKUP(Line_productivity[[#This Row],[Product_id]], Products!$A$2:$C$7, 3, 0)="2 L", 2, 0.6)</f>
        <v>0.6</v>
      </c>
    </row>
    <row r="3" spans="1:12" x14ac:dyDescent="0.25">
      <c r="A3" s="22" t="s">
        <v>14</v>
      </c>
      <c r="B3" s="2">
        <v>45533</v>
      </c>
      <c r="C3" s="1" t="s">
        <v>15</v>
      </c>
      <c r="D3" s="1" t="s">
        <v>11</v>
      </c>
      <c r="E3" s="3">
        <v>0.58680555555555558</v>
      </c>
      <c r="F3" s="3">
        <v>0.65625</v>
      </c>
      <c r="G3" s="20">
        <f>MOD(Line_productivity[[#This Row],[End Time]] - Line_productivity[[#This Row],[Start Time]], 1) * 1440</f>
        <v>99.999999999999972</v>
      </c>
      <c r="H3" s="21">
        <v>6.9444444444444448E-2</v>
      </c>
      <c r="I3" s="1" t="s">
        <v>16</v>
      </c>
      <c r="J3" s="1" t="s">
        <v>13</v>
      </c>
      <c r="K3">
        <f>IF(Line_productivity[[#This Row],[Product_id]]&lt;&gt;C2, 1, 0)</f>
        <v>1</v>
      </c>
      <c r="L3" s="1">
        <f>IF(VLOOKUP(Line_productivity[[#This Row],[Product_id]], Products!$A$2:$C$7, 3, 0)="2 L", 2, 0.6)</f>
        <v>0.6</v>
      </c>
    </row>
    <row r="4" spans="1:12" x14ac:dyDescent="0.25">
      <c r="A4" s="22" t="s">
        <v>17</v>
      </c>
      <c r="B4" s="2">
        <v>45533</v>
      </c>
      <c r="C4" s="1" t="s">
        <v>15</v>
      </c>
      <c r="D4" s="1" t="s">
        <v>11</v>
      </c>
      <c r="E4" s="3">
        <v>0.65625</v>
      </c>
      <c r="F4" s="3">
        <v>0.73263888888888884</v>
      </c>
      <c r="G4" s="20">
        <f>MOD(Line_productivity[[#This Row],[End Time]] - Line_productivity[[#This Row],[Start Time]], 1) * 1440</f>
        <v>109.99999999999993</v>
      </c>
      <c r="H4" s="21">
        <v>7.6388888888888895E-2</v>
      </c>
      <c r="I4" s="1" t="s">
        <v>16</v>
      </c>
      <c r="J4" s="1" t="s">
        <v>13</v>
      </c>
      <c r="K4">
        <f>IF(Line_productivity[[#This Row],[Product_id]]&lt;&gt;C3, 1, 0)</f>
        <v>0</v>
      </c>
      <c r="L4" s="1">
        <f>IF(VLOOKUP(Line_productivity[[#This Row],[Product_id]], Products!$A$2:$C$7, 3, 0)="2 L", 2, 0.6)</f>
        <v>0.6</v>
      </c>
    </row>
    <row r="5" spans="1:12" x14ac:dyDescent="0.25">
      <c r="A5" s="22" t="s">
        <v>18</v>
      </c>
      <c r="B5" s="2">
        <v>45533</v>
      </c>
      <c r="C5" s="1" t="s">
        <v>15</v>
      </c>
      <c r="D5" s="1" t="s">
        <v>11</v>
      </c>
      <c r="E5" s="3">
        <v>0.73263888888888884</v>
      </c>
      <c r="F5" s="3">
        <v>0.80208333333333337</v>
      </c>
      <c r="G5" s="20">
        <f>MOD(Line_productivity[[#This Row],[End Time]] - Line_productivity[[#This Row],[Start Time]], 1) * 1440</f>
        <v>100.00000000000013</v>
      </c>
      <c r="H5" s="21">
        <v>6.9444444444444448E-2</v>
      </c>
      <c r="I5" s="1" t="s">
        <v>16</v>
      </c>
      <c r="J5" s="1" t="s">
        <v>13</v>
      </c>
      <c r="K5">
        <f>IF(Line_productivity[[#This Row],[Product_id]]&lt;&gt;C4, 1, 0)</f>
        <v>0</v>
      </c>
      <c r="L5" s="1">
        <f>IF(VLOOKUP(Line_productivity[[#This Row],[Product_id]], Products!$A$2:$C$7, 3, 0)="2 L", 2, 0.6)</f>
        <v>0.6</v>
      </c>
    </row>
    <row r="6" spans="1:12" x14ac:dyDescent="0.25">
      <c r="A6" s="22" t="s">
        <v>19</v>
      </c>
      <c r="B6" s="2">
        <v>45533</v>
      </c>
      <c r="C6" s="1" t="s">
        <v>15</v>
      </c>
      <c r="D6" s="1" t="s">
        <v>20</v>
      </c>
      <c r="E6" s="3">
        <v>0.80208333333333337</v>
      </c>
      <c r="F6" s="3">
        <v>0.86041666666666672</v>
      </c>
      <c r="G6" s="20">
        <f>MOD(Line_productivity[[#This Row],[End Time]] - Line_productivity[[#This Row],[Start Time]], 1) * 1440</f>
        <v>84.000000000000028</v>
      </c>
      <c r="H6" s="21">
        <v>5.8333333333333334E-2</v>
      </c>
      <c r="I6" s="1" t="s">
        <v>16</v>
      </c>
      <c r="J6" s="1" t="s">
        <v>13</v>
      </c>
      <c r="K6">
        <f>IF(Line_productivity[[#This Row],[Product_id]]&lt;&gt;C5, 1, 0)</f>
        <v>0</v>
      </c>
      <c r="L6" s="1">
        <f>IF(VLOOKUP(Line_productivity[[#This Row],[Product_id]], Products!$A$2:$C$7, 3, 0)="2 L", 2, 0.6)</f>
        <v>0.6</v>
      </c>
    </row>
    <row r="7" spans="1:12" x14ac:dyDescent="0.25">
      <c r="A7" s="22" t="s">
        <v>21</v>
      </c>
      <c r="B7" s="2">
        <v>45533</v>
      </c>
      <c r="C7" s="1" t="s">
        <v>15</v>
      </c>
      <c r="D7" s="1" t="s">
        <v>20</v>
      </c>
      <c r="E7" s="3">
        <v>0.86041666666666672</v>
      </c>
      <c r="F7" s="3">
        <v>0.90208333333333335</v>
      </c>
      <c r="G7" s="20">
        <f>MOD(Line_productivity[[#This Row],[End Time]] - Line_productivity[[#This Row],[Start Time]], 1) * 1440</f>
        <v>59.999999999999943</v>
      </c>
      <c r="H7" s="21">
        <v>4.1666666666666664E-2</v>
      </c>
      <c r="I7" s="1" t="s">
        <v>16</v>
      </c>
      <c r="J7" s="1" t="s">
        <v>22</v>
      </c>
      <c r="K7">
        <f>IF(Line_productivity[[#This Row],[Product_id]]&lt;&gt;C6, 1, 0)</f>
        <v>0</v>
      </c>
      <c r="L7" s="1">
        <f>IF(VLOOKUP(Line_productivity[[#This Row],[Product_id]], Products!$A$2:$C$7, 3, 0)="2 L", 2, 0.6)</f>
        <v>0.6</v>
      </c>
    </row>
    <row r="8" spans="1:12" x14ac:dyDescent="0.25">
      <c r="A8" s="22" t="s">
        <v>23</v>
      </c>
      <c r="B8" s="2">
        <v>45533</v>
      </c>
      <c r="C8" s="1" t="s">
        <v>15</v>
      </c>
      <c r="D8" s="1" t="s">
        <v>20</v>
      </c>
      <c r="E8" s="3">
        <v>0.90208333333333335</v>
      </c>
      <c r="F8" s="3">
        <v>0.95416666666666672</v>
      </c>
      <c r="G8" s="20">
        <f>MOD(Line_productivity[[#This Row],[End Time]] - Line_productivity[[#This Row],[Start Time]], 1) * 1440</f>
        <v>75.000000000000057</v>
      </c>
      <c r="H8" s="21">
        <v>5.2083333333333336E-2</v>
      </c>
      <c r="I8" s="1" t="s">
        <v>16</v>
      </c>
      <c r="J8" s="1" t="s">
        <v>13</v>
      </c>
      <c r="K8">
        <f>IF(Line_productivity[[#This Row],[Product_id]]&lt;&gt;C7, 1, 0)</f>
        <v>0</v>
      </c>
      <c r="L8" s="1">
        <f>IF(VLOOKUP(Line_productivity[[#This Row],[Product_id]], Products!$A$2:$C$7, 3, 0)="2 L", 2, 0.6)</f>
        <v>0.6</v>
      </c>
    </row>
    <row r="9" spans="1:12" x14ac:dyDescent="0.25">
      <c r="A9" s="22" t="s">
        <v>24</v>
      </c>
      <c r="B9" s="2">
        <v>45534</v>
      </c>
      <c r="C9" s="1" t="s">
        <v>25</v>
      </c>
      <c r="D9" s="1" t="s">
        <v>26</v>
      </c>
      <c r="E9" s="3">
        <v>0.1701388888888889</v>
      </c>
      <c r="F9" s="3">
        <v>0.25347222222222221</v>
      </c>
      <c r="G9" s="20">
        <f>MOD(Line_productivity[[#This Row],[End Time]] - Line_productivity[[#This Row],[Start Time]], 1) * 1440</f>
        <v>119.99999999999997</v>
      </c>
      <c r="H9" s="21">
        <v>8.3333333333333329E-2</v>
      </c>
      <c r="I9" s="1" t="s">
        <v>27</v>
      </c>
      <c r="J9" s="1" t="s">
        <v>13</v>
      </c>
      <c r="K9">
        <f>IF(Line_productivity[[#This Row],[Product_id]]&lt;&gt;C8, 1, 0)</f>
        <v>1</v>
      </c>
      <c r="L9" s="1">
        <f>IF(VLOOKUP(Line_productivity[[#This Row],[Product_id]], Products!$A$2:$C$7, 3, 0)="2 L", 2, 0.6)</f>
        <v>0.6</v>
      </c>
    </row>
    <row r="10" spans="1:12" x14ac:dyDescent="0.25">
      <c r="A10" s="22" t="s">
        <v>28</v>
      </c>
      <c r="B10" s="2">
        <v>45534</v>
      </c>
      <c r="C10" s="1" t="s">
        <v>25</v>
      </c>
      <c r="D10" s="1" t="s">
        <v>26</v>
      </c>
      <c r="E10" s="3">
        <v>0.25347222222222221</v>
      </c>
      <c r="F10" s="3">
        <v>0.3125</v>
      </c>
      <c r="G10" s="20">
        <f>MOD(Line_productivity[[#This Row],[End Time]] - Line_productivity[[#This Row],[Start Time]], 1) * 1440</f>
        <v>85.000000000000014</v>
      </c>
      <c r="H10" s="21">
        <v>5.9027777777777776E-2</v>
      </c>
      <c r="I10" s="1" t="s">
        <v>12</v>
      </c>
      <c r="J10" s="1" t="s">
        <v>13</v>
      </c>
      <c r="K10">
        <f>IF(Line_productivity[[#This Row],[Product_id]]&lt;&gt;C9, 1, 0)</f>
        <v>0</v>
      </c>
      <c r="L10" s="1">
        <f>IF(VLOOKUP(Line_productivity[[#This Row],[Product_id]], Products!$A$2:$C$7, 3, 0)="2 L", 2, 0.6)</f>
        <v>0.6</v>
      </c>
    </row>
    <row r="11" spans="1:12" x14ac:dyDescent="0.25">
      <c r="A11" s="22" t="s">
        <v>29</v>
      </c>
      <c r="B11" s="2">
        <v>45534</v>
      </c>
      <c r="C11" s="1" t="s">
        <v>25</v>
      </c>
      <c r="D11" s="1" t="s">
        <v>26</v>
      </c>
      <c r="E11" s="3">
        <v>0.3125</v>
      </c>
      <c r="F11" s="3">
        <v>0.39027777777777778</v>
      </c>
      <c r="G11" s="20">
        <f>MOD(Line_productivity[[#This Row],[End Time]] - Line_productivity[[#This Row],[Start Time]], 1) * 1440</f>
        <v>112</v>
      </c>
      <c r="H11" s="21">
        <v>7.7777777777777779E-2</v>
      </c>
      <c r="I11" s="1" t="s">
        <v>12</v>
      </c>
      <c r="J11" s="1" t="s">
        <v>13</v>
      </c>
      <c r="K11">
        <f>IF(Line_productivity[[#This Row],[Product_id]]&lt;&gt;C10, 1, 0)</f>
        <v>0</v>
      </c>
      <c r="L11" s="1">
        <f>IF(VLOOKUP(Line_productivity[[#This Row],[Product_id]], Products!$A$2:$C$7, 3, 0)="2 L", 2, 0.6)</f>
        <v>0.6</v>
      </c>
    </row>
    <row r="12" spans="1:12" x14ac:dyDescent="0.25">
      <c r="A12" s="22" t="s">
        <v>30</v>
      </c>
      <c r="B12" s="2">
        <v>45534</v>
      </c>
      <c r="C12" s="1" t="s">
        <v>25</v>
      </c>
      <c r="D12" s="1" t="s">
        <v>31</v>
      </c>
      <c r="E12" s="3">
        <v>0.39027777777777778</v>
      </c>
      <c r="F12" s="3">
        <v>0.44236111111111109</v>
      </c>
      <c r="G12" s="20">
        <f>MOD(Line_productivity[[#This Row],[End Time]] - Line_productivity[[#This Row],[Start Time]], 1) * 1440</f>
        <v>74.999999999999972</v>
      </c>
      <c r="H12" s="21">
        <v>5.2083333333333336E-2</v>
      </c>
      <c r="I12" s="1" t="s">
        <v>12</v>
      </c>
      <c r="J12" s="1" t="s">
        <v>13</v>
      </c>
      <c r="K12">
        <f>IF(Line_productivity[[#This Row],[Product_id]]&lt;&gt;C11, 1, 0)</f>
        <v>0</v>
      </c>
      <c r="L12" s="1">
        <f>IF(VLOOKUP(Line_productivity[[#This Row],[Product_id]], Products!$A$2:$C$7, 3, 0)="2 L", 2, 0.6)</f>
        <v>0.6</v>
      </c>
    </row>
    <row r="13" spans="1:12" x14ac:dyDescent="0.25">
      <c r="A13" s="22" t="s">
        <v>32</v>
      </c>
      <c r="B13" s="2">
        <v>45534</v>
      </c>
      <c r="C13" s="1" t="s">
        <v>25</v>
      </c>
      <c r="D13" s="1" t="s">
        <v>31</v>
      </c>
      <c r="E13" s="3">
        <v>0.44236111111111109</v>
      </c>
      <c r="F13" s="3">
        <v>0.50138888888888888</v>
      </c>
      <c r="G13" s="20">
        <f>MOD(Line_productivity[[#This Row],[End Time]] - Line_productivity[[#This Row],[Start Time]], 1) * 1440</f>
        <v>85.000000000000014</v>
      </c>
      <c r="H13" s="21">
        <v>5.9027777777777776E-2</v>
      </c>
      <c r="I13" s="1" t="s">
        <v>12</v>
      </c>
      <c r="J13" s="1" t="s">
        <v>13</v>
      </c>
      <c r="K13">
        <f>IF(Line_productivity[[#This Row],[Product_id]]&lt;&gt;C12, 1, 0)</f>
        <v>0</v>
      </c>
      <c r="L13" s="1">
        <f>IF(VLOOKUP(Line_productivity[[#This Row],[Product_id]], Products!$A$2:$C$7, 3, 0)="2 L", 2, 0.6)</f>
        <v>0.6</v>
      </c>
    </row>
    <row r="14" spans="1:12" x14ac:dyDescent="0.25">
      <c r="A14" s="22" t="s">
        <v>33</v>
      </c>
      <c r="B14" s="2">
        <v>45534</v>
      </c>
      <c r="C14" s="1" t="s">
        <v>25</v>
      </c>
      <c r="D14" s="1" t="s">
        <v>31</v>
      </c>
      <c r="E14" s="3">
        <v>0.50138888888888888</v>
      </c>
      <c r="F14" s="3">
        <v>0.59375</v>
      </c>
      <c r="G14" s="20">
        <f>MOD(Line_productivity[[#This Row],[End Time]] - Line_productivity[[#This Row],[Start Time]], 1) * 1440</f>
        <v>133</v>
      </c>
      <c r="H14" s="21">
        <v>9.2361111111111116E-2</v>
      </c>
      <c r="I14" s="1" t="s">
        <v>12</v>
      </c>
      <c r="J14" s="1" t="s">
        <v>13</v>
      </c>
      <c r="K14">
        <f>IF(Line_productivity[[#This Row],[Product_id]]&lt;&gt;C13, 1, 0)</f>
        <v>0</v>
      </c>
      <c r="L14" s="1">
        <f>IF(VLOOKUP(Line_productivity[[#This Row],[Product_id]], Products!$A$2:$C$7, 3, 0)="2 L", 2, 0.6)</f>
        <v>0.6</v>
      </c>
    </row>
    <row r="15" spans="1:12" x14ac:dyDescent="0.25">
      <c r="A15" s="22" t="s">
        <v>34</v>
      </c>
      <c r="B15" s="2">
        <v>45534</v>
      </c>
      <c r="C15" s="1" t="s">
        <v>25</v>
      </c>
      <c r="D15" s="1" t="s">
        <v>31</v>
      </c>
      <c r="E15" s="3">
        <v>0.59375</v>
      </c>
      <c r="F15" s="3">
        <v>0.66319444444444442</v>
      </c>
      <c r="G15" s="20">
        <f>MOD(Line_productivity[[#This Row],[End Time]] - Line_productivity[[#This Row],[Start Time]], 1) * 1440</f>
        <v>99.999999999999972</v>
      </c>
      <c r="H15" s="21">
        <v>6.9444444444444448E-2</v>
      </c>
      <c r="I15" s="1" t="s">
        <v>16</v>
      </c>
      <c r="J15" s="1" t="s">
        <v>13</v>
      </c>
      <c r="K15">
        <f>IF(Line_productivity[[#This Row],[Product_id]]&lt;&gt;C14, 1, 0)</f>
        <v>0</v>
      </c>
      <c r="L15" s="1">
        <f>IF(VLOOKUP(Line_productivity[[#This Row],[Product_id]], Products!$A$2:$C$7, 3, 0)="2 L", 2, 0.6)</f>
        <v>0.6</v>
      </c>
    </row>
    <row r="16" spans="1:12" x14ac:dyDescent="0.25">
      <c r="A16" s="22" t="s">
        <v>35</v>
      </c>
      <c r="B16" s="2">
        <v>45534</v>
      </c>
      <c r="C16" s="1" t="s">
        <v>25</v>
      </c>
      <c r="D16" s="1" t="s">
        <v>20</v>
      </c>
      <c r="E16" s="3">
        <v>0.66319444444444442</v>
      </c>
      <c r="F16" s="3">
        <v>0.71875</v>
      </c>
      <c r="G16" s="20">
        <f>MOD(Line_productivity[[#This Row],[End Time]] - Line_productivity[[#This Row],[Start Time]], 1) * 1440</f>
        <v>80.000000000000028</v>
      </c>
      <c r="H16" s="21">
        <v>5.5555555555555552E-2</v>
      </c>
      <c r="I16" s="1" t="s">
        <v>16</v>
      </c>
      <c r="J16" s="1" t="s">
        <v>13</v>
      </c>
      <c r="K16">
        <f>IF(Line_productivity[[#This Row],[Product_id]]&lt;&gt;C15, 1, 0)</f>
        <v>0</v>
      </c>
      <c r="L16" s="1">
        <f>IF(VLOOKUP(Line_productivity[[#This Row],[Product_id]], Products!$A$2:$C$7, 3, 0)="2 L", 2, 0.6)</f>
        <v>0.6</v>
      </c>
    </row>
    <row r="17" spans="1:12" x14ac:dyDescent="0.25">
      <c r="A17" s="22" t="s">
        <v>36</v>
      </c>
      <c r="B17" s="2">
        <v>45534</v>
      </c>
      <c r="C17" s="1" t="s">
        <v>25</v>
      </c>
      <c r="D17" s="1" t="s">
        <v>20</v>
      </c>
      <c r="E17" s="3">
        <v>0.71875</v>
      </c>
      <c r="F17" s="3">
        <v>0.79097222222222219</v>
      </c>
      <c r="G17" s="20">
        <f>MOD(Line_productivity[[#This Row],[End Time]] - Line_productivity[[#This Row],[Start Time]], 1) * 1440</f>
        <v>103.99999999999994</v>
      </c>
      <c r="H17" s="21">
        <v>7.2222222222222215E-2</v>
      </c>
      <c r="I17" s="1" t="s">
        <v>16</v>
      </c>
      <c r="J17" s="1" t="s">
        <v>13</v>
      </c>
      <c r="K17">
        <f>IF(Line_productivity[[#This Row],[Product_id]]&lt;&gt;C16, 1, 0)</f>
        <v>0</v>
      </c>
      <c r="L17" s="1">
        <f>IF(VLOOKUP(Line_productivity[[#This Row],[Product_id]], Products!$A$2:$C$7, 3, 0)="2 L", 2, 0.6)</f>
        <v>0.6</v>
      </c>
    </row>
    <row r="18" spans="1:12" x14ac:dyDescent="0.25">
      <c r="A18" s="22" t="s">
        <v>37</v>
      </c>
      <c r="B18" s="2">
        <v>45534</v>
      </c>
      <c r="C18" s="1" t="s">
        <v>25</v>
      </c>
      <c r="D18" s="1" t="s">
        <v>20</v>
      </c>
      <c r="E18" s="3">
        <v>0.79097222222222219</v>
      </c>
      <c r="F18" s="3">
        <v>0.84861111111111109</v>
      </c>
      <c r="G18" s="20">
        <f>MOD(Line_productivity[[#This Row],[End Time]] - Line_productivity[[#This Row],[Start Time]], 1) * 1440</f>
        <v>83.000000000000028</v>
      </c>
      <c r="H18" s="21">
        <v>5.7638888888888892E-2</v>
      </c>
      <c r="I18" s="1" t="s">
        <v>16</v>
      </c>
      <c r="J18" s="1" t="s">
        <v>13</v>
      </c>
      <c r="K18">
        <f>IF(Line_productivity[[#This Row],[Product_id]]&lt;&gt;C17, 1, 0)</f>
        <v>0</v>
      </c>
      <c r="L18" s="1">
        <f>IF(VLOOKUP(Line_productivity[[#This Row],[Product_id]], Products!$A$2:$C$7, 3, 0)="2 L", 2, 0.6)</f>
        <v>0.6</v>
      </c>
    </row>
    <row r="19" spans="1:12" x14ac:dyDescent="0.25">
      <c r="A19" s="22" t="s">
        <v>38</v>
      </c>
      <c r="B19" s="2">
        <v>45534</v>
      </c>
      <c r="C19" s="1" t="s">
        <v>25</v>
      </c>
      <c r="D19" s="1" t="s">
        <v>20</v>
      </c>
      <c r="E19" s="3">
        <v>0.84861111111111109</v>
      </c>
      <c r="F19" s="3">
        <v>0.92638888888888893</v>
      </c>
      <c r="G19" s="20">
        <f>MOD(Line_productivity[[#This Row],[End Time]] - Line_productivity[[#This Row],[Start Time]], 1) * 1440</f>
        <v>112.00000000000009</v>
      </c>
      <c r="H19" s="21">
        <v>7.7777777777777779E-2</v>
      </c>
      <c r="I19" s="1" t="s">
        <v>16</v>
      </c>
      <c r="J19" s="1" t="s">
        <v>13</v>
      </c>
      <c r="K19">
        <f>IF(Line_productivity[[#This Row],[Product_id]]&lt;&gt;C18, 1, 0)</f>
        <v>0</v>
      </c>
      <c r="L19" s="1">
        <f>IF(VLOOKUP(Line_productivity[[#This Row],[Product_id]], Products!$A$2:$C$7, 3, 0)="2 L", 2, 0.6)</f>
        <v>0.6</v>
      </c>
    </row>
    <row r="20" spans="1:12" x14ac:dyDescent="0.25">
      <c r="A20" s="22" t="s">
        <v>39</v>
      </c>
      <c r="B20" s="2">
        <v>45534</v>
      </c>
      <c r="C20" s="1" t="s">
        <v>25</v>
      </c>
      <c r="D20" s="1" t="s">
        <v>20</v>
      </c>
      <c r="E20" s="3">
        <v>0.92638888888888893</v>
      </c>
      <c r="F20" s="3">
        <v>0.97847222222222219</v>
      </c>
      <c r="G20" s="20">
        <f>MOD(Line_productivity[[#This Row],[End Time]] - Line_productivity[[#This Row],[Start Time]], 1) * 1440</f>
        <v>74.999999999999886</v>
      </c>
      <c r="H20" s="21">
        <v>5.2083333333333336E-2</v>
      </c>
      <c r="I20" s="1" t="s">
        <v>27</v>
      </c>
      <c r="J20" s="1" t="s">
        <v>13</v>
      </c>
      <c r="K20">
        <f>IF(Line_productivity[[#This Row],[Product_id]]&lt;&gt;C19, 1, 0)</f>
        <v>0</v>
      </c>
      <c r="L20" s="1">
        <f>IF(VLOOKUP(Line_productivity[[#This Row],[Product_id]], Products!$A$2:$C$7, 3, 0)="2 L", 2, 0.6)</f>
        <v>0.6</v>
      </c>
    </row>
    <row r="21" spans="1:12" x14ac:dyDescent="0.25">
      <c r="A21" s="22" t="s">
        <v>40</v>
      </c>
      <c r="B21" s="2">
        <v>45535</v>
      </c>
      <c r="C21" s="1" t="s">
        <v>25</v>
      </c>
      <c r="D21" s="1" t="s">
        <v>26</v>
      </c>
      <c r="E21" s="3">
        <v>0.32291666666666669</v>
      </c>
      <c r="F21" s="3">
        <v>0.37847222222222221</v>
      </c>
      <c r="G21" s="20">
        <f>MOD(Line_productivity[[#This Row],[End Time]] - Line_productivity[[#This Row],[Start Time]], 1) * 1440</f>
        <v>79.999999999999957</v>
      </c>
      <c r="H21" s="21">
        <v>5.5555555555555552E-2</v>
      </c>
      <c r="I21" s="1" t="s">
        <v>12</v>
      </c>
      <c r="J21" s="1" t="s">
        <v>13</v>
      </c>
      <c r="K21">
        <f>IF(Line_productivity[[#This Row],[Product_id]]&lt;&gt;C20, 1, 0)</f>
        <v>0</v>
      </c>
      <c r="L21" s="1">
        <f>IF(VLOOKUP(Line_productivity[[#This Row],[Product_id]], Products!$A$2:$C$7, 3, 0)="2 L", 2, 0.6)</f>
        <v>0.6</v>
      </c>
    </row>
    <row r="22" spans="1:12" x14ac:dyDescent="0.25">
      <c r="A22" s="22" t="s">
        <v>41</v>
      </c>
      <c r="B22" s="2">
        <v>45535</v>
      </c>
      <c r="C22" s="1" t="s">
        <v>25</v>
      </c>
      <c r="D22" s="1" t="s">
        <v>26</v>
      </c>
      <c r="E22" s="3">
        <v>0.37847222222222221</v>
      </c>
      <c r="F22" s="3">
        <v>0.44097222222222221</v>
      </c>
      <c r="G22" s="20">
        <f>MOD(Line_productivity[[#This Row],[End Time]] - Line_productivity[[#This Row],[Start Time]], 1) * 1440</f>
        <v>90</v>
      </c>
      <c r="H22" s="21">
        <v>6.25E-2</v>
      </c>
      <c r="I22" s="1" t="s">
        <v>12</v>
      </c>
      <c r="J22" s="1" t="s">
        <v>13</v>
      </c>
      <c r="K22">
        <f>IF(Line_productivity[[#This Row],[Product_id]]&lt;&gt;C21, 1, 0)</f>
        <v>0</v>
      </c>
      <c r="L22" s="1">
        <f>IF(VLOOKUP(Line_productivity[[#This Row],[Product_id]], Products!$A$2:$C$7, 3, 0)="2 L", 2, 0.6)</f>
        <v>0.6</v>
      </c>
    </row>
    <row r="23" spans="1:12" x14ac:dyDescent="0.25">
      <c r="A23" s="22" t="s">
        <v>42</v>
      </c>
      <c r="B23" s="2">
        <v>45535</v>
      </c>
      <c r="C23" s="1" t="s">
        <v>25</v>
      </c>
      <c r="D23" s="1" t="s">
        <v>26</v>
      </c>
      <c r="E23" s="3">
        <v>0.44097222222222221</v>
      </c>
      <c r="F23" s="3">
        <v>0.4826388888888889</v>
      </c>
      <c r="G23" s="20">
        <f>MOD(Line_productivity[[#This Row],[End Time]] - Line_productivity[[#This Row],[Start Time]], 1) * 1440</f>
        <v>60.000000000000028</v>
      </c>
      <c r="H23" s="21">
        <v>4.1666666666666664E-2</v>
      </c>
      <c r="I23" s="1" t="s">
        <v>12</v>
      </c>
      <c r="J23" s="1" t="s">
        <v>22</v>
      </c>
      <c r="K23">
        <f>IF(Line_productivity[[#This Row],[Product_id]]&lt;&gt;C22, 1, 0)</f>
        <v>0</v>
      </c>
      <c r="L23" s="1">
        <f>IF(VLOOKUP(Line_productivity[[#This Row],[Product_id]], Products!$A$2:$C$7, 3, 0)="2 L", 2, 0.6)</f>
        <v>0.6</v>
      </c>
    </row>
    <row r="24" spans="1:12" x14ac:dyDescent="0.25">
      <c r="A24" s="22" t="s">
        <v>43</v>
      </c>
      <c r="B24" s="2">
        <v>45535</v>
      </c>
      <c r="C24" s="1" t="s">
        <v>44</v>
      </c>
      <c r="D24" s="1" t="s">
        <v>26</v>
      </c>
      <c r="E24" s="3">
        <v>0.4826388888888889</v>
      </c>
      <c r="F24" s="3">
        <v>0.53819444444444442</v>
      </c>
      <c r="G24" s="20">
        <f>MOD(Line_productivity[[#This Row],[End Time]] - Line_productivity[[#This Row],[Start Time]], 1) * 1440</f>
        <v>79.999999999999957</v>
      </c>
      <c r="H24" s="21">
        <v>5.5555555555555552E-2</v>
      </c>
      <c r="I24" s="1" t="s">
        <v>12</v>
      </c>
      <c r="J24" s="1" t="s">
        <v>13</v>
      </c>
      <c r="K24">
        <f>IF(Line_productivity[[#This Row],[Product_id]]&lt;&gt;C23, 1, 0)</f>
        <v>1</v>
      </c>
      <c r="L24" s="1">
        <f>IF(VLOOKUP(Line_productivity[[#This Row],[Product_id]], Products!$A$2:$C$7, 3, 0)="2 L", 2, 0.6)</f>
        <v>0.6</v>
      </c>
    </row>
    <row r="25" spans="1:12" x14ac:dyDescent="0.25">
      <c r="A25" s="22" t="s">
        <v>45</v>
      </c>
      <c r="B25" s="2">
        <v>45535</v>
      </c>
      <c r="C25" s="1" t="s">
        <v>44</v>
      </c>
      <c r="D25" s="1" t="s">
        <v>11</v>
      </c>
      <c r="E25" s="3">
        <v>0.53819444444444442</v>
      </c>
      <c r="F25" s="3">
        <v>0.61458333333333337</v>
      </c>
      <c r="G25" s="20">
        <f>MOD(Line_productivity[[#This Row],[End Time]] - Line_productivity[[#This Row],[Start Time]], 1) * 1440</f>
        <v>110.00000000000009</v>
      </c>
      <c r="H25" s="21">
        <v>7.6388888888888895E-2</v>
      </c>
      <c r="I25" s="1" t="s">
        <v>12</v>
      </c>
      <c r="J25" s="1" t="s">
        <v>13</v>
      </c>
      <c r="K25">
        <f>IF(Line_productivity[[#This Row],[Product_id]]&lt;&gt;C24, 1, 0)</f>
        <v>0</v>
      </c>
      <c r="L25" s="1">
        <f>IF(VLOOKUP(Line_productivity[[#This Row],[Product_id]], Products!$A$2:$C$7, 3, 0)="2 L", 2, 0.6)</f>
        <v>0.6</v>
      </c>
    </row>
    <row r="26" spans="1:12" x14ac:dyDescent="0.25">
      <c r="A26" s="22" t="s">
        <v>46</v>
      </c>
      <c r="B26" s="2">
        <v>45535</v>
      </c>
      <c r="C26" s="1" t="s">
        <v>44</v>
      </c>
      <c r="D26" s="1" t="s">
        <v>11</v>
      </c>
      <c r="E26" s="3">
        <v>0.61458333333333337</v>
      </c>
      <c r="F26" s="3">
        <v>0.6875</v>
      </c>
      <c r="G26" s="20">
        <f>MOD(Line_productivity[[#This Row],[End Time]] - Line_productivity[[#This Row],[Start Time]], 1) * 1440</f>
        <v>104.99999999999994</v>
      </c>
      <c r="H26" s="21">
        <v>7.2916666666666671E-2</v>
      </c>
      <c r="I26" s="1" t="s">
        <v>16</v>
      </c>
      <c r="J26" s="1" t="s">
        <v>13</v>
      </c>
      <c r="K26">
        <f>IF(Line_productivity[[#This Row],[Product_id]]&lt;&gt;C25, 1, 0)</f>
        <v>0</v>
      </c>
      <c r="L26" s="1">
        <f>IF(VLOOKUP(Line_productivity[[#This Row],[Product_id]], Products!$A$2:$C$7, 3, 0)="2 L", 2, 0.6)</f>
        <v>0.6</v>
      </c>
    </row>
    <row r="27" spans="1:12" x14ac:dyDescent="0.25">
      <c r="A27" s="22" t="s">
        <v>47</v>
      </c>
      <c r="B27" s="2">
        <v>45535</v>
      </c>
      <c r="C27" s="1" t="s">
        <v>44</v>
      </c>
      <c r="D27" s="1" t="s">
        <v>11</v>
      </c>
      <c r="E27" s="3">
        <v>0.6875</v>
      </c>
      <c r="F27" s="3">
        <v>0.72916666666666663</v>
      </c>
      <c r="G27" s="20">
        <f>MOD(Line_productivity[[#This Row],[End Time]] - Line_productivity[[#This Row],[Start Time]], 1) * 1440</f>
        <v>59.999999999999943</v>
      </c>
      <c r="H27" s="21">
        <v>4.1666666666666664E-2</v>
      </c>
      <c r="I27" s="1" t="s">
        <v>16</v>
      </c>
      <c r="J27" s="1" t="s">
        <v>22</v>
      </c>
      <c r="K27">
        <f>IF(Line_productivity[[#This Row],[Product_id]]&lt;&gt;C26, 1, 0)</f>
        <v>0</v>
      </c>
      <c r="L27" s="1">
        <f>IF(VLOOKUP(Line_productivity[[#This Row],[Product_id]], Products!$A$2:$C$7, 3, 0)="2 L", 2, 0.6)</f>
        <v>0.6</v>
      </c>
    </row>
    <row r="28" spans="1:12" x14ac:dyDescent="0.25">
      <c r="A28" s="22" t="s">
        <v>48</v>
      </c>
      <c r="B28" s="2">
        <v>45537</v>
      </c>
      <c r="C28" s="1" t="s">
        <v>49</v>
      </c>
      <c r="D28" s="1" t="s">
        <v>26</v>
      </c>
      <c r="E28" s="3">
        <v>4.1666666666666664E-2</v>
      </c>
      <c r="F28" s="3">
        <v>0.11458333333333333</v>
      </c>
      <c r="G28" s="20">
        <f>MOD(Line_productivity[[#This Row],[End Time]] - Line_productivity[[#This Row],[Start Time]], 1) * 1440</f>
        <v>104.99999999999999</v>
      </c>
      <c r="H28" s="21">
        <v>7.2916666666666671E-2</v>
      </c>
      <c r="I28" s="1" t="s">
        <v>27</v>
      </c>
      <c r="J28" s="1" t="s">
        <v>13</v>
      </c>
      <c r="K28">
        <f>IF(Line_productivity[[#This Row],[Product_id]]&lt;&gt;C27, 1, 0)</f>
        <v>1</v>
      </c>
      <c r="L28" s="1">
        <f>IF(VLOOKUP(Line_productivity[[#This Row],[Product_id]], Products!$A$2:$C$7, 3, 0)="2 L", 2, 0.6)</f>
        <v>0.6</v>
      </c>
    </row>
    <row r="29" spans="1:12" x14ac:dyDescent="0.25">
      <c r="A29" s="22" t="s">
        <v>50</v>
      </c>
      <c r="B29" s="2">
        <v>45537</v>
      </c>
      <c r="C29" s="1" t="s">
        <v>49</v>
      </c>
      <c r="D29" s="1" t="s">
        <v>26</v>
      </c>
      <c r="E29" s="3">
        <v>0.11458333333333333</v>
      </c>
      <c r="F29" s="3">
        <v>0.1701388888888889</v>
      </c>
      <c r="G29" s="20">
        <f>MOD(Line_productivity[[#This Row],[End Time]] - Line_productivity[[#This Row],[Start Time]], 1) * 1440</f>
        <v>80.000000000000014</v>
      </c>
      <c r="H29" s="21">
        <v>5.5555555555555552E-2</v>
      </c>
      <c r="I29" s="1" t="s">
        <v>27</v>
      </c>
      <c r="J29" s="1" t="s">
        <v>13</v>
      </c>
      <c r="K29">
        <f>IF(Line_productivity[[#This Row],[Product_id]]&lt;&gt;C28, 1, 0)</f>
        <v>0</v>
      </c>
      <c r="L29" s="1">
        <f>IF(VLOOKUP(Line_productivity[[#This Row],[Product_id]], Products!$A$2:$C$7, 3, 0)="2 L", 2, 0.6)</f>
        <v>0.6</v>
      </c>
    </row>
    <row r="30" spans="1:12" x14ac:dyDescent="0.25">
      <c r="A30" s="22" t="s">
        <v>51</v>
      </c>
      <c r="B30" s="2">
        <v>45537</v>
      </c>
      <c r="C30" s="1" t="s">
        <v>49</v>
      </c>
      <c r="D30" s="1" t="s">
        <v>26</v>
      </c>
      <c r="E30" s="3">
        <v>0.1701388888888889</v>
      </c>
      <c r="F30" s="3">
        <v>0.2361111111111111</v>
      </c>
      <c r="G30" s="20">
        <f>MOD(Line_productivity[[#This Row],[End Time]] - Line_productivity[[#This Row],[Start Time]], 1) * 1440</f>
        <v>94.999999999999986</v>
      </c>
      <c r="H30" s="21">
        <v>6.5972222222222224E-2</v>
      </c>
      <c r="I30" s="1" t="s">
        <v>27</v>
      </c>
      <c r="J30" s="1" t="s">
        <v>13</v>
      </c>
      <c r="K30">
        <f>IF(Line_productivity[[#This Row],[Product_id]]&lt;&gt;C29, 1, 0)</f>
        <v>0</v>
      </c>
      <c r="L30" s="1">
        <f>IF(VLOOKUP(Line_productivity[[#This Row],[Product_id]], Products!$A$2:$C$7, 3, 0)="2 L", 2, 0.6)</f>
        <v>0.6</v>
      </c>
    </row>
    <row r="31" spans="1:12" x14ac:dyDescent="0.25">
      <c r="A31" s="22" t="s">
        <v>52</v>
      </c>
      <c r="B31" s="2">
        <v>45537</v>
      </c>
      <c r="C31" s="1" t="s">
        <v>49</v>
      </c>
      <c r="D31" s="1" t="s">
        <v>26</v>
      </c>
      <c r="E31" s="3">
        <v>0.2361111111111111</v>
      </c>
      <c r="F31" s="3">
        <v>0.3215277777777778</v>
      </c>
      <c r="G31" s="20">
        <f>MOD(Line_productivity[[#This Row],[End Time]] - Line_productivity[[#This Row],[Start Time]], 1) * 1440</f>
        <v>123.00000000000004</v>
      </c>
      <c r="H31" s="21">
        <v>8.5416666666666669E-2</v>
      </c>
      <c r="I31" s="1" t="s">
        <v>27</v>
      </c>
      <c r="J31" s="1" t="s">
        <v>13</v>
      </c>
      <c r="K31">
        <f>IF(Line_productivity[[#This Row],[Product_id]]&lt;&gt;C30, 1, 0)</f>
        <v>0</v>
      </c>
      <c r="L31" s="1">
        <f>IF(VLOOKUP(Line_productivity[[#This Row],[Product_id]], Products!$A$2:$C$7, 3, 0)="2 L", 2, 0.6)</f>
        <v>0.6</v>
      </c>
    </row>
    <row r="32" spans="1:12" x14ac:dyDescent="0.25">
      <c r="A32" s="22" t="s">
        <v>53</v>
      </c>
      <c r="B32" s="2">
        <v>45537</v>
      </c>
      <c r="C32" s="1" t="s">
        <v>49</v>
      </c>
      <c r="D32" s="1" t="s">
        <v>31</v>
      </c>
      <c r="E32" s="3">
        <v>0.3215277777777778</v>
      </c>
      <c r="F32" s="3">
        <v>0.36805555555555558</v>
      </c>
      <c r="G32" s="20">
        <f>MOD(Line_productivity[[#This Row],[End Time]] - Line_productivity[[#This Row],[Start Time]], 1) * 1440</f>
        <v>67</v>
      </c>
      <c r="H32" s="21">
        <v>4.6527777777777779E-2</v>
      </c>
      <c r="I32" s="1" t="s">
        <v>12</v>
      </c>
      <c r="J32" s="1" t="s">
        <v>13</v>
      </c>
      <c r="K32">
        <f>IF(Line_productivity[[#This Row],[Product_id]]&lt;&gt;C31, 1, 0)</f>
        <v>0</v>
      </c>
      <c r="L32" s="1">
        <f>IF(VLOOKUP(Line_productivity[[#This Row],[Product_id]], Products!$A$2:$C$7, 3, 0)="2 L", 2, 0.6)</f>
        <v>0.6</v>
      </c>
    </row>
    <row r="33" spans="1:12" x14ac:dyDescent="0.25">
      <c r="A33" s="22" t="s">
        <v>54</v>
      </c>
      <c r="B33" s="2">
        <v>45537</v>
      </c>
      <c r="C33" s="1" t="s">
        <v>49</v>
      </c>
      <c r="D33" s="1" t="s">
        <v>31</v>
      </c>
      <c r="E33" s="3">
        <v>0.36805555555555558</v>
      </c>
      <c r="F33" s="3">
        <v>0.43055555555555558</v>
      </c>
      <c r="G33" s="20">
        <f>MOD(Line_productivity[[#This Row],[End Time]] - Line_productivity[[#This Row],[Start Time]], 1) * 1440</f>
        <v>90</v>
      </c>
      <c r="H33" s="21">
        <v>6.25E-2</v>
      </c>
      <c r="I33" s="1" t="s">
        <v>12</v>
      </c>
      <c r="J33" s="1" t="s">
        <v>13</v>
      </c>
      <c r="K33">
        <f>IF(Line_productivity[[#This Row],[Product_id]]&lt;&gt;C32, 1, 0)</f>
        <v>0</v>
      </c>
      <c r="L33" s="1">
        <f>IF(VLOOKUP(Line_productivity[[#This Row],[Product_id]], Products!$A$2:$C$7, 3, 0)="2 L", 2, 0.6)</f>
        <v>0.6</v>
      </c>
    </row>
    <row r="34" spans="1:12" x14ac:dyDescent="0.25">
      <c r="A34" s="22" t="s">
        <v>55</v>
      </c>
      <c r="B34" s="2">
        <v>45537</v>
      </c>
      <c r="C34" s="1" t="s">
        <v>49</v>
      </c>
      <c r="D34" s="1" t="s">
        <v>31</v>
      </c>
      <c r="E34" s="3">
        <v>0.43055555555555558</v>
      </c>
      <c r="F34" s="3">
        <v>0.51249999999999996</v>
      </c>
      <c r="G34" s="20">
        <f>MOD(Line_productivity[[#This Row],[End Time]] - Line_productivity[[#This Row],[Start Time]], 1) * 1440</f>
        <v>117.9999999999999</v>
      </c>
      <c r="H34" s="21">
        <v>8.1944444444444445E-2</v>
      </c>
      <c r="I34" s="1" t="s">
        <v>12</v>
      </c>
      <c r="J34" s="1" t="s">
        <v>13</v>
      </c>
      <c r="K34">
        <f>IF(Line_productivity[[#This Row],[Product_id]]&lt;&gt;C33, 1, 0)</f>
        <v>0</v>
      </c>
      <c r="L34" s="1">
        <f>IF(VLOOKUP(Line_productivity[[#This Row],[Product_id]], Products!$A$2:$C$7, 3, 0)="2 L", 2, 0.6)</f>
        <v>0.6</v>
      </c>
    </row>
    <row r="35" spans="1:12" x14ac:dyDescent="0.25">
      <c r="A35" s="22" t="s">
        <v>56</v>
      </c>
      <c r="B35" s="2">
        <v>45537</v>
      </c>
      <c r="C35" s="1" t="s">
        <v>57</v>
      </c>
      <c r="D35" s="1" t="s">
        <v>31</v>
      </c>
      <c r="E35" s="3">
        <v>0.51249999999999996</v>
      </c>
      <c r="F35" s="3">
        <v>0.61805555555555558</v>
      </c>
      <c r="G35" s="20">
        <f>MOD(Line_productivity[[#This Row],[End Time]] - Line_productivity[[#This Row],[Start Time]], 1) * 1440</f>
        <v>152.00000000000011</v>
      </c>
      <c r="H35" s="21">
        <v>0.10555555555555556</v>
      </c>
      <c r="I35" s="1" t="s">
        <v>12</v>
      </c>
      <c r="J35" s="1" t="s">
        <v>13</v>
      </c>
      <c r="K35">
        <f>IF(Line_productivity[[#This Row],[Product_id]]&lt;&gt;C34, 1, 0)</f>
        <v>1</v>
      </c>
      <c r="L35" s="1">
        <f>IF(VLOOKUP(Line_productivity[[#This Row],[Product_id]], Products!$A$2:$C$7, 3, 0)="2 L", 2, 0.6)</f>
        <v>2</v>
      </c>
    </row>
    <row r="36" spans="1:12" x14ac:dyDescent="0.25">
      <c r="A36" s="22" t="s">
        <v>58</v>
      </c>
      <c r="B36" s="2">
        <v>45537</v>
      </c>
      <c r="C36" s="1" t="s">
        <v>57</v>
      </c>
      <c r="D36" s="1" t="s">
        <v>20</v>
      </c>
      <c r="E36" s="3">
        <v>0.61805555555555558</v>
      </c>
      <c r="F36" s="3">
        <v>0.70138888888888884</v>
      </c>
      <c r="G36" s="20">
        <f>MOD(Line_productivity[[#This Row],[End Time]] - Line_productivity[[#This Row],[Start Time]], 1) * 1440</f>
        <v>119.99999999999989</v>
      </c>
      <c r="H36" s="21">
        <v>8.3333333333333329E-2</v>
      </c>
      <c r="I36" s="1" t="s">
        <v>16</v>
      </c>
      <c r="J36" s="1" t="s">
        <v>13</v>
      </c>
      <c r="K36">
        <f>IF(Line_productivity[[#This Row],[Product_id]]&lt;&gt;C35, 1, 0)</f>
        <v>0</v>
      </c>
      <c r="L36" s="1">
        <f>IF(VLOOKUP(Line_productivity[[#This Row],[Product_id]], Products!$A$2:$C$7, 3, 0)="2 L", 2, 0.6)</f>
        <v>2</v>
      </c>
    </row>
    <row r="37" spans="1:12" x14ac:dyDescent="0.25">
      <c r="A37" s="22" t="s">
        <v>59</v>
      </c>
      <c r="B37" s="2">
        <v>45537</v>
      </c>
      <c r="C37" s="1" t="s">
        <v>57</v>
      </c>
      <c r="D37" s="1" t="s">
        <v>20</v>
      </c>
      <c r="E37" s="3">
        <v>0.70138888888888884</v>
      </c>
      <c r="F37" s="3">
        <v>0.8125</v>
      </c>
      <c r="G37" s="20">
        <f>MOD(Line_productivity[[#This Row],[End Time]] - Line_productivity[[#This Row],[Start Time]], 1) * 1440</f>
        <v>160.00000000000006</v>
      </c>
      <c r="H37" s="21">
        <v>0.1111111111111111</v>
      </c>
      <c r="I37" s="1" t="s">
        <v>16</v>
      </c>
      <c r="J37" s="1" t="s">
        <v>13</v>
      </c>
      <c r="K37">
        <f>IF(Line_productivity[[#This Row],[Product_id]]&lt;&gt;C36, 1, 0)</f>
        <v>0</v>
      </c>
      <c r="L37" s="1">
        <f>IF(VLOOKUP(Line_productivity[[#This Row],[Product_id]], Products!$A$2:$C$7, 3, 0)="2 L", 2, 0.6)</f>
        <v>2</v>
      </c>
    </row>
    <row r="38" spans="1:12" x14ac:dyDescent="0.25">
      <c r="A38" s="22" t="s">
        <v>60</v>
      </c>
      <c r="B38" s="2">
        <v>45537</v>
      </c>
      <c r="C38" s="1" t="s">
        <v>57</v>
      </c>
      <c r="D38" s="1" t="s">
        <v>20</v>
      </c>
      <c r="E38" s="3">
        <v>0.8125</v>
      </c>
      <c r="F38" s="3">
        <v>0.95486111111111116</v>
      </c>
      <c r="G38" s="20">
        <f>MOD(Line_productivity[[#This Row],[End Time]] - Line_productivity[[#This Row],[Start Time]], 1) * 1440</f>
        <v>205.00000000000006</v>
      </c>
      <c r="H38" s="21">
        <v>0.1423611111111111</v>
      </c>
      <c r="I38" s="1" t="s">
        <v>16</v>
      </c>
      <c r="J38" s="1" t="s">
        <v>13</v>
      </c>
      <c r="K38">
        <f>IF(Line_productivity[[#This Row],[Product_id]]&lt;&gt;C37, 1, 0)</f>
        <v>0</v>
      </c>
      <c r="L38" s="1">
        <f>IF(VLOOKUP(Line_productivity[[#This Row],[Product_id]], Products!$A$2:$C$7, 3, 0)="2 L", 2, 0.6)</f>
        <v>2</v>
      </c>
    </row>
    <row r="39" spans="1:12" x14ac:dyDescent="0.25">
      <c r="A39" s="22" t="s">
        <v>61</v>
      </c>
      <c r="B39" s="2">
        <v>45538</v>
      </c>
      <c r="C39" s="1" t="s">
        <v>57</v>
      </c>
      <c r="D39" s="1" t="s">
        <v>11</v>
      </c>
      <c r="E39" s="3">
        <v>0.95486111111111116</v>
      </c>
      <c r="F39" s="3">
        <v>4.5138888888888888E-2</v>
      </c>
      <c r="G39" s="20">
        <f>MOD(Line_productivity[[#This Row],[End Time]] - Line_productivity[[#This Row],[Start Time]], 1) * 1440</f>
        <v>129.99999999999986</v>
      </c>
      <c r="H39" s="21">
        <v>9.0277777777777776E-2</v>
      </c>
      <c r="I39" s="1" t="s">
        <v>27</v>
      </c>
      <c r="J39" s="1" t="s">
        <v>13</v>
      </c>
      <c r="K39">
        <f>IF(Line_productivity[[#This Row],[Product_id]]&lt;&gt;C38, 1, 0)</f>
        <v>0</v>
      </c>
      <c r="L39" s="1">
        <f>IF(VLOOKUP(Line_productivity[[#This Row],[Product_id]], Products!$A$2:$C$7, 3, 0)="2 L", 2, 0.6)</f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743E-872F-49F2-A92A-9D83AA18F2E6}">
  <dimension ref="A1:D7"/>
  <sheetViews>
    <sheetView zoomScale="160" zoomScaleNormal="160" workbookViewId="0">
      <selection activeCell="B15" sqref="B15"/>
    </sheetView>
  </sheetViews>
  <sheetFormatPr defaultRowHeight="13.8" x14ac:dyDescent="0.25"/>
  <cols>
    <col min="1" max="1" width="12.296875" bestFit="1" customWidth="1"/>
    <col min="2" max="2" width="10.19921875" bestFit="1" customWidth="1"/>
    <col min="3" max="3" width="6.59765625" bestFit="1" customWidth="1"/>
    <col min="4" max="4" width="15.796875" bestFit="1" customWidth="1"/>
  </cols>
  <sheetData>
    <row r="1" spans="1:4" x14ac:dyDescent="0.25">
      <c r="A1" t="s">
        <v>2</v>
      </c>
      <c r="B1" t="s">
        <v>62</v>
      </c>
      <c r="C1" t="s">
        <v>63</v>
      </c>
      <c r="D1" t="s">
        <v>64</v>
      </c>
    </row>
    <row r="2" spans="1:4" x14ac:dyDescent="0.25">
      <c r="A2" s="1" t="s">
        <v>10</v>
      </c>
      <c r="B2" s="1" t="s">
        <v>65</v>
      </c>
      <c r="C2" s="1" t="s">
        <v>66</v>
      </c>
      <c r="D2">
        <v>60</v>
      </c>
    </row>
    <row r="3" spans="1:4" x14ac:dyDescent="0.25">
      <c r="A3" s="1" t="s">
        <v>15</v>
      </c>
      <c r="B3" s="1" t="s">
        <v>67</v>
      </c>
      <c r="C3" s="1" t="s">
        <v>66</v>
      </c>
      <c r="D3">
        <v>60</v>
      </c>
    </row>
    <row r="4" spans="1:4" x14ac:dyDescent="0.25">
      <c r="A4" s="1" t="s">
        <v>25</v>
      </c>
      <c r="B4" s="1" t="s">
        <v>68</v>
      </c>
      <c r="C4" s="1" t="s">
        <v>66</v>
      </c>
      <c r="D4">
        <v>60</v>
      </c>
    </row>
    <row r="5" spans="1:4" x14ac:dyDescent="0.25">
      <c r="A5" s="1" t="s">
        <v>44</v>
      </c>
      <c r="B5" s="1" t="s">
        <v>69</v>
      </c>
      <c r="C5" s="1" t="s">
        <v>66</v>
      </c>
      <c r="D5">
        <v>60</v>
      </c>
    </row>
    <row r="6" spans="1:4" x14ac:dyDescent="0.25">
      <c r="A6" s="1" t="s">
        <v>49</v>
      </c>
      <c r="B6" s="1" t="s">
        <v>70</v>
      </c>
      <c r="C6" s="1" t="s">
        <v>66</v>
      </c>
      <c r="D6">
        <v>60</v>
      </c>
    </row>
    <row r="7" spans="1:4" x14ac:dyDescent="0.25">
      <c r="A7" s="1" t="s">
        <v>57</v>
      </c>
      <c r="B7" s="1" t="s">
        <v>68</v>
      </c>
      <c r="C7" s="1" t="s">
        <v>71</v>
      </c>
      <c r="D7">
        <v>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3EF-0CED-4B97-AAC7-17D8C431539A}">
  <dimension ref="A1:C13"/>
  <sheetViews>
    <sheetView zoomScale="190" zoomScaleNormal="190" workbookViewId="0">
      <selection activeCell="B2" sqref="B2"/>
    </sheetView>
  </sheetViews>
  <sheetFormatPr defaultRowHeight="13.8" x14ac:dyDescent="0.25"/>
  <cols>
    <col min="1" max="1" width="11" bestFit="1" customWidth="1"/>
    <col min="2" max="2" width="17.09765625" bestFit="1" customWidth="1"/>
    <col min="3" max="3" width="15.59765625" bestFit="1" customWidth="1"/>
  </cols>
  <sheetData>
    <row r="1" spans="1:3" x14ac:dyDescent="0.25">
      <c r="A1" t="s">
        <v>72</v>
      </c>
      <c r="B1" t="s">
        <v>73</v>
      </c>
      <c r="C1" t="s">
        <v>74</v>
      </c>
    </row>
    <row r="2" spans="1:3" x14ac:dyDescent="0.25">
      <c r="A2" s="1" t="s">
        <v>75</v>
      </c>
      <c r="B2" s="1" t="s">
        <v>76</v>
      </c>
      <c r="C2" s="1" t="s">
        <v>227</v>
      </c>
    </row>
    <row r="3" spans="1:3" x14ac:dyDescent="0.25">
      <c r="A3" s="1" t="s">
        <v>77</v>
      </c>
      <c r="B3" s="1" t="s">
        <v>78</v>
      </c>
      <c r="C3" s="1" t="s">
        <v>3</v>
      </c>
    </row>
    <row r="4" spans="1:3" x14ac:dyDescent="0.25">
      <c r="A4" s="1" t="s">
        <v>79</v>
      </c>
      <c r="B4" s="1" t="s">
        <v>80</v>
      </c>
      <c r="C4" s="1" t="s">
        <v>227</v>
      </c>
    </row>
    <row r="5" spans="1:3" x14ac:dyDescent="0.25">
      <c r="A5" s="1" t="s">
        <v>81</v>
      </c>
      <c r="B5" s="1" t="s">
        <v>82</v>
      </c>
      <c r="C5" s="1" t="s">
        <v>227</v>
      </c>
    </row>
    <row r="6" spans="1:3" x14ac:dyDescent="0.25">
      <c r="A6" s="1" t="s">
        <v>83</v>
      </c>
      <c r="B6" s="1" t="s">
        <v>84</v>
      </c>
      <c r="C6" s="1" t="s">
        <v>3</v>
      </c>
    </row>
    <row r="7" spans="1:3" x14ac:dyDescent="0.25">
      <c r="A7" s="1" t="s">
        <v>85</v>
      </c>
      <c r="B7" s="1" t="s">
        <v>86</v>
      </c>
      <c r="C7" s="1" t="s">
        <v>3</v>
      </c>
    </row>
    <row r="8" spans="1:3" x14ac:dyDescent="0.25">
      <c r="A8" s="1" t="s">
        <v>87</v>
      </c>
      <c r="B8" s="1" t="s">
        <v>88</v>
      </c>
      <c r="C8" s="1" t="s">
        <v>227</v>
      </c>
    </row>
    <row r="9" spans="1:3" x14ac:dyDescent="0.25">
      <c r="A9" s="1" t="s">
        <v>89</v>
      </c>
      <c r="B9" s="1" t="s">
        <v>90</v>
      </c>
      <c r="C9" s="1" t="s">
        <v>3</v>
      </c>
    </row>
    <row r="10" spans="1:3" x14ac:dyDescent="0.25">
      <c r="A10" s="1" t="s">
        <v>91</v>
      </c>
      <c r="B10" s="1" t="s">
        <v>92</v>
      </c>
      <c r="C10" s="1" t="s">
        <v>227</v>
      </c>
    </row>
    <row r="11" spans="1:3" x14ac:dyDescent="0.25">
      <c r="A11" s="1" t="s">
        <v>93</v>
      </c>
      <c r="B11" s="1" t="s">
        <v>94</v>
      </c>
      <c r="C11" s="1" t="s">
        <v>3</v>
      </c>
    </row>
    <row r="12" spans="1:3" x14ac:dyDescent="0.25">
      <c r="A12" s="1" t="s">
        <v>95</v>
      </c>
      <c r="B12" s="1" t="s">
        <v>96</v>
      </c>
      <c r="C12" s="1" t="s">
        <v>3</v>
      </c>
    </row>
    <row r="13" spans="1:3" x14ac:dyDescent="0.25">
      <c r="A13" s="1" t="s">
        <v>97</v>
      </c>
      <c r="B13" s="1" t="s">
        <v>98</v>
      </c>
      <c r="C13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9B71-6535-4326-9A78-B15015CB7C31}">
  <dimension ref="A1:D62"/>
  <sheetViews>
    <sheetView zoomScale="145" zoomScaleNormal="145" workbookViewId="0">
      <selection activeCell="D3" sqref="D3"/>
    </sheetView>
  </sheetViews>
  <sheetFormatPr defaultRowHeight="13.8" x14ac:dyDescent="0.25"/>
  <cols>
    <col min="1" max="1" width="14.3984375" bestFit="1" customWidth="1"/>
    <col min="2" max="2" width="7.8984375" bestFit="1" customWidth="1"/>
    <col min="3" max="3" width="11" bestFit="1" customWidth="1"/>
    <col min="4" max="4" width="14.3984375" bestFit="1" customWidth="1"/>
  </cols>
  <sheetData>
    <row r="1" spans="1:4" x14ac:dyDescent="0.25">
      <c r="A1" t="s">
        <v>99</v>
      </c>
      <c r="B1" t="s">
        <v>0</v>
      </c>
      <c r="C1" t="s">
        <v>72</v>
      </c>
      <c r="D1" t="s">
        <v>100</v>
      </c>
    </row>
    <row r="2" spans="1:4" x14ac:dyDescent="0.25">
      <c r="A2" s="1" t="s">
        <v>75</v>
      </c>
      <c r="B2" s="1" t="s">
        <v>9</v>
      </c>
      <c r="C2" s="1" t="s">
        <v>77</v>
      </c>
      <c r="D2">
        <v>60</v>
      </c>
    </row>
    <row r="3" spans="1:4" x14ac:dyDescent="0.25">
      <c r="A3" s="1" t="s">
        <v>77</v>
      </c>
      <c r="B3" s="1" t="s">
        <v>9</v>
      </c>
      <c r="C3" s="1" t="s">
        <v>87</v>
      </c>
      <c r="D3">
        <v>15</v>
      </c>
    </row>
    <row r="4" spans="1:4" x14ac:dyDescent="0.25">
      <c r="A4" s="1" t="s">
        <v>79</v>
      </c>
      <c r="B4" s="1" t="s">
        <v>14</v>
      </c>
      <c r="C4" s="1" t="s">
        <v>77</v>
      </c>
      <c r="D4">
        <v>20</v>
      </c>
    </row>
    <row r="5" spans="1:4" x14ac:dyDescent="0.25">
      <c r="A5" s="1" t="s">
        <v>81</v>
      </c>
      <c r="B5" s="1" t="s">
        <v>14</v>
      </c>
      <c r="C5" s="1" t="s">
        <v>89</v>
      </c>
      <c r="D5">
        <v>20</v>
      </c>
    </row>
    <row r="6" spans="1:4" x14ac:dyDescent="0.25">
      <c r="A6" s="1" t="s">
        <v>83</v>
      </c>
      <c r="B6" s="1" t="s">
        <v>17</v>
      </c>
      <c r="C6" s="1" t="s">
        <v>77</v>
      </c>
      <c r="D6">
        <v>50</v>
      </c>
    </row>
    <row r="7" spans="1:4" x14ac:dyDescent="0.25">
      <c r="A7" s="1" t="s">
        <v>85</v>
      </c>
      <c r="B7" s="1" t="s">
        <v>18</v>
      </c>
      <c r="C7" s="1" t="s">
        <v>81</v>
      </c>
      <c r="D7">
        <v>25</v>
      </c>
    </row>
    <row r="8" spans="1:4" x14ac:dyDescent="0.25">
      <c r="A8" s="1" t="s">
        <v>87</v>
      </c>
      <c r="B8" s="1" t="s">
        <v>18</v>
      </c>
      <c r="C8" s="1" t="s">
        <v>85</v>
      </c>
      <c r="D8">
        <v>15</v>
      </c>
    </row>
    <row r="9" spans="1:4" x14ac:dyDescent="0.25">
      <c r="A9" s="1" t="s">
        <v>89</v>
      </c>
      <c r="B9" s="1" t="s">
        <v>19</v>
      </c>
      <c r="C9" s="1" t="s">
        <v>93</v>
      </c>
      <c r="D9">
        <v>24</v>
      </c>
    </row>
    <row r="10" spans="1:4" x14ac:dyDescent="0.25">
      <c r="A10" s="1" t="s">
        <v>91</v>
      </c>
      <c r="B10" s="1" t="s">
        <v>23</v>
      </c>
      <c r="C10" s="1" t="s">
        <v>77</v>
      </c>
      <c r="D10">
        <v>10</v>
      </c>
    </row>
    <row r="11" spans="1:4" x14ac:dyDescent="0.25">
      <c r="A11" s="1" t="s">
        <v>93</v>
      </c>
      <c r="B11" s="1" t="s">
        <v>23</v>
      </c>
      <c r="C11" s="1" t="s">
        <v>85</v>
      </c>
      <c r="D11">
        <v>5</v>
      </c>
    </row>
    <row r="12" spans="1:4" x14ac:dyDescent="0.25">
      <c r="A12" s="1" t="s">
        <v>95</v>
      </c>
      <c r="B12" s="1" t="s">
        <v>24</v>
      </c>
      <c r="C12" s="1" t="s">
        <v>85</v>
      </c>
      <c r="D12">
        <v>14</v>
      </c>
    </row>
    <row r="13" spans="1:4" x14ac:dyDescent="0.25">
      <c r="A13" s="1" t="s">
        <v>97</v>
      </c>
      <c r="B13" s="1" t="s">
        <v>24</v>
      </c>
      <c r="C13" s="1" t="s">
        <v>87</v>
      </c>
      <c r="D13">
        <v>16</v>
      </c>
    </row>
    <row r="14" spans="1:4" x14ac:dyDescent="0.25">
      <c r="A14" s="1" t="s">
        <v>101</v>
      </c>
      <c r="B14" s="1" t="s">
        <v>24</v>
      </c>
      <c r="C14" s="1" t="s">
        <v>95</v>
      </c>
      <c r="D14">
        <v>10</v>
      </c>
    </row>
    <row r="15" spans="1:4" x14ac:dyDescent="0.25">
      <c r="A15" s="1" t="s">
        <v>102</v>
      </c>
      <c r="B15" s="1" t="s">
        <v>24</v>
      </c>
      <c r="C15" s="1" t="s">
        <v>97</v>
      </c>
      <c r="D15">
        <v>20</v>
      </c>
    </row>
    <row r="16" spans="1:4" x14ac:dyDescent="0.25">
      <c r="A16" s="1" t="s">
        <v>103</v>
      </c>
      <c r="B16" s="1" t="s">
        <v>28</v>
      </c>
      <c r="C16" s="1" t="s">
        <v>81</v>
      </c>
      <c r="D16">
        <v>25</v>
      </c>
    </row>
    <row r="17" spans="1:4" x14ac:dyDescent="0.25">
      <c r="A17" s="1" t="s">
        <v>104</v>
      </c>
      <c r="B17" s="1" t="s">
        <v>29</v>
      </c>
      <c r="C17" s="1" t="s">
        <v>81</v>
      </c>
      <c r="D17">
        <v>20</v>
      </c>
    </row>
    <row r="18" spans="1:4" x14ac:dyDescent="0.25">
      <c r="A18" s="1" t="s">
        <v>105</v>
      </c>
      <c r="B18" s="1" t="s">
        <v>29</v>
      </c>
      <c r="C18" s="1" t="s">
        <v>83</v>
      </c>
      <c r="D18">
        <v>15</v>
      </c>
    </row>
    <row r="19" spans="1:4" x14ac:dyDescent="0.25">
      <c r="A19" s="1" t="s">
        <v>106</v>
      </c>
      <c r="B19" s="1" t="s">
        <v>29</v>
      </c>
      <c r="C19" s="1" t="s">
        <v>91</v>
      </c>
      <c r="D19">
        <v>17</v>
      </c>
    </row>
    <row r="20" spans="1:4" x14ac:dyDescent="0.25">
      <c r="A20" s="1" t="s">
        <v>107</v>
      </c>
      <c r="B20" s="1" t="s">
        <v>30</v>
      </c>
      <c r="C20" s="1" t="s">
        <v>87</v>
      </c>
      <c r="D20">
        <v>15</v>
      </c>
    </row>
    <row r="21" spans="1:4" x14ac:dyDescent="0.25">
      <c r="A21" s="1" t="s">
        <v>108</v>
      </c>
      <c r="B21" s="1" t="s">
        <v>32</v>
      </c>
      <c r="C21" s="1" t="s">
        <v>87</v>
      </c>
      <c r="D21">
        <v>25</v>
      </c>
    </row>
    <row r="22" spans="1:4" x14ac:dyDescent="0.25">
      <c r="A22" s="1" t="s">
        <v>109</v>
      </c>
      <c r="B22" s="1" t="s">
        <v>33</v>
      </c>
      <c r="C22" s="1" t="s">
        <v>81</v>
      </c>
      <c r="D22">
        <v>43</v>
      </c>
    </row>
    <row r="23" spans="1:4" x14ac:dyDescent="0.25">
      <c r="A23" s="1" t="s">
        <v>110</v>
      </c>
      <c r="B23" s="1" t="s">
        <v>33</v>
      </c>
      <c r="C23" s="1" t="s">
        <v>87</v>
      </c>
      <c r="D23">
        <v>30</v>
      </c>
    </row>
    <row r="24" spans="1:4" x14ac:dyDescent="0.25">
      <c r="A24" s="1" t="s">
        <v>111</v>
      </c>
      <c r="B24" s="1" t="s">
        <v>34</v>
      </c>
      <c r="C24" s="1" t="s">
        <v>83</v>
      </c>
      <c r="D24">
        <v>20</v>
      </c>
    </row>
    <row r="25" spans="1:4" x14ac:dyDescent="0.25">
      <c r="A25" s="1" t="s">
        <v>112</v>
      </c>
      <c r="B25" s="1" t="s">
        <v>34</v>
      </c>
      <c r="C25" s="1" t="s">
        <v>85</v>
      </c>
      <c r="D25">
        <v>20</v>
      </c>
    </row>
    <row r="26" spans="1:4" x14ac:dyDescent="0.25">
      <c r="A26" s="1" t="s">
        <v>113</v>
      </c>
      <c r="B26" s="1" t="s">
        <v>35</v>
      </c>
      <c r="C26" s="1" t="s">
        <v>95</v>
      </c>
      <c r="D26">
        <v>10</v>
      </c>
    </row>
    <row r="27" spans="1:4" x14ac:dyDescent="0.25">
      <c r="A27" s="1" t="s">
        <v>114</v>
      </c>
      <c r="B27" s="1" t="s">
        <v>35</v>
      </c>
      <c r="C27" s="1" t="s">
        <v>97</v>
      </c>
      <c r="D27">
        <v>10</v>
      </c>
    </row>
    <row r="28" spans="1:4" x14ac:dyDescent="0.25">
      <c r="A28" s="1" t="s">
        <v>115</v>
      </c>
      <c r="B28" s="1" t="s">
        <v>36</v>
      </c>
      <c r="C28" s="1" t="s">
        <v>89</v>
      </c>
      <c r="D28">
        <v>44</v>
      </c>
    </row>
    <row r="29" spans="1:4" x14ac:dyDescent="0.25">
      <c r="A29" s="1" t="s">
        <v>116</v>
      </c>
      <c r="B29" s="1" t="s">
        <v>37</v>
      </c>
      <c r="C29" s="1" t="s">
        <v>85</v>
      </c>
      <c r="D29">
        <v>23</v>
      </c>
    </row>
    <row r="30" spans="1:4" x14ac:dyDescent="0.25">
      <c r="A30" s="1" t="s">
        <v>117</v>
      </c>
      <c r="B30" s="1" t="s">
        <v>38</v>
      </c>
      <c r="C30" s="1" t="s">
        <v>83</v>
      </c>
      <c r="D30">
        <v>22</v>
      </c>
    </row>
    <row r="31" spans="1:4" x14ac:dyDescent="0.25">
      <c r="A31" s="1" t="s">
        <v>118</v>
      </c>
      <c r="B31" s="1" t="s">
        <v>38</v>
      </c>
      <c r="C31" s="1" t="s">
        <v>87</v>
      </c>
      <c r="D31">
        <v>30</v>
      </c>
    </row>
    <row r="32" spans="1:4" x14ac:dyDescent="0.25">
      <c r="A32" s="1" t="s">
        <v>119</v>
      </c>
      <c r="B32" s="1" t="s">
        <v>39</v>
      </c>
      <c r="C32" s="1" t="s">
        <v>97</v>
      </c>
      <c r="D32">
        <v>15</v>
      </c>
    </row>
    <row r="33" spans="1:4" x14ac:dyDescent="0.25">
      <c r="A33" s="1" t="s">
        <v>120</v>
      </c>
      <c r="B33" s="1" t="s">
        <v>40</v>
      </c>
      <c r="C33" s="1" t="s">
        <v>77</v>
      </c>
      <c r="D33">
        <v>20</v>
      </c>
    </row>
    <row r="34" spans="1:4" x14ac:dyDescent="0.25">
      <c r="A34" s="1" t="s">
        <v>121</v>
      </c>
      <c r="B34" s="1" t="s">
        <v>41</v>
      </c>
      <c r="C34" s="1" t="s">
        <v>81</v>
      </c>
      <c r="D34">
        <v>20</v>
      </c>
    </row>
    <row r="35" spans="1:4" x14ac:dyDescent="0.25">
      <c r="A35" s="1" t="s">
        <v>122</v>
      </c>
      <c r="B35" s="1" t="s">
        <v>41</v>
      </c>
      <c r="C35" s="1" t="s">
        <v>93</v>
      </c>
      <c r="D35">
        <v>10</v>
      </c>
    </row>
    <row r="36" spans="1:4" x14ac:dyDescent="0.25">
      <c r="A36" s="1" t="s">
        <v>123</v>
      </c>
      <c r="B36" s="1" t="s">
        <v>43</v>
      </c>
      <c r="C36" s="1" t="s">
        <v>87</v>
      </c>
      <c r="D36">
        <v>20</v>
      </c>
    </row>
    <row r="37" spans="1:4" x14ac:dyDescent="0.25">
      <c r="A37" s="1" t="s">
        <v>124</v>
      </c>
      <c r="B37" s="1" t="s">
        <v>45</v>
      </c>
      <c r="C37" s="1" t="s">
        <v>87</v>
      </c>
      <c r="D37">
        <v>30</v>
      </c>
    </row>
    <row r="38" spans="1:4" x14ac:dyDescent="0.25">
      <c r="A38" s="1" t="s">
        <v>125</v>
      </c>
      <c r="B38" s="1" t="s">
        <v>45</v>
      </c>
      <c r="C38" s="1" t="s">
        <v>89</v>
      </c>
      <c r="D38">
        <v>20</v>
      </c>
    </row>
    <row r="39" spans="1:4" x14ac:dyDescent="0.25">
      <c r="A39" s="1" t="s">
        <v>126</v>
      </c>
      <c r="B39" s="1" t="s">
        <v>46</v>
      </c>
      <c r="C39" s="1" t="s">
        <v>81</v>
      </c>
      <c r="D39">
        <v>30</v>
      </c>
    </row>
    <row r="40" spans="1:4" x14ac:dyDescent="0.25">
      <c r="A40" s="1" t="s">
        <v>127</v>
      </c>
      <c r="B40" s="1" t="s">
        <v>46</v>
      </c>
      <c r="C40" s="1" t="s">
        <v>97</v>
      </c>
      <c r="D40">
        <v>15</v>
      </c>
    </row>
    <row r="41" spans="1:4" x14ac:dyDescent="0.25">
      <c r="A41" s="1" t="s">
        <v>128</v>
      </c>
      <c r="B41" s="1" t="s">
        <v>48</v>
      </c>
      <c r="C41" s="1" t="s">
        <v>89</v>
      </c>
      <c r="D41">
        <v>30</v>
      </c>
    </row>
    <row r="42" spans="1:4" x14ac:dyDescent="0.25">
      <c r="A42" s="1" t="s">
        <v>129</v>
      </c>
      <c r="B42" s="1" t="s">
        <v>48</v>
      </c>
      <c r="C42" s="1" t="s">
        <v>93</v>
      </c>
      <c r="D42">
        <v>15</v>
      </c>
    </row>
    <row r="43" spans="1:4" x14ac:dyDescent="0.25">
      <c r="A43" s="1" t="s">
        <v>130</v>
      </c>
      <c r="B43" s="1" t="s">
        <v>50</v>
      </c>
      <c r="C43" s="1" t="s">
        <v>79</v>
      </c>
      <c r="D43">
        <v>20</v>
      </c>
    </row>
    <row r="44" spans="1:4" x14ac:dyDescent="0.25">
      <c r="A44" s="1" t="s">
        <v>131</v>
      </c>
      <c r="B44" s="1" t="s">
        <v>51</v>
      </c>
      <c r="C44" s="1" t="s">
        <v>81</v>
      </c>
      <c r="D44">
        <v>20</v>
      </c>
    </row>
    <row r="45" spans="1:4" x14ac:dyDescent="0.25">
      <c r="A45" s="1" t="s">
        <v>132</v>
      </c>
      <c r="B45" s="1" t="s">
        <v>51</v>
      </c>
      <c r="C45" s="1" t="s">
        <v>85</v>
      </c>
      <c r="D45">
        <v>15</v>
      </c>
    </row>
    <row r="46" spans="1:4" x14ac:dyDescent="0.25">
      <c r="A46" s="1" t="s">
        <v>133</v>
      </c>
      <c r="B46" s="1" t="s">
        <v>52</v>
      </c>
      <c r="C46" s="1" t="s">
        <v>85</v>
      </c>
      <c r="D46">
        <v>50</v>
      </c>
    </row>
    <row r="47" spans="1:4" x14ac:dyDescent="0.25">
      <c r="A47" s="1" t="s">
        <v>134</v>
      </c>
      <c r="B47" s="1" t="s">
        <v>52</v>
      </c>
      <c r="C47" s="1" t="s">
        <v>95</v>
      </c>
      <c r="D47">
        <v>13</v>
      </c>
    </row>
    <row r="48" spans="1:4" x14ac:dyDescent="0.25">
      <c r="A48" s="1" t="s">
        <v>135</v>
      </c>
      <c r="B48" s="1" t="s">
        <v>53</v>
      </c>
      <c r="C48" s="1" t="s">
        <v>97</v>
      </c>
      <c r="D48">
        <v>7</v>
      </c>
    </row>
    <row r="49" spans="1:4" x14ac:dyDescent="0.25">
      <c r="A49" s="1" t="s">
        <v>136</v>
      </c>
      <c r="B49" s="1" t="s">
        <v>54</v>
      </c>
      <c r="C49" s="1" t="s">
        <v>85</v>
      </c>
      <c r="D49">
        <v>30</v>
      </c>
    </row>
    <row r="50" spans="1:4" x14ac:dyDescent="0.25">
      <c r="A50" s="1" t="s">
        <v>137</v>
      </c>
      <c r="B50" s="1" t="s">
        <v>55</v>
      </c>
      <c r="C50" s="1" t="s">
        <v>85</v>
      </c>
      <c r="D50">
        <v>40</v>
      </c>
    </row>
    <row r="51" spans="1:4" x14ac:dyDescent="0.25">
      <c r="A51" s="1" t="s">
        <v>138</v>
      </c>
      <c r="B51" s="1" t="s">
        <v>55</v>
      </c>
      <c r="C51" s="1" t="s">
        <v>87</v>
      </c>
      <c r="D51">
        <v>18</v>
      </c>
    </row>
    <row r="52" spans="1:4" x14ac:dyDescent="0.25">
      <c r="A52" s="1" t="s">
        <v>139</v>
      </c>
      <c r="B52" s="1" t="s">
        <v>56</v>
      </c>
      <c r="C52" s="1" t="s">
        <v>85</v>
      </c>
      <c r="D52">
        <v>30</v>
      </c>
    </row>
    <row r="53" spans="1:4" x14ac:dyDescent="0.25">
      <c r="A53" s="1" t="s">
        <v>140</v>
      </c>
      <c r="B53" s="1" t="s">
        <v>56</v>
      </c>
      <c r="C53" s="1" t="s">
        <v>89</v>
      </c>
      <c r="D53">
        <v>24</v>
      </c>
    </row>
    <row r="54" spans="1:4" x14ac:dyDescent="0.25">
      <c r="A54" s="1" t="s">
        <v>141</v>
      </c>
      <c r="B54" s="1" t="s">
        <v>58</v>
      </c>
      <c r="C54" s="1" t="s">
        <v>79</v>
      </c>
      <c r="D54">
        <v>22</v>
      </c>
    </row>
    <row r="55" spans="1:4" x14ac:dyDescent="0.25">
      <c r="A55" s="1" t="s">
        <v>142</v>
      </c>
      <c r="B55" s="1" t="s">
        <v>59</v>
      </c>
      <c r="C55" s="1" t="s">
        <v>85</v>
      </c>
      <c r="D55">
        <v>30</v>
      </c>
    </row>
    <row r="56" spans="1:4" x14ac:dyDescent="0.25">
      <c r="A56" s="1" t="s">
        <v>143</v>
      </c>
      <c r="B56" s="1" t="s">
        <v>59</v>
      </c>
      <c r="C56" s="1" t="s">
        <v>87</v>
      </c>
      <c r="D56">
        <v>25</v>
      </c>
    </row>
    <row r="57" spans="1:4" x14ac:dyDescent="0.25">
      <c r="A57" s="1" t="s">
        <v>144</v>
      </c>
      <c r="B57" s="1" t="s">
        <v>59</v>
      </c>
      <c r="C57" s="1" t="s">
        <v>97</v>
      </c>
      <c r="D57">
        <v>7</v>
      </c>
    </row>
    <row r="58" spans="1:4" x14ac:dyDescent="0.25">
      <c r="A58" s="1" t="s">
        <v>145</v>
      </c>
      <c r="B58" s="1" t="s">
        <v>60</v>
      </c>
      <c r="C58" s="1" t="s">
        <v>81</v>
      </c>
      <c r="D58">
        <v>17</v>
      </c>
    </row>
    <row r="59" spans="1:4" x14ac:dyDescent="0.25">
      <c r="A59" s="1" t="s">
        <v>146</v>
      </c>
      <c r="B59" s="1" t="s">
        <v>60</v>
      </c>
      <c r="C59" s="1" t="s">
        <v>85</v>
      </c>
      <c r="D59">
        <v>60</v>
      </c>
    </row>
    <row r="60" spans="1:4" x14ac:dyDescent="0.25">
      <c r="A60" s="1" t="s">
        <v>147</v>
      </c>
      <c r="B60" s="1" t="s">
        <v>60</v>
      </c>
      <c r="C60" s="1" t="s">
        <v>87</v>
      </c>
      <c r="D60">
        <v>30</v>
      </c>
    </row>
    <row r="61" spans="1:4" x14ac:dyDescent="0.25">
      <c r="A61" s="1" t="s">
        <v>148</v>
      </c>
      <c r="B61" s="1" t="s">
        <v>61</v>
      </c>
      <c r="C61" s="1" t="s">
        <v>81</v>
      </c>
      <c r="D61">
        <v>25</v>
      </c>
    </row>
    <row r="62" spans="1:4" x14ac:dyDescent="0.25">
      <c r="A62" s="1" t="s">
        <v>149</v>
      </c>
      <c r="B62" s="1" t="s">
        <v>61</v>
      </c>
      <c r="C62" s="1" t="s">
        <v>89</v>
      </c>
      <c r="D62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Props1.xml><?xml version="1.0" encoding="utf-8"?>
<ds:datastoreItem xmlns:ds="http://schemas.openxmlformats.org/officeDocument/2006/customXml" ds:itemID="{25DE1568-5811-416D-8026-A1C3751C880F}">
  <ds:schemaRefs/>
</ds:datastoreItem>
</file>

<file path=customXml/itemProps2.xml><?xml version="1.0" encoding="utf-8"?>
<ds:datastoreItem xmlns:ds="http://schemas.openxmlformats.org/officeDocument/2006/customXml" ds:itemID="{2B30C545-D675-43F4-B875-BA3C63AFD104}">
  <ds:schemaRefs/>
</ds:datastoreItem>
</file>

<file path=customXml/itemProps3.xml><?xml version="1.0" encoding="utf-8"?>
<ds:datastoreItem xmlns:ds="http://schemas.openxmlformats.org/officeDocument/2006/customXml" ds:itemID="{FB73B330-D95A-4EE2-AE47-310B8B8A2996}">
  <ds:schemaRefs/>
</ds:datastoreItem>
</file>

<file path=customXml/itemProps4.xml><?xml version="1.0" encoding="utf-8"?>
<ds:datastoreItem xmlns:ds="http://schemas.openxmlformats.org/officeDocument/2006/customXml" ds:itemID="{F78C3ED0-985C-4D30-8568-98A681E14024}">
  <ds:schemaRefs/>
</ds:datastoreItem>
</file>

<file path=customXml/itemProps5.xml><?xml version="1.0" encoding="utf-8"?>
<ds:datastoreItem xmlns:ds="http://schemas.openxmlformats.org/officeDocument/2006/customXml" ds:itemID="{D2574C68-0C2D-49C7-9387-5AA691B9CEE0}">
  <ds:schemaRefs/>
</ds:datastoreItem>
</file>

<file path=customXml/itemProps6.xml><?xml version="1.0" encoding="utf-8"?>
<ds:datastoreItem xmlns:ds="http://schemas.openxmlformats.org/officeDocument/2006/customXml" ds:itemID="{E70761EF-B186-415F-A9E3-A8E0DB5ABCE0}">
  <ds:schemaRefs/>
</ds:datastoreItem>
</file>

<file path=customXml/itemProps7.xml><?xml version="1.0" encoding="utf-8"?>
<ds:datastoreItem xmlns:ds="http://schemas.openxmlformats.org/officeDocument/2006/customXml" ds:itemID="{1748D0C0-0D88-4A1E-975F-612BDF1924D0}">
  <ds:schemaRefs/>
</ds:datastoreItem>
</file>

<file path=customXml/itemProps8.xml><?xml version="1.0" encoding="utf-8"?>
<ds:datastoreItem xmlns:ds="http://schemas.openxmlformats.org/officeDocument/2006/customXml" ds:itemID="{DE3D4EC8-26AD-4178-9D19-F10325F7B2F5}">
  <ds:schemaRefs/>
</ds:datastoreItem>
</file>

<file path=customXml/itemProps9.xml><?xml version="1.0" encoding="utf-8"?>
<ds:datastoreItem xmlns:ds="http://schemas.openxmlformats.org/officeDocument/2006/customXml" ds:itemID="{D9578620-8535-4BF3-938B-936CCB09E537}">
  <ds:schemaRefs/>
</ds:datastoreItem>
</file>

<file path=customXml/itemProps10.xml><?xml version="1.0" encoding="utf-8"?>
<ds:datastoreItem xmlns:ds="http://schemas.openxmlformats.org/officeDocument/2006/customXml" ds:itemID="{70CBFD68-BC11-4A55-B1B1-1481485BF7D7}">
  <ds:schemaRefs/>
</ds:datastoreItem>
</file>

<file path=customXml/itemProps11.xml><?xml version="1.0" encoding="utf-8"?>
<ds:datastoreItem xmlns:ds="http://schemas.openxmlformats.org/officeDocument/2006/customXml" ds:itemID="{D00AB69B-940C-4E66-8439-9E6F24150D47}">
  <ds:schemaRefs/>
</ds:datastoreItem>
</file>

<file path=customXml/itemProps12.xml><?xml version="1.0" encoding="utf-8"?>
<ds:datastoreItem xmlns:ds="http://schemas.openxmlformats.org/officeDocument/2006/customXml" ds:itemID="{A0C4E0E9-E88A-4911-AD0E-CBE1873EEDBC}">
  <ds:schemaRefs/>
</ds:datastoreItem>
</file>

<file path=customXml/itemProps13.xml><?xml version="1.0" encoding="utf-8"?>
<ds:datastoreItem xmlns:ds="http://schemas.openxmlformats.org/officeDocument/2006/customXml" ds:itemID="{542313F2-1BCC-413F-A936-07A334149088}">
  <ds:schemaRefs/>
</ds:datastoreItem>
</file>

<file path=customXml/itemProps14.xml><?xml version="1.0" encoding="utf-8"?>
<ds:datastoreItem xmlns:ds="http://schemas.openxmlformats.org/officeDocument/2006/customXml" ds:itemID="{1AE45F51-CCF1-4012-A189-05C1DAB0E1AD}">
  <ds:schemaRefs/>
</ds:datastoreItem>
</file>

<file path=customXml/itemProps15.xml><?xml version="1.0" encoding="utf-8"?>
<ds:datastoreItem xmlns:ds="http://schemas.openxmlformats.org/officeDocument/2006/customXml" ds:itemID="{4865BA0A-E84D-4B2A-8446-7023C74EEBDD}">
  <ds:schemaRefs/>
</ds:datastoreItem>
</file>

<file path=customXml/itemProps16.xml><?xml version="1.0" encoding="utf-8"?>
<ds:datastoreItem xmlns:ds="http://schemas.openxmlformats.org/officeDocument/2006/customXml" ds:itemID="{BE910964-D63F-4774-ABDD-5935F377BECB}">
  <ds:schemaRefs/>
</ds:datastoreItem>
</file>

<file path=customXml/itemProps17.xml><?xml version="1.0" encoding="utf-8"?>
<ds:datastoreItem xmlns:ds="http://schemas.openxmlformats.org/officeDocument/2006/customXml" ds:itemID="{0FF32A5F-1F65-481D-ABD0-861AE6F7F3E9}">
  <ds:schemaRefs/>
</ds:datastoreItem>
</file>

<file path=customXml/itemProps18.xml><?xml version="1.0" encoding="utf-8"?>
<ds:datastoreItem xmlns:ds="http://schemas.openxmlformats.org/officeDocument/2006/customXml" ds:itemID="{65B16FD6-88E6-4665-BDEC-273AC1065FFD}">
  <ds:schemaRefs/>
</ds:datastoreItem>
</file>

<file path=customXml/itemProps19.xml><?xml version="1.0" encoding="utf-8"?>
<ds:datastoreItem xmlns:ds="http://schemas.openxmlformats.org/officeDocument/2006/customXml" ds:itemID="{5EF68C9B-816A-4689-959F-BA4A22C76741}">
  <ds:schemaRefs/>
</ds:datastoreItem>
</file>

<file path=customXml/itemProps20.xml><?xml version="1.0" encoding="utf-8"?>
<ds:datastoreItem xmlns:ds="http://schemas.openxmlformats.org/officeDocument/2006/customXml" ds:itemID="{93975DF8-66C6-4366-A096-465CCBB879C3}">
  <ds:schemaRefs/>
</ds:datastoreItem>
</file>

<file path=customXml/itemProps21.xml><?xml version="1.0" encoding="utf-8"?>
<ds:datastoreItem xmlns:ds="http://schemas.openxmlformats.org/officeDocument/2006/customXml" ds:itemID="{E360B480-AD51-4CD9-A301-66BED2E7406A}">
  <ds:schemaRefs/>
</ds:datastoreItem>
</file>

<file path=customXml/itemProps22.xml><?xml version="1.0" encoding="utf-8"?>
<ds:datastoreItem xmlns:ds="http://schemas.openxmlformats.org/officeDocument/2006/customXml" ds:itemID="{1F879FA2-AB64-448C-8B59-1B6A60027BF2}">
  <ds:schemaRefs/>
</ds:datastoreItem>
</file>

<file path=customXml/itemProps23.xml><?xml version="1.0" encoding="utf-8"?>
<ds:datastoreItem xmlns:ds="http://schemas.openxmlformats.org/officeDocument/2006/customXml" ds:itemID="{8DBF0BBC-735D-48C4-A60A-93EBC3D976F7}">
  <ds:schemaRefs/>
</ds:datastoreItem>
</file>

<file path=customXml/itemProps24.xml><?xml version="1.0" encoding="utf-8"?>
<ds:datastoreItem xmlns:ds="http://schemas.openxmlformats.org/officeDocument/2006/customXml" ds:itemID="{B931F3BC-C250-42D6-99D8-A3D5C9ECCFDB}">
  <ds:schemaRefs/>
</ds:datastoreItem>
</file>

<file path=customXml/itemProps25.xml><?xml version="1.0" encoding="utf-8"?>
<ds:datastoreItem xmlns:ds="http://schemas.openxmlformats.org/officeDocument/2006/customXml" ds:itemID="{2006A83F-FC41-479F-B108-FCD6E0CB2674}">
  <ds:schemaRefs/>
</ds:datastoreItem>
</file>

<file path=customXml/itemProps26.xml><?xml version="1.0" encoding="utf-8"?>
<ds:datastoreItem xmlns:ds="http://schemas.openxmlformats.org/officeDocument/2006/customXml" ds:itemID="{23E97931-2BC1-4D06-A36C-B5C6FB483AF7}">
  <ds:schemaRefs/>
</ds:datastoreItem>
</file>

<file path=customXml/itemProps27.xml><?xml version="1.0" encoding="utf-8"?>
<ds:datastoreItem xmlns:ds="http://schemas.openxmlformats.org/officeDocument/2006/customXml" ds:itemID="{AD7387F6-5832-431B-B0B3-B6456ECFC26D}">
  <ds:schemaRefs/>
</ds:datastoreItem>
</file>

<file path=customXml/itemProps28.xml><?xml version="1.0" encoding="utf-8"?>
<ds:datastoreItem xmlns:ds="http://schemas.openxmlformats.org/officeDocument/2006/customXml" ds:itemID="{18A6D6D4-619B-486D-A8F3-3873FADF27CF}">
  <ds:schemaRefs/>
</ds:datastoreItem>
</file>

<file path=customXml/itemProps29.xml><?xml version="1.0" encoding="utf-8"?>
<ds:datastoreItem xmlns:ds="http://schemas.openxmlformats.org/officeDocument/2006/customXml" ds:itemID="{35F48F62-ACA9-442F-9E82-2EEDA60A5904}">
  <ds:schemaRefs/>
</ds:datastoreItem>
</file>

<file path=customXml/itemProps30.xml><?xml version="1.0" encoding="utf-8"?>
<ds:datastoreItem xmlns:ds="http://schemas.openxmlformats.org/officeDocument/2006/customXml" ds:itemID="{7B6BCFFB-6E45-48EB-A934-0A972ECF2B4F}">
  <ds:schemaRefs/>
</ds:datastoreItem>
</file>

<file path=customXml/itemProps31.xml><?xml version="1.0" encoding="utf-8"?>
<ds:datastoreItem xmlns:ds="http://schemas.openxmlformats.org/officeDocument/2006/customXml" ds:itemID="{087C32D5-132C-4C0C-B885-A550FB3E8BF0}">
  <ds:schemaRefs/>
</ds:datastoreItem>
</file>

<file path=customXml/itemProps32.xml><?xml version="1.0" encoding="utf-8"?>
<ds:datastoreItem xmlns:ds="http://schemas.openxmlformats.org/officeDocument/2006/customXml" ds:itemID="{EE7D318F-7291-4466-8EF6-EA9DD4E23D8B}">
  <ds:schemaRefs/>
</ds:datastoreItem>
</file>

<file path=customXml/itemProps33.xml><?xml version="1.0" encoding="utf-8"?>
<ds:datastoreItem xmlns:ds="http://schemas.openxmlformats.org/officeDocument/2006/customXml" ds:itemID="{FB1A1865-325F-4B9E-98E5-9AD185C83473}">
  <ds:schemaRefs/>
</ds:datastoreItem>
</file>

<file path=customXml/itemProps34.xml><?xml version="1.0" encoding="utf-8"?>
<ds:datastoreItem xmlns:ds="http://schemas.openxmlformats.org/officeDocument/2006/customXml" ds:itemID="{6983D2F4-7551-43C8-A6FA-597E82FA755E}">
  <ds:schemaRefs/>
</ds:datastoreItem>
</file>

<file path=customXml/itemProps35.xml><?xml version="1.0" encoding="utf-8"?>
<ds:datastoreItem xmlns:ds="http://schemas.openxmlformats.org/officeDocument/2006/customXml" ds:itemID="{FD412253-6219-4E0A-805A-7990BB7C1C0F}">
  <ds:schemaRefs/>
</ds:datastoreItem>
</file>

<file path=customXml/itemProps36.xml><?xml version="1.0" encoding="utf-8"?>
<ds:datastoreItem xmlns:ds="http://schemas.openxmlformats.org/officeDocument/2006/customXml" ds:itemID="{D8E4FE33-1B8C-4D25-AB8F-7901ECC8D396}">
  <ds:schemaRefs/>
</ds:datastoreItem>
</file>

<file path=customXml/itemProps37.xml><?xml version="1.0" encoding="utf-8"?>
<ds:datastoreItem xmlns:ds="http://schemas.openxmlformats.org/officeDocument/2006/customXml" ds:itemID="{16DE0563-34BF-465D-B296-ED589FD08404}">
  <ds:schemaRefs/>
</ds:datastoreItem>
</file>

<file path=customXml/itemProps38.xml><?xml version="1.0" encoding="utf-8"?>
<ds:datastoreItem xmlns:ds="http://schemas.openxmlformats.org/officeDocument/2006/customXml" ds:itemID="{57145EC1-0B14-4CC8-839A-875DC26929C4}">
  <ds:schemaRefs/>
</ds:datastoreItem>
</file>

<file path=customXml/itemProps39.xml><?xml version="1.0" encoding="utf-8"?>
<ds:datastoreItem xmlns:ds="http://schemas.openxmlformats.org/officeDocument/2006/customXml" ds:itemID="{E128F737-4E2B-4D99-82E6-F3B1F0AD0593}">
  <ds:schemaRefs/>
</ds:datastoreItem>
</file>

<file path=customXml/itemProps40.xml><?xml version="1.0" encoding="utf-8"?>
<ds:datastoreItem xmlns:ds="http://schemas.openxmlformats.org/officeDocument/2006/customXml" ds:itemID="{747F0ABD-B212-4F07-8C24-2CA6B5CD7CD4}">
  <ds:schemaRefs/>
</ds:datastoreItem>
</file>

<file path=customXml/itemProps41.xml><?xml version="1.0" encoding="utf-8"?>
<ds:datastoreItem xmlns:ds="http://schemas.openxmlformats.org/officeDocument/2006/customXml" ds:itemID="{AFBFF868-BBC2-48D6-A0AA-D5C5EC82581F}">
  <ds:schemaRefs/>
</ds:datastoreItem>
</file>

<file path=customXml/itemProps42.xml><?xml version="1.0" encoding="utf-8"?>
<ds:datastoreItem xmlns:ds="http://schemas.openxmlformats.org/officeDocument/2006/customXml" ds:itemID="{8B384E6D-CEB7-4DB9-AC86-D9795934E054}">
  <ds:schemaRefs/>
</ds:datastoreItem>
</file>

<file path=customXml/itemProps43.xml><?xml version="1.0" encoding="utf-8"?>
<ds:datastoreItem xmlns:ds="http://schemas.openxmlformats.org/officeDocument/2006/customXml" ds:itemID="{80FF2753-D5C8-4446-9537-390FF7531656}">
  <ds:schemaRefs/>
</ds:datastoreItem>
</file>

<file path=customXml/itemProps44.xml><?xml version="1.0" encoding="utf-8"?>
<ds:datastoreItem xmlns:ds="http://schemas.openxmlformats.org/officeDocument/2006/customXml" ds:itemID="{F16A869D-08C9-464C-954E-94697CA07502}">
  <ds:schemaRefs/>
</ds:datastoreItem>
</file>

<file path=customXml/itemProps45.xml><?xml version="1.0" encoding="utf-8"?>
<ds:datastoreItem xmlns:ds="http://schemas.openxmlformats.org/officeDocument/2006/customXml" ds:itemID="{8F768BEF-EA72-4302-ACFE-2DC3E04C0465}">
  <ds:schemaRefs/>
</ds:datastoreItem>
</file>

<file path=customXml/itemProps46.xml><?xml version="1.0" encoding="utf-8"?>
<ds:datastoreItem xmlns:ds="http://schemas.openxmlformats.org/officeDocument/2006/customXml" ds:itemID="{998891C2-E422-4085-B30B-6D2EBC4A451F}">
  <ds:schemaRefs/>
</ds:datastoreItem>
</file>

<file path=customXml/itemProps47.xml><?xml version="1.0" encoding="utf-8"?>
<ds:datastoreItem xmlns:ds="http://schemas.openxmlformats.org/officeDocument/2006/customXml" ds:itemID="{A3A64DAD-598B-419A-B11F-B4D8FEC405EA}">
  <ds:schemaRefs/>
</ds:datastoreItem>
</file>

<file path=customXml/itemProps48.xml><?xml version="1.0" encoding="utf-8"?>
<ds:datastoreItem xmlns:ds="http://schemas.openxmlformats.org/officeDocument/2006/customXml" ds:itemID="{1DD07434-0454-4CE0-AC9C-F8446E185EA4}">
  <ds:schemaRefs/>
</ds:datastoreItem>
</file>

<file path=customXml/itemProps49.xml><?xml version="1.0" encoding="utf-8"?>
<ds:datastoreItem xmlns:ds="http://schemas.openxmlformats.org/officeDocument/2006/customXml" ds:itemID="{6D0EDDDC-1CE4-4CF0-BADE-BFF54B0DB611}">
  <ds:schemaRefs/>
</ds:datastoreItem>
</file>

<file path=customXml/itemProps50.xml><?xml version="1.0" encoding="utf-8"?>
<ds:datastoreItem xmlns:ds="http://schemas.openxmlformats.org/officeDocument/2006/customXml" ds:itemID="{0A293040-1F85-44BB-9BD7-A8A1E0E12625}">
  <ds:schemaRefs/>
</ds:datastoreItem>
</file>

<file path=customXml/itemProps51.xml><?xml version="1.0" encoding="utf-8"?>
<ds:datastoreItem xmlns:ds="http://schemas.openxmlformats.org/officeDocument/2006/customXml" ds:itemID="{E0C9B378-77F5-49A9-A038-7A5566839A2D}">
  <ds:schemaRefs/>
</ds:datastoreItem>
</file>

<file path=customXml/itemProps52.xml><?xml version="1.0" encoding="utf-8"?>
<ds:datastoreItem xmlns:ds="http://schemas.openxmlformats.org/officeDocument/2006/customXml" ds:itemID="{AFB11873-B897-458E-B5C9-1FCC735985F4}">
  <ds:schemaRefs/>
</ds:datastoreItem>
</file>

<file path=customXml/itemProps53.xml><?xml version="1.0" encoding="utf-8"?>
<ds:datastoreItem xmlns:ds="http://schemas.openxmlformats.org/officeDocument/2006/customXml" ds:itemID="{087C59BA-88F3-4BB2-878C-197E2B5E9024}">
  <ds:schemaRefs/>
</ds:datastoreItem>
</file>

<file path=customXml/itemProps54.xml><?xml version="1.0" encoding="utf-8"?>
<ds:datastoreItem xmlns:ds="http://schemas.openxmlformats.org/officeDocument/2006/customXml" ds:itemID="{18A8C8C6-B9F0-48C4-946E-F7235870DB3E}">
  <ds:schemaRefs/>
</ds:datastoreItem>
</file>

<file path=customXml/itemProps55.xml><?xml version="1.0" encoding="utf-8"?>
<ds:datastoreItem xmlns:ds="http://schemas.openxmlformats.org/officeDocument/2006/customXml" ds:itemID="{189F355F-7D84-4D20-97E2-FC61AA76F5F7}">
  <ds:schemaRefs/>
</ds:datastoreItem>
</file>

<file path=customXml/itemProps56.xml><?xml version="1.0" encoding="utf-8"?>
<ds:datastoreItem xmlns:ds="http://schemas.openxmlformats.org/officeDocument/2006/customXml" ds:itemID="{B5D371A5-EA38-4E95-9DA9-DDA61EF5FA65}">
  <ds:schemaRefs/>
</ds:datastoreItem>
</file>

<file path=customXml/itemProps57.xml><?xml version="1.0" encoding="utf-8"?>
<ds:datastoreItem xmlns:ds="http://schemas.openxmlformats.org/officeDocument/2006/customXml" ds:itemID="{B9A38B23-7029-40F2-9A49-B8C77AB628CE}">
  <ds:schemaRefs/>
</ds:datastoreItem>
</file>

<file path=customXml/itemProps58.xml><?xml version="1.0" encoding="utf-8"?>
<ds:datastoreItem xmlns:ds="http://schemas.openxmlformats.org/officeDocument/2006/customXml" ds:itemID="{EC348EED-811D-4523-9E32-4536EBB1C5AC}">
  <ds:schemaRefs/>
</ds:datastoreItem>
</file>

<file path=customXml/itemProps59.xml><?xml version="1.0" encoding="utf-8"?>
<ds:datastoreItem xmlns:ds="http://schemas.openxmlformats.org/officeDocument/2006/customXml" ds:itemID="{D16A317F-C60B-4F17-906C-882D10DEF0FA}">
  <ds:schemaRefs/>
</ds:datastoreItem>
</file>

<file path=customXml/itemProps60.xml><?xml version="1.0" encoding="utf-8"?>
<ds:datastoreItem xmlns:ds="http://schemas.openxmlformats.org/officeDocument/2006/customXml" ds:itemID="{9AB4CA70-47B3-4829-B607-0623156D02A7}">
  <ds:schemaRefs/>
</ds:datastoreItem>
</file>

<file path=customXml/itemProps61.xml><?xml version="1.0" encoding="utf-8"?>
<ds:datastoreItem xmlns:ds="http://schemas.openxmlformats.org/officeDocument/2006/customXml" ds:itemID="{B51E82A5-127E-4CBF-8BDA-EE8486728BD3}">
  <ds:schemaRefs/>
</ds:datastoreItem>
</file>

<file path=customXml/itemProps62.xml><?xml version="1.0" encoding="utf-8"?>
<ds:datastoreItem xmlns:ds="http://schemas.openxmlformats.org/officeDocument/2006/customXml" ds:itemID="{7C97BA4A-D0E3-42C0-910F-579BE85D8FCD}">
  <ds:schemaRefs/>
</ds:datastoreItem>
</file>

<file path=customXml/itemProps63.xml><?xml version="1.0" encoding="utf-8"?>
<ds:datastoreItem xmlns:ds="http://schemas.openxmlformats.org/officeDocument/2006/customXml" ds:itemID="{D5435B74-7756-49D7-AD60-1C2778C8625F}">
  <ds:schemaRefs/>
</ds:datastoreItem>
</file>

<file path=customXml/itemProps64.xml><?xml version="1.0" encoding="utf-8"?>
<ds:datastoreItem xmlns:ds="http://schemas.openxmlformats.org/officeDocument/2006/customXml" ds:itemID="{A51ABF61-9E5F-4F2E-8D9F-FD7CCECA2456}">
  <ds:schemaRefs/>
</ds:datastoreItem>
</file>

<file path=customXml/itemProps65.xml><?xml version="1.0" encoding="utf-8"?>
<ds:datastoreItem xmlns:ds="http://schemas.openxmlformats.org/officeDocument/2006/customXml" ds:itemID="{11DE6C39-28B2-4D60-B06F-C10503D18276}">
  <ds:schemaRefs/>
</ds:datastoreItem>
</file>

<file path=customXml/itemProps66.xml><?xml version="1.0" encoding="utf-8"?>
<ds:datastoreItem xmlns:ds="http://schemas.openxmlformats.org/officeDocument/2006/customXml" ds:itemID="{A9AE9637-A949-4B74-8C3D-2200495FBC13}">
  <ds:schemaRefs/>
</ds:datastoreItem>
</file>

<file path=customXml/itemProps67.xml><?xml version="1.0" encoding="utf-8"?>
<ds:datastoreItem xmlns:ds="http://schemas.openxmlformats.org/officeDocument/2006/customXml" ds:itemID="{F90722D2-B5EC-4567-A9EA-748DC0D47D08}">
  <ds:schemaRefs/>
</ds:datastoreItem>
</file>

<file path=customXml/itemProps68.xml><?xml version="1.0" encoding="utf-8"?>
<ds:datastoreItem xmlns:ds="http://schemas.openxmlformats.org/officeDocument/2006/customXml" ds:itemID="{1E7FA8A0-446C-4749-9AC6-A995E3D3BC12}">
  <ds:schemaRefs/>
</ds:datastoreItem>
</file>

<file path=customXml/itemProps69.xml><?xml version="1.0" encoding="utf-8"?>
<ds:datastoreItem xmlns:ds="http://schemas.openxmlformats.org/officeDocument/2006/customXml" ds:itemID="{7F043797-DCC6-43AF-A287-5B021541A3F9}">
  <ds:schemaRefs/>
</ds:datastoreItem>
</file>

<file path=customXml/itemProps70.xml><?xml version="1.0" encoding="utf-8"?>
<ds:datastoreItem xmlns:ds="http://schemas.openxmlformats.org/officeDocument/2006/customXml" ds:itemID="{A0580FAA-A8ED-4B83-8564-F736622AD774}">
  <ds:schemaRefs/>
</ds:datastoreItem>
</file>

<file path=customXml/itemProps71.xml><?xml version="1.0" encoding="utf-8"?>
<ds:datastoreItem xmlns:ds="http://schemas.openxmlformats.org/officeDocument/2006/customXml" ds:itemID="{C28E26E4-720E-4C23-89EB-1B511599C5E0}">
  <ds:schemaRefs/>
</ds:datastoreItem>
</file>

<file path=customXml/itemProps72.xml><?xml version="1.0" encoding="utf-8"?>
<ds:datastoreItem xmlns:ds="http://schemas.openxmlformats.org/officeDocument/2006/customXml" ds:itemID="{3122DDE8-1C98-4BA3-9EFB-53F3FC346774}">
  <ds:schemaRefs/>
</ds:datastoreItem>
</file>

<file path=customXml/itemProps73.xml><?xml version="1.0" encoding="utf-8"?>
<ds:datastoreItem xmlns:ds="http://schemas.openxmlformats.org/officeDocument/2006/customXml" ds:itemID="{ADF047C8-351E-4DDA-B7C9-E4790D284785}">
  <ds:schemaRefs/>
</ds:datastoreItem>
</file>

<file path=customXml/itemProps74.xml><?xml version="1.0" encoding="utf-8"?>
<ds:datastoreItem xmlns:ds="http://schemas.openxmlformats.org/officeDocument/2006/customXml" ds:itemID="{B55B974F-F6D6-4A75-A623-5618DC481766}">
  <ds:schemaRefs>
    <ds:schemaRef ds:uri="http://schemas.microsoft.com/DataMashup"/>
  </ds:schemaRefs>
</ds:datastoreItem>
</file>

<file path=customXml/itemProps75.xml><?xml version="1.0" encoding="utf-8"?>
<ds:datastoreItem xmlns:ds="http://schemas.openxmlformats.org/officeDocument/2006/customXml" ds:itemID="{981FD2D1-62DC-4EE4-B89F-0729DB341EE6}">
  <ds:schemaRefs/>
</ds:datastoreItem>
</file>

<file path=customXml/itemProps76.xml><?xml version="1.0" encoding="utf-8"?>
<ds:datastoreItem xmlns:ds="http://schemas.openxmlformats.org/officeDocument/2006/customXml" ds:itemID="{77A863EF-0288-457D-9260-AECDBBA896B8}">
  <ds:schemaRefs/>
</ds:datastoreItem>
</file>

<file path=customXml/itemProps77.xml><?xml version="1.0" encoding="utf-8"?>
<ds:datastoreItem xmlns:ds="http://schemas.openxmlformats.org/officeDocument/2006/customXml" ds:itemID="{7C4AA32F-4AB1-403F-ACD5-8D0D60D44D63}">
  <ds:schemaRefs/>
</ds:datastoreItem>
</file>

<file path=customXml/itemProps78.xml><?xml version="1.0" encoding="utf-8"?>
<ds:datastoreItem xmlns:ds="http://schemas.openxmlformats.org/officeDocument/2006/customXml" ds:itemID="{2093F650-B1B2-4DC2-BCA5-380FE874983B}">
  <ds:schemaRefs/>
</ds:datastoreItem>
</file>

<file path=customXml/itemProps79.xml><?xml version="1.0" encoding="utf-8"?>
<ds:datastoreItem xmlns:ds="http://schemas.openxmlformats.org/officeDocument/2006/customXml" ds:itemID="{BE4E88D7-312E-4B4C-91D4-3BCB5B223738}">
  <ds:schemaRefs/>
</ds:datastoreItem>
</file>

<file path=customXml/itemProps80.xml><?xml version="1.0" encoding="utf-8"?>
<ds:datastoreItem xmlns:ds="http://schemas.openxmlformats.org/officeDocument/2006/customXml" ds:itemID="{2381122A-3538-481B-9995-AC4D31734001}">
  <ds:schemaRefs/>
</ds:datastoreItem>
</file>

<file path=customXml/itemProps81.xml><?xml version="1.0" encoding="utf-8"?>
<ds:datastoreItem xmlns:ds="http://schemas.openxmlformats.org/officeDocument/2006/customXml" ds:itemID="{44312D2B-8256-4E94-AED7-D8C1000F08C6}">
  <ds:schemaRefs/>
</ds:datastoreItem>
</file>

<file path=customXml/itemProps82.xml><?xml version="1.0" encoding="utf-8"?>
<ds:datastoreItem xmlns:ds="http://schemas.openxmlformats.org/officeDocument/2006/customXml" ds:itemID="{40535C40-7660-43D7-B008-7A98AC4D7AE5}">
  <ds:schemaRefs/>
</ds:datastoreItem>
</file>

<file path=customXml/itemProps83.xml><?xml version="1.0" encoding="utf-8"?>
<ds:datastoreItem xmlns:ds="http://schemas.openxmlformats.org/officeDocument/2006/customXml" ds:itemID="{1D414282-5C87-47B2-A28D-54AC3FFE5885}">
  <ds:schemaRefs/>
</ds:datastoreItem>
</file>

<file path=customXml/itemProps84.xml><?xml version="1.0" encoding="utf-8"?>
<ds:datastoreItem xmlns:ds="http://schemas.openxmlformats.org/officeDocument/2006/customXml" ds:itemID="{0796469C-438D-43ED-9595-C705CD1654D3}">
  <ds:schemaRefs/>
</ds:datastoreItem>
</file>

<file path=customXml/itemProps85.xml><?xml version="1.0" encoding="utf-8"?>
<ds:datastoreItem xmlns:ds="http://schemas.openxmlformats.org/officeDocument/2006/customXml" ds:itemID="{CE139CB6-0EB8-455E-B05C-9BD24C6F6036}">
  <ds:schemaRefs/>
</ds:datastoreItem>
</file>

<file path=customXml/itemProps86.xml><?xml version="1.0" encoding="utf-8"?>
<ds:datastoreItem xmlns:ds="http://schemas.openxmlformats.org/officeDocument/2006/customXml" ds:itemID="{2E412E61-F5C5-4C4A-8A7F-0F21727C7875}">
  <ds:schemaRefs/>
</ds:datastoreItem>
</file>

<file path=customXml/itemProps87.xml><?xml version="1.0" encoding="utf-8"?>
<ds:datastoreItem xmlns:ds="http://schemas.openxmlformats.org/officeDocument/2006/customXml" ds:itemID="{F12DFC51-DAC3-4A5C-B9E7-66A60CCFAA42}">
  <ds:schemaRefs/>
</ds:datastoreItem>
</file>

<file path=customXml/itemProps88.xml><?xml version="1.0" encoding="utf-8"?>
<ds:datastoreItem xmlns:ds="http://schemas.openxmlformats.org/officeDocument/2006/customXml" ds:itemID="{FFD62520-5677-4AF1-9104-A6D027549ED0}">
  <ds:schemaRefs/>
</ds:datastoreItem>
</file>

<file path=customXml/itemProps89.xml><?xml version="1.0" encoding="utf-8"?>
<ds:datastoreItem xmlns:ds="http://schemas.openxmlformats.org/officeDocument/2006/customXml" ds:itemID="{9648FC38-A798-4B8C-A125-CB216CD087B0}">
  <ds:schemaRefs/>
</ds:datastoreItem>
</file>

<file path=customXml/itemProps90.xml><?xml version="1.0" encoding="utf-8"?>
<ds:datastoreItem xmlns:ds="http://schemas.openxmlformats.org/officeDocument/2006/customXml" ds:itemID="{21419C60-8B08-46BD-8689-0FF90A18E0F3}">
  <ds:schemaRefs/>
</ds:datastoreItem>
</file>

<file path=customXml/itemProps91.xml><?xml version="1.0" encoding="utf-8"?>
<ds:datastoreItem xmlns:ds="http://schemas.openxmlformats.org/officeDocument/2006/customXml" ds:itemID="{E8EB6E29-9E74-4E20-9B3C-2F3E05172015}">
  <ds:schemaRefs/>
</ds:datastoreItem>
</file>

<file path=customXml/itemProps92.xml><?xml version="1.0" encoding="utf-8"?>
<ds:datastoreItem xmlns:ds="http://schemas.openxmlformats.org/officeDocument/2006/customXml" ds:itemID="{F79AA7BD-0212-475D-9C52-C613A0789B69}">
  <ds:schemaRefs/>
</ds:datastoreItem>
</file>

<file path=customXml/itemProps93.xml><?xml version="1.0" encoding="utf-8"?>
<ds:datastoreItem xmlns:ds="http://schemas.openxmlformats.org/officeDocument/2006/customXml" ds:itemID="{A45552A7-CDBF-4BC1-9664-CD03173E5740}">
  <ds:schemaRefs/>
</ds:datastoreItem>
</file>

<file path=customXml/itemProps94.xml><?xml version="1.0" encoding="utf-8"?>
<ds:datastoreItem xmlns:ds="http://schemas.openxmlformats.org/officeDocument/2006/customXml" ds:itemID="{204217E9-6E21-4D51-A230-E147DBDC9570}">
  <ds:schemaRefs/>
</ds:datastoreItem>
</file>

<file path=customXml/itemProps95.xml><?xml version="1.0" encoding="utf-8"?>
<ds:datastoreItem xmlns:ds="http://schemas.openxmlformats.org/officeDocument/2006/customXml" ds:itemID="{0FCA3344-953F-43A3-920B-3980CDBCCCCF}">
  <ds:schemaRefs/>
</ds:datastoreItem>
</file>

<file path=customXml/itemProps96.xml><?xml version="1.0" encoding="utf-8"?>
<ds:datastoreItem xmlns:ds="http://schemas.openxmlformats.org/officeDocument/2006/customXml" ds:itemID="{B35B7EE7-3353-4AB6-A84B-7DEA4F31CB99}">
  <ds:schemaRefs/>
</ds:datastoreItem>
</file>

<file path=customXml/itemProps97.xml><?xml version="1.0" encoding="utf-8"?>
<ds:datastoreItem xmlns:ds="http://schemas.openxmlformats.org/officeDocument/2006/customXml" ds:itemID="{679CB425-6C62-4C6A-989D-6173E768E682}">
  <ds:schemaRefs/>
</ds:datastoreItem>
</file>

<file path=customXml/itemProps98.xml><?xml version="1.0" encoding="utf-8"?>
<ds:datastoreItem xmlns:ds="http://schemas.openxmlformats.org/officeDocument/2006/customXml" ds:itemID="{1D8761D9-35B5-4323-8C39-16BC2654A8E9}">
  <ds:schemaRefs/>
</ds:datastoreItem>
</file>

<file path=customXml/itemProps99.xml><?xml version="1.0" encoding="utf-8"?>
<ds:datastoreItem xmlns:ds="http://schemas.openxmlformats.org/officeDocument/2006/customXml" ds:itemID="{135B108E-7223-4CFE-B981-348B55BD4327}">
  <ds:schemaRefs/>
</ds:datastoreItem>
</file>

<file path=customXml/itemProps100.xml><?xml version="1.0" encoding="utf-8"?>
<ds:datastoreItem xmlns:ds="http://schemas.openxmlformats.org/officeDocument/2006/customXml" ds:itemID="{DF5F7381-9AC6-4FEE-A738-3543A35CF3AF}">
  <ds:schemaRefs/>
</ds:datastoreItem>
</file>

<file path=customXml/itemProps101.xml><?xml version="1.0" encoding="utf-8"?>
<ds:datastoreItem xmlns:ds="http://schemas.openxmlformats.org/officeDocument/2006/customXml" ds:itemID="{72EA6F9B-67E4-4746-B83B-4DA161F104FD}">
  <ds:schemaRefs/>
</ds:datastoreItem>
</file>

<file path=customXml/itemProps102.xml><?xml version="1.0" encoding="utf-8"?>
<ds:datastoreItem xmlns:ds="http://schemas.openxmlformats.org/officeDocument/2006/customXml" ds:itemID="{07F62725-E26E-4210-B220-3F4CCBF97303}">
  <ds:schemaRefs/>
</ds:datastoreItem>
</file>

<file path=customXml/itemProps103.xml><?xml version="1.0" encoding="utf-8"?>
<ds:datastoreItem xmlns:ds="http://schemas.openxmlformats.org/officeDocument/2006/customXml" ds:itemID="{5673A1FB-D281-4B65-851E-8110C5109B6A}">
  <ds:schemaRefs/>
</ds:datastoreItem>
</file>

<file path=customXml/itemProps104.xml><?xml version="1.0" encoding="utf-8"?>
<ds:datastoreItem xmlns:ds="http://schemas.openxmlformats.org/officeDocument/2006/customXml" ds:itemID="{7BE1F6FE-118B-4596-BD75-FE21FDEE383D}">
  <ds:schemaRefs/>
</ds:datastoreItem>
</file>

<file path=customXml/itemProps105.xml><?xml version="1.0" encoding="utf-8"?>
<ds:datastoreItem xmlns:ds="http://schemas.openxmlformats.org/officeDocument/2006/customXml" ds:itemID="{6156008F-0ECE-4923-BEBD-955922005632}">
  <ds:schemaRefs/>
</ds:datastoreItem>
</file>

<file path=customXml/itemProps106.xml><?xml version="1.0" encoding="utf-8"?>
<ds:datastoreItem xmlns:ds="http://schemas.openxmlformats.org/officeDocument/2006/customXml" ds:itemID="{CE261E9A-7C45-491D-A316-7852D8E176E4}">
  <ds:schemaRefs/>
</ds:datastoreItem>
</file>

<file path=customXml/itemProps107.xml><?xml version="1.0" encoding="utf-8"?>
<ds:datastoreItem xmlns:ds="http://schemas.openxmlformats.org/officeDocument/2006/customXml" ds:itemID="{04DA5137-A5EC-4685-9579-C1F499D289E5}">
  <ds:schemaRefs/>
</ds:datastoreItem>
</file>

<file path=customXml/itemProps108.xml><?xml version="1.0" encoding="utf-8"?>
<ds:datastoreItem xmlns:ds="http://schemas.openxmlformats.org/officeDocument/2006/customXml" ds:itemID="{906DDD52-9956-4F5C-B946-7C5C253139F4}">
  <ds:schemaRefs/>
</ds:datastoreItem>
</file>

<file path=customXml/itemProps109.xml><?xml version="1.0" encoding="utf-8"?>
<ds:datastoreItem xmlns:ds="http://schemas.openxmlformats.org/officeDocument/2006/customXml" ds:itemID="{251201E2-FA47-4307-BF22-53F1B19166C1}">
  <ds:schemaRefs/>
</ds:datastoreItem>
</file>

<file path=customXml/itemProps110.xml><?xml version="1.0" encoding="utf-8"?>
<ds:datastoreItem xmlns:ds="http://schemas.openxmlformats.org/officeDocument/2006/customXml" ds:itemID="{21B7EC6F-9A29-4EA5-8D1E-13D25AFD4B65}">
  <ds:schemaRefs/>
</ds:datastoreItem>
</file>

<file path=customXml/itemProps111.xml><?xml version="1.0" encoding="utf-8"?>
<ds:datastoreItem xmlns:ds="http://schemas.openxmlformats.org/officeDocument/2006/customXml" ds:itemID="{2ACA1981-D41A-4420-896D-23B5E872AC9E}">
  <ds:schemaRefs/>
</ds:datastoreItem>
</file>

<file path=customXml/itemProps112.xml><?xml version="1.0" encoding="utf-8"?>
<ds:datastoreItem xmlns:ds="http://schemas.openxmlformats.org/officeDocument/2006/customXml" ds:itemID="{2E80A18D-992B-4DED-BFF9-E189625686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 table</vt:lpstr>
      <vt:lpstr>Productivity Analysis </vt:lpstr>
      <vt:lpstr>Downtime Analysis</vt:lpstr>
      <vt:lpstr>Operator Analysis</vt:lpstr>
      <vt:lpstr>Shift Productivity</vt:lpstr>
      <vt:lpstr>Product Analysis</vt:lpstr>
      <vt:lpstr>Line_productivity</vt:lpstr>
      <vt:lpstr>Products</vt:lpstr>
      <vt:lpstr>Downtime_factors</vt:lpstr>
      <vt:lpstr>Line_downtime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زياد محمد عبد العظيم</dc:creator>
  <cp:lastModifiedBy>زياد محمد عبد العظيم</cp:lastModifiedBy>
  <dcterms:created xsi:type="dcterms:W3CDTF">2026-04-18T14:48:59Z</dcterms:created>
  <dcterms:modified xsi:type="dcterms:W3CDTF">2026-05-02T21:28:00Z</dcterms:modified>
</cp:coreProperties>
</file>